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Atersir\SII\Risorse idriche\VIA-Screening\LineeGuidaRedazioneStudiVIA-Screening\LineeGuidaSIAeAllegati_7-5-21\"/>
    </mc:Choice>
  </mc:AlternateContent>
  <xr:revisionPtr revIDLastSave="0" documentId="13_ncr:1_{D0EC59A6-713F-41AE-93ED-A14C2F409B39}" xr6:coauthVersionLast="47" xr6:coauthVersionMax="47" xr10:uidLastSave="{00000000-0000-0000-0000-000000000000}"/>
  <bookViews>
    <workbookView xWindow="-120" yWindow="-120" windowWidth="29040" windowHeight="15840" tabRatio="639" activeTab="3" xr2:uid="{C3DD2615-FF88-4A1B-AD27-8F3E17D8024D}"/>
  </bookViews>
  <sheets>
    <sheet name="Residenti" sheetId="1" r:id="rId1"/>
    <sheet name="Fluttuanti" sheetId="2" r:id="rId2"/>
    <sheet name="%serviti" sheetId="3" r:id="rId3"/>
    <sheet name="Addetti 2017" sheetId="4" r:id="rId4"/>
    <sheet name="Capi Zootecnici 2010" sheetId="5" r:id="rId5"/>
    <sheet name="Fatturati" sheetId="6" r:id="rId6"/>
    <sheet name="Presenti equivalenti serviti" sheetId="7" r:id="rId7"/>
    <sheet name="Sintesi" sheetId="8" r:id="rId8"/>
  </sheets>
  <definedNames>
    <definedName name="_xlnm._FilterDatabase" localSheetId="5" hidden="1">Fatturati!$A$2:$AK$366</definedName>
    <definedName name="_xlnm._FilterDatabase" localSheetId="0" hidden="1">Residenti!$A$2:$AC$366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" i="8" l="1"/>
  <c r="K5" i="8"/>
  <c r="K6" i="8"/>
  <c r="K7" i="8"/>
  <c r="K8" i="8"/>
  <c r="K9" i="8"/>
  <c r="K10" i="8"/>
  <c r="K12" i="8"/>
  <c r="K13" i="8"/>
  <c r="K14" i="8"/>
  <c r="K15" i="8"/>
  <c r="K16" i="8"/>
  <c r="K17" i="8"/>
  <c r="K18" i="8"/>
  <c r="K19" i="8"/>
  <c r="K20" i="8"/>
  <c r="K21" i="8"/>
  <c r="K22" i="8"/>
  <c r="K23" i="8"/>
  <c r="K24" i="8"/>
  <c r="K25" i="8"/>
  <c r="K26" i="8"/>
  <c r="K27" i="8"/>
  <c r="K28" i="8"/>
  <c r="K29" i="8"/>
  <c r="K30" i="8"/>
  <c r="K32" i="8"/>
  <c r="K34" i="8"/>
  <c r="K35" i="8"/>
  <c r="K36" i="8"/>
  <c r="K37" i="8"/>
  <c r="K38" i="8"/>
  <c r="K39" i="8"/>
  <c r="K40" i="8"/>
  <c r="K41" i="8"/>
  <c r="K42" i="8"/>
  <c r="K43" i="8"/>
  <c r="K44" i="8"/>
  <c r="K45" i="8"/>
  <c r="K46" i="8"/>
  <c r="K47" i="8"/>
  <c r="K48" i="8"/>
  <c r="K49" i="8"/>
  <c r="K50" i="8"/>
  <c r="K51" i="8"/>
  <c r="K52" i="8"/>
  <c r="K383" i="8" s="1"/>
  <c r="K53" i="8"/>
  <c r="K54" i="8"/>
  <c r="K55" i="8"/>
  <c r="K56" i="8"/>
  <c r="K57" i="8"/>
  <c r="K58" i="8"/>
  <c r="K382" i="8" s="1"/>
  <c r="K59" i="8"/>
  <c r="K380" i="8" s="1"/>
  <c r="K60" i="8"/>
  <c r="K61" i="8"/>
  <c r="K62" i="8"/>
  <c r="K63" i="8"/>
  <c r="K64" i="8"/>
  <c r="K65" i="8"/>
  <c r="K66" i="8"/>
  <c r="K67" i="8"/>
  <c r="K68" i="8"/>
  <c r="K69" i="8"/>
  <c r="K70" i="8"/>
  <c r="K71" i="8"/>
  <c r="K73" i="8"/>
  <c r="K74" i="8"/>
  <c r="K75" i="8"/>
  <c r="K76" i="8"/>
  <c r="K77" i="8"/>
  <c r="K78" i="8"/>
  <c r="K79" i="8"/>
  <c r="K81" i="8"/>
  <c r="K82" i="8"/>
  <c r="K83" i="8"/>
  <c r="K84" i="8"/>
  <c r="K86" i="8"/>
  <c r="K87" i="8"/>
  <c r="K89" i="8"/>
  <c r="K90" i="8"/>
  <c r="K91" i="8"/>
  <c r="K92" i="8"/>
  <c r="K93" i="8"/>
  <c r="K95" i="8"/>
  <c r="K96" i="8"/>
  <c r="K97" i="8"/>
  <c r="K99" i="8"/>
  <c r="K100" i="8"/>
  <c r="K101" i="8"/>
  <c r="K102" i="8"/>
  <c r="K381" i="8" s="1"/>
  <c r="K103" i="8"/>
  <c r="K104" i="8"/>
  <c r="K105" i="8"/>
  <c r="K106" i="8"/>
  <c r="K107" i="8"/>
  <c r="K109" i="8"/>
  <c r="K110" i="8"/>
  <c r="K111" i="8"/>
  <c r="K112" i="8"/>
  <c r="K113" i="8"/>
  <c r="K114" i="8"/>
  <c r="K115" i="8"/>
  <c r="K116" i="8"/>
  <c r="K117" i="8"/>
  <c r="K118" i="8"/>
  <c r="K119" i="8"/>
  <c r="K121" i="8"/>
  <c r="K122" i="8"/>
  <c r="K123" i="8"/>
  <c r="K124" i="8"/>
  <c r="K125" i="8"/>
  <c r="K127" i="8"/>
  <c r="K128" i="8"/>
  <c r="K129" i="8"/>
  <c r="K130" i="8"/>
  <c r="K131" i="8"/>
  <c r="K133" i="8"/>
  <c r="K134" i="8"/>
  <c r="K135" i="8"/>
  <c r="K136" i="8"/>
  <c r="K137" i="8"/>
  <c r="K138" i="8"/>
  <c r="K139" i="8"/>
  <c r="K140" i="8"/>
  <c r="K141" i="8"/>
  <c r="K142" i="8"/>
  <c r="K384" i="8" s="1"/>
  <c r="K143" i="8"/>
  <c r="K144" i="8"/>
  <c r="K145" i="8"/>
  <c r="K146" i="8"/>
  <c r="K147" i="8"/>
  <c r="K148" i="8"/>
  <c r="K385" i="8" s="1"/>
  <c r="K149" i="8"/>
  <c r="K150" i="8"/>
  <c r="K151" i="8"/>
  <c r="K152" i="8"/>
  <c r="K153" i="8"/>
  <c r="K387" i="8" s="1"/>
  <c r="K154" i="8"/>
  <c r="K155" i="8"/>
  <c r="K156" i="8"/>
  <c r="K157" i="8"/>
  <c r="K158" i="8"/>
  <c r="K159" i="8"/>
  <c r="K386" i="8" s="1"/>
  <c r="K160" i="8"/>
  <c r="K161" i="8"/>
  <c r="K162" i="8"/>
  <c r="K163" i="8"/>
  <c r="K164" i="8"/>
  <c r="K165" i="8"/>
  <c r="K166" i="8"/>
  <c r="K167" i="8"/>
  <c r="K168" i="8"/>
  <c r="K169" i="8"/>
  <c r="K170" i="8"/>
  <c r="K171" i="8"/>
  <c r="K172" i="8"/>
  <c r="K173" i="8"/>
  <c r="K174" i="8"/>
  <c r="K175" i="8"/>
  <c r="K176" i="8"/>
  <c r="K177" i="8"/>
  <c r="K178" i="8"/>
  <c r="K179" i="8"/>
  <c r="K180" i="8"/>
  <c r="K181" i="8"/>
  <c r="K182" i="8"/>
  <c r="K183" i="8"/>
  <c r="K184" i="8"/>
  <c r="K185" i="8"/>
  <c r="K186" i="8"/>
  <c r="K187" i="8"/>
  <c r="K188" i="8"/>
  <c r="K189" i="8"/>
  <c r="K190" i="8"/>
  <c r="K191" i="8"/>
  <c r="K192" i="8"/>
  <c r="K193" i="8"/>
  <c r="K194" i="8"/>
  <c r="K195" i="8"/>
  <c r="K388" i="8" s="1"/>
  <c r="K196" i="8"/>
  <c r="K197" i="8"/>
  <c r="K199" i="8"/>
  <c r="K200" i="8"/>
  <c r="K201" i="8"/>
  <c r="K202" i="8"/>
  <c r="K203" i="8"/>
  <c r="K204" i="8"/>
  <c r="K205" i="8"/>
  <c r="K206" i="8"/>
  <c r="K207" i="8"/>
  <c r="K208" i="8"/>
  <c r="K209" i="8"/>
  <c r="K210" i="8"/>
  <c r="K211" i="8"/>
  <c r="K213" i="8"/>
  <c r="K214" i="8"/>
  <c r="K215" i="8"/>
  <c r="K216" i="8"/>
  <c r="K218" i="8"/>
  <c r="K219" i="8"/>
  <c r="K220" i="8"/>
  <c r="K221" i="8"/>
  <c r="K222" i="8"/>
  <c r="K224" i="8"/>
  <c r="K225" i="8"/>
  <c r="K226" i="8"/>
  <c r="K227" i="8"/>
  <c r="K228" i="8"/>
  <c r="K229" i="8"/>
  <c r="K230" i="8"/>
  <c r="K231" i="8"/>
  <c r="K232" i="8"/>
  <c r="K233" i="8"/>
  <c r="K234" i="8"/>
  <c r="K235" i="8"/>
  <c r="K236" i="8"/>
  <c r="K238" i="8"/>
  <c r="K239" i="8"/>
  <c r="K240" i="8"/>
  <c r="K241" i="8"/>
  <c r="K242" i="8"/>
  <c r="K244" i="8"/>
  <c r="K245" i="8"/>
  <c r="K246" i="8"/>
  <c r="K248" i="8"/>
  <c r="K249" i="8"/>
  <c r="K250" i="8"/>
  <c r="K251" i="8"/>
  <c r="K253" i="8"/>
  <c r="K254" i="8"/>
  <c r="K255" i="8"/>
  <c r="K256" i="8"/>
  <c r="K257" i="8"/>
  <c r="K389" i="8" s="1"/>
  <c r="K259" i="8"/>
  <c r="K260" i="8"/>
  <c r="K261" i="8"/>
  <c r="K393" i="8" s="1"/>
  <c r="K262" i="8"/>
  <c r="K263" i="8"/>
  <c r="K264" i="8"/>
  <c r="K266" i="8"/>
  <c r="K267" i="8"/>
  <c r="K268" i="8"/>
  <c r="K270" i="8"/>
  <c r="K273" i="8"/>
  <c r="K274" i="8"/>
  <c r="K275" i="8"/>
  <c r="K278" i="8"/>
  <c r="K281" i="8"/>
  <c r="K283" i="8"/>
  <c r="K284" i="8"/>
  <c r="K285" i="8"/>
  <c r="K286" i="8"/>
  <c r="K287" i="8"/>
  <c r="K390" i="8" s="1"/>
  <c r="K288" i="8"/>
  <c r="K289" i="8"/>
  <c r="K290" i="8"/>
  <c r="K291" i="8"/>
  <c r="K292" i="8"/>
  <c r="K293" i="8"/>
  <c r="K294" i="8"/>
  <c r="K295" i="8"/>
  <c r="K296" i="8"/>
  <c r="K297" i="8"/>
  <c r="K298" i="8"/>
  <c r="K299" i="8"/>
  <c r="K300" i="8"/>
  <c r="K301" i="8"/>
  <c r="K302" i="8"/>
  <c r="K303" i="8"/>
  <c r="K304" i="8"/>
  <c r="K305" i="8"/>
  <c r="K391" i="8" s="1"/>
  <c r="K306" i="8"/>
  <c r="K307" i="8"/>
  <c r="K308" i="8"/>
  <c r="K309" i="8"/>
  <c r="K310" i="8"/>
  <c r="K311" i="8"/>
  <c r="K312" i="8"/>
  <c r="K313" i="8"/>
  <c r="K314" i="8"/>
  <c r="K315" i="8"/>
  <c r="K316" i="8"/>
  <c r="K317" i="8"/>
  <c r="K318" i="8"/>
  <c r="K319" i="8"/>
  <c r="K320" i="8"/>
  <c r="K321" i="8"/>
  <c r="K322" i="8"/>
  <c r="K323" i="8"/>
  <c r="K324" i="8"/>
  <c r="K325" i="8"/>
  <c r="K326" i="8"/>
  <c r="K327" i="8"/>
  <c r="K328" i="8"/>
  <c r="K329" i="8"/>
  <c r="K330" i="8"/>
  <c r="K331" i="8"/>
  <c r="K332" i="8"/>
  <c r="K333" i="8"/>
  <c r="K334" i="8"/>
  <c r="K335" i="8"/>
  <c r="K392" i="8" s="1"/>
  <c r="K336" i="8"/>
  <c r="K337" i="8"/>
  <c r="K338" i="8"/>
  <c r="K339" i="8"/>
  <c r="K340" i="8"/>
  <c r="K342" i="8"/>
  <c r="K343" i="8"/>
  <c r="K345" i="8"/>
  <c r="K347" i="8"/>
  <c r="K348" i="8"/>
  <c r="K349" i="8"/>
  <c r="K350" i="8"/>
  <c r="K351" i="8"/>
  <c r="K352" i="8"/>
  <c r="K354" i="8"/>
  <c r="K355" i="8"/>
  <c r="K356" i="8"/>
  <c r="K357" i="8"/>
  <c r="K358" i="8"/>
  <c r="K359" i="8"/>
  <c r="K360" i="8"/>
  <c r="K361" i="8"/>
  <c r="K362" i="8"/>
  <c r="K363" i="8"/>
  <c r="K3" i="8"/>
  <c r="K379" i="8" s="1"/>
  <c r="H4" i="8"/>
  <c r="H5" i="8"/>
  <c r="H6" i="8"/>
  <c r="H7" i="8"/>
  <c r="H8" i="8"/>
  <c r="H9" i="8"/>
  <c r="H10" i="8"/>
  <c r="H12" i="8"/>
  <c r="H13" i="8"/>
  <c r="H14" i="8"/>
  <c r="H15" i="8"/>
  <c r="H16" i="8"/>
  <c r="H17" i="8"/>
  <c r="H18" i="8"/>
  <c r="H19" i="8"/>
  <c r="H20" i="8"/>
  <c r="H21" i="8"/>
  <c r="H22" i="8"/>
  <c r="H23" i="8"/>
  <c r="H24" i="8"/>
  <c r="H25" i="8"/>
  <c r="H26" i="8"/>
  <c r="H27" i="8"/>
  <c r="H28" i="8"/>
  <c r="H29" i="8"/>
  <c r="H30" i="8"/>
  <c r="H32" i="8"/>
  <c r="H34" i="8"/>
  <c r="H35" i="8"/>
  <c r="H36" i="8"/>
  <c r="H37" i="8"/>
  <c r="H38" i="8"/>
  <c r="H39" i="8"/>
  <c r="H40" i="8"/>
  <c r="H41" i="8"/>
  <c r="H42" i="8"/>
  <c r="H43" i="8"/>
  <c r="H44" i="8"/>
  <c r="H45" i="8"/>
  <c r="H46" i="8"/>
  <c r="H47" i="8"/>
  <c r="H48" i="8"/>
  <c r="H49" i="8"/>
  <c r="H50" i="8"/>
  <c r="H51" i="8"/>
  <c r="H52" i="8"/>
  <c r="H53" i="8"/>
  <c r="H54" i="8"/>
  <c r="H55" i="8"/>
  <c r="H56" i="8"/>
  <c r="H57" i="8"/>
  <c r="H58" i="8"/>
  <c r="H59" i="8"/>
  <c r="H60" i="8"/>
  <c r="H61" i="8"/>
  <c r="H62" i="8"/>
  <c r="H63" i="8"/>
  <c r="H64" i="8"/>
  <c r="H65" i="8"/>
  <c r="H66" i="8"/>
  <c r="H67" i="8"/>
  <c r="H68" i="8"/>
  <c r="H69" i="8"/>
  <c r="H70" i="8"/>
  <c r="H71" i="8"/>
  <c r="H73" i="8"/>
  <c r="H74" i="8"/>
  <c r="H75" i="8"/>
  <c r="H76" i="8"/>
  <c r="H77" i="8"/>
  <c r="H78" i="8"/>
  <c r="H79" i="8"/>
  <c r="H81" i="8"/>
  <c r="H82" i="8"/>
  <c r="H83" i="8"/>
  <c r="H84" i="8"/>
  <c r="H86" i="8"/>
  <c r="H87" i="8"/>
  <c r="H89" i="8"/>
  <c r="H90" i="8"/>
  <c r="H91" i="8"/>
  <c r="H92" i="8"/>
  <c r="H93" i="8"/>
  <c r="H95" i="8"/>
  <c r="H96" i="8"/>
  <c r="H97" i="8"/>
  <c r="H99" i="8"/>
  <c r="H100" i="8"/>
  <c r="H101" i="8"/>
  <c r="H102" i="8"/>
  <c r="H103" i="8"/>
  <c r="H104" i="8"/>
  <c r="H105" i="8"/>
  <c r="H106" i="8"/>
  <c r="H107" i="8"/>
  <c r="H109" i="8"/>
  <c r="H110" i="8"/>
  <c r="H111" i="8"/>
  <c r="H112" i="8"/>
  <c r="H113" i="8"/>
  <c r="H114" i="8"/>
  <c r="H115" i="8"/>
  <c r="H116" i="8"/>
  <c r="H117" i="8"/>
  <c r="H118" i="8"/>
  <c r="H119" i="8"/>
  <c r="H121" i="8"/>
  <c r="H122" i="8"/>
  <c r="H123" i="8"/>
  <c r="H124" i="8"/>
  <c r="H125" i="8"/>
  <c r="H127" i="8"/>
  <c r="H128" i="8"/>
  <c r="H129" i="8"/>
  <c r="H130" i="8"/>
  <c r="H131" i="8"/>
  <c r="H133" i="8"/>
  <c r="H134" i="8"/>
  <c r="H135" i="8"/>
  <c r="H136" i="8"/>
  <c r="H137" i="8"/>
  <c r="H138" i="8"/>
  <c r="H139" i="8"/>
  <c r="H140" i="8"/>
  <c r="H141" i="8"/>
  <c r="H142" i="8"/>
  <c r="H384" i="8" s="1"/>
  <c r="H143" i="8"/>
  <c r="H144" i="8"/>
  <c r="H145" i="8"/>
  <c r="H146" i="8"/>
  <c r="H147" i="8"/>
  <c r="H148" i="8"/>
  <c r="H149" i="8"/>
  <c r="H150" i="8"/>
  <c r="H151" i="8"/>
  <c r="H152" i="8"/>
  <c r="H153" i="8"/>
  <c r="H154" i="8"/>
  <c r="H155" i="8"/>
  <c r="H156" i="8"/>
  <c r="H157" i="8"/>
  <c r="H158" i="8"/>
  <c r="H159" i="8"/>
  <c r="H160" i="8"/>
  <c r="H161" i="8"/>
  <c r="H162" i="8"/>
  <c r="H163" i="8"/>
  <c r="H164" i="8"/>
  <c r="H165" i="8"/>
  <c r="H166" i="8"/>
  <c r="H167" i="8"/>
  <c r="H168" i="8"/>
  <c r="H169" i="8"/>
  <c r="H170" i="8"/>
  <c r="H171" i="8"/>
  <c r="H172" i="8"/>
  <c r="H173" i="8"/>
  <c r="H174" i="8"/>
  <c r="H175" i="8"/>
  <c r="H176" i="8"/>
  <c r="H177" i="8"/>
  <c r="H178" i="8"/>
  <c r="H179" i="8"/>
  <c r="H180" i="8"/>
  <c r="H181" i="8"/>
  <c r="H182" i="8"/>
  <c r="H183" i="8"/>
  <c r="H184" i="8"/>
  <c r="H185" i="8"/>
  <c r="H186" i="8"/>
  <c r="H187" i="8"/>
  <c r="H188" i="8"/>
  <c r="H189" i="8"/>
  <c r="H190" i="8"/>
  <c r="H191" i="8"/>
  <c r="H192" i="8"/>
  <c r="H193" i="8"/>
  <c r="H194" i="8"/>
  <c r="H195" i="8"/>
  <c r="H196" i="8"/>
  <c r="H197" i="8"/>
  <c r="H199" i="8"/>
  <c r="H200" i="8"/>
  <c r="H201" i="8"/>
  <c r="H202" i="8"/>
  <c r="H203" i="8"/>
  <c r="H204" i="8"/>
  <c r="H205" i="8"/>
  <c r="H206" i="8"/>
  <c r="H207" i="8"/>
  <c r="H208" i="8"/>
  <c r="H209" i="8"/>
  <c r="H210" i="8"/>
  <c r="H211" i="8"/>
  <c r="H213" i="8"/>
  <c r="H214" i="8"/>
  <c r="H215" i="8"/>
  <c r="H216" i="8"/>
  <c r="H218" i="8"/>
  <c r="H219" i="8"/>
  <c r="H220" i="8"/>
  <c r="H221" i="8"/>
  <c r="H222" i="8"/>
  <c r="H224" i="8"/>
  <c r="H225" i="8"/>
  <c r="H226" i="8"/>
  <c r="H227" i="8"/>
  <c r="H228" i="8"/>
  <c r="H229" i="8"/>
  <c r="H230" i="8"/>
  <c r="H231" i="8"/>
  <c r="H232" i="8"/>
  <c r="H233" i="8"/>
  <c r="H234" i="8"/>
  <c r="H235" i="8"/>
  <c r="H236" i="8"/>
  <c r="H238" i="8"/>
  <c r="H239" i="8"/>
  <c r="H240" i="8"/>
  <c r="H241" i="8"/>
  <c r="H242" i="8"/>
  <c r="H244" i="8"/>
  <c r="H245" i="8"/>
  <c r="H246" i="8"/>
  <c r="H248" i="8"/>
  <c r="H249" i="8"/>
  <c r="H250" i="8"/>
  <c r="H251" i="8"/>
  <c r="H253" i="8"/>
  <c r="H254" i="8"/>
  <c r="H255" i="8"/>
  <c r="H256" i="8"/>
  <c r="H257" i="8"/>
  <c r="H373" i="8" s="1"/>
  <c r="H259" i="8"/>
  <c r="H260" i="8"/>
  <c r="H261" i="8"/>
  <c r="H262" i="8"/>
  <c r="H263" i="8"/>
  <c r="H264" i="8"/>
  <c r="H266" i="8"/>
  <c r="H267" i="8"/>
  <c r="H268" i="8"/>
  <c r="H270" i="8"/>
  <c r="H273" i="8"/>
  <c r="H274" i="8"/>
  <c r="H275" i="8"/>
  <c r="H278" i="8"/>
  <c r="H281" i="8"/>
  <c r="H283" i="8"/>
  <c r="H284" i="8"/>
  <c r="H285" i="8"/>
  <c r="H286" i="8"/>
  <c r="H287" i="8"/>
  <c r="H288" i="8"/>
  <c r="H289" i="8"/>
  <c r="H290" i="8"/>
  <c r="H291" i="8"/>
  <c r="H292" i="8"/>
  <c r="H293" i="8"/>
  <c r="H294" i="8"/>
  <c r="H295" i="8"/>
  <c r="H296" i="8"/>
  <c r="H297" i="8"/>
  <c r="H298" i="8"/>
  <c r="H299" i="8"/>
  <c r="H300" i="8"/>
  <c r="H301" i="8"/>
  <c r="H302" i="8"/>
  <c r="H303" i="8"/>
  <c r="H304" i="8"/>
  <c r="H305" i="8"/>
  <c r="H306" i="8"/>
  <c r="H307" i="8"/>
  <c r="H308" i="8"/>
  <c r="H309" i="8"/>
  <c r="H310" i="8"/>
  <c r="H311" i="8"/>
  <c r="H312" i="8"/>
  <c r="H313" i="8"/>
  <c r="H314" i="8"/>
  <c r="H315" i="8"/>
  <c r="H316" i="8"/>
  <c r="H317" i="8"/>
  <c r="H318" i="8"/>
  <c r="H319" i="8"/>
  <c r="H320" i="8"/>
  <c r="H321" i="8"/>
  <c r="H322" i="8"/>
  <c r="H323" i="8"/>
  <c r="H324" i="8"/>
  <c r="H325" i="8"/>
  <c r="H326" i="8"/>
  <c r="H327" i="8"/>
  <c r="H328" i="8"/>
  <c r="H329" i="8"/>
  <c r="H330" i="8"/>
  <c r="H331" i="8"/>
  <c r="H332" i="8"/>
  <c r="H333" i="8"/>
  <c r="H334" i="8"/>
  <c r="H335" i="8"/>
  <c r="H336" i="8"/>
  <c r="H337" i="8"/>
  <c r="H338" i="8"/>
  <c r="H339" i="8"/>
  <c r="H340" i="8"/>
  <c r="H342" i="8"/>
  <c r="H343" i="8"/>
  <c r="H345" i="8"/>
  <c r="H347" i="8"/>
  <c r="H348" i="8"/>
  <c r="H349" i="8"/>
  <c r="H350" i="8"/>
  <c r="H351" i="8"/>
  <c r="H352" i="8"/>
  <c r="H354" i="8"/>
  <c r="H355" i="8"/>
  <c r="H356" i="8"/>
  <c r="H357" i="8"/>
  <c r="H358" i="8"/>
  <c r="H359" i="8"/>
  <c r="H360" i="8"/>
  <c r="H361" i="8"/>
  <c r="H362" i="8"/>
  <c r="H363" i="8"/>
  <c r="H3" i="8"/>
  <c r="G4" i="8"/>
  <c r="J4" i="8" s="1"/>
  <c r="G5" i="8"/>
  <c r="G6" i="8"/>
  <c r="G7" i="8"/>
  <c r="J7" i="8" s="1"/>
  <c r="G8" i="8"/>
  <c r="G9" i="8"/>
  <c r="G10" i="8"/>
  <c r="J10" i="8" s="1"/>
  <c r="G12" i="8"/>
  <c r="G13" i="8"/>
  <c r="J13" i="8" s="1"/>
  <c r="G14" i="8"/>
  <c r="J14" i="8" s="1"/>
  <c r="G15" i="8"/>
  <c r="G16" i="8"/>
  <c r="J16" i="8" s="1"/>
  <c r="G17" i="8"/>
  <c r="J17" i="8" s="1"/>
  <c r="G18" i="8"/>
  <c r="J18" i="8" s="1"/>
  <c r="G19" i="8"/>
  <c r="J19" i="8" s="1"/>
  <c r="G20" i="8"/>
  <c r="J20" i="8" s="1"/>
  <c r="G21" i="8"/>
  <c r="J21" i="8" s="1"/>
  <c r="G22" i="8"/>
  <c r="G23" i="8"/>
  <c r="G24" i="8"/>
  <c r="J24" i="8" s="1"/>
  <c r="G25" i="8"/>
  <c r="J25" i="8" s="1"/>
  <c r="G26" i="8"/>
  <c r="J26" i="8" s="1"/>
  <c r="G27" i="8"/>
  <c r="J27" i="8" s="1"/>
  <c r="G28" i="8"/>
  <c r="G29" i="8"/>
  <c r="J29" i="8" s="1"/>
  <c r="G30" i="8"/>
  <c r="G32" i="8"/>
  <c r="J32" i="8" s="1"/>
  <c r="G34" i="8"/>
  <c r="J34" i="8" s="1"/>
  <c r="G35" i="8"/>
  <c r="G36" i="8"/>
  <c r="G37" i="8"/>
  <c r="J37" i="8" s="1"/>
  <c r="G38" i="8"/>
  <c r="G39" i="8"/>
  <c r="J39" i="8" s="1"/>
  <c r="G40" i="8"/>
  <c r="J40" i="8" s="1"/>
  <c r="G41" i="8"/>
  <c r="G42" i="8"/>
  <c r="J42" i="8" s="1"/>
  <c r="G43" i="8"/>
  <c r="J43" i="8" s="1"/>
  <c r="G44" i="8"/>
  <c r="G45" i="8"/>
  <c r="J45" i="8" s="1"/>
  <c r="G46" i="8"/>
  <c r="J46" i="8" s="1"/>
  <c r="G47" i="8"/>
  <c r="J47" i="8" s="1"/>
  <c r="G48" i="8"/>
  <c r="G49" i="8"/>
  <c r="J49" i="8" s="1"/>
  <c r="G50" i="8"/>
  <c r="J50" i="8" s="1"/>
  <c r="G51" i="8"/>
  <c r="J51" i="8" s="1"/>
  <c r="G52" i="8"/>
  <c r="G53" i="8"/>
  <c r="G54" i="8"/>
  <c r="G55" i="8"/>
  <c r="J55" i="8" s="1"/>
  <c r="G56" i="8"/>
  <c r="G57" i="8"/>
  <c r="J57" i="8" s="1"/>
  <c r="G58" i="8"/>
  <c r="G59" i="8"/>
  <c r="J59" i="8" s="1"/>
  <c r="G60" i="8"/>
  <c r="G61" i="8"/>
  <c r="J61" i="8" s="1"/>
  <c r="G62" i="8"/>
  <c r="G63" i="8"/>
  <c r="J63" i="8" s="1"/>
  <c r="G64" i="8"/>
  <c r="J64" i="8" s="1"/>
  <c r="G65" i="8"/>
  <c r="G66" i="8"/>
  <c r="J66" i="8" s="1"/>
  <c r="G67" i="8"/>
  <c r="J67" i="8" s="1"/>
  <c r="G68" i="8"/>
  <c r="G69" i="8"/>
  <c r="J69" i="8" s="1"/>
  <c r="G70" i="8"/>
  <c r="J70" i="8" s="1"/>
  <c r="G71" i="8"/>
  <c r="J71" i="8" s="1"/>
  <c r="G73" i="8"/>
  <c r="G74" i="8"/>
  <c r="J74" i="8" s="1"/>
  <c r="G75" i="8"/>
  <c r="J75" i="8" s="1"/>
  <c r="G76" i="8"/>
  <c r="J76" i="8" s="1"/>
  <c r="G77" i="8"/>
  <c r="J77" i="8" s="1"/>
  <c r="G78" i="8"/>
  <c r="G79" i="8"/>
  <c r="G81" i="8"/>
  <c r="J81" i="8" s="1"/>
  <c r="G82" i="8"/>
  <c r="J82" i="8" s="1"/>
  <c r="G83" i="8"/>
  <c r="J83" i="8" s="1"/>
  <c r="G84" i="8"/>
  <c r="J84" i="8" s="1"/>
  <c r="G86" i="8"/>
  <c r="G87" i="8"/>
  <c r="G89" i="8"/>
  <c r="G90" i="8"/>
  <c r="J90" i="8" s="1"/>
  <c r="G91" i="8"/>
  <c r="J91" i="8" s="1"/>
  <c r="G92" i="8"/>
  <c r="J92" i="8" s="1"/>
  <c r="G93" i="8"/>
  <c r="G95" i="8"/>
  <c r="J95" i="8" s="1"/>
  <c r="G96" i="8"/>
  <c r="J96" i="8" s="1"/>
  <c r="G97" i="8"/>
  <c r="G99" i="8"/>
  <c r="G100" i="8"/>
  <c r="J100" i="8" s="1"/>
  <c r="G101" i="8"/>
  <c r="G102" i="8"/>
  <c r="G103" i="8"/>
  <c r="J103" i="8" s="1"/>
  <c r="G104" i="8"/>
  <c r="J104" i="8" s="1"/>
  <c r="G105" i="8"/>
  <c r="G106" i="8"/>
  <c r="J106" i="8" s="1"/>
  <c r="G107" i="8"/>
  <c r="J107" i="8" s="1"/>
  <c r="G109" i="8"/>
  <c r="G110" i="8"/>
  <c r="J110" i="8" s="1"/>
  <c r="G111" i="8"/>
  <c r="G112" i="8"/>
  <c r="J112" i="8" s="1"/>
  <c r="G113" i="8"/>
  <c r="J113" i="8" s="1"/>
  <c r="G114" i="8"/>
  <c r="J114" i="8" s="1"/>
  <c r="G115" i="8"/>
  <c r="J115" i="8" s="1"/>
  <c r="G116" i="8"/>
  <c r="J116" i="8" s="1"/>
  <c r="G117" i="8"/>
  <c r="G118" i="8"/>
  <c r="J118" i="8" s="1"/>
  <c r="G119" i="8"/>
  <c r="J119" i="8" s="1"/>
  <c r="G121" i="8"/>
  <c r="G122" i="8"/>
  <c r="J122" i="8" s="1"/>
  <c r="G123" i="8"/>
  <c r="J123" i="8" s="1"/>
  <c r="G124" i="8"/>
  <c r="G125" i="8"/>
  <c r="J125" i="8" s="1"/>
  <c r="G127" i="8"/>
  <c r="J127" i="8" s="1"/>
  <c r="G128" i="8"/>
  <c r="J128" i="8" s="1"/>
  <c r="G129" i="8"/>
  <c r="G130" i="8"/>
  <c r="J130" i="8" s="1"/>
  <c r="G131" i="8"/>
  <c r="J131" i="8" s="1"/>
  <c r="G133" i="8"/>
  <c r="G134" i="8"/>
  <c r="G135" i="8"/>
  <c r="G136" i="8"/>
  <c r="G137" i="8"/>
  <c r="J137" i="8" s="1"/>
  <c r="G138" i="8"/>
  <c r="J138" i="8" s="1"/>
  <c r="G139" i="8"/>
  <c r="J139" i="8" s="1"/>
  <c r="G140" i="8"/>
  <c r="J140" i="8" s="1"/>
  <c r="G141" i="8"/>
  <c r="G142" i="8"/>
  <c r="G384" i="8" s="1"/>
  <c r="G143" i="8"/>
  <c r="J143" i="8" s="1"/>
  <c r="G144" i="8"/>
  <c r="G145" i="8"/>
  <c r="J145" i="8" s="1"/>
  <c r="G146" i="8"/>
  <c r="J146" i="8" s="1"/>
  <c r="G147" i="8"/>
  <c r="J147" i="8" s="1"/>
  <c r="G148" i="8"/>
  <c r="G149" i="8"/>
  <c r="G150" i="8"/>
  <c r="G151" i="8"/>
  <c r="G152" i="8"/>
  <c r="J152" i="8" s="1"/>
  <c r="G153" i="8"/>
  <c r="G154" i="8"/>
  <c r="J154" i="8" s="1"/>
  <c r="G155" i="8"/>
  <c r="J155" i="8" s="1"/>
  <c r="G156" i="8"/>
  <c r="J156" i="8" s="1"/>
  <c r="G157" i="8"/>
  <c r="G158" i="8"/>
  <c r="J158" i="8" s="1"/>
  <c r="G159" i="8"/>
  <c r="G160" i="8"/>
  <c r="G161" i="8"/>
  <c r="J161" i="8" s="1"/>
  <c r="G162" i="8"/>
  <c r="J162" i="8" s="1"/>
  <c r="G163" i="8"/>
  <c r="G164" i="8"/>
  <c r="J164" i="8" s="1"/>
  <c r="G165" i="8"/>
  <c r="G166" i="8"/>
  <c r="G167" i="8"/>
  <c r="J167" i="8" s="1"/>
  <c r="G168" i="8"/>
  <c r="G169" i="8"/>
  <c r="J169" i="8" s="1"/>
  <c r="G170" i="8"/>
  <c r="J170" i="8" s="1"/>
  <c r="G171" i="8"/>
  <c r="J171" i="8" s="1"/>
  <c r="G172" i="8"/>
  <c r="J172" i="8" s="1"/>
  <c r="G173" i="8"/>
  <c r="J173" i="8" s="1"/>
  <c r="G174" i="8"/>
  <c r="G175" i="8"/>
  <c r="G176" i="8"/>
  <c r="G177" i="8"/>
  <c r="J177" i="8" s="1"/>
  <c r="G178" i="8"/>
  <c r="J178" i="8" s="1"/>
  <c r="G179" i="8"/>
  <c r="J179" i="8" s="1"/>
  <c r="G180" i="8"/>
  <c r="J180" i="8" s="1"/>
  <c r="G181" i="8"/>
  <c r="J181" i="8" s="1"/>
  <c r="G182" i="8"/>
  <c r="J182" i="8" s="1"/>
  <c r="G183" i="8"/>
  <c r="G184" i="8"/>
  <c r="G185" i="8"/>
  <c r="J185" i="8" s="1"/>
  <c r="G186" i="8"/>
  <c r="J186" i="8" s="1"/>
  <c r="G187" i="8"/>
  <c r="J187" i="8" s="1"/>
  <c r="G188" i="8"/>
  <c r="J188" i="8" s="1"/>
  <c r="G189" i="8"/>
  <c r="G190" i="8"/>
  <c r="G191" i="8"/>
  <c r="J191" i="8" s="1"/>
  <c r="G192" i="8"/>
  <c r="G193" i="8"/>
  <c r="J193" i="8" s="1"/>
  <c r="G194" i="8"/>
  <c r="J194" i="8" s="1"/>
  <c r="G195" i="8"/>
  <c r="J195" i="8" s="1"/>
  <c r="G196" i="8"/>
  <c r="J196" i="8" s="1"/>
  <c r="G197" i="8"/>
  <c r="J197" i="8" s="1"/>
  <c r="G199" i="8"/>
  <c r="G200" i="8"/>
  <c r="G201" i="8"/>
  <c r="G202" i="8"/>
  <c r="J202" i="8" s="1"/>
  <c r="G203" i="8"/>
  <c r="J203" i="8" s="1"/>
  <c r="G204" i="8"/>
  <c r="J204" i="8" s="1"/>
  <c r="G205" i="8"/>
  <c r="J205" i="8" s="1"/>
  <c r="G206" i="8"/>
  <c r="J206" i="8" s="1"/>
  <c r="G207" i="8"/>
  <c r="J207" i="8" s="1"/>
  <c r="G208" i="8"/>
  <c r="G209" i="8"/>
  <c r="G210" i="8"/>
  <c r="J210" i="8" s="1"/>
  <c r="G211" i="8"/>
  <c r="J211" i="8" s="1"/>
  <c r="G213" i="8"/>
  <c r="G214" i="8"/>
  <c r="J214" i="8" s="1"/>
  <c r="G215" i="8"/>
  <c r="G216" i="8"/>
  <c r="G218" i="8"/>
  <c r="J218" i="8" s="1"/>
  <c r="G219" i="8"/>
  <c r="J219" i="8" s="1"/>
  <c r="G220" i="8"/>
  <c r="J220" i="8" s="1"/>
  <c r="G221" i="8"/>
  <c r="J221" i="8" s="1"/>
  <c r="G222" i="8"/>
  <c r="G224" i="8"/>
  <c r="J224" i="8" s="1"/>
  <c r="G225" i="8"/>
  <c r="G226" i="8"/>
  <c r="J226" i="8" s="1"/>
  <c r="G227" i="8"/>
  <c r="G228" i="8"/>
  <c r="J228" i="8" s="1"/>
  <c r="G229" i="8"/>
  <c r="J229" i="8" s="1"/>
  <c r="G230" i="8"/>
  <c r="G231" i="8"/>
  <c r="J231" i="8" s="1"/>
  <c r="G232" i="8"/>
  <c r="J232" i="8" s="1"/>
  <c r="G233" i="8"/>
  <c r="J233" i="8" s="1"/>
  <c r="G234" i="8"/>
  <c r="J234" i="8" s="1"/>
  <c r="G235" i="8"/>
  <c r="J235" i="8" s="1"/>
  <c r="G236" i="8"/>
  <c r="G238" i="8"/>
  <c r="J238" i="8" s="1"/>
  <c r="G239" i="8"/>
  <c r="G240" i="8"/>
  <c r="J240" i="8" s="1"/>
  <c r="G241" i="8"/>
  <c r="J241" i="8" s="1"/>
  <c r="G242" i="8"/>
  <c r="J242" i="8" s="1"/>
  <c r="G244" i="8"/>
  <c r="G245" i="8"/>
  <c r="J245" i="8" s="1"/>
  <c r="G246" i="8"/>
  <c r="G248" i="8"/>
  <c r="J248" i="8" s="1"/>
  <c r="G249" i="8"/>
  <c r="J249" i="8" s="1"/>
  <c r="G250" i="8"/>
  <c r="J250" i="8" s="1"/>
  <c r="G251" i="8"/>
  <c r="J251" i="8" s="1"/>
  <c r="G253" i="8"/>
  <c r="J253" i="8" s="1"/>
  <c r="G254" i="8"/>
  <c r="G255" i="8"/>
  <c r="J255" i="8" s="1"/>
  <c r="G256" i="8"/>
  <c r="J256" i="8" s="1"/>
  <c r="G257" i="8"/>
  <c r="G259" i="8"/>
  <c r="J259" i="8" s="1"/>
  <c r="G260" i="8"/>
  <c r="J260" i="8" s="1"/>
  <c r="G261" i="8"/>
  <c r="G262" i="8"/>
  <c r="G263" i="8"/>
  <c r="J263" i="8" s="1"/>
  <c r="G264" i="8"/>
  <c r="G266" i="8"/>
  <c r="J266" i="8" s="1"/>
  <c r="G267" i="8"/>
  <c r="J267" i="8" s="1"/>
  <c r="G268" i="8"/>
  <c r="G270" i="8"/>
  <c r="J270" i="8" s="1"/>
  <c r="G273" i="8"/>
  <c r="J273" i="8" s="1"/>
  <c r="G274" i="8"/>
  <c r="J274" i="8" s="1"/>
  <c r="G275" i="8"/>
  <c r="J275" i="8" s="1"/>
  <c r="G278" i="8"/>
  <c r="J278" i="8" s="1"/>
  <c r="G281" i="8"/>
  <c r="G283" i="8"/>
  <c r="J283" i="8" s="1"/>
  <c r="G284" i="8"/>
  <c r="G285" i="8"/>
  <c r="J285" i="8" s="1"/>
  <c r="G286" i="8"/>
  <c r="J286" i="8" s="1"/>
  <c r="G287" i="8"/>
  <c r="G390" i="8" s="1"/>
  <c r="G288" i="8"/>
  <c r="G289" i="8"/>
  <c r="J289" i="8" s="1"/>
  <c r="G290" i="8"/>
  <c r="J290" i="8" s="1"/>
  <c r="G291" i="8"/>
  <c r="J291" i="8" s="1"/>
  <c r="G292" i="8"/>
  <c r="G293" i="8"/>
  <c r="J293" i="8" s="1"/>
  <c r="G294" i="8"/>
  <c r="J294" i="8" s="1"/>
  <c r="G295" i="8"/>
  <c r="J295" i="8" s="1"/>
  <c r="G296" i="8"/>
  <c r="J296" i="8" s="1"/>
  <c r="G297" i="8"/>
  <c r="G298" i="8"/>
  <c r="J298" i="8" s="1"/>
  <c r="G299" i="8"/>
  <c r="J299" i="8" s="1"/>
  <c r="G300" i="8"/>
  <c r="G301" i="8"/>
  <c r="J301" i="8" s="1"/>
  <c r="G302" i="8"/>
  <c r="J302" i="8" s="1"/>
  <c r="G303" i="8"/>
  <c r="G304" i="8"/>
  <c r="G305" i="8"/>
  <c r="J305" i="8" s="1"/>
  <c r="G306" i="8"/>
  <c r="G307" i="8"/>
  <c r="J307" i="8" s="1"/>
  <c r="G308" i="8"/>
  <c r="J308" i="8" s="1"/>
  <c r="G309" i="8"/>
  <c r="J309" i="8" s="1"/>
  <c r="G310" i="8"/>
  <c r="J310" i="8" s="1"/>
  <c r="G311" i="8"/>
  <c r="J311" i="8" s="1"/>
  <c r="G312" i="8"/>
  <c r="G313" i="8"/>
  <c r="J313" i="8" s="1"/>
  <c r="G314" i="8"/>
  <c r="J314" i="8" s="1"/>
  <c r="G315" i="8"/>
  <c r="J315" i="8" s="1"/>
  <c r="G316" i="8"/>
  <c r="G317" i="8"/>
  <c r="J317" i="8" s="1"/>
  <c r="G318" i="8"/>
  <c r="J318" i="8" s="1"/>
  <c r="G319" i="8"/>
  <c r="J319" i="8" s="1"/>
  <c r="G320" i="8"/>
  <c r="J320" i="8" s="1"/>
  <c r="G321" i="8"/>
  <c r="G322" i="8"/>
  <c r="J322" i="8" s="1"/>
  <c r="G323" i="8"/>
  <c r="J323" i="8" s="1"/>
  <c r="G324" i="8"/>
  <c r="J324" i="8" s="1"/>
  <c r="G325" i="8"/>
  <c r="J325" i="8" s="1"/>
  <c r="G326" i="8"/>
  <c r="J326" i="8" s="1"/>
  <c r="G327" i="8"/>
  <c r="G328" i="8"/>
  <c r="G329" i="8"/>
  <c r="J329" i="8" s="1"/>
  <c r="G330" i="8"/>
  <c r="J330" i="8" s="1"/>
  <c r="G331" i="8"/>
  <c r="J331" i="8" s="1"/>
  <c r="G332" i="8"/>
  <c r="J332" i="8" s="1"/>
  <c r="G333" i="8"/>
  <c r="J333" i="8" s="1"/>
  <c r="G334" i="8"/>
  <c r="J334" i="8" s="1"/>
  <c r="G335" i="8"/>
  <c r="G392" i="8" s="1"/>
  <c r="G336" i="8"/>
  <c r="J336" i="8" s="1"/>
  <c r="G337" i="8"/>
  <c r="J337" i="8" s="1"/>
  <c r="G338" i="8"/>
  <c r="J338" i="8" s="1"/>
  <c r="G339" i="8"/>
  <c r="J339" i="8" s="1"/>
  <c r="G340" i="8"/>
  <c r="G342" i="8"/>
  <c r="J342" i="8" s="1"/>
  <c r="G343" i="8"/>
  <c r="J343" i="8" s="1"/>
  <c r="G345" i="8"/>
  <c r="G347" i="8"/>
  <c r="J347" i="8" s="1"/>
  <c r="G348" i="8"/>
  <c r="J348" i="8" s="1"/>
  <c r="G349" i="8"/>
  <c r="J349" i="8" s="1"/>
  <c r="G350" i="8"/>
  <c r="J350" i="8" s="1"/>
  <c r="G351" i="8"/>
  <c r="J351" i="8" s="1"/>
  <c r="G352" i="8"/>
  <c r="J352" i="8" s="1"/>
  <c r="G354" i="8"/>
  <c r="J354" i="8" s="1"/>
  <c r="G355" i="8"/>
  <c r="G356" i="8"/>
  <c r="J356" i="8" s="1"/>
  <c r="G357" i="8"/>
  <c r="J357" i="8" s="1"/>
  <c r="G358" i="8"/>
  <c r="J358" i="8" s="1"/>
  <c r="G359" i="8"/>
  <c r="J359" i="8" s="1"/>
  <c r="G360" i="8"/>
  <c r="J360" i="8" s="1"/>
  <c r="G361" i="8"/>
  <c r="J361" i="8" s="1"/>
  <c r="G362" i="8"/>
  <c r="J362" i="8" s="1"/>
  <c r="G363" i="8"/>
  <c r="J363" i="8" s="1"/>
  <c r="J306" i="8"/>
  <c r="G3" i="8"/>
  <c r="J5" i="8"/>
  <c r="J8" i="8"/>
  <c r="J9" i="8"/>
  <c r="J12" i="8"/>
  <c r="J15" i="8"/>
  <c r="J22" i="8"/>
  <c r="J23" i="8"/>
  <c r="J28" i="8"/>
  <c r="J30" i="8"/>
  <c r="J35" i="8"/>
  <c r="J36" i="8"/>
  <c r="J38" i="8"/>
  <c r="J41" i="8"/>
  <c r="J44" i="8"/>
  <c r="J48" i="8"/>
  <c r="J53" i="8"/>
  <c r="J54" i="8"/>
  <c r="J56" i="8"/>
  <c r="J60" i="8"/>
  <c r="J62" i="8"/>
  <c r="J65" i="8"/>
  <c r="J68" i="8"/>
  <c r="J73" i="8"/>
  <c r="J78" i="8"/>
  <c r="J79" i="8"/>
  <c r="J86" i="8"/>
  <c r="J87" i="8"/>
  <c r="J89" i="8"/>
  <c r="J93" i="8"/>
  <c r="J97" i="8"/>
  <c r="J99" i="8"/>
  <c r="J101" i="8"/>
  <c r="J102" i="8"/>
  <c r="J105" i="8"/>
  <c r="J109" i="8"/>
  <c r="J111" i="8"/>
  <c r="J117" i="8"/>
  <c r="J121" i="8"/>
  <c r="J124" i="8"/>
  <c r="J129" i="8"/>
  <c r="J133" i="8"/>
  <c r="J134" i="8"/>
  <c r="J135" i="8"/>
  <c r="J136" i="8"/>
  <c r="J141" i="8"/>
  <c r="J142" i="8"/>
  <c r="J384" i="8" s="1"/>
  <c r="J144" i="8"/>
  <c r="J149" i="8"/>
  <c r="J150" i="8"/>
  <c r="J157" i="8"/>
  <c r="J159" i="8"/>
  <c r="J160" i="8"/>
  <c r="J165" i="8"/>
  <c r="J166" i="8"/>
  <c r="J168" i="8"/>
  <c r="J174" i="8"/>
  <c r="J175" i="8"/>
  <c r="J176" i="8"/>
  <c r="J183" i="8"/>
  <c r="J184" i="8"/>
  <c r="J189" i="8"/>
  <c r="J190" i="8"/>
  <c r="J192" i="8"/>
  <c r="J199" i="8"/>
  <c r="J200" i="8"/>
  <c r="J201" i="8"/>
  <c r="J208" i="8"/>
  <c r="J209" i="8"/>
  <c r="J213" i="8"/>
  <c r="J215" i="8"/>
  <c r="J216" i="8"/>
  <c r="J222" i="8"/>
  <c r="J225" i="8"/>
  <c r="J227" i="8"/>
  <c r="J230" i="8"/>
  <c r="J236" i="8"/>
  <c r="J239" i="8"/>
  <c r="J244" i="8"/>
  <c r="J246" i="8"/>
  <c r="J254" i="8"/>
  <c r="J264" i="8"/>
  <c r="J268" i="8"/>
  <c r="J281" i="8"/>
  <c r="J288" i="8"/>
  <c r="J292" i="8"/>
  <c r="J297" i="8"/>
  <c r="J300" i="8"/>
  <c r="J303" i="8"/>
  <c r="J304" i="8"/>
  <c r="J312" i="8"/>
  <c r="J316" i="8"/>
  <c r="J321" i="8"/>
  <c r="J327" i="8"/>
  <c r="J328" i="8"/>
  <c r="J335" i="8"/>
  <c r="J392" i="8" s="1"/>
  <c r="J340" i="8"/>
  <c r="J345" i="8"/>
  <c r="J355" i="8"/>
  <c r="B363" i="8"/>
  <c r="B362" i="8"/>
  <c r="B361" i="8"/>
  <c r="B360" i="8"/>
  <c r="B359" i="8"/>
  <c r="B358" i="8"/>
  <c r="B357" i="8"/>
  <c r="B356" i="8"/>
  <c r="B355" i="8"/>
  <c r="B354" i="8"/>
  <c r="B352" i="8"/>
  <c r="B351" i="8"/>
  <c r="B350" i="8"/>
  <c r="B349" i="8"/>
  <c r="B348" i="8"/>
  <c r="B347" i="8"/>
  <c r="B345" i="8"/>
  <c r="B343" i="8"/>
  <c r="B342" i="8"/>
  <c r="B340" i="8"/>
  <c r="B339" i="8"/>
  <c r="B338" i="8"/>
  <c r="B337" i="8"/>
  <c r="B336" i="8"/>
  <c r="B335" i="8"/>
  <c r="B334" i="8"/>
  <c r="B333" i="8"/>
  <c r="B332" i="8"/>
  <c r="B331" i="8"/>
  <c r="B330" i="8"/>
  <c r="B329" i="8"/>
  <c r="B328" i="8"/>
  <c r="B327" i="8"/>
  <c r="B326" i="8"/>
  <c r="B325" i="8"/>
  <c r="B324" i="8"/>
  <c r="B323" i="8"/>
  <c r="B322" i="8"/>
  <c r="B321" i="8"/>
  <c r="B320" i="8"/>
  <c r="B319" i="8"/>
  <c r="B318" i="8"/>
  <c r="B317" i="8"/>
  <c r="B316" i="8"/>
  <c r="B315" i="8"/>
  <c r="B314" i="8"/>
  <c r="B313" i="8"/>
  <c r="B312" i="8"/>
  <c r="B311" i="8"/>
  <c r="B310" i="8"/>
  <c r="B309" i="8"/>
  <c r="B308" i="8"/>
  <c r="B307" i="8"/>
  <c r="B306" i="8"/>
  <c r="B305" i="8"/>
  <c r="B304" i="8"/>
  <c r="B303" i="8"/>
  <c r="B302" i="8"/>
  <c r="B301" i="8"/>
  <c r="B300" i="8"/>
  <c r="B299" i="8"/>
  <c r="B298" i="8"/>
  <c r="B297" i="8"/>
  <c r="B296" i="8"/>
  <c r="B295" i="8"/>
  <c r="B294" i="8"/>
  <c r="B293" i="8"/>
  <c r="B292" i="8"/>
  <c r="B291" i="8"/>
  <c r="B290" i="8"/>
  <c r="B289" i="8"/>
  <c r="B288" i="8"/>
  <c r="B287" i="8"/>
  <c r="B286" i="8"/>
  <c r="B285" i="8"/>
  <c r="B284" i="8"/>
  <c r="B283" i="8"/>
  <c r="B281" i="8"/>
  <c r="B279" i="8"/>
  <c r="B278" i="8"/>
  <c r="B275" i="8"/>
  <c r="B274" i="8"/>
  <c r="B273" i="8"/>
  <c r="B270" i="8"/>
  <c r="B268" i="8"/>
  <c r="B267" i="8"/>
  <c r="B266" i="8"/>
  <c r="B264" i="8"/>
  <c r="B263" i="8"/>
  <c r="B262" i="8"/>
  <c r="B261" i="8"/>
  <c r="B260" i="8"/>
  <c r="B259" i="8"/>
  <c r="B257" i="8"/>
  <c r="B256" i="8"/>
  <c r="B255" i="8"/>
  <c r="B254" i="8"/>
  <c r="B253" i="8"/>
  <c r="B251" i="8"/>
  <c r="B250" i="8"/>
  <c r="B249" i="8"/>
  <c r="B248" i="8"/>
  <c r="B247" i="8"/>
  <c r="B246" i="8"/>
  <c r="B245" i="8"/>
  <c r="B244" i="8"/>
  <c r="B242" i="8"/>
  <c r="B241" i="8"/>
  <c r="B240" i="8"/>
  <c r="B239" i="8"/>
  <c r="B238" i="8"/>
  <c r="B236" i="8"/>
  <c r="B235" i="8"/>
  <c r="B234" i="8"/>
  <c r="B233" i="8"/>
  <c r="B232" i="8"/>
  <c r="B231" i="8"/>
  <c r="B230" i="8"/>
  <c r="B229" i="8"/>
  <c r="B228" i="8"/>
  <c r="B227" i="8"/>
  <c r="B226" i="8"/>
  <c r="B225" i="8"/>
  <c r="B224" i="8"/>
  <c r="B222" i="8"/>
  <c r="B221" i="8"/>
  <c r="B220" i="8"/>
  <c r="B219" i="8"/>
  <c r="B218" i="8"/>
  <c r="B216" i="8"/>
  <c r="B215" i="8"/>
  <c r="B214" i="8"/>
  <c r="B213" i="8"/>
  <c r="B211" i="8"/>
  <c r="B210" i="8"/>
  <c r="B209" i="8"/>
  <c r="B208" i="8"/>
  <c r="B207" i="8"/>
  <c r="B206" i="8"/>
  <c r="B205" i="8"/>
  <c r="B204" i="8"/>
  <c r="B203" i="8"/>
  <c r="B202" i="8"/>
  <c r="B201" i="8"/>
  <c r="B200" i="8"/>
  <c r="B199" i="8"/>
  <c r="B197" i="8"/>
  <c r="B196" i="8"/>
  <c r="B195" i="8"/>
  <c r="B194" i="8"/>
  <c r="B193" i="8"/>
  <c r="B192" i="8"/>
  <c r="B191" i="8"/>
  <c r="B190" i="8"/>
  <c r="B189" i="8"/>
  <c r="B188" i="8"/>
  <c r="B187" i="8"/>
  <c r="B186" i="8"/>
  <c r="B185" i="8"/>
  <c r="B184" i="8"/>
  <c r="B183" i="8"/>
  <c r="B182" i="8"/>
  <c r="B181" i="8"/>
  <c r="B180" i="8"/>
  <c r="B179" i="8"/>
  <c r="B178" i="8"/>
  <c r="B177" i="8"/>
  <c r="B176" i="8"/>
  <c r="B175" i="8"/>
  <c r="B174" i="8"/>
  <c r="B173" i="8"/>
  <c r="B172" i="8"/>
  <c r="B171" i="8"/>
  <c r="B170" i="8"/>
  <c r="B169" i="8"/>
  <c r="B168" i="8"/>
  <c r="B167" i="8"/>
  <c r="B166" i="8"/>
  <c r="B165" i="8"/>
  <c r="B164" i="8"/>
  <c r="B163" i="8"/>
  <c r="B162" i="8"/>
  <c r="B161" i="8"/>
  <c r="B160" i="8"/>
  <c r="B159" i="8"/>
  <c r="B158" i="8"/>
  <c r="B157" i="8"/>
  <c r="B156" i="8"/>
  <c r="B155" i="8"/>
  <c r="B154" i="8"/>
  <c r="B153" i="8"/>
  <c r="B152" i="8"/>
  <c r="B151" i="8"/>
  <c r="B150" i="8"/>
  <c r="B149" i="8"/>
  <c r="B148" i="8"/>
  <c r="B147" i="8"/>
  <c r="B146" i="8"/>
  <c r="B145" i="8"/>
  <c r="B144" i="8"/>
  <c r="B143" i="8"/>
  <c r="B142" i="8"/>
  <c r="B141" i="8"/>
  <c r="B140" i="8"/>
  <c r="B139" i="8"/>
  <c r="B138" i="8"/>
  <c r="B137" i="8"/>
  <c r="B136" i="8"/>
  <c r="B135" i="8"/>
  <c r="B134" i="8"/>
  <c r="B133" i="8"/>
  <c r="B131" i="8"/>
  <c r="B130" i="8"/>
  <c r="B129" i="8"/>
  <c r="B128" i="8"/>
  <c r="B127" i="8"/>
  <c r="B125" i="8"/>
  <c r="B124" i="8"/>
  <c r="B123" i="8"/>
  <c r="B122" i="8"/>
  <c r="B121" i="8"/>
  <c r="B119" i="8"/>
  <c r="B118" i="8"/>
  <c r="B117" i="8"/>
  <c r="B116" i="8"/>
  <c r="B115" i="8"/>
  <c r="B114" i="8"/>
  <c r="B113" i="8"/>
  <c r="B112" i="8"/>
  <c r="B111" i="8"/>
  <c r="B110" i="8"/>
  <c r="B109" i="8"/>
  <c r="B107" i="8"/>
  <c r="B106" i="8"/>
  <c r="B105" i="8"/>
  <c r="B104" i="8"/>
  <c r="B103" i="8"/>
  <c r="B102" i="8"/>
  <c r="B101" i="8"/>
  <c r="B100" i="8"/>
  <c r="B99" i="8"/>
  <c r="B98" i="8"/>
  <c r="B97" i="8"/>
  <c r="B96" i="8"/>
  <c r="B95" i="8"/>
  <c r="B94" i="8"/>
  <c r="B93" i="8"/>
  <c r="B92" i="8"/>
  <c r="B91" i="8"/>
  <c r="B90" i="8"/>
  <c r="B89" i="8"/>
  <c r="B87" i="8"/>
  <c r="B86" i="8"/>
  <c r="B84" i="8"/>
  <c r="B83" i="8"/>
  <c r="B82" i="8"/>
  <c r="B81" i="8"/>
  <c r="B79" i="8"/>
  <c r="B78" i="8"/>
  <c r="B77" i="8"/>
  <c r="B76" i="8"/>
  <c r="B75" i="8"/>
  <c r="B74" i="8"/>
  <c r="B73" i="8"/>
  <c r="B71" i="8"/>
  <c r="B70" i="8"/>
  <c r="B69" i="8"/>
  <c r="B68" i="8"/>
  <c r="B67" i="8"/>
  <c r="B66" i="8"/>
  <c r="B65" i="8"/>
  <c r="B64" i="8"/>
  <c r="B63" i="8"/>
  <c r="B62" i="8"/>
  <c r="B61" i="8"/>
  <c r="B60" i="8"/>
  <c r="B59" i="8"/>
  <c r="B58" i="8"/>
  <c r="B57" i="8"/>
  <c r="B56" i="8"/>
  <c r="B55" i="8"/>
  <c r="B54" i="8"/>
  <c r="B53" i="8"/>
  <c r="B52" i="8"/>
  <c r="B51" i="8"/>
  <c r="B50" i="8"/>
  <c r="B49" i="8"/>
  <c r="B48" i="8"/>
  <c r="B47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2" i="8"/>
  <c r="B30" i="8"/>
  <c r="B29" i="8"/>
  <c r="B28" i="8"/>
  <c r="B27" i="8"/>
  <c r="B26" i="8"/>
  <c r="B25" i="8"/>
  <c r="B24" i="8"/>
  <c r="B23" i="8"/>
  <c r="B22" i="8"/>
  <c r="B21" i="8"/>
  <c r="B20" i="8"/>
  <c r="B19" i="8"/>
  <c r="B18" i="8"/>
  <c r="B17" i="8"/>
  <c r="B16" i="8"/>
  <c r="B15" i="8"/>
  <c r="B14" i="8"/>
  <c r="B13" i="8"/>
  <c r="B12" i="8"/>
  <c r="B10" i="8"/>
  <c r="B9" i="8"/>
  <c r="B8" i="8"/>
  <c r="B7" i="8"/>
  <c r="B6" i="8"/>
  <c r="B5" i="8"/>
  <c r="B4" i="8"/>
  <c r="B3" i="8"/>
  <c r="J391" i="8" l="1"/>
  <c r="G370" i="8"/>
  <c r="H368" i="8"/>
  <c r="G368" i="8"/>
  <c r="G386" i="8"/>
  <c r="H392" i="8"/>
  <c r="H390" i="8"/>
  <c r="G389" i="8"/>
  <c r="G382" i="8"/>
  <c r="G369" i="8"/>
  <c r="H391" i="8"/>
  <c r="H393" i="8"/>
  <c r="H389" i="8"/>
  <c r="H387" i="8"/>
  <c r="H385" i="8"/>
  <c r="H381" i="8"/>
  <c r="H369" i="8"/>
  <c r="H379" i="8"/>
  <c r="J287" i="8"/>
  <c r="J390" i="8" s="1"/>
  <c r="G373" i="8"/>
  <c r="G387" i="8"/>
  <c r="G385" i="8"/>
  <c r="G381" i="8"/>
  <c r="G379" i="8"/>
  <c r="H388" i="8"/>
  <c r="H386" i="8"/>
  <c r="H380" i="8"/>
  <c r="J386" i="8"/>
  <c r="H382" i="8"/>
  <c r="J381" i="8"/>
  <c r="J388" i="8"/>
  <c r="J380" i="8"/>
  <c r="G391" i="8"/>
  <c r="J284" i="8"/>
  <c r="J262" i="8"/>
  <c r="J163" i="8"/>
  <c r="J151" i="8"/>
  <c r="J376" i="8"/>
  <c r="J374" i="8"/>
  <c r="J372" i="8"/>
  <c r="J370" i="8"/>
  <c r="H375" i="8"/>
  <c r="H383" i="8"/>
  <c r="J52" i="8"/>
  <c r="G375" i="8"/>
  <c r="G383" i="8"/>
  <c r="J6" i="8"/>
  <c r="H376" i="8"/>
  <c r="H374" i="8"/>
  <c r="H372" i="8"/>
  <c r="H370" i="8"/>
  <c r="G371" i="8"/>
  <c r="G393" i="8"/>
  <c r="G376" i="8"/>
  <c r="G374" i="8"/>
  <c r="G372" i="8"/>
  <c r="G388" i="8"/>
  <c r="G380" i="8"/>
  <c r="H371" i="8"/>
  <c r="J375" i="8"/>
  <c r="K376" i="8"/>
  <c r="K374" i="8"/>
  <c r="K372" i="8"/>
  <c r="K370" i="8"/>
  <c r="K368" i="8"/>
  <c r="K375" i="8"/>
  <c r="K373" i="8"/>
  <c r="K371" i="8"/>
  <c r="K369" i="8"/>
  <c r="J261" i="8"/>
  <c r="J393" i="8" s="1"/>
  <c r="J148" i="8"/>
  <c r="J58" i="8"/>
  <c r="J382" i="8" s="1"/>
  <c r="J257" i="8"/>
  <c r="J153" i="8"/>
  <c r="J387" i="8" s="1"/>
  <c r="J3" i="8"/>
  <c r="J385" i="8" l="1"/>
  <c r="J371" i="8"/>
  <c r="J379" i="8"/>
  <c r="J368" i="8"/>
  <c r="J383" i="8"/>
  <c r="J369" i="8"/>
  <c r="J389" i="8"/>
  <c r="J373" i="8"/>
  <c r="B363" i="7"/>
  <c r="B362" i="7"/>
  <c r="B361" i="7"/>
  <c r="B360" i="7"/>
  <c r="B359" i="7"/>
  <c r="B358" i="7"/>
  <c r="B357" i="7"/>
  <c r="B356" i="7"/>
  <c r="B355" i="7"/>
  <c r="B354" i="7"/>
  <c r="B352" i="7"/>
  <c r="B351" i="7"/>
  <c r="B350" i="7"/>
  <c r="B349" i="7"/>
  <c r="B348" i="7"/>
  <c r="B347" i="7"/>
  <c r="B345" i="7"/>
  <c r="B343" i="7"/>
  <c r="B342" i="7"/>
  <c r="B340" i="7"/>
  <c r="B339" i="7"/>
  <c r="B338" i="7"/>
  <c r="B337" i="7"/>
  <c r="B336" i="7"/>
  <c r="B335" i="7"/>
  <c r="B334" i="7"/>
  <c r="B333" i="7"/>
  <c r="B332" i="7"/>
  <c r="B331" i="7"/>
  <c r="B330" i="7"/>
  <c r="B329" i="7"/>
  <c r="B328" i="7"/>
  <c r="B327" i="7"/>
  <c r="B326" i="7"/>
  <c r="B325" i="7"/>
  <c r="B324" i="7"/>
  <c r="B323" i="7"/>
  <c r="B322" i="7"/>
  <c r="B321" i="7"/>
  <c r="B320" i="7"/>
  <c r="B319" i="7"/>
  <c r="B318" i="7"/>
  <c r="B317" i="7"/>
  <c r="B316" i="7"/>
  <c r="B315" i="7"/>
  <c r="B314" i="7"/>
  <c r="B313" i="7"/>
  <c r="B312" i="7"/>
  <c r="B311" i="7"/>
  <c r="B310" i="7"/>
  <c r="B309" i="7"/>
  <c r="B308" i="7"/>
  <c r="B307" i="7"/>
  <c r="B306" i="7"/>
  <c r="B305" i="7"/>
  <c r="B304" i="7"/>
  <c r="B303" i="7"/>
  <c r="B302" i="7"/>
  <c r="B301" i="7"/>
  <c r="B300" i="7"/>
  <c r="B299" i="7"/>
  <c r="B298" i="7"/>
  <c r="B297" i="7"/>
  <c r="B296" i="7"/>
  <c r="B295" i="7"/>
  <c r="B294" i="7"/>
  <c r="B293" i="7"/>
  <c r="B292" i="7"/>
  <c r="B291" i="7"/>
  <c r="B290" i="7"/>
  <c r="B289" i="7"/>
  <c r="B288" i="7"/>
  <c r="B287" i="7"/>
  <c r="B286" i="7"/>
  <c r="B285" i="7"/>
  <c r="B284" i="7"/>
  <c r="B283" i="7"/>
  <c r="B281" i="7"/>
  <c r="B279" i="7"/>
  <c r="B278" i="7"/>
  <c r="B275" i="7"/>
  <c r="B274" i="7"/>
  <c r="B273" i="7"/>
  <c r="B270" i="7"/>
  <c r="B268" i="7"/>
  <c r="B267" i="7"/>
  <c r="B266" i="7"/>
  <c r="B264" i="7"/>
  <c r="B263" i="7"/>
  <c r="B262" i="7"/>
  <c r="B261" i="7"/>
  <c r="B260" i="7"/>
  <c r="B259" i="7"/>
  <c r="B257" i="7"/>
  <c r="B256" i="7"/>
  <c r="B255" i="7"/>
  <c r="B254" i="7"/>
  <c r="B253" i="7"/>
  <c r="B251" i="7"/>
  <c r="B250" i="7"/>
  <c r="B249" i="7"/>
  <c r="B248" i="7"/>
  <c r="B247" i="7"/>
  <c r="B246" i="7"/>
  <c r="B245" i="7"/>
  <c r="B244" i="7"/>
  <c r="B242" i="7"/>
  <c r="B241" i="7"/>
  <c r="B240" i="7"/>
  <c r="B239" i="7"/>
  <c r="B238" i="7"/>
  <c r="B236" i="7"/>
  <c r="B235" i="7"/>
  <c r="B234" i="7"/>
  <c r="B233" i="7"/>
  <c r="B232" i="7"/>
  <c r="B231" i="7"/>
  <c r="B230" i="7"/>
  <c r="B229" i="7"/>
  <c r="B228" i="7"/>
  <c r="B227" i="7"/>
  <c r="B226" i="7"/>
  <c r="B225" i="7"/>
  <c r="B224" i="7"/>
  <c r="B222" i="7"/>
  <c r="B221" i="7"/>
  <c r="B220" i="7"/>
  <c r="B219" i="7"/>
  <c r="B218" i="7"/>
  <c r="B216" i="7"/>
  <c r="B215" i="7"/>
  <c r="B214" i="7"/>
  <c r="B213" i="7"/>
  <c r="B211" i="7"/>
  <c r="B210" i="7"/>
  <c r="B209" i="7"/>
  <c r="B208" i="7"/>
  <c r="B207" i="7"/>
  <c r="B206" i="7"/>
  <c r="B205" i="7"/>
  <c r="B204" i="7"/>
  <c r="B203" i="7"/>
  <c r="B202" i="7"/>
  <c r="B201" i="7"/>
  <c r="B200" i="7"/>
  <c r="B199" i="7"/>
  <c r="B197" i="7"/>
  <c r="B196" i="7"/>
  <c r="B195" i="7"/>
  <c r="B194" i="7"/>
  <c r="B193" i="7"/>
  <c r="B192" i="7"/>
  <c r="B191" i="7"/>
  <c r="B190" i="7"/>
  <c r="B189" i="7"/>
  <c r="B188" i="7"/>
  <c r="B187" i="7"/>
  <c r="B186" i="7"/>
  <c r="B185" i="7"/>
  <c r="B184" i="7"/>
  <c r="B183" i="7"/>
  <c r="B182" i="7"/>
  <c r="B181" i="7"/>
  <c r="B180" i="7"/>
  <c r="B179" i="7"/>
  <c r="B178" i="7"/>
  <c r="B177" i="7"/>
  <c r="B176" i="7"/>
  <c r="B175" i="7"/>
  <c r="B174" i="7"/>
  <c r="B173" i="7"/>
  <c r="B172" i="7"/>
  <c r="B171" i="7"/>
  <c r="B170" i="7"/>
  <c r="B169" i="7"/>
  <c r="B168" i="7"/>
  <c r="B167" i="7"/>
  <c r="B166" i="7"/>
  <c r="B165" i="7"/>
  <c r="B164" i="7"/>
  <c r="B163" i="7"/>
  <c r="B162" i="7"/>
  <c r="B161" i="7"/>
  <c r="B160" i="7"/>
  <c r="B159" i="7"/>
  <c r="B158" i="7"/>
  <c r="B157" i="7"/>
  <c r="B156" i="7"/>
  <c r="B155" i="7"/>
  <c r="B154" i="7"/>
  <c r="B153" i="7"/>
  <c r="B152" i="7"/>
  <c r="B151" i="7"/>
  <c r="B150" i="7"/>
  <c r="B149" i="7"/>
  <c r="B148" i="7"/>
  <c r="B147" i="7"/>
  <c r="B146" i="7"/>
  <c r="B145" i="7"/>
  <c r="B144" i="7"/>
  <c r="B143" i="7"/>
  <c r="B142" i="7"/>
  <c r="B141" i="7"/>
  <c r="B140" i="7"/>
  <c r="B139" i="7"/>
  <c r="B138" i="7"/>
  <c r="B137" i="7"/>
  <c r="B136" i="7"/>
  <c r="B135" i="7"/>
  <c r="B134" i="7"/>
  <c r="B133" i="7"/>
  <c r="B131" i="7"/>
  <c r="B130" i="7"/>
  <c r="B129" i="7"/>
  <c r="B128" i="7"/>
  <c r="B127" i="7"/>
  <c r="B125" i="7"/>
  <c r="B124" i="7"/>
  <c r="B123" i="7"/>
  <c r="B122" i="7"/>
  <c r="B121" i="7"/>
  <c r="B119" i="7"/>
  <c r="B118" i="7"/>
  <c r="B117" i="7"/>
  <c r="B116" i="7"/>
  <c r="B115" i="7"/>
  <c r="B114" i="7"/>
  <c r="B113" i="7"/>
  <c r="B112" i="7"/>
  <c r="B111" i="7"/>
  <c r="B110" i="7"/>
  <c r="B109" i="7"/>
  <c r="B107" i="7"/>
  <c r="B106" i="7"/>
  <c r="B105" i="7"/>
  <c r="B104" i="7"/>
  <c r="B103" i="7"/>
  <c r="B102" i="7"/>
  <c r="B101" i="7"/>
  <c r="B100" i="7"/>
  <c r="B99" i="7"/>
  <c r="B98" i="7"/>
  <c r="B97" i="7"/>
  <c r="B96" i="7"/>
  <c r="B95" i="7"/>
  <c r="B94" i="7"/>
  <c r="B93" i="7"/>
  <c r="B92" i="7"/>
  <c r="B91" i="7"/>
  <c r="B90" i="7"/>
  <c r="B89" i="7"/>
  <c r="B87" i="7"/>
  <c r="B86" i="7"/>
  <c r="B84" i="7"/>
  <c r="B83" i="7"/>
  <c r="B82" i="7"/>
  <c r="B81" i="7"/>
  <c r="B79" i="7"/>
  <c r="B78" i="7"/>
  <c r="B77" i="7"/>
  <c r="B76" i="7"/>
  <c r="B75" i="7"/>
  <c r="B74" i="7"/>
  <c r="B73" i="7"/>
  <c r="B71" i="7"/>
  <c r="B70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54" i="7"/>
  <c r="B53" i="7"/>
  <c r="B52" i="7"/>
  <c r="B51" i="7"/>
  <c r="B50" i="7"/>
  <c r="B49" i="7"/>
  <c r="B48" i="7"/>
  <c r="B47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2" i="7"/>
  <c r="B30" i="7"/>
  <c r="B29" i="7"/>
  <c r="B28" i="7"/>
  <c r="B27" i="7"/>
  <c r="B26" i="7"/>
  <c r="B25" i="7"/>
  <c r="B24" i="7"/>
  <c r="B23" i="7"/>
  <c r="B22" i="7"/>
  <c r="B21" i="7"/>
  <c r="B20" i="7"/>
  <c r="B19" i="7"/>
  <c r="B18" i="7"/>
  <c r="B17" i="7"/>
  <c r="B16" i="7"/>
  <c r="B15" i="7"/>
  <c r="B14" i="7"/>
  <c r="B13" i="7"/>
  <c r="B12" i="7"/>
  <c r="B10" i="7"/>
  <c r="B9" i="7"/>
  <c r="B8" i="7"/>
  <c r="B7" i="7"/>
  <c r="B6" i="7"/>
  <c r="B5" i="7"/>
  <c r="B4" i="7"/>
  <c r="B3" i="7"/>
  <c r="IE352" i="4" l="1"/>
  <c r="IG352" i="4" s="1"/>
  <c r="IF352" i="4"/>
  <c r="IE353" i="4"/>
  <c r="IF353" i="4"/>
  <c r="IG353" i="4"/>
  <c r="IE354" i="4"/>
  <c r="IF354" i="4"/>
  <c r="IG354" i="4" s="1"/>
  <c r="IE355" i="4"/>
  <c r="IG355" i="4" s="1"/>
  <c r="IF355" i="4"/>
  <c r="IE356" i="4"/>
  <c r="IG356" i="4" s="1"/>
  <c r="IF356" i="4"/>
  <c r="IE357" i="4"/>
  <c r="IG357" i="4" s="1"/>
  <c r="IF357" i="4"/>
  <c r="IE358" i="4"/>
  <c r="IG358" i="4" s="1"/>
  <c r="IF358" i="4"/>
  <c r="IE345" i="4"/>
  <c r="IG345" i="4" s="1"/>
  <c r="IF345" i="4"/>
  <c r="IE346" i="4"/>
  <c r="IG346" i="4" s="1"/>
  <c r="IF346" i="4"/>
  <c r="IE347" i="4"/>
  <c r="IG347" i="4" s="1"/>
  <c r="IF347" i="4"/>
  <c r="IE348" i="4"/>
  <c r="IG348" i="4" s="1"/>
  <c r="IF348" i="4"/>
  <c r="IE349" i="4"/>
  <c r="IF349" i="4"/>
  <c r="IG349" i="4"/>
  <c r="IE350" i="4"/>
  <c r="IF350" i="4"/>
  <c r="IG350" i="4" s="1"/>
  <c r="IE351" i="4"/>
  <c r="IG351" i="4" s="1"/>
  <c r="IF351" i="4"/>
  <c r="IF344" i="4"/>
  <c r="IE344" i="4"/>
  <c r="IG344" i="4" s="1"/>
  <c r="IE334" i="4"/>
  <c r="IG334" i="4" s="1"/>
  <c r="IF334" i="4"/>
  <c r="IE335" i="4"/>
  <c r="IG335" i="4" s="1"/>
  <c r="IF335" i="4"/>
  <c r="IE336" i="4"/>
  <c r="IG336" i="4" s="1"/>
  <c r="IF336" i="4"/>
  <c r="IE337" i="4"/>
  <c r="IG337" i="4" s="1"/>
  <c r="IF337" i="4"/>
  <c r="IE338" i="4"/>
  <c r="IF338" i="4"/>
  <c r="IG338" i="4"/>
  <c r="IE339" i="4"/>
  <c r="IF339" i="4"/>
  <c r="IG339" i="4"/>
  <c r="IE340" i="4"/>
  <c r="IF340" i="4"/>
  <c r="IG340" i="4" s="1"/>
  <c r="IE341" i="4"/>
  <c r="IG341" i="4" s="1"/>
  <c r="IF341" i="4"/>
  <c r="IE342" i="4"/>
  <c r="IG342" i="4" s="1"/>
  <c r="IF342" i="4"/>
  <c r="IF333" i="4"/>
  <c r="IE333" i="4"/>
  <c r="IG333" i="4" s="1"/>
  <c r="IE5" i="4"/>
  <c r="IF5" i="4"/>
  <c r="IE6" i="4"/>
  <c r="IF6" i="4"/>
  <c r="IE7" i="4"/>
  <c r="IF7" i="4"/>
  <c r="IE8" i="4"/>
  <c r="IF8" i="4"/>
  <c r="IE9" i="4"/>
  <c r="IF9" i="4"/>
  <c r="IE10" i="4"/>
  <c r="IF10" i="4"/>
  <c r="IE11" i="4"/>
  <c r="IF11" i="4"/>
  <c r="IE12" i="4"/>
  <c r="IF12" i="4"/>
  <c r="IE13" i="4"/>
  <c r="IF13" i="4"/>
  <c r="IE14" i="4"/>
  <c r="IF14" i="4"/>
  <c r="IE15" i="4"/>
  <c r="IF15" i="4"/>
  <c r="IE16" i="4"/>
  <c r="IF16" i="4"/>
  <c r="IE17" i="4"/>
  <c r="IF17" i="4"/>
  <c r="IE18" i="4"/>
  <c r="IF18" i="4"/>
  <c r="IE19" i="4"/>
  <c r="IF19" i="4"/>
  <c r="IE20" i="4"/>
  <c r="IF20" i="4"/>
  <c r="IG20" i="4" s="1"/>
  <c r="IE21" i="4"/>
  <c r="IF21" i="4"/>
  <c r="IE22" i="4"/>
  <c r="IF22" i="4"/>
  <c r="IE23" i="4"/>
  <c r="IF23" i="4"/>
  <c r="IE24" i="4"/>
  <c r="IF24" i="4"/>
  <c r="IG24" i="4" s="1"/>
  <c r="IE25" i="4"/>
  <c r="IF25" i="4"/>
  <c r="IE26" i="4"/>
  <c r="IF26" i="4"/>
  <c r="IE27" i="4"/>
  <c r="IF27" i="4"/>
  <c r="IE28" i="4"/>
  <c r="IF28" i="4"/>
  <c r="IG28" i="4" s="1"/>
  <c r="IE29" i="4"/>
  <c r="IF29" i="4"/>
  <c r="IE30" i="4"/>
  <c r="IF30" i="4"/>
  <c r="IE31" i="4"/>
  <c r="IF31" i="4"/>
  <c r="IE32" i="4"/>
  <c r="IF32" i="4"/>
  <c r="IG32" i="4" s="1"/>
  <c r="IE33" i="4"/>
  <c r="IF33" i="4"/>
  <c r="IE34" i="4"/>
  <c r="IF34" i="4"/>
  <c r="IE35" i="4"/>
  <c r="IF35" i="4"/>
  <c r="IE36" i="4"/>
  <c r="IF36" i="4"/>
  <c r="IG36" i="4" s="1"/>
  <c r="IE37" i="4"/>
  <c r="IF37" i="4"/>
  <c r="IE38" i="4"/>
  <c r="IF38" i="4"/>
  <c r="IE39" i="4"/>
  <c r="IF39" i="4"/>
  <c r="IE40" i="4"/>
  <c r="IF40" i="4"/>
  <c r="IE41" i="4"/>
  <c r="IF41" i="4"/>
  <c r="IE42" i="4"/>
  <c r="IF42" i="4"/>
  <c r="IE43" i="4"/>
  <c r="IF43" i="4"/>
  <c r="IE44" i="4"/>
  <c r="IF44" i="4"/>
  <c r="IG44" i="4" s="1"/>
  <c r="IE45" i="4"/>
  <c r="IF45" i="4"/>
  <c r="IE46" i="4"/>
  <c r="IF46" i="4"/>
  <c r="IE47" i="4"/>
  <c r="IF47" i="4"/>
  <c r="IE48" i="4"/>
  <c r="IF48" i="4"/>
  <c r="IG48" i="4" s="1"/>
  <c r="IE49" i="4"/>
  <c r="IF49" i="4"/>
  <c r="IE50" i="4"/>
  <c r="IF50" i="4"/>
  <c r="IE51" i="4"/>
  <c r="IF51" i="4"/>
  <c r="IE52" i="4"/>
  <c r="IF52" i="4"/>
  <c r="IE53" i="4"/>
  <c r="IF53" i="4"/>
  <c r="IE54" i="4"/>
  <c r="IF54" i="4"/>
  <c r="IE55" i="4"/>
  <c r="IF55" i="4"/>
  <c r="IE56" i="4"/>
  <c r="IF56" i="4"/>
  <c r="IG56" i="4" s="1"/>
  <c r="IE57" i="4"/>
  <c r="IF57" i="4"/>
  <c r="IE58" i="4"/>
  <c r="IF58" i="4"/>
  <c r="IE59" i="4"/>
  <c r="IF59" i="4"/>
  <c r="IE60" i="4"/>
  <c r="IF60" i="4"/>
  <c r="IG60" i="4" s="1"/>
  <c r="IE61" i="4"/>
  <c r="IF61" i="4"/>
  <c r="IE62" i="4"/>
  <c r="IF62" i="4"/>
  <c r="IE63" i="4"/>
  <c r="IF63" i="4"/>
  <c r="IE64" i="4"/>
  <c r="IF64" i="4"/>
  <c r="IG64" i="4" s="1"/>
  <c r="IE65" i="4"/>
  <c r="IF65" i="4"/>
  <c r="IE66" i="4"/>
  <c r="IF66" i="4"/>
  <c r="IE67" i="4"/>
  <c r="IF67" i="4"/>
  <c r="IE68" i="4"/>
  <c r="IF68" i="4"/>
  <c r="IE69" i="4"/>
  <c r="IF69" i="4"/>
  <c r="IE70" i="4"/>
  <c r="IF70" i="4"/>
  <c r="IE71" i="4"/>
  <c r="IF71" i="4"/>
  <c r="IE72" i="4"/>
  <c r="IF72" i="4"/>
  <c r="IG72" i="4" s="1"/>
  <c r="IE73" i="4"/>
  <c r="IF73" i="4"/>
  <c r="IE74" i="4"/>
  <c r="IF74" i="4"/>
  <c r="IE75" i="4"/>
  <c r="IF75" i="4"/>
  <c r="IE76" i="4"/>
  <c r="IF76" i="4"/>
  <c r="IE77" i="4"/>
  <c r="IF77" i="4"/>
  <c r="IE78" i="4"/>
  <c r="IF78" i="4"/>
  <c r="IE79" i="4"/>
  <c r="IF79" i="4"/>
  <c r="IE80" i="4"/>
  <c r="IF80" i="4"/>
  <c r="IE81" i="4"/>
  <c r="IF81" i="4"/>
  <c r="IE82" i="4"/>
  <c r="IF82" i="4"/>
  <c r="IE83" i="4"/>
  <c r="IF83" i="4"/>
  <c r="IE84" i="4"/>
  <c r="IF84" i="4"/>
  <c r="IG84" i="4" s="1"/>
  <c r="IE85" i="4"/>
  <c r="IF85" i="4"/>
  <c r="IE86" i="4"/>
  <c r="IF86" i="4"/>
  <c r="IE87" i="4"/>
  <c r="IF87" i="4"/>
  <c r="IE88" i="4"/>
  <c r="IF88" i="4"/>
  <c r="IG88" i="4" s="1"/>
  <c r="IE89" i="4"/>
  <c r="IF89" i="4"/>
  <c r="IE90" i="4"/>
  <c r="IF90" i="4"/>
  <c r="IE91" i="4"/>
  <c r="IF91" i="4"/>
  <c r="IE92" i="4"/>
  <c r="IF92" i="4"/>
  <c r="IG92" i="4" s="1"/>
  <c r="IE93" i="4"/>
  <c r="IF93" i="4"/>
  <c r="IE94" i="4"/>
  <c r="IF94" i="4"/>
  <c r="IE95" i="4"/>
  <c r="IF95" i="4"/>
  <c r="IE96" i="4"/>
  <c r="IF96" i="4"/>
  <c r="IE97" i="4"/>
  <c r="IF97" i="4"/>
  <c r="IE98" i="4"/>
  <c r="IF98" i="4"/>
  <c r="IE99" i="4"/>
  <c r="IF99" i="4"/>
  <c r="IE100" i="4"/>
  <c r="IF100" i="4"/>
  <c r="IE101" i="4"/>
  <c r="IF101" i="4"/>
  <c r="IE102" i="4"/>
  <c r="IF102" i="4"/>
  <c r="IE103" i="4"/>
  <c r="IF103" i="4"/>
  <c r="IE104" i="4"/>
  <c r="IF104" i="4"/>
  <c r="IE105" i="4"/>
  <c r="IF105" i="4"/>
  <c r="IE106" i="4"/>
  <c r="IF106" i="4"/>
  <c r="IE107" i="4"/>
  <c r="IF107" i="4"/>
  <c r="IE108" i="4"/>
  <c r="IF108" i="4"/>
  <c r="IG108" i="4" s="1"/>
  <c r="IE109" i="4"/>
  <c r="IF109" i="4"/>
  <c r="IE110" i="4"/>
  <c r="IF110" i="4"/>
  <c r="IE111" i="4"/>
  <c r="IF111" i="4"/>
  <c r="IE112" i="4"/>
  <c r="IF112" i="4"/>
  <c r="IG112" i="4" s="1"/>
  <c r="IE113" i="4"/>
  <c r="IF113" i="4"/>
  <c r="IE114" i="4"/>
  <c r="IF114" i="4"/>
  <c r="IE115" i="4"/>
  <c r="IF115" i="4"/>
  <c r="IE116" i="4"/>
  <c r="IF116" i="4"/>
  <c r="IG116" i="4" s="1"/>
  <c r="IE117" i="4"/>
  <c r="IF117" i="4"/>
  <c r="IE118" i="4"/>
  <c r="IF118" i="4"/>
  <c r="IE119" i="4"/>
  <c r="IF119" i="4"/>
  <c r="IE120" i="4"/>
  <c r="IF120" i="4"/>
  <c r="IG120" i="4" s="1"/>
  <c r="IE121" i="4"/>
  <c r="IF121" i="4"/>
  <c r="IE122" i="4"/>
  <c r="IF122" i="4"/>
  <c r="IE123" i="4"/>
  <c r="IF123" i="4"/>
  <c r="IE124" i="4"/>
  <c r="IF124" i="4"/>
  <c r="IG124" i="4" s="1"/>
  <c r="IE125" i="4"/>
  <c r="IF125" i="4"/>
  <c r="IE126" i="4"/>
  <c r="IF126" i="4"/>
  <c r="IE127" i="4"/>
  <c r="IF127" i="4"/>
  <c r="IE128" i="4"/>
  <c r="IF128" i="4"/>
  <c r="IG128" i="4" s="1"/>
  <c r="IE129" i="4"/>
  <c r="IF129" i="4"/>
  <c r="IE130" i="4"/>
  <c r="IF130" i="4"/>
  <c r="IE131" i="4"/>
  <c r="IF131" i="4"/>
  <c r="IE132" i="4"/>
  <c r="IF132" i="4"/>
  <c r="IG132" i="4" s="1"/>
  <c r="IE133" i="4"/>
  <c r="IF133" i="4"/>
  <c r="IE134" i="4"/>
  <c r="IF134" i="4"/>
  <c r="IE135" i="4"/>
  <c r="IF135" i="4"/>
  <c r="IE136" i="4"/>
  <c r="IF136" i="4"/>
  <c r="IE137" i="4"/>
  <c r="IF137" i="4"/>
  <c r="IE138" i="4"/>
  <c r="IF138" i="4"/>
  <c r="IE139" i="4"/>
  <c r="IF139" i="4"/>
  <c r="IE140" i="4"/>
  <c r="IF140" i="4"/>
  <c r="IE141" i="4"/>
  <c r="IF141" i="4"/>
  <c r="IE142" i="4"/>
  <c r="IF142" i="4"/>
  <c r="IE143" i="4"/>
  <c r="IF143" i="4"/>
  <c r="IE144" i="4"/>
  <c r="IF144" i="4"/>
  <c r="IG144" i="4" s="1"/>
  <c r="IE145" i="4"/>
  <c r="IF145" i="4"/>
  <c r="IE146" i="4"/>
  <c r="IF146" i="4"/>
  <c r="IE147" i="4"/>
  <c r="IF147" i="4"/>
  <c r="IE148" i="4"/>
  <c r="IF148" i="4"/>
  <c r="IG148" i="4" s="1"/>
  <c r="IE149" i="4"/>
  <c r="IF149" i="4"/>
  <c r="IE150" i="4"/>
  <c r="IF150" i="4"/>
  <c r="IE151" i="4"/>
  <c r="IF151" i="4"/>
  <c r="IE152" i="4"/>
  <c r="IF152" i="4"/>
  <c r="IG152" i="4" s="1"/>
  <c r="IE153" i="4"/>
  <c r="IF153" i="4"/>
  <c r="IE154" i="4"/>
  <c r="IF154" i="4"/>
  <c r="IE155" i="4"/>
  <c r="IF155" i="4"/>
  <c r="IE156" i="4"/>
  <c r="IF156" i="4"/>
  <c r="IG156" i="4" s="1"/>
  <c r="IE157" i="4"/>
  <c r="IF157" i="4"/>
  <c r="IE158" i="4"/>
  <c r="IF158" i="4"/>
  <c r="IE159" i="4"/>
  <c r="IF159" i="4"/>
  <c r="IE160" i="4"/>
  <c r="IF160" i="4"/>
  <c r="IG160" i="4" s="1"/>
  <c r="IE161" i="4"/>
  <c r="IF161" i="4"/>
  <c r="IE162" i="4"/>
  <c r="IF162" i="4"/>
  <c r="IE163" i="4"/>
  <c r="IF163" i="4"/>
  <c r="IE164" i="4"/>
  <c r="IF164" i="4"/>
  <c r="IG164" i="4" s="1"/>
  <c r="IE165" i="4"/>
  <c r="IF165" i="4"/>
  <c r="IE166" i="4"/>
  <c r="IF166" i="4"/>
  <c r="IE167" i="4"/>
  <c r="IF167" i="4"/>
  <c r="IE168" i="4"/>
  <c r="IF168" i="4"/>
  <c r="IE169" i="4"/>
  <c r="IF169" i="4"/>
  <c r="IE170" i="4"/>
  <c r="IF170" i="4"/>
  <c r="IE171" i="4"/>
  <c r="IF171" i="4"/>
  <c r="IE172" i="4"/>
  <c r="IF172" i="4"/>
  <c r="IG172" i="4" s="1"/>
  <c r="IE173" i="4"/>
  <c r="IF173" i="4"/>
  <c r="IE174" i="4"/>
  <c r="IF174" i="4"/>
  <c r="IE175" i="4"/>
  <c r="IF175" i="4"/>
  <c r="IE176" i="4"/>
  <c r="IF176" i="4"/>
  <c r="IG176" i="4" s="1"/>
  <c r="IE177" i="4"/>
  <c r="IF177" i="4"/>
  <c r="IE178" i="4"/>
  <c r="IF178" i="4"/>
  <c r="IE179" i="4"/>
  <c r="IF179" i="4"/>
  <c r="IE180" i="4"/>
  <c r="IF180" i="4"/>
  <c r="IG180" i="4" s="1"/>
  <c r="IE181" i="4"/>
  <c r="IF181" i="4"/>
  <c r="IE182" i="4"/>
  <c r="IF182" i="4"/>
  <c r="IE183" i="4"/>
  <c r="IF183" i="4"/>
  <c r="IE184" i="4"/>
  <c r="IF184" i="4"/>
  <c r="IG184" i="4" s="1"/>
  <c r="IE185" i="4"/>
  <c r="IF185" i="4"/>
  <c r="IE186" i="4"/>
  <c r="IF186" i="4"/>
  <c r="IE187" i="4"/>
  <c r="IF187" i="4"/>
  <c r="IE188" i="4"/>
  <c r="IF188" i="4"/>
  <c r="IE189" i="4"/>
  <c r="IF189" i="4"/>
  <c r="IE190" i="4"/>
  <c r="IF190" i="4"/>
  <c r="IE191" i="4"/>
  <c r="IF191" i="4"/>
  <c r="IE192" i="4"/>
  <c r="IF192" i="4"/>
  <c r="IG192" i="4" s="1"/>
  <c r="IE193" i="4"/>
  <c r="IF193" i="4"/>
  <c r="IE194" i="4"/>
  <c r="IF194" i="4"/>
  <c r="IE195" i="4"/>
  <c r="IF195" i="4"/>
  <c r="IE196" i="4"/>
  <c r="IF196" i="4"/>
  <c r="IG196" i="4" s="1"/>
  <c r="IE197" i="4"/>
  <c r="IF197" i="4"/>
  <c r="IE198" i="4"/>
  <c r="IF198" i="4"/>
  <c r="IE199" i="4"/>
  <c r="IF199" i="4"/>
  <c r="IE200" i="4"/>
  <c r="IF200" i="4"/>
  <c r="IG200" i="4" s="1"/>
  <c r="IE201" i="4"/>
  <c r="IF201" i="4"/>
  <c r="IE202" i="4"/>
  <c r="IF202" i="4"/>
  <c r="IE203" i="4"/>
  <c r="IF203" i="4"/>
  <c r="IE204" i="4"/>
  <c r="IF204" i="4"/>
  <c r="IE205" i="4"/>
  <c r="IF205" i="4"/>
  <c r="IE206" i="4"/>
  <c r="IF206" i="4"/>
  <c r="IE207" i="4"/>
  <c r="IF207" i="4"/>
  <c r="IE208" i="4"/>
  <c r="IF208" i="4"/>
  <c r="IG208" i="4" s="1"/>
  <c r="IE209" i="4"/>
  <c r="IF209" i="4"/>
  <c r="IE210" i="4"/>
  <c r="IF210" i="4"/>
  <c r="IE211" i="4"/>
  <c r="IF211" i="4"/>
  <c r="IE212" i="4"/>
  <c r="IF212" i="4"/>
  <c r="IG212" i="4" s="1"/>
  <c r="IE213" i="4"/>
  <c r="IF213" i="4"/>
  <c r="IE214" i="4"/>
  <c r="IF214" i="4"/>
  <c r="IE215" i="4"/>
  <c r="IF215" i="4"/>
  <c r="IE216" i="4"/>
  <c r="IF216" i="4"/>
  <c r="IG216" i="4" s="1"/>
  <c r="IE217" i="4"/>
  <c r="IF217" i="4"/>
  <c r="IE218" i="4"/>
  <c r="IF218" i="4"/>
  <c r="IE219" i="4"/>
  <c r="IF219" i="4"/>
  <c r="IE220" i="4"/>
  <c r="IG220" i="4" s="1"/>
  <c r="IF220" i="4"/>
  <c r="IE221" i="4"/>
  <c r="IF221" i="4"/>
  <c r="IE222" i="4"/>
  <c r="IF222" i="4"/>
  <c r="IE223" i="4"/>
  <c r="IF223" i="4"/>
  <c r="IE224" i="4"/>
  <c r="IF224" i="4"/>
  <c r="IG224" i="4" s="1"/>
  <c r="IE225" i="4"/>
  <c r="IF225" i="4"/>
  <c r="IE226" i="4"/>
  <c r="IF226" i="4"/>
  <c r="IE227" i="4"/>
  <c r="IF227" i="4"/>
  <c r="IE228" i="4"/>
  <c r="IF228" i="4"/>
  <c r="IG228" i="4" s="1"/>
  <c r="IE229" i="4"/>
  <c r="IF229" i="4"/>
  <c r="IE230" i="4"/>
  <c r="IF230" i="4"/>
  <c r="IE231" i="4"/>
  <c r="IF231" i="4"/>
  <c r="IE232" i="4"/>
  <c r="IF232" i="4"/>
  <c r="IE233" i="4"/>
  <c r="IF233" i="4"/>
  <c r="IE234" i="4"/>
  <c r="IF234" i="4"/>
  <c r="IE235" i="4"/>
  <c r="IF235" i="4"/>
  <c r="IE236" i="4"/>
  <c r="IG236" i="4" s="1"/>
  <c r="IF236" i="4"/>
  <c r="IE237" i="4"/>
  <c r="IF237" i="4"/>
  <c r="IE238" i="4"/>
  <c r="IF238" i="4"/>
  <c r="IE239" i="4"/>
  <c r="IF239" i="4"/>
  <c r="IE240" i="4"/>
  <c r="IF240" i="4"/>
  <c r="IG240" i="4" s="1"/>
  <c r="IE241" i="4"/>
  <c r="IF241" i="4"/>
  <c r="IE242" i="4"/>
  <c r="IF242" i="4"/>
  <c r="IE243" i="4"/>
  <c r="IF243" i="4"/>
  <c r="IE244" i="4"/>
  <c r="IF244" i="4"/>
  <c r="IE245" i="4"/>
  <c r="IF245" i="4"/>
  <c r="IE246" i="4"/>
  <c r="IF246" i="4"/>
  <c r="IE247" i="4"/>
  <c r="IF247" i="4"/>
  <c r="IE248" i="4"/>
  <c r="IF248" i="4"/>
  <c r="IE249" i="4"/>
  <c r="IF249" i="4"/>
  <c r="IE250" i="4"/>
  <c r="IF250" i="4"/>
  <c r="IE251" i="4"/>
  <c r="IF251" i="4"/>
  <c r="IE252" i="4"/>
  <c r="IF252" i="4"/>
  <c r="IG252" i="4" s="1"/>
  <c r="IE253" i="4"/>
  <c r="IF253" i="4"/>
  <c r="IE254" i="4"/>
  <c r="IF254" i="4"/>
  <c r="IE255" i="4"/>
  <c r="IF255" i="4"/>
  <c r="IE256" i="4"/>
  <c r="IF256" i="4"/>
  <c r="IG256" i="4" s="1"/>
  <c r="IE257" i="4"/>
  <c r="IF257" i="4"/>
  <c r="IE258" i="4"/>
  <c r="IF258" i="4"/>
  <c r="IE259" i="4"/>
  <c r="IF259" i="4"/>
  <c r="IE260" i="4"/>
  <c r="IF260" i="4"/>
  <c r="IE261" i="4"/>
  <c r="IF261" i="4"/>
  <c r="IE262" i="4"/>
  <c r="IF262" i="4"/>
  <c r="IE263" i="4"/>
  <c r="IF263" i="4"/>
  <c r="IE264" i="4"/>
  <c r="IF264" i="4"/>
  <c r="IG264" i="4" s="1"/>
  <c r="IE265" i="4"/>
  <c r="IF265" i="4"/>
  <c r="IE266" i="4"/>
  <c r="IF266" i="4"/>
  <c r="IE267" i="4"/>
  <c r="IF267" i="4"/>
  <c r="IE268" i="4"/>
  <c r="IF268" i="4"/>
  <c r="IE269" i="4"/>
  <c r="IF269" i="4"/>
  <c r="IE270" i="4"/>
  <c r="IF270" i="4"/>
  <c r="IE271" i="4"/>
  <c r="IF271" i="4"/>
  <c r="IE272" i="4"/>
  <c r="IF272" i="4"/>
  <c r="IG272" i="4" s="1"/>
  <c r="IE273" i="4"/>
  <c r="IF273" i="4"/>
  <c r="IE274" i="4"/>
  <c r="IF274" i="4"/>
  <c r="IE275" i="4"/>
  <c r="IF275" i="4"/>
  <c r="IE276" i="4"/>
  <c r="IF276" i="4"/>
  <c r="IG276" i="4" s="1"/>
  <c r="IE277" i="4"/>
  <c r="IF277" i="4"/>
  <c r="IE278" i="4"/>
  <c r="IF278" i="4"/>
  <c r="IE279" i="4"/>
  <c r="IF279" i="4"/>
  <c r="IE280" i="4"/>
  <c r="IF280" i="4"/>
  <c r="IE281" i="4"/>
  <c r="IF281" i="4"/>
  <c r="IE282" i="4"/>
  <c r="IF282" i="4"/>
  <c r="IE283" i="4"/>
  <c r="IF283" i="4"/>
  <c r="IE284" i="4"/>
  <c r="IG284" i="4" s="1"/>
  <c r="IF284" i="4"/>
  <c r="IE285" i="4"/>
  <c r="IF285" i="4"/>
  <c r="IE286" i="4"/>
  <c r="IF286" i="4"/>
  <c r="IE287" i="4"/>
  <c r="IF287" i="4"/>
  <c r="IE288" i="4"/>
  <c r="IF288" i="4"/>
  <c r="IG288" i="4" s="1"/>
  <c r="IE289" i="4"/>
  <c r="IF289" i="4"/>
  <c r="IE290" i="4"/>
  <c r="IF290" i="4"/>
  <c r="IE291" i="4"/>
  <c r="IF291" i="4"/>
  <c r="IE292" i="4"/>
  <c r="IF292" i="4"/>
  <c r="IG292" i="4" s="1"/>
  <c r="IE293" i="4"/>
  <c r="IF293" i="4"/>
  <c r="IE294" i="4"/>
  <c r="IF294" i="4"/>
  <c r="IE295" i="4"/>
  <c r="IF295" i="4"/>
  <c r="IE296" i="4"/>
  <c r="IF296" i="4"/>
  <c r="IE297" i="4"/>
  <c r="IF297" i="4"/>
  <c r="IE298" i="4"/>
  <c r="IF298" i="4"/>
  <c r="IE299" i="4"/>
  <c r="IF299" i="4"/>
  <c r="IE300" i="4"/>
  <c r="IG300" i="4" s="1"/>
  <c r="IF300" i="4"/>
  <c r="IE301" i="4"/>
  <c r="IF301" i="4"/>
  <c r="IE302" i="4"/>
  <c r="IF302" i="4"/>
  <c r="IE303" i="4"/>
  <c r="IF303" i="4"/>
  <c r="IE304" i="4"/>
  <c r="IF304" i="4"/>
  <c r="IG304" i="4" s="1"/>
  <c r="IE305" i="4"/>
  <c r="IF305" i="4"/>
  <c r="IE306" i="4"/>
  <c r="IF306" i="4"/>
  <c r="IE307" i="4"/>
  <c r="IF307" i="4"/>
  <c r="IE308" i="4"/>
  <c r="IF308" i="4"/>
  <c r="IE309" i="4"/>
  <c r="IF309" i="4"/>
  <c r="IE310" i="4"/>
  <c r="IF310" i="4"/>
  <c r="IE311" i="4"/>
  <c r="IF311" i="4"/>
  <c r="IE312" i="4"/>
  <c r="IF312" i="4"/>
  <c r="IG312" i="4" s="1"/>
  <c r="IE313" i="4"/>
  <c r="IF313" i="4"/>
  <c r="IE314" i="4"/>
  <c r="IF314" i="4"/>
  <c r="IE315" i="4"/>
  <c r="IF315" i="4"/>
  <c r="IE316" i="4"/>
  <c r="IF316" i="4"/>
  <c r="IG316" i="4" s="1"/>
  <c r="IE317" i="4"/>
  <c r="IF317" i="4"/>
  <c r="IE318" i="4"/>
  <c r="IF318" i="4"/>
  <c r="IE319" i="4"/>
  <c r="IF319" i="4"/>
  <c r="IE320" i="4"/>
  <c r="IF320" i="4"/>
  <c r="IG320" i="4" s="1"/>
  <c r="IE321" i="4"/>
  <c r="IF321" i="4"/>
  <c r="IE322" i="4"/>
  <c r="IF322" i="4"/>
  <c r="IE323" i="4"/>
  <c r="IF323" i="4"/>
  <c r="IE324" i="4"/>
  <c r="IF324" i="4"/>
  <c r="IG324" i="4" s="1"/>
  <c r="IE325" i="4"/>
  <c r="IF325" i="4"/>
  <c r="IE326" i="4"/>
  <c r="IF326" i="4"/>
  <c r="IE327" i="4"/>
  <c r="IF327" i="4"/>
  <c r="IE328" i="4"/>
  <c r="IF328" i="4"/>
  <c r="IG328" i="4" s="1"/>
  <c r="IE329" i="4"/>
  <c r="IF329" i="4"/>
  <c r="IE330" i="4"/>
  <c r="IF330" i="4"/>
  <c r="IE331" i="4"/>
  <c r="IF331" i="4"/>
  <c r="IF4" i="4"/>
  <c r="IG76" i="4"/>
  <c r="IG204" i="4"/>
  <c r="IG268" i="4"/>
  <c r="IE4" i="4"/>
  <c r="IG331" i="4"/>
  <c r="IG330" i="4"/>
  <c r="IG329" i="4"/>
  <c r="IG327" i="4"/>
  <c r="IG326" i="4"/>
  <c r="IG325" i="4"/>
  <c r="IG323" i="4"/>
  <c r="IG322" i="4"/>
  <c r="IG321" i="4"/>
  <c r="IG319" i="4"/>
  <c r="IG318" i="4"/>
  <c r="IG317" i="4"/>
  <c r="IG315" i="4"/>
  <c r="IG314" i="4"/>
  <c r="IG313" i="4"/>
  <c r="IG311" i="4"/>
  <c r="IG310" i="4"/>
  <c r="IG309" i="4"/>
  <c r="IG307" i="4"/>
  <c r="IG306" i="4"/>
  <c r="IG305" i="4"/>
  <c r="IG303" i="4"/>
  <c r="IG302" i="4"/>
  <c r="IG301" i="4"/>
  <c r="IG299" i="4"/>
  <c r="IG298" i="4"/>
  <c r="IG297" i="4"/>
  <c r="IG296" i="4"/>
  <c r="IG295" i="4"/>
  <c r="IG294" i="4"/>
  <c r="IG293" i="4"/>
  <c r="IG291" i="4"/>
  <c r="IG290" i="4"/>
  <c r="IG289" i="4"/>
  <c r="IG287" i="4"/>
  <c r="IG286" i="4"/>
  <c r="IG285" i="4"/>
  <c r="IG283" i="4"/>
  <c r="IG282" i="4"/>
  <c r="IG281" i="4"/>
  <c r="IG279" i="4"/>
  <c r="IG278" i="4"/>
  <c r="IG277" i="4"/>
  <c r="IG275" i="4"/>
  <c r="IG274" i="4"/>
  <c r="IG273" i="4"/>
  <c r="IG271" i="4"/>
  <c r="IG270" i="4"/>
  <c r="IG269" i="4"/>
  <c r="IG267" i="4"/>
  <c r="IG266" i="4"/>
  <c r="IG265" i="4"/>
  <c r="IG263" i="4"/>
  <c r="IG262" i="4"/>
  <c r="IG261" i="4"/>
  <c r="IG259" i="4"/>
  <c r="IG258" i="4"/>
  <c r="IG257" i="4"/>
  <c r="IG255" i="4"/>
  <c r="IG254" i="4"/>
  <c r="IG253" i="4"/>
  <c r="IG251" i="4"/>
  <c r="IG250" i="4"/>
  <c r="IG249" i="4"/>
  <c r="IG247" i="4"/>
  <c r="IG246" i="4"/>
  <c r="IG245" i="4"/>
  <c r="IG243" i="4"/>
  <c r="IG242" i="4"/>
  <c r="IG241" i="4"/>
  <c r="IG239" i="4"/>
  <c r="IG238" i="4"/>
  <c r="IG237" i="4"/>
  <c r="IG235" i="4"/>
  <c r="IG234" i="4"/>
  <c r="IG233" i="4"/>
  <c r="IG232" i="4"/>
  <c r="IG231" i="4"/>
  <c r="IG230" i="4"/>
  <c r="IG229" i="4"/>
  <c r="IG227" i="4"/>
  <c r="IG226" i="4"/>
  <c r="IG225" i="4"/>
  <c r="IG223" i="4"/>
  <c r="IG222" i="4"/>
  <c r="IG221" i="4"/>
  <c r="IG219" i="4"/>
  <c r="IG218" i="4"/>
  <c r="IG217" i="4"/>
  <c r="IG215" i="4"/>
  <c r="IG214" i="4"/>
  <c r="IG213" i="4"/>
  <c r="IG211" i="4"/>
  <c r="IG210" i="4"/>
  <c r="IG209" i="4"/>
  <c r="IG207" i="4"/>
  <c r="IG206" i="4"/>
  <c r="IG205" i="4"/>
  <c r="IG203" i="4"/>
  <c r="IG202" i="4"/>
  <c r="IG201" i="4"/>
  <c r="IG199" i="4"/>
  <c r="IG198" i="4"/>
  <c r="IG197" i="4"/>
  <c r="IG195" i="4"/>
  <c r="IG194" i="4"/>
  <c r="IG193" i="4"/>
  <c r="IG191" i="4"/>
  <c r="IG190" i="4"/>
  <c r="IG189" i="4"/>
  <c r="IG187" i="4"/>
  <c r="IG186" i="4"/>
  <c r="IG185" i="4"/>
  <c r="IG183" i="4"/>
  <c r="IG182" i="4"/>
  <c r="IG181" i="4"/>
  <c r="IG179" i="4"/>
  <c r="IG178" i="4"/>
  <c r="IG177" i="4"/>
  <c r="IG175" i="4"/>
  <c r="IG174" i="4"/>
  <c r="IG173" i="4"/>
  <c r="IG171" i="4"/>
  <c r="IG170" i="4"/>
  <c r="IG169" i="4"/>
  <c r="IG168" i="4"/>
  <c r="IG167" i="4"/>
  <c r="IG166" i="4"/>
  <c r="IG165" i="4"/>
  <c r="IG163" i="4"/>
  <c r="IG162" i="4"/>
  <c r="IG161" i="4"/>
  <c r="IG159" i="4"/>
  <c r="IG158" i="4"/>
  <c r="IG157" i="4"/>
  <c r="IG155" i="4"/>
  <c r="IG154" i="4"/>
  <c r="IG153" i="4"/>
  <c r="IG151" i="4"/>
  <c r="IG150" i="4"/>
  <c r="IG149" i="4"/>
  <c r="IG147" i="4"/>
  <c r="IG146" i="4"/>
  <c r="IG145" i="4"/>
  <c r="IG143" i="4"/>
  <c r="IG142" i="4"/>
  <c r="IG141" i="4"/>
  <c r="IG139" i="4"/>
  <c r="IG138" i="4"/>
  <c r="IG137" i="4"/>
  <c r="IG135" i="4"/>
  <c r="IG134" i="4"/>
  <c r="IG133" i="4"/>
  <c r="IG131" i="4"/>
  <c r="IG130" i="4"/>
  <c r="IG129" i="4"/>
  <c r="IG127" i="4"/>
  <c r="IG126" i="4"/>
  <c r="IG125" i="4"/>
  <c r="IG123" i="4"/>
  <c r="IG122" i="4"/>
  <c r="IG121" i="4"/>
  <c r="IG119" i="4"/>
  <c r="IG118" i="4"/>
  <c r="IG117" i="4"/>
  <c r="IG115" i="4"/>
  <c r="IG114" i="4"/>
  <c r="IG113" i="4"/>
  <c r="IG111" i="4"/>
  <c r="IG110" i="4"/>
  <c r="IG109" i="4"/>
  <c r="IG107" i="4"/>
  <c r="IG106" i="4"/>
  <c r="IG105" i="4"/>
  <c r="IG104" i="4"/>
  <c r="IG103" i="4"/>
  <c r="IG102" i="4"/>
  <c r="IG101" i="4"/>
  <c r="IG99" i="4"/>
  <c r="IG98" i="4"/>
  <c r="IG97" i="4"/>
  <c r="IG95" i="4"/>
  <c r="IG94" i="4"/>
  <c r="IG93" i="4"/>
  <c r="IG91" i="4"/>
  <c r="IG90" i="4"/>
  <c r="IG89" i="4"/>
  <c r="IG87" i="4"/>
  <c r="IG86" i="4"/>
  <c r="IG85" i="4"/>
  <c r="IG83" i="4"/>
  <c r="IG82" i="4"/>
  <c r="IG81" i="4"/>
  <c r="IG80" i="4"/>
  <c r="IG79" i="4"/>
  <c r="IG78" i="4"/>
  <c r="IG77" i="4"/>
  <c r="IG75" i="4"/>
  <c r="IG74" i="4"/>
  <c r="IG73" i="4"/>
  <c r="IG71" i="4"/>
  <c r="IG70" i="4"/>
  <c r="IG69" i="4"/>
  <c r="IG67" i="4"/>
  <c r="IG66" i="4"/>
  <c r="IG65" i="4"/>
  <c r="IG63" i="4"/>
  <c r="IG62" i="4"/>
  <c r="IG61" i="4"/>
  <c r="IG59" i="4"/>
  <c r="IG58" i="4"/>
  <c r="IG57" i="4"/>
  <c r="IG55" i="4"/>
  <c r="IG54" i="4"/>
  <c r="IG53" i="4"/>
  <c r="IG51" i="4"/>
  <c r="IG50" i="4"/>
  <c r="IG49" i="4"/>
  <c r="IG47" i="4"/>
  <c r="IG46" i="4"/>
  <c r="IG45" i="4"/>
  <c r="IG43" i="4"/>
  <c r="IG42" i="4"/>
  <c r="IG41" i="4"/>
  <c r="IG40" i="4"/>
  <c r="IG39" i="4"/>
  <c r="IG38" i="4"/>
  <c r="IG37" i="4"/>
  <c r="IG35" i="4"/>
  <c r="IG34" i="4"/>
  <c r="IG33" i="4"/>
  <c r="IG31" i="4"/>
  <c r="IG30" i="4"/>
  <c r="IG29" i="4"/>
  <c r="IG27" i="4"/>
  <c r="IG26" i="4"/>
  <c r="IG25" i="4"/>
  <c r="IG23" i="4"/>
  <c r="IG22" i="4"/>
  <c r="IG21" i="4"/>
  <c r="IG19" i="4"/>
  <c r="IG18" i="4"/>
  <c r="IG17" i="4"/>
  <c r="IG16" i="4"/>
  <c r="IG15" i="4"/>
  <c r="IG14" i="4"/>
  <c r="IG13" i="4"/>
  <c r="IG11" i="4"/>
  <c r="IG10" i="4"/>
  <c r="IG9" i="4"/>
  <c r="IG7" i="4"/>
  <c r="IG6" i="4"/>
  <c r="IG5" i="4"/>
  <c r="IG4" i="4"/>
  <c r="F344" i="4"/>
  <c r="G344" i="4"/>
  <c r="H344" i="4"/>
  <c r="I344" i="4"/>
  <c r="J344" i="4"/>
  <c r="K344" i="4"/>
  <c r="L344" i="4"/>
  <c r="M344" i="4"/>
  <c r="N344" i="4"/>
  <c r="O344" i="4"/>
  <c r="P344" i="4"/>
  <c r="Q344" i="4"/>
  <c r="R344" i="4"/>
  <c r="S344" i="4"/>
  <c r="T344" i="4"/>
  <c r="U344" i="4"/>
  <c r="V344" i="4"/>
  <c r="W344" i="4"/>
  <c r="X344" i="4"/>
  <c r="Y344" i="4"/>
  <c r="Z344" i="4"/>
  <c r="AA344" i="4"/>
  <c r="AB344" i="4"/>
  <c r="AC344" i="4"/>
  <c r="AD344" i="4"/>
  <c r="AE344" i="4"/>
  <c r="AF344" i="4"/>
  <c r="AG344" i="4"/>
  <c r="AH344" i="4"/>
  <c r="AI344" i="4"/>
  <c r="AJ344" i="4"/>
  <c r="AK344" i="4"/>
  <c r="AL344" i="4"/>
  <c r="AM344" i="4"/>
  <c r="AN344" i="4"/>
  <c r="AO344" i="4"/>
  <c r="AP344" i="4"/>
  <c r="AQ344" i="4"/>
  <c r="AR344" i="4"/>
  <c r="AS344" i="4"/>
  <c r="AT344" i="4"/>
  <c r="AU344" i="4"/>
  <c r="AV344" i="4"/>
  <c r="AW344" i="4"/>
  <c r="AX344" i="4"/>
  <c r="AY344" i="4"/>
  <c r="AZ344" i="4"/>
  <c r="BA344" i="4"/>
  <c r="BB344" i="4"/>
  <c r="BC344" i="4"/>
  <c r="BD344" i="4"/>
  <c r="BE344" i="4"/>
  <c r="BF344" i="4"/>
  <c r="BG344" i="4"/>
  <c r="BH344" i="4"/>
  <c r="BI344" i="4"/>
  <c r="BJ344" i="4"/>
  <c r="BK344" i="4"/>
  <c r="BL344" i="4"/>
  <c r="BM344" i="4"/>
  <c r="BN344" i="4"/>
  <c r="BO344" i="4"/>
  <c r="BP344" i="4"/>
  <c r="BQ344" i="4"/>
  <c r="BR344" i="4"/>
  <c r="BS344" i="4"/>
  <c r="BT344" i="4"/>
  <c r="BU344" i="4"/>
  <c r="BV344" i="4"/>
  <c r="BW344" i="4"/>
  <c r="BX344" i="4"/>
  <c r="BY344" i="4"/>
  <c r="BZ344" i="4"/>
  <c r="CA344" i="4"/>
  <c r="CB344" i="4"/>
  <c r="CC344" i="4"/>
  <c r="CD344" i="4"/>
  <c r="CE344" i="4"/>
  <c r="CF344" i="4"/>
  <c r="CG344" i="4"/>
  <c r="CH344" i="4"/>
  <c r="CI344" i="4"/>
  <c r="CJ344" i="4"/>
  <c r="CK344" i="4"/>
  <c r="CL344" i="4"/>
  <c r="CM344" i="4"/>
  <c r="CN344" i="4"/>
  <c r="CO344" i="4"/>
  <c r="CP344" i="4"/>
  <c r="CQ344" i="4"/>
  <c r="CR344" i="4"/>
  <c r="CS344" i="4"/>
  <c r="CT344" i="4"/>
  <c r="CU344" i="4"/>
  <c r="CV344" i="4"/>
  <c r="CW344" i="4"/>
  <c r="CX344" i="4"/>
  <c r="CY344" i="4"/>
  <c r="CZ344" i="4"/>
  <c r="DA344" i="4"/>
  <c r="DB344" i="4"/>
  <c r="DC344" i="4"/>
  <c r="DD344" i="4"/>
  <c r="DE344" i="4"/>
  <c r="DF344" i="4"/>
  <c r="DG344" i="4"/>
  <c r="DH344" i="4"/>
  <c r="DI344" i="4"/>
  <c r="DJ344" i="4"/>
  <c r="DK344" i="4"/>
  <c r="DL344" i="4"/>
  <c r="DM344" i="4"/>
  <c r="DN344" i="4"/>
  <c r="DO344" i="4"/>
  <c r="DP344" i="4"/>
  <c r="DQ344" i="4"/>
  <c r="DR344" i="4"/>
  <c r="DS344" i="4"/>
  <c r="DT344" i="4"/>
  <c r="DU344" i="4"/>
  <c r="DV344" i="4"/>
  <c r="DW344" i="4"/>
  <c r="DX344" i="4"/>
  <c r="DY344" i="4"/>
  <c r="DZ344" i="4"/>
  <c r="EA344" i="4"/>
  <c r="EB344" i="4"/>
  <c r="EC344" i="4"/>
  <c r="ED344" i="4"/>
  <c r="EE344" i="4"/>
  <c r="EF344" i="4"/>
  <c r="EG344" i="4"/>
  <c r="EH344" i="4"/>
  <c r="EI344" i="4"/>
  <c r="EJ344" i="4"/>
  <c r="EK344" i="4"/>
  <c r="EL344" i="4"/>
  <c r="EM344" i="4"/>
  <c r="EN344" i="4"/>
  <c r="EO344" i="4"/>
  <c r="EP344" i="4"/>
  <c r="EQ344" i="4"/>
  <c r="ER344" i="4"/>
  <c r="ES344" i="4"/>
  <c r="ET344" i="4"/>
  <c r="EU344" i="4"/>
  <c r="EV344" i="4"/>
  <c r="EW344" i="4"/>
  <c r="EX344" i="4"/>
  <c r="EY344" i="4"/>
  <c r="EZ344" i="4"/>
  <c r="FA344" i="4"/>
  <c r="FB344" i="4"/>
  <c r="FC344" i="4"/>
  <c r="FD344" i="4"/>
  <c r="FE344" i="4"/>
  <c r="FF344" i="4"/>
  <c r="FG344" i="4"/>
  <c r="FH344" i="4"/>
  <c r="FI344" i="4"/>
  <c r="FJ344" i="4"/>
  <c r="FK344" i="4"/>
  <c r="FL344" i="4"/>
  <c r="FM344" i="4"/>
  <c r="FN344" i="4"/>
  <c r="FO344" i="4"/>
  <c r="FP344" i="4"/>
  <c r="FQ344" i="4"/>
  <c r="FR344" i="4"/>
  <c r="FS344" i="4"/>
  <c r="FT344" i="4"/>
  <c r="FU344" i="4"/>
  <c r="FV344" i="4"/>
  <c r="FW344" i="4"/>
  <c r="FX344" i="4"/>
  <c r="FY344" i="4"/>
  <c r="FZ344" i="4"/>
  <c r="GA344" i="4"/>
  <c r="GB344" i="4"/>
  <c r="GC344" i="4"/>
  <c r="GD344" i="4"/>
  <c r="GE344" i="4"/>
  <c r="GF344" i="4"/>
  <c r="GG344" i="4"/>
  <c r="GH344" i="4"/>
  <c r="GI344" i="4"/>
  <c r="GJ344" i="4"/>
  <c r="GK344" i="4"/>
  <c r="GL344" i="4"/>
  <c r="GM344" i="4"/>
  <c r="GN344" i="4"/>
  <c r="GO344" i="4"/>
  <c r="GP344" i="4"/>
  <c r="GQ344" i="4"/>
  <c r="GR344" i="4"/>
  <c r="GS344" i="4"/>
  <c r="GT344" i="4"/>
  <c r="GU344" i="4"/>
  <c r="GV344" i="4"/>
  <c r="GW344" i="4"/>
  <c r="GX344" i="4"/>
  <c r="GY344" i="4"/>
  <c r="GZ344" i="4"/>
  <c r="HA344" i="4"/>
  <c r="HB344" i="4"/>
  <c r="HC344" i="4"/>
  <c r="HD344" i="4"/>
  <c r="HE344" i="4"/>
  <c r="HF344" i="4"/>
  <c r="HG344" i="4"/>
  <c r="HH344" i="4"/>
  <c r="HI344" i="4"/>
  <c r="HJ344" i="4"/>
  <c r="HK344" i="4"/>
  <c r="HL344" i="4"/>
  <c r="HM344" i="4"/>
  <c r="HN344" i="4"/>
  <c r="HO344" i="4"/>
  <c r="HP344" i="4"/>
  <c r="HQ344" i="4"/>
  <c r="HR344" i="4"/>
  <c r="HS344" i="4"/>
  <c r="HT344" i="4"/>
  <c r="HU344" i="4"/>
  <c r="HV344" i="4"/>
  <c r="HW344" i="4"/>
  <c r="HX344" i="4"/>
  <c r="HY344" i="4"/>
  <c r="HZ344" i="4"/>
  <c r="IA344" i="4"/>
  <c r="IB344" i="4"/>
  <c r="IC344" i="4"/>
  <c r="ID344" i="4"/>
  <c r="IH344" i="4"/>
  <c r="II344" i="4"/>
  <c r="IJ344" i="4"/>
  <c r="F345" i="4"/>
  <c r="G345" i="4"/>
  <c r="H345" i="4"/>
  <c r="I345" i="4"/>
  <c r="J345" i="4"/>
  <c r="K345" i="4"/>
  <c r="L345" i="4"/>
  <c r="M345" i="4"/>
  <c r="N345" i="4"/>
  <c r="O345" i="4"/>
  <c r="P345" i="4"/>
  <c r="Q345" i="4"/>
  <c r="R345" i="4"/>
  <c r="S345" i="4"/>
  <c r="T345" i="4"/>
  <c r="U345" i="4"/>
  <c r="V345" i="4"/>
  <c r="W345" i="4"/>
  <c r="X345" i="4"/>
  <c r="Y345" i="4"/>
  <c r="Z345" i="4"/>
  <c r="AA345" i="4"/>
  <c r="AB345" i="4"/>
  <c r="AC345" i="4"/>
  <c r="AD345" i="4"/>
  <c r="AE345" i="4"/>
  <c r="AF345" i="4"/>
  <c r="AG345" i="4"/>
  <c r="AH345" i="4"/>
  <c r="AI345" i="4"/>
  <c r="AJ345" i="4"/>
  <c r="AK345" i="4"/>
  <c r="AL345" i="4"/>
  <c r="AM345" i="4"/>
  <c r="AN345" i="4"/>
  <c r="AO345" i="4"/>
  <c r="AP345" i="4"/>
  <c r="AQ345" i="4"/>
  <c r="AR345" i="4"/>
  <c r="AS345" i="4"/>
  <c r="AT345" i="4"/>
  <c r="AU345" i="4"/>
  <c r="AV345" i="4"/>
  <c r="AW345" i="4"/>
  <c r="AX345" i="4"/>
  <c r="AY345" i="4"/>
  <c r="AZ345" i="4"/>
  <c r="BA345" i="4"/>
  <c r="BB345" i="4"/>
  <c r="BC345" i="4"/>
  <c r="BD345" i="4"/>
  <c r="BE345" i="4"/>
  <c r="BF345" i="4"/>
  <c r="BG345" i="4"/>
  <c r="BH345" i="4"/>
  <c r="BI345" i="4"/>
  <c r="BJ345" i="4"/>
  <c r="BK345" i="4"/>
  <c r="BL345" i="4"/>
  <c r="BM345" i="4"/>
  <c r="BN345" i="4"/>
  <c r="BO345" i="4"/>
  <c r="BP345" i="4"/>
  <c r="BQ345" i="4"/>
  <c r="BR345" i="4"/>
  <c r="BS345" i="4"/>
  <c r="BT345" i="4"/>
  <c r="BU345" i="4"/>
  <c r="BV345" i="4"/>
  <c r="BW345" i="4"/>
  <c r="BX345" i="4"/>
  <c r="BY345" i="4"/>
  <c r="BZ345" i="4"/>
  <c r="CA345" i="4"/>
  <c r="CB345" i="4"/>
  <c r="CC345" i="4"/>
  <c r="CD345" i="4"/>
  <c r="CE345" i="4"/>
  <c r="CF345" i="4"/>
  <c r="CG345" i="4"/>
  <c r="CH345" i="4"/>
  <c r="CI345" i="4"/>
  <c r="CJ345" i="4"/>
  <c r="CK345" i="4"/>
  <c r="CL345" i="4"/>
  <c r="CM345" i="4"/>
  <c r="CN345" i="4"/>
  <c r="CO345" i="4"/>
  <c r="CP345" i="4"/>
  <c r="CQ345" i="4"/>
  <c r="CR345" i="4"/>
  <c r="CS345" i="4"/>
  <c r="CT345" i="4"/>
  <c r="CU345" i="4"/>
  <c r="CV345" i="4"/>
  <c r="CW345" i="4"/>
  <c r="CX345" i="4"/>
  <c r="CY345" i="4"/>
  <c r="CZ345" i="4"/>
  <c r="DA345" i="4"/>
  <c r="DB345" i="4"/>
  <c r="DC345" i="4"/>
  <c r="DD345" i="4"/>
  <c r="DE345" i="4"/>
  <c r="DF345" i="4"/>
  <c r="DG345" i="4"/>
  <c r="DH345" i="4"/>
  <c r="DI345" i="4"/>
  <c r="DJ345" i="4"/>
  <c r="DK345" i="4"/>
  <c r="DL345" i="4"/>
  <c r="DM345" i="4"/>
  <c r="DN345" i="4"/>
  <c r="DO345" i="4"/>
  <c r="DP345" i="4"/>
  <c r="DQ345" i="4"/>
  <c r="DR345" i="4"/>
  <c r="DS345" i="4"/>
  <c r="DT345" i="4"/>
  <c r="DU345" i="4"/>
  <c r="DV345" i="4"/>
  <c r="DW345" i="4"/>
  <c r="DX345" i="4"/>
  <c r="DY345" i="4"/>
  <c r="DZ345" i="4"/>
  <c r="EA345" i="4"/>
  <c r="EB345" i="4"/>
  <c r="EC345" i="4"/>
  <c r="ED345" i="4"/>
  <c r="EE345" i="4"/>
  <c r="EF345" i="4"/>
  <c r="EG345" i="4"/>
  <c r="EH345" i="4"/>
  <c r="EI345" i="4"/>
  <c r="EJ345" i="4"/>
  <c r="EK345" i="4"/>
  <c r="EL345" i="4"/>
  <c r="EM345" i="4"/>
  <c r="EN345" i="4"/>
  <c r="EO345" i="4"/>
  <c r="EP345" i="4"/>
  <c r="EQ345" i="4"/>
  <c r="ER345" i="4"/>
  <c r="ES345" i="4"/>
  <c r="ET345" i="4"/>
  <c r="EU345" i="4"/>
  <c r="EV345" i="4"/>
  <c r="EW345" i="4"/>
  <c r="EX345" i="4"/>
  <c r="EY345" i="4"/>
  <c r="EZ345" i="4"/>
  <c r="FA345" i="4"/>
  <c r="FB345" i="4"/>
  <c r="FC345" i="4"/>
  <c r="FD345" i="4"/>
  <c r="FE345" i="4"/>
  <c r="FF345" i="4"/>
  <c r="FG345" i="4"/>
  <c r="FH345" i="4"/>
  <c r="FI345" i="4"/>
  <c r="FJ345" i="4"/>
  <c r="FK345" i="4"/>
  <c r="FL345" i="4"/>
  <c r="FM345" i="4"/>
  <c r="FN345" i="4"/>
  <c r="FO345" i="4"/>
  <c r="FP345" i="4"/>
  <c r="FQ345" i="4"/>
  <c r="FR345" i="4"/>
  <c r="FS345" i="4"/>
  <c r="FT345" i="4"/>
  <c r="FU345" i="4"/>
  <c r="FV345" i="4"/>
  <c r="FW345" i="4"/>
  <c r="FX345" i="4"/>
  <c r="FY345" i="4"/>
  <c r="FZ345" i="4"/>
  <c r="GA345" i="4"/>
  <c r="GB345" i="4"/>
  <c r="GC345" i="4"/>
  <c r="GD345" i="4"/>
  <c r="GE345" i="4"/>
  <c r="GF345" i="4"/>
  <c r="GG345" i="4"/>
  <c r="GH345" i="4"/>
  <c r="GI345" i="4"/>
  <c r="GJ345" i="4"/>
  <c r="GK345" i="4"/>
  <c r="GL345" i="4"/>
  <c r="GM345" i="4"/>
  <c r="GN345" i="4"/>
  <c r="GO345" i="4"/>
  <c r="GP345" i="4"/>
  <c r="GQ345" i="4"/>
  <c r="GR345" i="4"/>
  <c r="GS345" i="4"/>
  <c r="GT345" i="4"/>
  <c r="GU345" i="4"/>
  <c r="GV345" i="4"/>
  <c r="GW345" i="4"/>
  <c r="GX345" i="4"/>
  <c r="GY345" i="4"/>
  <c r="GZ345" i="4"/>
  <c r="HA345" i="4"/>
  <c r="HB345" i="4"/>
  <c r="HC345" i="4"/>
  <c r="HD345" i="4"/>
  <c r="HE345" i="4"/>
  <c r="HF345" i="4"/>
  <c r="HG345" i="4"/>
  <c r="HH345" i="4"/>
  <c r="HI345" i="4"/>
  <c r="HJ345" i="4"/>
  <c r="HK345" i="4"/>
  <c r="HL345" i="4"/>
  <c r="HM345" i="4"/>
  <c r="HN345" i="4"/>
  <c r="HO345" i="4"/>
  <c r="HP345" i="4"/>
  <c r="HQ345" i="4"/>
  <c r="HR345" i="4"/>
  <c r="HS345" i="4"/>
  <c r="HT345" i="4"/>
  <c r="HU345" i="4"/>
  <c r="HV345" i="4"/>
  <c r="HW345" i="4"/>
  <c r="HX345" i="4"/>
  <c r="HY345" i="4"/>
  <c r="HZ345" i="4"/>
  <c r="IA345" i="4"/>
  <c r="IB345" i="4"/>
  <c r="IC345" i="4"/>
  <c r="ID345" i="4"/>
  <c r="IH345" i="4"/>
  <c r="II345" i="4"/>
  <c r="IJ345" i="4"/>
  <c r="F346" i="4"/>
  <c r="G346" i="4"/>
  <c r="H346" i="4"/>
  <c r="I346" i="4"/>
  <c r="J346" i="4"/>
  <c r="K346" i="4"/>
  <c r="L346" i="4"/>
  <c r="M346" i="4"/>
  <c r="N346" i="4"/>
  <c r="O346" i="4"/>
  <c r="P346" i="4"/>
  <c r="Q346" i="4"/>
  <c r="R346" i="4"/>
  <c r="S346" i="4"/>
  <c r="T346" i="4"/>
  <c r="U346" i="4"/>
  <c r="V346" i="4"/>
  <c r="W346" i="4"/>
  <c r="X346" i="4"/>
  <c r="Y346" i="4"/>
  <c r="Z346" i="4"/>
  <c r="AA346" i="4"/>
  <c r="AB346" i="4"/>
  <c r="AC346" i="4"/>
  <c r="AD346" i="4"/>
  <c r="AE346" i="4"/>
  <c r="AF346" i="4"/>
  <c r="AG346" i="4"/>
  <c r="AH346" i="4"/>
  <c r="AI346" i="4"/>
  <c r="AJ346" i="4"/>
  <c r="AK346" i="4"/>
  <c r="AL346" i="4"/>
  <c r="AM346" i="4"/>
  <c r="AN346" i="4"/>
  <c r="AO346" i="4"/>
  <c r="AP346" i="4"/>
  <c r="AQ346" i="4"/>
  <c r="AR346" i="4"/>
  <c r="AS346" i="4"/>
  <c r="AT346" i="4"/>
  <c r="AU346" i="4"/>
  <c r="AV346" i="4"/>
  <c r="AW346" i="4"/>
  <c r="AX346" i="4"/>
  <c r="AY346" i="4"/>
  <c r="AZ346" i="4"/>
  <c r="BA346" i="4"/>
  <c r="BB346" i="4"/>
  <c r="BC346" i="4"/>
  <c r="BD346" i="4"/>
  <c r="BE346" i="4"/>
  <c r="BF346" i="4"/>
  <c r="BG346" i="4"/>
  <c r="BH346" i="4"/>
  <c r="BI346" i="4"/>
  <c r="BJ346" i="4"/>
  <c r="BK346" i="4"/>
  <c r="BL346" i="4"/>
  <c r="BM346" i="4"/>
  <c r="BN346" i="4"/>
  <c r="BO346" i="4"/>
  <c r="BP346" i="4"/>
  <c r="BQ346" i="4"/>
  <c r="BR346" i="4"/>
  <c r="BS346" i="4"/>
  <c r="BT346" i="4"/>
  <c r="BU346" i="4"/>
  <c r="BV346" i="4"/>
  <c r="BW346" i="4"/>
  <c r="BX346" i="4"/>
  <c r="BY346" i="4"/>
  <c r="BZ346" i="4"/>
  <c r="CA346" i="4"/>
  <c r="CB346" i="4"/>
  <c r="CC346" i="4"/>
  <c r="CD346" i="4"/>
  <c r="CE346" i="4"/>
  <c r="CF346" i="4"/>
  <c r="CG346" i="4"/>
  <c r="CH346" i="4"/>
  <c r="CI346" i="4"/>
  <c r="CJ346" i="4"/>
  <c r="CK346" i="4"/>
  <c r="CL346" i="4"/>
  <c r="CM346" i="4"/>
  <c r="CN346" i="4"/>
  <c r="CO346" i="4"/>
  <c r="CP346" i="4"/>
  <c r="CQ346" i="4"/>
  <c r="CR346" i="4"/>
  <c r="CS346" i="4"/>
  <c r="CT346" i="4"/>
  <c r="CU346" i="4"/>
  <c r="CV346" i="4"/>
  <c r="CW346" i="4"/>
  <c r="CX346" i="4"/>
  <c r="CY346" i="4"/>
  <c r="CZ346" i="4"/>
  <c r="DA346" i="4"/>
  <c r="DB346" i="4"/>
  <c r="DC346" i="4"/>
  <c r="DD346" i="4"/>
  <c r="DE346" i="4"/>
  <c r="DF346" i="4"/>
  <c r="DG346" i="4"/>
  <c r="DH346" i="4"/>
  <c r="DI346" i="4"/>
  <c r="DJ346" i="4"/>
  <c r="DK346" i="4"/>
  <c r="DL346" i="4"/>
  <c r="DM346" i="4"/>
  <c r="DN346" i="4"/>
  <c r="DO346" i="4"/>
  <c r="DP346" i="4"/>
  <c r="DQ346" i="4"/>
  <c r="DR346" i="4"/>
  <c r="DS346" i="4"/>
  <c r="DT346" i="4"/>
  <c r="DU346" i="4"/>
  <c r="DV346" i="4"/>
  <c r="DW346" i="4"/>
  <c r="DX346" i="4"/>
  <c r="DY346" i="4"/>
  <c r="DZ346" i="4"/>
  <c r="EA346" i="4"/>
  <c r="EB346" i="4"/>
  <c r="EC346" i="4"/>
  <c r="ED346" i="4"/>
  <c r="EE346" i="4"/>
  <c r="EF346" i="4"/>
  <c r="EG346" i="4"/>
  <c r="EH346" i="4"/>
  <c r="EI346" i="4"/>
  <c r="EJ346" i="4"/>
  <c r="EK346" i="4"/>
  <c r="EL346" i="4"/>
  <c r="EM346" i="4"/>
  <c r="EN346" i="4"/>
  <c r="EO346" i="4"/>
  <c r="EP346" i="4"/>
  <c r="EQ346" i="4"/>
  <c r="ER346" i="4"/>
  <c r="ES346" i="4"/>
  <c r="ET346" i="4"/>
  <c r="EU346" i="4"/>
  <c r="EV346" i="4"/>
  <c r="EW346" i="4"/>
  <c r="EX346" i="4"/>
  <c r="EY346" i="4"/>
  <c r="EZ346" i="4"/>
  <c r="FA346" i="4"/>
  <c r="FB346" i="4"/>
  <c r="FC346" i="4"/>
  <c r="FD346" i="4"/>
  <c r="FE346" i="4"/>
  <c r="FF346" i="4"/>
  <c r="FG346" i="4"/>
  <c r="FH346" i="4"/>
  <c r="FI346" i="4"/>
  <c r="FJ346" i="4"/>
  <c r="FK346" i="4"/>
  <c r="FL346" i="4"/>
  <c r="FM346" i="4"/>
  <c r="FN346" i="4"/>
  <c r="FO346" i="4"/>
  <c r="FP346" i="4"/>
  <c r="FQ346" i="4"/>
  <c r="FR346" i="4"/>
  <c r="FS346" i="4"/>
  <c r="FT346" i="4"/>
  <c r="FU346" i="4"/>
  <c r="FV346" i="4"/>
  <c r="FW346" i="4"/>
  <c r="FX346" i="4"/>
  <c r="FY346" i="4"/>
  <c r="FZ346" i="4"/>
  <c r="GA346" i="4"/>
  <c r="GB346" i="4"/>
  <c r="GC346" i="4"/>
  <c r="GD346" i="4"/>
  <c r="GE346" i="4"/>
  <c r="GF346" i="4"/>
  <c r="GG346" i="4"/>
  <c r="GH346" i="4"/>
  <c r="GI346" i="4"/>
  <c r="GJ346" i="4"/>
  <c r="GK346" i="4"/>
  <c r="GL346" i="4"/>
  <c r="GM346" i="4"/>
  <c r="GN346" i="4"/>
  <c r="GO346" i="4"/>
  <c r="GP346" i="4"/>
  <c r="GQ346" i="4"/>
  <c r="GR346" i="4"/>
  <c r="GS346" i="4"/>
  <c r="GT346" i="4"/>
  <c r="GU346" i="4"/>
  <c r="GV346" i="4"/>
  <c r="GW346" i="4"/>
  <c r="GX346" i="4"/>
  <c r="GY346" i="4"/>
  <c r="GZ346" i="4"/>
  <c r="HA346" i="4"/>
  <c r="HB346" i="4"/>
  <c r="HC346" i="4"/>
  <c r="HD346" i="4"/>
  <c r="HE346" i="4"/>
  <c r="HF346" i="4"/>
  <c r="HG346" i="4"/>
  <c r="HH346" i="4"/>
  <c r="HI346" i="4"/>
  <c r="HJ346" i="4"/>
  <c r="HK346" i="4"/>
  <c r="HL346" i="4"/>
  <c r="HM346" i="4"/>
  <c r="HN346" i="4"/>
  <c r="HO346" i="4"/>
  <c r="HP346" i="4"/>
  <c r="HQ346" i="4"/>
  <c r="HR346" i="4"/>
  <c r="HS346" i="4"/>
  <c r="HT346" i="4"/>
  <c r="HU346" i="4"/>
  <c r="HV346" i="4"/>
  <c r="HW346" i="4"/>
  <c r="HX346" i="4"/>
  <c r="HY346" i="4"/>
  <c r="HZ346" i="4"/>
  <c r="IA346" i="4"/>
  <c r="IB346" i="4"/>
  <c r="IC346" i="4"/>
  <c r="ID346" i="4"/>
  <c r="IH346" i="4"/>
  <c r="II346" i="4"/>
  <c r="IJ346" i="4"/>
  <c r="F347" i="4"/>
  <c r="G347" i="4"/>
  <c r="H347" i="4"/>
  <c r="I347" i="4"/>
  <c r="J347" i="4"/>
  <c r="K347" i="4"/>
  <c r="L347" i="4"/>
  <c r="M347" i="4"/>
  <c r="N347" i="4"/>
  <c r="O347" i="4"/>
  <c r="P347" i="4"/>
  <c r="Q347" i="4"/>
  <c r="R347" i="4"/>
  <c r="S347" i="4"/>
  <c r="T347" i="4"/>
  <c r="U347" i="4"/>
  <c r="V347" i="4"/>
  <c r="W347" i="4"/>
  <c r="X347" i="4"/>
  <c r="Y347" i="4"/>
  <c r="Z347" i="4"/>
  <c r="AA347" i="4"/>
  <c r="AB347" i="4"/>
  <c r="AC347" i="4"/>
  <c r="AD347" i="4"/>
  <c r="AE347" i="4"/>
  <c r="AF347" i="4"/>
  <c r="AG347" i="4"/>
  <c r="AH347" i="4"/>
  <c r="AI347" i="4"/>
  <c r="AJ347" i="4"/>
  <c r="AK347" i="4"/>
  <c r="AL347" i="4"/>
  <c r="AM347" i="4"/>
  <c r="AN347" i="4"/>
  <c r="AO347" i="4"/>
  <c r="AP347" i="4"/>
  <c r="AQ347" i="4"/>
  <c r="AR347" i="4"/>
  <c r="AS347" i="4"/>
  <c r="AT347" i="4"/>
  <c r="AU347" i="4"/>
  <c r="AV347" i="4"/>
  <c r="AW347" i="4"/>
  <c r="AX347" i="4"/>
  <c r="AY347" i="4"/>
  <c r="AZ347" i="4"/>
  <c r="BA347" i="4"/>
  <c r="BB347" i="4"/>
  <c r="BC347" i="4"/>
  <c r="BD347" i="4"/>
  <c r="BE347" i="4"/>
  <c r="BF347" i="4"/>
  <c r="BG347" i="4"/>
  <c r="BH347" i="4"/>
  <c r="BI347" i="4"/>
  <c r="BJ347" i="4"/>
  <c r="BK347" i="4"/>
  <c r="BL347" i="4"/>
  <c r="BM347" i="4"/>
  <c r="BN347" i="4"/>
  <c r="BO347" i="4"/>
  <c r="BP347" i="4"/>
  <c r="BQ347" i="4"/>
  <c r="BR347" i="4"/>
  <c r="BS347" i="4"/>
  <c r="BT347" i="4"/>
  <c r="BU347" i="4"/>
  <c r="BV347" i="4"/>
  <c r="BW347" i="4"/>
  <c r="BX347" i="4"/>
  <c r="BY347" i="4"/>
  <c r="BZ347" i="4"/>
  <c r="CA347" i="4"/>
  <c r="CB347" i="4"/>
  <c r="CC347" i="4"/>
  <c r="CD347" i="4"/>
  <c r="CE347" i="4"/>
  <c r="CF347" i="4"/>
  <c r="CG347" i="4"/>
  <c r="CH347" i="4"/>
  <c r="CI347" i="4"/>
  <c r="CJ347" i="4"/>
  <c r="CK347" i="4"/>
  <c r="CL347" i="4"/>
  <c r="CM347" i="4"/>
  <c r="CN347" i="4"/>
  <c r="CO347" i="4"/>
  <c r="CP347" i="4"/>
  <c r="CQ347" i="4"/>
  <c r="CR347" i="4"/>
  <c r="CS347" i="4"/>
  <c r="CT347" i="4"/>
  <c r="CU347" i="4"/>
  <c r="CV347" i="4"/>
  <c r="CW347" i="4"/>
  <c r="CX347" i="4"/>
  <c r="CY347" i="4"/>
  <c r="CZ347" i="4"/>
  <c r="DA347" i="4"/>
  <c r="DB347" i="4"/>
  <c r="DC347" i="4"/>
  <c r="DD347" i="4"/>
  <c r="DE347" i="4"/>
  <c r="DF347" i="4"/>
  <c r="DG347" i="4"/>
  <c r="DH347" i="4"/>
  <c r="DI347" i="4"/>
  <c r="DJ347" i="4"/>
  <c r="DK347" i="4"/>
  <c r="DL347" i="4"/>
  <c r="DM347" i="4"/>
  <c r="DN347" i="4"/>
  <c r="DO347" i="4"/>
  <c r="DP347" i="4"/>
  <c r="DQ347" i="4"/>
  <c r="DR347" i="4"/>
  <c r="DS347" i="4"/>
  <c r="DT347" i="4"/>
  <c r="DU347" i="4"/>
  <c r="DV347" i="4"/>
  <c r="DW347" i="4"/>
  <c r="DX347" i="4"/>
  <c r="DY347" i="4"/>
  <c r="DZ347" i="4"/>
  <c r="EA347" i="4"/>
  <c r="EB347" i="4"/>
  <c r="EC347" i="4"/>
  <c r="ED347" i="4"/>
  <c r="EE347" i="4"/>
  <c r="EF347" i="4"/>
  <c r="EG347" i="4"/>
  <c r="EH347" i="4"/>
  <c r="EI347" i="4"/>
  <c r="EJ347" i="4"/>
  <c r="EK347" i="4"/>
  <c r="EL347" i="4"/>
  <c r="EM347" i="4"/>
  <c r="EN347" i="4"/>
  <c r="EO347" i="4"/>
  <c r="EP347" i="4"/>
  <c r="EQ347" i="4"/>
  <c r="ER347" i="4"/>
  <c r="ES347" i="4"/>
  <c r="ET347" i="4"/>
  <c r="EU347" i="4"/>
  <c r="EV347" i="4"/>
  <c r="EW347" i="4"/>
  <c r="EX347" i="4"/>
  <c r="EY347" i="4"/>
  <c r="EZ347" i="4"/>
  <c r="FA347" i="4"/>
  <c r="FB347" i="4"/>
  <c r="FC347" i="4"/>
  <c r="FD347" i="4"/>
  <c r="FE347" i="4"/>
  <c r="FF347" i="4"/>
  <c r="FG347" i="4"/>
  <c r="FH347" i="4"/>
  <c r="FI347" i="4"/>
  <c r="FJ347" i="4"/>
  <c r="FK347" i="4"/>
  <c r="FL347" i="4"/>
  <c r="FM347" i="4"/>
  <c r="FN347" i="4"/>
  <c r="FO347" i="4"/>
  <c r="FP347" i="4"/>
  <c r="FQ347" i="4"/>
  <c r="FR347" i="4"/>
  <c r="FS347" i="4"/>
  <c r="FT347" i="4"/>
  <c r="FU347" i="4"/>
  <c r="FV347" i="4"/>
  <c r="FW347" i="4"/>
  <c r="FX347" i="4"/>
  <c r="FY347" i="4"/>
  <c r="FZ347" i="4"/>
  <c r="GA347" i="4"/>
  <c r="GB347" i="4"/>
  <c r="GC347" i="4"/>
  <c r="GD347" i="4"/>
  <c r="GE347" i="4"/>
  <c r="GF347" i="4"/>
  <c r="GG347" i="4"/>
  <c r="GH347" i="4"/>
  <c r="GI347" i="4"/>
  <c r="GJ347" i="4"/>
  <c r="GK347" i="4"/>
  <c r="GL347" i="4"/>
  <c r="GM347" i="4"/>
  <c r="GN347" i="4"/>
  <c r="GO347" i="4"/>
  <c r="GP347" i="4"/>
  <c r="GQ347" i="4"/>
  <c r="GR347" i="4"/>
  <c r="GS347" i="4"/>
  <c r="GT347" i="4"/>
  <c r="GU347" i="4"/>
  <c r="GV347" i="4"/>
  <c r="GW347" i="4"/>
  <c r="GX347" i="4"/>
  <c r="GY347" i="4"/>
  <c r="GZ347" i="4"/>
  <c r="HA347" i="4"/>
  <c r="HB347" i="4"/>
  <c r="HC347" i="4"/>
  <c r="HD347" i="4"/>
  <c r="HE347" i="4"/>
  <c r="HF347" i="4"/>
  <c r="HG347" i="4"/>
  <c r="HH347" i="4"/>
  <c r="HI347" i="4"/>
  <c r="HJ347" i="4"/>
  <c r="HK347" i="4"/>
  <c r="HL347" i="4"/>
  <c r="HM347" i="4"/>
  <c r="HN347" i="4"/>
  <c r="HO347" i="4"/>
  <c r="HP347" i="4"/>
  <c r="HQ347" i="4"/>
  <c r="HR347" i="4"/>
  <c r="HS347" i="4"/>
  <c r="HT347" i="4"/>
  <c r="HU347" i="4"/>
  <c r="HV347" i="4"/>
  <c r="HW347" i="4"/>
  <c r="HX347" i="4"/>
  <c r="HY347" i="4"/>
  <c r="HZ347" i="4"/>
  <c r="IA347" i="4"/>
  <c r="IB347" i="4"/>
  <c r="IC347" i="4"/>
  <c r="ID347" i="4"/>
  <c r="IH347" i="4"/>
  <c r="II347" i="4"/>
  <c r="IJ347" i="4"/>
  <c r="F348" i="4"/>
  <c r="G348" i="4"/>
  <c r="H348" i="4"/>
  <c r="I348" i="4"/>
  <c r="J348" i="4"/>
  <c r="K348" i="4"/>
  <c r="L348" i="4"/>
  <c r="M348" i="4"/>
  <c r="N348" i="4"/>
  <c r="O348" i="4"/>
  <c r="P348" i="4"/>
  <c r="Q348" i="4"/>
  <c r="R348" i="4"/>
  <c r="S348" i="4"/>
  <c r="T348" i="4"/>
  <c r="U348" i="4"/>
  <c r="V348" i="4"/>
  <c r="W348" i="4"/>
  <c r="X348" i="4"/>
  <c r="Y348" i="4"/>
  <c r="Z348" i="4"/>
  <c r="AA348" i="4"/>
  <c r="AB348" i="4"/>
  <c r="AC348" i="4"/>
  <c r="AD348" i="4"/>
  <c r="AE348" i="4"/>
  <c r="AF348" i="4"/>
  <c r="AG348" i="4"/>
  <c r="AH348" i="4"/>
  <c r="AI348" i="4"/>
  <c r="AJ348" i="4"/>
  <c r="AK348" i="4"/>
  <c r="AL348" i="4"/>
  <c r="AM348" i="4"/>
  <c r="AN348" i="4"/>
  <c r="AO348" i="4"/>
  <c r="AP348" i="4"/>
  <c r="AQ348" i="4"/>
  <c r="AR348" i="4"/>
  <c r="AS348" i="4"/>
  <c r="AT348" i="4"/>
  <c r="AU348" i="4"/>
  <c r="AV348" i="4"/>
  <c r="AW348" i="4"/>
  <c r="AX348" i="4"/>
  <c r="AY348" i="4"/>
  <c r="AZ348" i="4"/>
  <c r="BA348" i="4"/>
  <c r="BB348" i="4"/>
  <c r="BC348" i="4"/>
  <c r="BD348" i="4"/>
  <c r="BE348" i="4"/>
  <c r="BF348" i="4"/>
  <c r="BG348" i="4"/>
  <c r="BH348" i="4"/>
  <c r="BI348" i="4"/>
  <c r="BJ348" i="4"/>
  <c r="BK348" i="4"/>
  <c r="BL348" i="4"/>
  <c r="BM348" i="4"/>
  <c r="BN348" i="4"/>
  <c r="BO348" i="4"/>
  <c r="BP348" i="4"/>
  <c r="BQ348" i="4"/>
  <c r="BR348" i="4"/>
  <c r="BS348" i="4"/>
  <c r="BT348" i="4"/>
  <c r="BU348" i="4"/>
  <c r="BV348" i="4"/>
  <c r="BW348" i="4"/>
  <c r="BX348" i="4"/>
  <c r="BY348" i="4"/>
  <c r="BZ348" i="4"/>
  <c r="CA348" i="4"/>
  <c r="CB348" i="4"/>
  <c r="CC348" i="4"/>
  <c r="CD348" i="4"/>
  <c r="CE348" i="4"/>
  <c r="CF348" i="4"/>
  <c r="CG348" i="4"/>
  <c r="CH348" i="4"/>
  <c r="CI348" i="4"/>
  <c r="CJ348" i="4"/>
  <c r="CK348" i="4"/>
  <c r="CL348" i="4"/>
  <c r="CM348" i="4"/>
  <c r="CN348" i="4"/>
  <c r="CO348" i="4"/>
  <c r="CP348" i="4"/>
  <c r="CQ348" i="4"/>
  <c r="CR348" i="4"/>
  <c r="CS348" i="4"/>
  <c r="CT348" i="4"/>
  <c r="CU348" i="4"/>
  <c r="CV348" i="4"/>
  <c r="CW348" i="4"/>
  <c r="CX348" i="4"/>
  <c r="CY348" i="4"/>
  <c r="CZ348" i="4"/>
  <c r="DA348" i="4"/>
  <c r="DB348" i="4"/>
  <c r="DC348" i="4"/>
  <c r="DD348" i="4"/>
  <c r="DE348" i="4"/>
  <c r="DF348" i="4"/>
  <c r="DG348" i="4"/>
  <c r="DH348" i="4"/>
  <c r="DI348" i="4"/>
  <c r="DJ348" i="4"/>
  <c r="DK348" i="4"/>
  <c r="DL348" i="4"/>
  <c r="DM348" i="4"/>
  <c r="DN348" i="4"/>
  <c r="DO348" i="4"/>
  <c r="DP348" i="4"/>
  <c r="DQ348" i="4"/>
  <c r="DR348" i="4"/>
  <c r="DS348" i="4"/>
  <c r="DT348" i="4"/>
  <c r="DU348" i="4"/>
  <c r="DV348" i="4"/>
  <c r="DW348" i="4"/>
  <c r="DX348" i="4"/>
  <c r="DY348" i="4"/>
  <c r="DZ348" i="4"/>
  <c r="EA348" i="4"/>
  <c r="EB348" i="4"/>
  <c r="EC348" i="4"/>
  <c r="ED348" i="4"/>
  <c r="EE348" i="4"/>
  <c r="EF348" i="4"/>
  <c r="EG348" i="4"/>
  <c r="EH348" i="4"/>
  <c r="EI348" i="4"/>
  <c r="EJ348" i="4"/>
  <c r="EK348" i="4"/>
  <c r="EL348" i="4"/>
  <c r="EM348" i="4"/>
  <c r="EN348" i="4"/>
  <c r="EO348" i="4"/>
  <c r="EP348" i="4"/>
  <c r="EQ348" i="4"/>
  <c r="ER348" i="4"/>
  <c r="ES348" i="4"/>
  <c r="ET348" i="4"/>
  <c r="EU348" i="4"/>
  <c r="EV348" i="4"/>
  <c r="EW348" i="4"/>
  <c r="EX348" i="4"/>
  <c r="EY348" i="4"/>
  <c r="EZ348" i="4"/>
  <c r="FA348" i="4"/>
  <c r="FB348" i="4"/>
  <c r="FC348" i="4"/>
  <c r="FD348" i="4"/>
  <c r="FE348" i="4"/>
  <c r="FF348" i="4"/>
  <c r="FG348" i="4"/>
  <c r="FH348" i="4"/>
  <c r="FI348" i="4"/>
  <c r="FJ348" i="4"/>
  <c r="FK348" i="4"/>
  <c r="FL348" i="4"/>
  <c r="FM348" i="4"/>
  <c r="FN348" i="4"/>
  <c r="FO348" i="4"/>
  <c r="FP348" i="4"/>
  <c r="FQ348" i="4"/>
  <c r="FR348" i="4"/>
  <c r="FS348" i="4"/>
  <c r="FT348" i="4"/>
  <c r="FU348" i="4"/>
  <c r="FV348" i="4"/>
  <c r="FW348" i="4"/>
  <c r="FX348" i="4"/>
  <c r="FY348" i="4"/>
  <c r="FZ348" i="4"/>
  <c r="GA348" i="4"/>
  <c r="GB348" i="4"/>
  <c r="GC348" i="4"/>
  <c r="GD348" i="4"/>
  <c r="GE348" i="4"/>
  <c r="GF348" i="4"/>
  <c r="GG348" i="4"/>
  <c r="GH348" i="4"/>
  <c r="GI348" i="4"/>
  <c r="GJ348" i="4"/>
  <c r="GK348" i="4"/>
  <c r="GL348" i="4"/>
  <c r="GM348" i="4"/>
  <c r="GN348" i="4"/>
  <c r="GO348" i="4"/>
  <c r="GP348" i="4"/>
  <c r="GQ348" i="4"/>
  <c r="GR348" i="4"/>
  <c r="GS348" i="4"/>
  <c r="GT348" i="4"/>
  <c r="GU348" i="4"/>
  <c r="GV348" i="4"/>
  <c r="GW348" i="4"/>
  <c r="GX348" i="4"/>
  <c r="GY348" i="4"/>
  <c r="GZ348" i="4"/>
  <c r="HA348" i="4"/>
  <c r="HB348" i="4"/>
  <c r="HC348" i="4"/>
  <c r="HD348" i="4"/>
  <c r="HE348" i="4"/>
  <c r="HF348" i="4"/>
  <c r="HG348" i="4"/>
  <c r="HH348" i="4"/>
  <c r="HI348" i="4"/>
  <c r="HJ348" i="4"/>
  <c r="HK348" i="4"/>
  <c r="HL348" i="4"/>
  <c r="HM348" i="4"/>
  <c r="HN348" i="4"/>
  <c r="HO348" i="4"/>
  <c r="HP348" i="4"/>
  <c r="HQ348" i="4"/>
  <c r="HR348" i="4"/>
  <c r="HS348" i="4"/>
  <c r="HT348" i="4"/>
  <c r="HU348" i="4"/>
  <c r="HV348" i="4"/>
  <c r="HW348" i="4"/>
  <c r="HX348" i="4"/>
  <c r="HY348" i="4"/>
  <c r="HZ348" i="4"/>
  <c r="IA348" i="4"/>
  <c r="IB348" i="4"/>
  <c r="IC348" i="4"/>
  <c r="ID348" i="4"/>
  <c r="IH348" i="4"/>
  <c r="II348" i="4"/>
  <c r="IJ348" i="4"/>
  <c r="F349" i="4"/>
  <c r="G349" i="4"/>
  <c r="H349" i="4"/>
  <c r="I349" i="4"/>
  <c r="J349" i="4"/>
  <c r="K349" i="4"/>
  <c r="L349" i="4"/>
  <c r="M349" i="4"/>
  <c r="N349" i="4"/>
  <c r="O349" i="4"/>
  <c r="P349" i="4"/>
  <c r="Q349" i="4"/>
  <c r="R349" i="4"/>
  <c r="S349" i="4"/>
  <c r="T349" i="4"/>
  <c r="U349" i="4"/>
  <c r="V349" i="4"/>
  <c r="W349" i="4"/>
  <c r="X349" i="4"/>
  <c r="Y349" i="4"/>
  <c r="Z349" i="4"/>
  <c r="AA349" i="4"/>
  <c r="AB349" i="4"/>
  <c r="AC349" i="4"/>
  <c r="AD349" i="4"/>
  <c r="AE349" i="4"/>
  <c r="AF349" i="4"/>
  <c r="AG349" i="4"/>
  <c r="AH349" i="4"/>
  <c r="AI349" i="4"/>
  <c r="AJ349" i="4"/>
  <c r="AK349" i="4"/>
  <c r="AL349" i="4"/>
  <c r="AM349" i="4"/>
  <c r="AN349" i="4"/>
  <c r="AO349" i="4"/>
  <c r="AP349" i="4"/>
  <c r="AQ349" i="4"/>
  <c r="AR349" i="4"/>
  <c r="AS349" i="4"/>
  <c r="AT349" i="4"/>
  <c r="AU349" i="4"/>
  <c r="AV349" i="4"/>
  <c r="AW349" i="4"/>
  <c r="AX349" i="4"/>
  <c r="AY349" i="4"/>
  <c r="AZ349" i="4"/>
  <c r="BA349" i="4"/>
  <c r="BB349" i="4"/>
  <c r="BC349" i="4"/>
  <c r="BD349" i="4"/>
  <c r="BE349" i="4"/>
  <c r="BF349" i="4"/>
  <c r="BG349" i="4"/>
  <c r="BH349" i="4"/>
  <c r="BI349" i="4"/>
  <c r="BJ349" i="4"/>
  <c r="BK349" i="4"/>
  <c r="BL349" i="4"/>
  <c r="BM349" i="4"/>
  <c r="BN349" i="4"/>
  <c r="BO349" i="4"/>
  <c r="BP349" i="4"/>
  <c r="BQ349" i="4"/>
  <c r="BR349" i="4"/>
  <c r="BS349" i="4"/>
  <c r="BT349" i="4"/>
  <c r="BU349" i="4"/>
  <c r="BV349" i="4"/>
  <c r="BW349" i="4"/>
  <c r="BX349" i="4"/>
  <c r="BY349" i="4"/>
  <c r="BZ349" i="4"/>
  <c r="CA349" i="4"/>
  <c r="CB349" i="4"/>
  <c r="CC349" i="4"/>
  <c r="CD349" i="4"/>
  <c r="CE349" i="4"/>
  <c r="CF349" i="4"/>
  <c r="CG349" i="4"/>
  <c r="CH349" i="4"/>
  <c r="CI349" i="4"/>
  <c r="CJ349" i="4"/>
  <c r="CK349" i="4"/>
  <c r="CL349" i="4"/>
  <c r="CM349" i="4"/>
  <c r="CN349" i="4"/>
  <c r="CO349" i="4"/>
  <c r="CP349" i="4"/>
  <c r="CQ349" i="4"/>
  <c r="CR349" i="4"/>
  <c r="CS349" i="4"/>
  <c r="CT349" i="4"/>
  <c r="CU349" i="4"/>
  <c r="CV349" i="4"/>
  <c r="CW349" i="4"/>
  <c r="CX349" i="4"/>
  <c r="CY349" i="4"/>
  <c r="CZ349" i="4"/>
  <c r="DA349" i="4"/>
  <c r="DB349" i="4"/>
  <c r="DC349" i="4"/>
  <c r="DD349" i="4"/>
  <c r="DE349" i="4"/>
  <c r="DF349" i="4"/>
  <c r="DG349" i="4"/>
  <c r="DH349" i="4"/>
  <c r="DI349" i="4"/>
  <c r="DJ349" i="4"/>
  <c r="DK349" i="4"/>
  <c r="DL349" i="4"/>
  <c r="DM349" i="4"/>
  <c r="DN349" i="4"/>
  <c r="DO349" i="4"/>
  <c r="DP349" i="4"/>
  <c r="DQ349" i="4"/>
  <c r="DR349" i="4"/>
  <c r="DS349" i="4"/>
  <c r="DT349" i="4"/>
  <c r="DU349" i="4"/>
  <c r="DV349" i="4"/>
  <c r="DW349" i="4"/>
  <c r="DX349" i="4"/>
  <c r="DY349" i="4"/>
  <c r="DZ349" i="4"/>
  <c r="EA349" i="4"/>
  <c r="EB349" i="4"/>
  <c r="EC349" i="4"/>
  <c r="ED349" i="4"/>
  <c r="EE349" i="4"/>
  <c r="EF349" i="4"/>
  <c r="EG349" i="4"/>
  <c r="EH349" i="4"/>
  <c r="EI349" i="4"/>
  <c r="EJ349" i="4"/>
  <c r="EK349" i="4"/>
  <c r="EL349" i="4"/>
  <c r="EM349" i="4"/>
  <c r="EN349" i="4"/>
  <c r="EO349" i="4"/>
  <c r="EP349" i="4"/>
  <c r="EQ349" i="4"/>
  <c r="ER349" i="4"/>
  <c r="ES349" i="4"/>
  <c r="ET349" i="4"/>
  <c r="EU349" i="4"/>
  <c r="EV349" i="4"/>
  <c r="EW349" i="4"/>
  <c r="EX349" i="4"/>
  <c r="EY349" i="4"/>
  <c r="EZ349" i="4"/>
  <c r="FA349" i="4"/>
  <c r="FB349" i="4"/>
  <c r="FC349" i="4"/>
  <c r="FD349" i="4"/>
  <c r="FE349" i="4"/>
  <c r="FF349" i="4"/>
  <c r="FG349" i="4"/>
  <c r="FH349" i="4"/>
  <c r="FI349" i="4"/>
  <c r="FJ349" i="4"/>
  <c r="FK349" i="4"/>
  <c r="FL349" i="4"/>
  <c r="FM349" i="4"/>
  <c r="FN349" i="4"/>
  <c r="FO349" i="4"/>
  <c r="FP349" i="4"/>
  <c r="FQ349" i="4"/>
  <c r="FR349" i="4"/>
  <c r="FS349" i="4"/>
  <c r="FT349" i="4"/>
  <c r="FU349" i="4"/>
  <c r="FV349" i="4"/>
  <c r="FW349" i="4"/>
  <c r="FX349" i="4"/>
  <c r="FY349" i="4"/>
  <c r="FZ349" i="4"/>
  <c r="GA349" i="4"/>
  <c r="GB349" i="4"/>
  <c r="GC349" i="4"/>
  <c r="GD349" i="4"/>
  <c r="GE349" i="4"/>
  <c r="GF349" i="4"/>
  <c r="GG349" i="4"/>
  <c r="GH349" i="4"/>
  <c r="GI349" i="4"/>
  <c r="GJ349" i="4"/>
  <c r="GK349" i="4"/>
  <c r="GL349" i="4"/>
  <c r="GM349" i="4"/>
  <c r="GN349" i="4"/>
  <c r="GO349" i="4"/>
  <c r="GP349" i="4"/>
  <c r="GQ349" i="4"/>
  <c r="GR349" i="4"/>
  <c r="GS349" i="4"/>
  <c r="GT349" i="4"/>
  <c r="GU349" i="4"/>
  <c r="GV349" i="4"/>
  <c r="GW349" i="4"/>
  <c r="GX349" i="4"/>
  <c r="GY349" i="4"/>
  <c r="GZ349" i="4"/>
  <c r="HA349" i="4"/>
  <c r="HB349" i="4"/>
  <c r="HC349" i="4"/>
  <c r="HD349" i="4"/>
  <c r="HE349" i="4"/>
  <c r="HF349" i="4"/>
  <c r="HG349" i="4"/>
  <c r="HH349" i="4"/>
  <c r="HI349" i="4"/>
  <c r="HJ349" i="4"/>
  <c r="HK349" i="4"/>
  <c r="HL349" i="4"/>
  <c r="HM349" i="4"/>
  <c r="HN349" i="4"/>
  <c r="HO349" i="4"/>
  <c r="HP349" i="4"/>
  <c r="HQ349" i="4"/>
  <c r="HR349" i="4"/>
  <c r="HS349" i="4"/>
  <c r="HT349" i="4"/>
  <c r="HU349" i="4"/>
  <c r="HV349" i="4"/>
  <c r="HW349" i="4"/>
  <c r="HX349" i="4"/>
  <c r="HY349" i="4"/>
  <c r="HZ349" i="4"/>
  <c r="IA349" i="4"/>
  <c r="IB349" i="4"/>
  <c r="IC349" i="4"/>
  <c r="ID349" i="4"/>
  <c r="IH349" i="4"/>
  <c r="II349" i="4"/>
  <c r="IJ349" i="4"/>
  <c r="F350" i="4"/>
  <c r="G350" i="4"/>
  <c r="H350" i="4"/>
  <c r="I350" i="4"/>
  <c r="J350" i="4"/>
  <c r="K350" i="4"/>
  <c r="L350" i="4"/>
  <c r="M350" i="4"/>
  <c r="N350" i="4"/>
  <c r="O350" i="4"/>
  <c r="P350" i="4"/>
  <c r="Q350" i="4"/>
  <c r="R350" i="4"/>
  <c r="S350" i="4"/>
  <c r="T350" i="4"/>
  <c r="U350" i="4"/>
  <c r="V350" i="4"/>
  <c r="W350" i="4"/>
  <c r="X350" i="4"/>
  <c r="Y350" i="4"/>
  <c r="Z350" i="4"/>
  <c r="AA350" i="4"/>
  <c r="AB350" i="4"/>
  <c r="AC350" i="4"/>
  <c r="AD350" i="4"/>
  <c r="AE350" i="4"/>
  <c r="AF350" i="4"/>
  <c r="AG350" i="4"/>
  <c r="AH350" i="4"/>
  <c r="AI350" i="4"/>
  <c r="AJ350" i="4"/>
  <c r="AK350" i="4"/>
  <c r="AL350" i="4"/>
  <c r="AM350" i="4"/>
  <c r="AN350" i="4"/>
  <c r="AO350" i="4"/>
  <c r="AP350" i="4"/>
  <c r="AQ350" i="4"/>
  <c r="AR350" i="4"/>
  <c r="AS350" i="4"/>
  <c r="AT350" i="4"/>
  <c r="AU350" i="4"/>
  <c r="AV350" i="4"/>
  <c r="AW350" i="4"/>
  <c r="AX350" i="4"/>
  <c r="AY350" i="4"/>
  <c r="AZ350" i="4"/>
  <c r="BA350" i="4"/>
  <c r="BB350" i="4"/>
  <c r="BC350" i="4"/>
  <c r="BD350" i="4"/>
  <c r="BE350" i="4"/>
  <c r="BF350" i="4"/>
  <c r="BG350" i="4"/>
  <c r="BH350" i="4"/>
  <c r="BI350" i="4"/>
  <c r="BJ350" i="4"/>
  <c r="BK350" i="4"/>
  <c r="BL350" i="4"/>
  <c r="BM350" i="4"/>
  <c r="BN350" i="4"/>
  <c r="BO350" i="4"/>
  <c r="BP350" i="4"/>
  <c r="BQ350" i="4"/>
  <c r="BR350" i="4"/>
  <c r="BS350" i="4"/>
  <c r="BT350" i="4"/>
  <c r="BU350" i="4"/>
  <c r="BV350" i="4"/>
  <c r="BW350" i="4"/>
  <c r="BX350" i="4"/>
  <c r="BY350" i="4"/>
  <c r="BZ350" i="4"/>
  <c r="CA350" i="4"/>
  <c r="CB350" i="4"/>
  <c r="CC350" i="4"/>
  <c r="CD350" i="4"/>
  <c r="CE350" i="4"/>
  <c r="CF350" i="4"/>
  <c r="CG350" i="4"/>
  <c r="CH350" i="4"/>
  <c r="CI350" i="4"/>
  <c r="CJ350" i="4"/>
  <c r="CK350" i="4"/>
  <c r="CL350" i="4"/>
  <c r="CM350" i="4"/>
  <c r="CN350" i="4"/>
  <c r="CO350" i="4"/>
  <c r="CP350" i="4"/>
  <c r="CQ350" i="4"/>
  <c r="CR350" i="4"/>
  <c r="CS350" i="4"/>
  <c r="CT350" i="4"/>
  <c r="CU350" i="4"/>
  <c r="CV350" i="4"/>
  <c r="CW350" i="4"/>
  <c r="CX350" i="4"/>
  <c r="CY350" i="4"/>
  <c r="CZ350" i="4"/>
  <c r="DA350" i="4"/>
  <c r="DB350" i="4"/>
  <c r="DC350" i="4"/>
  <c r="DD350" i="4"/>
  <c r="DE350" i="4"/>
  <c r="DF350" i="4"/>
  <c r="DG350" i="4"/>
  <c r="DH350" i="4"/>
  <c r="DI350" i="4"/>
  <c r="DJ350" i="4"/>
  <c r="DK350" i="4"/>
  <c r="DL350" i="4"/>
  <c r="DM350" i="4"/>
  <c r="DN350" i="4"/>
  <c r="DO350" i="4"/>
  <c r="DP350" i="4"/>
  <c r="DQ350" i="4"/>
  <c r="DR350" i="4"/>
  <c r="DS350" i="4"/>
  <c r="DT350" i="4"/>
  <c r="DU350" i="4"/>
  <c r="DV350" i="4"/>
  <c r="DW350" i="4"/>
  <c r="DX350" i="4"/>
  <c r="DY350" i="4"/>
  <c r="DZ350" i="4"/>
  <c r="EA350" i="4"/>
  <c r="EB350" i="4"/>
  <c r="EC350" i="4"/>
  <c r="ED350" i="4"/>
  <c r="EE350" i="4"/>
  <c r="EF350" i="4"/>
  <c r="EG350" i="4"/>
  <c r="EH350" i="4"/>
  <c r="EI350" i="4"/>
  <c r="EJ350" i="4"/>
  <c r="EK350" i="4"/>
  <c r="EL350" i="4"/>
  <c r="EM350" i="4"/>
  <c r="EN350" i="4"/>
  <c r="EO350" i="4"/>
  <c r="EP350" i="4"/>
  <c r="EQ350" i="4"/>
  <c r="ER350" i="4"/>
  <c r="ES350" i="4"/>
  <c r="ET350" i="4"/>
  <c r="EU350" i="4"/>
  <c r="EV350" i="4"/>
  <c r="EW350" i="4"/>
  <c r="EX350" i="4"/>
  <c r="EY350" i="4"/>
  <c r="EZ350" i="4"/>
  <c r="FA350" i="4"/>
  <c r="FB350" i="4"/>
  <c r="FC350" i="4"/>
  <c r="FD350" i="4"/>
  <c r="FE350" i="4"/>
  <c r="FF350" i="4"/>
  <c r="FG350" i="4"/>
  <c r="FH350" i="4"/>
  <c r="FI350" i="4"/>
  <c r="FJ350" i="4"/>
  <c r="FK350" i="4"/>
  <c r="FL350" i="4"/>
  <c r="FM350" i="4"/>
  <c r="FN350" i="4"/>
  <c r="FO350" i="4"/>
  <c r="FP350" i="4"/>
  <c r="FQ350" i="4"/>
  <c r="FR350" i="4"/>
  <c r="FS350" i="4"/>
  <c r="FT350" i="4"/>
  <c r="FU350" i="4"/>
  <c r="FV350" i="4"/>
  <c r="FW350" i="4"/>
  <c r="FX350" i="4"/>
  <c r="FY350" i="4"/>
  <c r="FZ350" i="4"/>
  <c r="GA350" i="4"/>
  <c r="GB350" i="4"/>
  <c r="GC350" i="4"/>
  <c r="GD350" i="4"/>
  <c r="GE350" i="4"/>
  <c r="GF350" i="4"/>
  <c r="GG350" i="4"/>
  <c r="GH350" i="4"/>
  <c r="GI350" i="4"/>
  <c r="GJ350" i="4"/>
  <c r="GK350" i="4"/>
  <c r="GL350" i="4"/>
  <c r="GM350" i="4"/>
  <c r="GN350" i="4"/>
  <c r="GO350" i="4"/>
  <c r="GP350" i="4"/>
  <c r="GQ350" i="4"/>
  <c r="GR350" i="4"/>
  <c r="GS350" i="4"/>
  <c r="GT350" i="4"/>
  <c r="GU350" i="4"/>
  <c r="GV350" i="4"/>
  <c r="GW350" i="4"/>
  <c r="GX350" i="4"/>
  <c r="GY350" i="4"/>
  <c r="GZ350" i="4"/>
  <c r="HA350" i="4"/>
  <c r="HB350" i="4"/>
  <c r="HC350" i="4"/>
  <c r="HD350" i="4"/>
  <c r="HE350" i="4"/>
  <c r="HF350" i="4"/>
  <c r="HG350" i="4"/>
  <c r="HH350" i="4"/>
  <c r="HI350" i="4"/>
  <c r="HJ350" i="4"/>
  <c r="HK350" i="4"/>
  <c r="HL350" i="4"/>
  <c r="HM350" i="4"/>
  <c r="HN350" i="4"/>
  <c r="HO350" i="4"/>
  <c r="HP350" i="4"/>
  <c r="HQ350" i="4"/>
  <c r="HR350" i="4"/>
  <c r="HS350" i="4"/>
  <c r="HT350" i="4"/>
  <c r="HU350" i="4"/>
  <c r="HV350" i="4"/>
  <c r="HW350" i="4"/>
  <c r="HX350" i="4"/>
  <c r="HY350" i="4"/>
  <c r="HZ350" i="4"/>
  <c r="IA350" i="4"/>
  <c r="IB350" i="4"/>
  <c r="IC350" i="4"/>
  <c r="ID350" i="4"/>
  <c r="IH350" i="4"/>
  <c r="II350" i="4"/>
  <c r="IJ350" i="4"/>
  <c r="F351" i="4"/>
  <c r="G351" i="4"/>
  <c r="H351" i="4"/>
  <c r="I351" i="4"/>
  <c r="J351" i="4"/>
  <c r="K351" i="4"/>
  <c r="L351" i="4"/>
  <c r="M351" i="4"/>
  <c r="N351" i="4"/>
  <c r="O351" i="4"/>
  <c r="P351" i="4"/>
  <c r="Q351" i="4"/>
  <c r="R351" i="4"/>
  <c r="S351" i="4"/>
  <c r="T351" i="4"/>
  <c r="U351" i="4"/>
  <c r="V351" i="4"/>
  <c r="W351" i="4"/>
  <c r="X351" i="4"/>
  <c r="Y351" i="4"/>
  <c r="Z351" i="4"/>
  <c r="AA351" i="4"/>
  <c r="AB351" i="4"/>
  <c r="AC351" i="4"/>
  <c r="AD351" i="4"/>
  <c r="AE351" i="4"/>
  <c r="AF351" i="4"/>
  <c r="AG351" i="4"/>
  <c r="AH351" i="4"/>
  <c r="AI351" i="4"/>
  <c r="AJ351" i="4"/>
  <c r="AK351" i="4"/>
  <c r="AL351" i="4"/>
  <c r="AM351" i="4"/>
  <c r="AN351" i="4"/>
  <c r="AO351" i="4"/>
  <c r="AP351" i="4"/>
  <c r="AQ351" i="4"/>
  <c r="AR351" i="4"/>
  <c r="AS351" i="4"/>
  <c r="AT351" i="4"/>
  <c r="AU351" i="4"/>
  <c r="AV351" i="4"/>
  <c r="AW351" i="4"/>
  <c r="AX351" i="4"/>
  <c r="AY351" i="4"/>
  <c r="AZ351" i="4"/>
  <c r="BA351" i="4"/>
  <c r="BB351" i="4"/>
  <c r="BC351" i="4"/>
  <c r="BD351" i="4"/>
  <c r="BE351" i="4"/>
  <c r="BF351" i="4"/>
  <c r="BG351" i="4"/>
  <c r="BH351" i="4"/>
  <c r="BI351" i="4"/>
  <c r="BJ351" i="4"/>
  <c r="BK351" i="4"/>
  <c r="BL351" i="4"/>
  <c r="BM351" i="4"/>
  <c r="BN351" i="4"/>
  <c r="BO351" i="4"/>
  <c r="BP351" i="4"/>
  <c r="BQ351" i="4"/>
  <c r="BR351" i="4"/>
  <c r="BS351" i="4"/>
  <c r="BT351" i="4"/>
  <c r="BU351" i="4"/>
  <c r="BV351" i="4"/>
  <c r="BW351" i="4"/>
  <c r="BX351" i="4"/>
  <c r="BY351" i="4"/>
  <c r="BZ351" i="4"/>
  <c r="CA351" i="4"/>
  <c r="CB351" i="4"/>
  <c r="CC351" i="4"/>
  <c r="CD351" i="4"/>
  <c r="CE351" i="4"/>
  <c r="CF351" i="4"/>
  <c r="CG351" i="4"/>
  <c r="CH351" i="4"/>
  <c r="CI351" i="4"/>
  <c r="CJ351" i="4"/>
  <c r="CK351" i="4"/>
  <c r="CL351" i="4"/>
  <c r="CM351" i="4"/>
  <c r="CN351" i="4"/>
  <c r="CO351" i="4"/>
  <c r="CP351" i="4"/>
  <c r="CQ351" i="4"/>
  <c r="CR351" i="4"/>
  <c r="CS351" i="4"/>
  <c r="CT351" i="4"/>
  <c r="CU351" i="4"/>
  <c r="CV351" i="4"/>
  <c r="CW351" i="4"/>
  <c r="CX351" i="4"/>
  <c r="CY351" i="4"/>
  <c r="CZ351" i="4"/>
  <c r="DA351" i="4"/>
  <c r="DB351" i="4"/>
  <c r="DC351" i="4"/>
  <c r="DD351" i="4"/>
  <c r="DE351" i="4"/>
  <c r="DF351" i="4"/>
  <c r="DG351" i="4"/>
  <c r="DH351" i="4"/>
  <c r="DI351" i="4"/>
  <c r="DJ351" i="4"/>
  <c r="DK351" i="4"/>
  <c r="DL351" i="4"/>
  <c r="DM351" i="4"/>
  <c r="DN351" i="4"/>
  <c r="DO351" i="4"/>
  <c r="DP351" i="4"/>
  <c r="DQ351" i="4"/>
  <c r="DR351" i="4"/>
  <c r="DS351" i="4"/>
  <c r="DT351" i="4"/>
  <c r="DU351" i="4"/>
  <c r="DV351" i="4"/>
  <c r="DW351" i="4"/>
  <c r="DX351" i="4"/>
  <c r="DY351" i="4"/>
  <c r="DZ351" i="4"/>
  <c r="EA351" i="4"/>
  <c r="EB351" i="4"/>
  <c r="EC351" i="4"/>
  <c r="ED351" i="4"/>
  <c r="EE351" i="4"/>
  <c r="EF351" i="4"/>
  <c r="EG351" i="4"/>
  <c r="EH351" i="4"/>
  <c r="EI351" i="4"/>
  <c r="EJ351" i="4"/>
  <c r="EK351" i="4"/>
  <c r="EL351" i="4"/>
  <c r="EM351" i="4"/>
  <c r="EN351" i="4"/>
  <c r="EO351" i="4"/>
  <c r="EP351" i="4"/>
  <c r="EQ351" i="4"/>
  <c r="ER351" i="4"/>
  <c r="ES351" i="4"/>
  <c r="ET351" i="4"/>
  <c r="EU351" i="4"/>
  <c r="EV351" i="4"/>
  <c r="EW351" i="4"/>
  <c r="EX351" i="4"/>
  <c r="EY351" i="4"/>
  <c r="EZ351" i="4"/>
  <c r="FA351" i="4"/>
  <c r="FB351" i="4"/>
  <c r="FC351" i="4"/>
  <c r="FD351" i="4"/>
  <c r="FE351" i="4"/>
  <c r="FF351" i="4"/>
  <c r="FG351" i="4"/>
  <c r="FH351" i="4"/>
  <c r="FI351" i="4"/>
  <c r="FJ351" i="4"/>
  <c r="FK351" i="4"/>
  <c r="FL351" i="4"/>
  <c r="FM351" i="4"/>
  <c r="FN351" i="4"/>
  <c r="FO351" i="4"/>
  <c r="FP351" i="4"/>
  <c r="FQ351" i="4"/>
  <c r="FR351" i="4"/>
  <c r="FS351" i="4"/>
  <c r="FT351" i="4"/>
  <c r="FU351" i="4"/>
  <c r="FV351" i="4"/>
  <c r="FW351" i="4"/>
  <c r="FX351" i="4"/>
  <c r="FY351" i="4"/>
  <c r="FZ351" i="4"/>
  <c r="GA351" i="4"/>
  <c r="GB351" i="4"/>
  <c r="GC351" i="4"/>
  <c r="GD351" i="4"/>
  <c r="GE351" i="4"/>
  <c r="GF351" i="4"/>
  <c r="GG351" i="4"/>
  <c r="GH351" i="4"/>
  <c r="GI351" i="4"/>
  <c r="GJ351" i="4"/>
  <c r="GK351" i="4"/>
  <c r="GL351" i="4"/>
  <c r="GM351" i="4"/>
  <c r="GN351" i="4"/>
  <c r="GO351" i="4"/>
  <c r="GP351" i="4"/>
  <c r="GQ351" i="4"/>
  <c r="GR351" i="4"/>
  <c r="GS351" i="4"/>
  <c r="GT351" i="4"/>
  <c r="GU351" i="4"/>
  <c r="GV351" i="4"/>
  <c r="GW351" i="4"/>
  <c r="GX351" i="4"/>
  <c r="GY351" i="4"/>
  <c r="GZ351" i="4"/>
  <c r="HA351" i="4"/>
  <c r="HB351" i="4"/>
  <c r="HC351" i="4"/>
  <c r="HD351" i="4"/>
  <c r="HE351" i="4"/>
  <c r="HF351" i="4"/>
  <c r="HG351" i="4"/>
  <c r="HH351" i="4"/>
  <c r="HI351" i="4"/>
  <c r="HJ351" i="4"/>
  <c r="HK351" i="4"/>
  <c r="HL351" i="4"/>
  <c r="HM351" i="4"/>
  <c r="HN351" i="4"/>
  <c r="HO351" i="4"/>
  <c r="HP351" i="4"/>
  <c r="HQ351" i="4"/>
  <c r="HR351" i="4"/>
  <c r="HS351" i="4"/>
  <c r="HT351" i="4"/>
  <c r="HU351" i="4"/>
  <c r="HV351" i="4"/>
  <c r="HW351" i="4"/>
  <c r="HX351" i="4"/>
  <c r="HY351" i="4"/>
  <c r="HZ351" i="4"/>
  <c r="IA351" i="4"/>
  <c r="IB351" i="4"/>
  <c r="IC351" i="4"/>
  <c r="ID351" i="4"/>
  <c r="IH351" i="4"/>
  <c r="II351" i="4"/>
  <c r="IJ351" i="4"/>
  <c r="F352" i="4"/>
  <c r="G352" i="4"/>
  <c r="H352" i="4"/>
  <c r="I352" i="4"/>
  <c r="J352" i="4"/>
  <c r="K352" i="4"/>
  <c r="L352" i="4"/>
  <c r="M352" i="4"/>
  <c r="N352" i="4"/>
  <c r="O352" i="4"/>
  <c r="P352" i="4"/>
  <c r="Q352" i="4"/>
  <c r="R352" i="4"/>
  <c r="S352" i="4"/>
  <c r="T352" i="4"/>
  <c r="U352" i="4"/>
  <c r="V352" i="4"/>
  <c r="W352" i="4"/>
  <c r="X352" i="4"/>
  <c r="Y352" i="4"/>
  <c r="Z352" i="4"/>
  <c r="AA352" i="4"/>
  <c r="AB352" i="4"/>
  <c r="AC352" i="4"/>
  <c r="AD352" i="4"/>
  <c r="AE352" i="4"/>
  <c r="AF352" i="4"/>
  <c r="AG352" i="4"/>
  <c r="AH352" i="4"/>
  <c r="AI352" i="4"/>
  <c r="AJ352" i="4"/>
  <c r="AK352" i="4"/>
  <c r="AL352" i="4"/>
  <c r="AM352" i="4"/>
  <c r="AN352" i="4"/>
  <c r="AO352" i="4"/>
  <c r="AP352" i="4"/>
  <c r="AQ352" i="4"/>
  <c r="AR352" i="4"/>
  <c r="AS352" i="4"/>
  <c r="AT352" i="4"/>
  <c r="AU352" i="4"/>
  <c r="AV352" i="4"/>
  <c r="AW352" i="4"/>
  <c r="AX352" i="4"/>
  <c r="AY352" i="4"/>
  <c r="AZ352" i="4"/>
  <c r="BA352" i="4"/>
  <c r="BB352" i="4"/>
  <c r="BC352" i="4"/>
  <c r="BD352" i="4"/>
  <c r="BE352" i="4"/>
  <c r="BF352" i="4"/>
  <c r="BG352" i="4"/>
  <c r="BH352" i="4"/>
  <c r="BI352" i="4"/>
  <c r="BJ352" i="4"/>
  <c r="BK352" i="4"/>
  <c r="BL352" i="4"/>
  <c r="BM352" i="4"/>
  <c r="BN352" i="4"/>
  <c r="BO352" i="4"/>
  <c r="BP352" i="4"/>
  <c r="BQ352" i="4"/>
  <c r="BR352" i="4"/>
  <c r="BS352" i="4"/>
  <c r="BT352" i="4"/>
  <c r="BU352" i="4"/>
  <c r="BV352" i="4"/>
  <c r="BW352" i="4"/>
  <c r="BX352" i="4"/>
  <c r="BY352" i="4"/>
  <c r="BZ352" i="4"/>
  <c r="CA352" i="4"/>
  <c r="CB352" i="4"/>
  <c r="CC352" i="4"/>
  <c r="CD352" i="4"/>
  <c r="CE352" i="4"/>
  <c r="CF352" i="4"/>
  <c r="CG352" i="4"/>
  <c r="CH352" i="4"/>
  <c r="CI352" i="4"/>
  <c r="CJ352" i="4"/>
  <c r="CK352" i="4"/>
  <c r="CL352" i="4"/>
  <c r="CM352" i="4"/>
  <c r="CN352" i="4"/>
  <c r="CO352" i="4"/>
  <c r="CP352" i="4"/>
  <c r="CQ352" i="4"/>
  <c r="CR352" i="4"/>
  <c r="CS352" i="4"/>
  <c r="CT352" i="4"/>
  <c r="CU352" i="4"/>
  <c r="CV352" i="4"/>
  <c r="CW352" i="4"/>
  <c r="CX352" i="4"/>
  <c r="CY352" i="4"/>
  <c r="CZ352" i="4"/>
  <c r="DA352" i="4"/>
  <c r="DB352" i="4"/>
  <c r="DC352" i="4"/>
  <c r="DD352" i="4"/>
  <c r="DE352" i="4"/>
  <c r="DF352" i="4"/>
  <c r="DG352" i="4"/>
  <c r="DH352" i="4"/>
  <c r="DI352" i="4"/>
  <c r="DJ352" i="4"/>
  <c r="DK352" i="4"/>
  <c r="DL352" i="4"/>
  <c r="DM352" i="4"/>
  <c r="DN352" i="4"/>
  <c r="DO352" i="4"/>
  <c r="DP352" i="4"/>
  <c r="DQ352" i="4"/>
  <c r="DR352" i="4"/>
  <c r="DS352" i="4"/>
  <c r="DT352" i="4"/>
  <c r="DU352" i="4"/>
  <c r="DV352" i="4"/>
  <c r="DW352" i="4"/>
  <c r="DX352" i="4"/>
  <c r="DY352" i="4"/>
  <c r="DZ352" i="4"/>
  <c r="EA352" i="4"/>
  <c r="EB352" i="4"/>
  <c r="EC352" i="4"/>
  <c r="ED352" i="4"/>
  <c r="EE352" i="4"/>
  <c r="EF352" i="4"/>
  <c r="EG352" i="4"/>
  <c r="EH352" i="4"/>
  <c r="EI352" i="4"/>
  <c r="EJ352" i="4"/>
  <c r="EK352" i="4"/>
  <c r="EL352" i="4"/>
  <c r="EM352" i="4"/>
  <c r="EN352" i="4"/>
  <c r="EO352" i="4"/>
  <c r="EP352" i="4"/>
  <c r="EQ352" i="4"/>
  <c r="ER352" i="4"/>
  <c r="ES352" i="4"/>
  <c r="ET352" i="4"/>
  <c r="EU352" i="4"/>
  <c r="EV352" i="4"/>
  <c r="EW352" i="4"/>
  <c r="EX352" i="4"/>
  <c r="EY352" i="4"/>
  <c r="EZ352" i="4"/>
  <c r="FA352" i="4"/>
  <c r="FB352" i="4"/>
  <c r="FC352" i="4"/>
  <c r="FD352" i="4"/>
  <c r="FE352" i="4"/>
  <c r="FF352" i="4"/>
  <c r="FG352" i="4"/>
  <c r="FH352" i="4"/>
  <c r="FI352" i="4"/>
  <c r="FJ352" i="4"/>
  <c r="FK352" i="4"/>
  <c r="FL352" i="4"/>
  <c r="FM352" i="4"/>
  <c r="FN352" i="4"/>
  <c r="FO352" i="4"/>
  <c r="FP352" i="4"/>
  <c r="FQ352" i="4"/>
  <c r="FR352" i="4"/>
  <c r="FS352" i="4"/>
  <c r="FT352" i="4"/>
  <c r="FU352" i="4"/>
  <c r="FV352" i="4"/>
  <c r="FW352" i="4"/>
  <c r="FX352" i="4"/>
  <c r="FY352" i="4"/>
  <c r="FZ352" i="4"/>
  <c r="GA352" i="4"/>
  <c r="GB352" i="4"/>
  <c r="GC352" i="4"/>
  <c r="GD352" i="4"/>
  <c r="GE352" i="4"/>
  <c r="GF352" i="4"/>
  <c r="GG352" i="4"/>
  <c r="GH352" i="4"/>
  <c r="GI352" i="4"/>
  <c r="GJ352" i="4"/>
  <c r="GK352" i="4"/>
  <c r="GL352" i="4"/>
  <c r="GM352" i="4"/>
  <c r="GN352" i="4"/>
  <c r="GO352" i="4"/>
  <c r="GP352" i="4"/>
  <c r="GQ352" i="4"/>
  <c r="GR352" i="4"/>
  <c r="GS352" i="4"/>
  <c r="GT352" i="4"/>
  <c r="GU352" i="4"/>
  <c r="GV352" i="4"/>
  <c r="GW352" i="4"/>
  <c r="GX352" i="4"/>
  <c r="GY352" i="4"/>
  <c r="GZ352" i="4"/>
  <c r="HA352" i="4"/>
  <c r="HB352" i="4"/>
  <c r="HC352" i="4"/>
  <c r="HD352" i="4"/>
  <c r="HE352" i="4"/>
  <c r="HF352" i="4"/>
  <c r="HG352" i="4"/>
  <c r="HH352" i="4"/>
  <c r="HI352" i="4"/>
  <c r="HJ352" i="4"/>
  <c r="HK352" i="4"/>
  <c r="HL352" i="4"/>
  <c r="HM352" i="4"/>
  <c r="HN352" i="4"/>
  <c r="HO352" i="4"/>
  <c r="HP352" i="4"/>
  <c r="HQ352" i="4"/>
  <c r="HR352" i="4"/>
  <c r="HS352" i="4"/>
  <c r="HT352" i="4"/>
  <c r="HU352" i="4"/>
  <c r="HV352" i="4"/>
  <c r="HW352" i="4"/>
  <c r="HX352" i="4"/>
  <c r="HY352" i="4"/>
  <c r="HZ352" i="4"/>
  <c r="IA352" i="4"/>
  <c r="IB352" i="4"/>
  <c r="IC352" i="4"/>
  <c r="ID352" i="4"/>
  <c r="IH352" i="4"/>
  <c r="II352" i="4"/>
  <c r="IJ352" i="4"/>
  <c r="F353" i="4"/>
  <c r="G353" i="4"/>
  <c r="H353" i="4"/>
  <c r="I353" i="4"/>
  <c r="J353" i="4"/>
  <c r="K353" i="4"/>
  <c r="L353" i="4"/>
  <c r="M353" i="4"/>
  <c r="N353" i="4"/>
  <c r="O353" i="4"/>
  <c r="P353" i="4"/>
  <c r="Q353" i="4"/>
  <c r="R353" i="4"/>
  <c r="S353" i="4"/>
  <c r="T353" i="4"/>
  <c r="U353" i="4"/>
  <c r="V353" i="4"/>
  <c r="W353" i="4"/>
  <c r="X353" i="4"/>
  <c r="Y353" i="4"/>
  <c r="Z353" i="4"/>
  <c r="AA353" i="4"/>
  <c r="AB353" i="4"/>
  <c r="AC353" i="4"/>
  <c r="AD353" i="4"/>
  <c r="AE353" i="4"/>
  <c r="AF353" i="4"/>
  <c r="AG353" i="4"/>
  <c r="AH353" i="4"/>
  <c r="AI353" i="4"/>
  <c r="AJ353" i="4"/>
  <c r="AK353" i="4"/>
  <c r="AL353" i="4"/>
  <c r="AM353" i="4"/>
  <c r="AN353" i="4"/>
  <c r="AO353" i="4"/>
  <c r="AP353" i="4"/>
  <c r="AQ353" i="4"/>
  <c r="AR353" i="4"/>
  <c r="AS353" i="4"/>
  <c r="AT353" i="4"/>
  <c r="AU353" i="4"/>
  <c r="AV353" i="4"/>
  <c r="AW353" i="4"/>
  <c r="AX353" i="4"/>
  <c r="AY353" i="4"/>
  <c r="AZ353" i="4"/>
  <c r="BA353" i="4"/>
  <c r="BB353" i="4"/>
  <c r="BC353" i="4"/>
  <c r="BD353" i="4"/>
  <c r="BE353" i="4"/>
  <c r="BF353" i="4"/>
  <c r="BG353" i="4"/>
  <c r="BH353" i="4"/>
  <c r="BI353" i="4"/>
  <c r="BJ353" i="4"/>
  <c r="BK353" i="4"/>
  <c r="BL353" i="4"/>
  <c r="BM353" i="4"/>
  <c r="BN353" i="4"/>
  <c r="BO353" i="4"/>
  <c r="BP353" i="4"/>
  <c r="BQ353" i="4"/>
  <c r="BR353" i="4"/>
  <c r="BS353" i="4"/>
  <c r="BT353" i="4"/>
  <c r="BU353" i="4"/>
  <c r="BV353" i="4"/>
  <c r="BW353" i="4"/>
  <c r="BX353" i="4"/>
  <c r="BY353" i="4"/>
  <c r="BZ353" i="4"/>
  <c r="CA353" i="4"/>
  <c r="CB353" i="4"/>
  <c r="CC353" i="4"/>
  <c r="CD353" i="4"/>
  <c r="CE353" i="4"/>
  <c r="CF353" i="4"/>
  <c r="CG353" i="4"/>
  <c r="CH353" i="4"/>
  <c r="CI353" i="4"/>
  <c r="CJ353" i="4"/>
  <c r="CK353" i="4"/>
  <c r="CL353" i="4"/>
  <c r="CM353" i="4"/>
  <c r="CN353" i="4"/>
  <c r="CO353" i="4"/>
  <c r="CP353" i="4"/>
  <c r="CQ353" i="4"/>
  <c r="CR353" i="4"/>
  <c r="CS353" i="4"/>
  <c r="CT353" i="4"/>
  <c r="CU353" i="4"/>
  <c r="CV353" i="4"/>
  <c r="CW353" i="4"/>
  <c r="CX353" i="4"/>
  <c r="CY353" i="4"/>
  <c r="CZ353" i="4"/>
  <c r="DA353" i="4"/>
  <c r="DB353" i="4"/>
  <c r="DC353" i="4"/>
  <c r="DD353" i="4"/>
  <c r="DE353" i="4"/>
  <c r="DF353" i="4"/>
  <c r="DG353" i="4"/>
  <c r="DH353" i="4"/>
  <c r="DI353" i="4"/>
  <c r="DJ353" i="4"/>
  <c r="DK353" i="4"/>
  <c r="DL353" i="4"/>
  <c r="DM353" i="4"/>
  <c r="DN353" i="4"/>
  <c r="DO353" i="4"/>
  <c r="DP353" i="4"/>
  <c r="DQ353" i="4"/>
  <c r="DR353" i="4"/>
  <c r="DS353" i="4"/>
  <c r="DT353" i="4"/>
  <c r="DU353" i="4"/>
  <c r="DV353" i="4"/>
  <c r="DW353" i="4"/>
  <c r="DX353" i="4"/>
  <c r="DY353" i="4"/>
  <c r="DZ353" i="4"/>
  <c r="EA353" i="4"/>
  <c r="EB353" i="4"/>
  <c r="EC353" i="4"/>
  <c r="ED353" i="4"/>
  <c r="EE353" i="4"/>
  <c r="EF353" i="4"/>
  <c r="EG353" i="4"/>
  <c r="EH353" i="4"/>
  <c r="EI353" i="4"/>
  <c r="EJ353" i="4"/>
  <c r="EK353" i="4"/>
  <c r="EL353" i="4"/>
  <c r="EM353" i="4"/>
  <c r="EN353" i="4"/>
  <c r="EO353" i="4"/>
  <c r="EP353" i="4"/>
  <c r="EQ353" i="4"/>
  <c r="ER353" i="4"/>
  <c r="ES353" i="4"/>
  <c r="ET353" i="4"/>
  <c r="EU353" i="4"/>
  <c r="EV353" i="4"/>
  <c r="EW353" i="4"/>
  <c r="EX353" i="4"/>
  <c r="EY353" i="4"/>
  <c r="EZ353" i="4"/>
  <c r="FA353" i="4"/>
  <c r="FB353" i="4"/>
  <c r="FC353" i="4"/>
  <c r="FD353" i="4"/>
  <c r="FE353" i="4"/>
  <c r="FF353" i="4"/>
  <c r="FG353" i="4"/>
  <c r="FH353" i="4"/>
  <c r="FI353" i="4"/>
  <c r="FJ353" i="4"/>
  <c r="FK353" i="4"/>
  <c r="FL353" i="4"/>
  <c r="FM353" i="4"/>
  <c r="FN353" i="4"/>
  <c r="FO353" i="4"/>
  <c r="FP353" i="4"/>
  <c r="FQ353" i="4"/>
  <c r="FR353" i="4"/>
  <c r="FS353" i="4"/>
  <c r="FT353" i="4"/>
  <c r="FU353" i="4"/>
  <c r="FV353" i="4"/>
  <c r="FW353" i="4"/>
  <c r="FX353" i="4"/>
  <c r="FY353" i="4"/>
  <c r="FZ353" i="4"/>
  <c r="GA353" i="4"/>
  <c r="GB353" i="4"/>
  <c r="GC353" i="4"/>
  <c r="GD353" i="4"/>
  <c r="GE353" i="4"/>
  <c r="GF353" i="4"/>
  <c r="GG353" i="4"/>
  <c r="GH353" i="4"/>
  <c r="GI353" i="4"/>
  <c r="GJ353" i="4"/>
  <c r="GK353" i="4"/>
  <c r="GL353" i="4"/>
  <c r="GM353" i="4"/>
  <c r="GN353" i="4"/>
  <c r="GO353" i="4"/>
  <c r="GP353" i="4"/>
  <c r="GQ353" i="4"/>
  <c r="GR353" i="4"/>
  <c r="GS353" i="4"/>
  <c r="GT353" i="4"/>
  <c r="GU353" i="4"/>
  <c r="GV353" i="4"/>
  <c r="GW353" i="4"/>
  <c r="GX353" i="4"/>
  <c r="GY353" i="4"/>
  <c r="GZ353" i="4"/>
  <c r="HA353" i="4"/>
  <c r="HB353" i="4"/>
  <c r="HC353" i="4"/>
  <c r="HD353" i="4"/>
  <c r="HE353" i="4"/>
  <c r="HF353" i="4"/>
  <c r="HG353" i="4"/>
  <c r="HH353" i="4"/>
  <c r="HI353" i="4"/>
  <c r="HJ353" i="4"/>
  <c r="HK353" i="4"/>
  <c r="HL353" i="4"/>
  <c r="HM353" i="4"/>
  <c r="HN353" i="4"/>
  <c r="HO353" i="4"/>
  <c r="HP353" i="4"/>
  <c r="HQ353" i="4"/>
  <c r="HR353" i="4"/>
  <c r="HS353" i="4"/>
  <c r="HT353" i="4"/>
  <c r="HU353" i="4"/>
  <c r="HV353" i="4"/>
  <c r="HW353" i="4"/>
  <c r="HX353" i="4"/>
  <c r="HY353" i="4"/>
  <c r="HZ353" i="4"/>
  <c r="IA353" i="4"/>
  <c r="IB353" i="4"/>
  <c r="IC353" i="4"/>
  <c r="ID353" i="4"/>
  <c r="IH353" i="4"/>
  <c r="II353" i="4"/>
  <c r="IJ353" i="4"/>
  <c r="F354" i="4"/>
  <c r="G354" i="4"/>
  <c r="H354" i="4"/>
  <c r="I354" i="4"/>
  <c r="J354" i="4"/>
  <c r="K354" i="4"/>
  <c r="L354" i="4"/>
  <c r="M354" i="4"/>
  <c r="N354" i="4"/>
  <c r="O354" i="4"/>
  <c r="P354" i="4"/>
  <c r="Q354" i="4"/>
  <c r="R354" i="4"/>
  <c r="S354" i="4"/>
  <c r="T354" i="4"/>
  <c r="U354" i="4"/>
  <c r="V354" i="4"/>
  <c r="W354" i="4"/>
  <c r="X354" i="4"/>
  <c r="Y354" i="4"/>
  <c r="Z354" i="4"/>
  <c r="AA354" i="4"/>
  <c r="AB354" i="4"/>
  <c r="AC354" i="4"/>
  <c r="AD354" i="4"/>
  <c r="AE354" i="4"/>
  <c r="AF354" i="4"/>
  <c r="AG354" i="4"/>
  <c r="AH354" i="4"/>
  <c r="AI354" i="4"/>
  <c r="AJ354" i="4"/>
  <c r="AK354" i="4"/>
  <c r="AL354" i="4"/>
  <c r="AM354" i="4"/>
  <c r="AN354" i="4"/>
  <c r="AO354" i="4"/>
  <c r="AP354" i="4"/>
  <c r="AQ354" i="4"/>
  <c r="AR354" i="4"/>
  <c r="AS354" i="4"/>
  <c r="AT354" i="4"/>
  <c r="AU354" i="4"/>
  <c r="AV354" i="4"/>
  <c r="AW354" i="4"/>
  <c r="AX354" i="4"/>
  <c r="AY354" i="4"/>
  <c r="AZ354" i="4"/>
  <c r="BA354" i="4"/>
  <c r="BB354" i="4"/>
  <c r="BC354" i="4"/>
  <c r="BD354" i="4"/>
  <c r="BE354" i="4"/>
  <c r="BF354" i="4"/>
  <c r="BG354" i="4"/>
  <c r="BH354" i="4"/>
  <c r="BI354" i="4"/>
  <c r="BJ354" i="4"/>
  <c r="BK354" i="4"/>
  <c r="BL354" i="4"/>
  <c r="BM354" i="4"/>
  <c r="BN354" i="4"/>
  <c r="BO354" i="4"/>
  <c r="BP354" i="4"/>
  <c r="BQ354" i="4"/>
  <c r="BR354" i="4"/>
  <c r="BS354" i="4"/>
  <c r="BT354" i="4"/>
  <c r="BU354" i="4"/>
  <c r="BV354" i="4"/>
  <c r="BW354" i="4"/>
  <c r="BX354" i="4"/>
  <c r="BY354" i="4"/>
  <c r="BZ354" i="4"/>
  <c r="CA354" i="4"/>
  <c r="CB354" i="4"/>
  <c r="CC354" i="4"/>
  <c r="CD354" i="4"/>
  <c r="CE354" i="4"/>
  <c r="CF354" i="4"/>
  <c r="CG354" i="4"/>
  <c r="CH354" i="4"/>
  <c r="CI354" i="4"/>
  <c r="CJ354" i="4"/>
  <c r="CK354" i="4"/>
  <c r="CL354" i="4"/>
  <c r="CM354" i="4"/>
  <c r="CN354" i="4"/>
  <c r="CO354" i="4"/>
  <c r="CP354" i="4"/>
  <c r="CQ354" i="4"/>
  <c r="CR354" i="4"/>
  <c r="CS354" i="4"/>
  <c r="CT354" i="4"/>
  <c r="CU354" i="4"/>
  <c r="CV354" i="4"/>
  <c r="CW354" i="4"/>
  <c r="CX354" i="4"/>
  <c r="CY354" i="4"/>
  <c r="CZ354" i="4"/>
  <c r="DA354" i="4"/>
  <c r="DB354" i="4"/>
  <c r="DC354" i="4"/>
  <c r="DD354" i="4"/>
  <c r="DE354" i="4"/>
  <c r="DF354" i="4"/>
  <c r="DG354" i="4"/>
  <c r="DH354" i="4"/>
  <c r="DI354" i="4"/>
  <c r="DJ354" i="4"/>
  <c r="DK354" i="4"/>
  <c r="DL354" i="4"/>
  <c r="DM354" i="4"/>
  <c r="DN354" i="4"/>
  <c r="DO354" i="4"/>
  <c r="DP354" i="4"/>
  <c r="DQ354" i="4"/>
  <c r="DR354" i="4"/>
  <c r="DS354" i="4"/>
  <c r="DT354" i="4"/>
  <c r="DU354" i="4"/>
  <c r="DV354" i="4"/>
  <c r="DW354" i="4"/>
  <c r="DX354" i="4"/>
  <c r="DY354" i="4"/>
  <c r="DZ354" i="4"/>
  <c r="EA354" i="4"/>
  <c r="EB354" i="4"/>
  <c r="EC354" i="4"/>
  <c r="ED354" i="4"/>
  <c r="EE354" i="4"/>
  <c r="EF354" i="4"/>
  <c r="EG354" i="4"/>
  <c r="EH354" i="4"/>
  <c r="EI354" i="4"/>
  <c r="EJ354" i="4"/>
  <c r="EK354" i="4"/>
  <c r="EL354" i="4"/>
  <c r="EM354" i="4"/>
  <c r="EN354" i="4"/>
  <c r="EO354" i="4"/>
  <c r="EP354" i="4"/>
  <c r="EQ354" i="4"/>
  <c r="ER354" i="4"/>
  <c r="ES354" i="4"/>
  <c r="ET354" i="4"/>
  <c r="EU354" i="4"/>
  <c r="EV354" i="4"/>
  <c r="EW354" i="4"/>
  <c r="EX354" i="4"/>
  <c r="EY354" i="4"/>
  <c r="EZ354" i="4"/>
  <c r="FA354" i="4"/>
  <c r="FB354" i="4"/>
  <c r="FC354" i="4"/>
  <c r="FD354" i="4"/>
  <c r="FE354" i="4"/>
  <c r="FF354" i="4"/>
  <c r="FG354" i="4"/>
  <c r="FH354" i="4"/>
  <c r="FI354" i="4"/>
  <c r="FJ354" i="4"/>
  <c r="FK354" i="4"/>
  <c r="FL354" i="4"/>
  <c r="FM354" i="4"/>
  <c r="FN354" i="4"/>
  <c r="FO354" i="4"/>
  <c r="FP354" i="4"/>
  <c r="FQ354" i="4"/>
  <c r="FR354" i="4"/>
  <c r="FS354" i="4"/>
  <c r="FT354" i="4"/>
  <c r="FU354" i="4"/>
  <c r="FV354" i="4"/>
  <c r="FW354" i="4"/>
  <c r="FX354" i="4"/>
  <c r="FY354" i="4"/>
  <c r="FZ354" i="4"/>
  <c r="GA354" i="4"/>
  <c r="GB354" i="4"/>
  <c r="GC354" i="4"/>
  <c r="GD354" i="4"/>
  <c r="GE354" i="4"/>
  <c r="GF354" i="4"/>
  <c r="GG354" i="4"/>
  <c r="GH354" i="4"/>
  <c r="GI354" i="4"/>
  <c r="GJ354" i="4"/>
  <c r="GK354" i="4"/>
  <c r="GL354" i="4"/>
  <c r="GM354" i="4"/>
  <c r="GN354" i="4"/>
  <c r="GO354" i="4"/>
  <c r="GP354" i="4"/>
  <c r="GQ354" i="4"/>
  <c r="GR354" i="4"/>
  <c r="GS354" i="4"/>
  <c r="GT354" i="4"/>
  <c r="GU354" i="4"/>
  <c r="GV354" i="4"/>
  <c r="GW354" i="4"/>
  <c r="GX354" i="4"/>
  <c r="GY354" i="4"/>
  <c r="GZ354" i="4"/>
  <c r="HA354" i="4"/>
  <c r="HB354" i="4"/>
  <c r="HC354" i="4"/>
  <c r="HD354" i="4"/>
  <c r="HE354" i="4"/>
  <c r="HF354" i="4"/>
  <c r="HG354" i="4"/>
  <c r="HH354" i="4"/>
  <c r="HI354" i="4"/>
  <c r="HJ354" i="4"/>
  <c r="HK354" i="4"/>
  <c r="HL354" i="4"/>
  <c r="HM354" i="4"/>
  <c r="HN354" i="4"/>
  <c r="HO354" i="4"/>
  <c r="HP354" i="4"/>
  <c r="HQ354" i="4"/>
  <c r="HR354" i="4"/>
  <c r="HS354" i="4"/>
  <c r="HT354" i="4"/>
  <c r="HU354" i="4"/>
  <c r="HV354" i="4"/>
  <c r="HW354" i="4"/>
  <c r="HX354" i="4"/>
  <c r="HY354" i="4"/>
  <c r="HZ354" i="4"/>
  <c r="IA354" i="4"/>
  <c r="IB354" i="4"/>
  <c r="IC354" i="4"/>
  <c r="ID354" i="4"/>
  <c r="IH354" i="4"/>
  <c r="II354" i="4"/>
  <c r="IJ354" i="4"/>
  <c r="F355" i="4"/>
  <c r="G355" i="4"/>
  <c r="H355" i="4"/>
  <c r="I355" i="4"/>
  <c r="J355" i="4"/>
  <c r="K355" i="4"/>
  <c r="L355" i="4"/>
  <c r="M355" i="4"/>
  <c r="N355" i="4"/>
  <c r="O355" i="4"/>
  <c r="P355" i="4"/>
  <c r="Q355" i="4"/>
  <c r="R355" i="4"/>
  <c r="S355" i="4"/>
  <c r="T355" i="4"/>
  <c r="U355" i="4"/>
  <c r="V355" i="4"/>
  <c r="W355" i="4"/>
  <c r="X355" i="4"/>
  <c r="Y355" i="4"/>
  <c r="Z355" i="4"/>
  <c r="AA355" i="4"/>
  <c r="AB355" i="4"/>
  <c r="AC355" i="4"/>
  <c r="AD355" i="4"/>
  <c r="AE355" i="4"/>
  <c r="AF355" i="4"/>
  <c r="AG355" i="4"/>
  <c r="AH355" i="4"/>
  <c r="AI355" i="4"/>
  <c r="AJ355" i="4"/>
  <c r="AK355" i="4"/>
  <c r="AL355" i="4"/>
  <c r="AM355" i="4"/>
  <c r="AN355" i="4"/>
  <c r="AO355" i="4"/>
  <c r="AP355" i="4"/>
  <c r="AQ355" i="4"/>
  <c r="AR355" i="4"/>
  <c r="AS355" i="4"/>
  <c r="AT355" i="4"/>
  <c r="AU355" i="4"/>
  <c r="AV355" i="4"/>
  <c r="AW355" i="4"/>
  <c r="AX355" i="4"/>
  <c r="AY355" i="4"/>
  <c r="AZ355" i="4"/>
  <c r="BA355" i="4"/>
  <c r="BB355" i="4"/>
  <c r="BC355" i="4"/>
  <c r="BD355" i="4"/>
  <c r="BE355" i="4"/>
  <c r="BF355" i="4"/>
  <c r="BG355" i="4"/>
  <c r="BH355" i="4"/>
  <c r="BI355" i="4"/>
  <c r="BJ355" i="4"/>
  <c r="BK355" i="4"/>
  <c r="BL355" i="4"/>
  <c r="BM355" i="4"/>
  <c r="BN355" i="4"/>
  <c r="BO355" i="4"/>
  <c r="BP355" i="4"/>
  <c r="BQ355" i="4"/>
  <c r="BR355" i="4"/>
  <c r="BS355" i="4"/>
  <c r="BT355" i="4"/>
  <c r="BU355" i="4"/>
  <c r="BV355" i="4"/>
  <c r="BW355" i="4"/>
  <c r="BX355" i="4"/>
  <c r="BY355" i="4"/>
  <c r="BZ355" i="4"/>
  <c r="CA355" i="4"/>
  <c r="CB355" i="4"/>
  <c r="CC355" i="4"/>
  <c r="CD355" i="4"/>
  <c r="CE355" i="4"/>
  <c r="CF355" i="4"/>
  <c r="CG355" i="4"/>
  <c r="CH355" i="4"/>
  <c r="CI355" i="4"/>
  <c r="CJ355" i="4"/>
  <c r="CK355" i="4"/>
  <c r="CL355" i="4"/>
  <c r="CM355" i="4"/>
  <c r="CN355" i="4"/>
  <c r="CO355" i="4"/>
  <c r="CP355" i="4"/>
  <c r="CQ355" i="4"/>
  <c r="CR355" i="4"/>
  <c r="CS355" i="4"/>
  <c r="CT355" i="4"/>
  <c r="CU355" i="4"/>
  <c r="CV355" i="4"/>
  <c r="CW355" i="4"/>
  <c r="CX355" i="4"/>
  <c r="CY355" i="4"/>
  <c r="CZ355" i="4"/>
  <c r="DA355" i="4"/>
  <c r="DB355" i="4"/>
  <c r="DC355" i="4"/>
  <c r="DD355" i="4"/>
  <c r="DE355" i="4"/>
  <c r="DF355" i="4"/>
  <c r="DG355" i="4"/>
  <c r="DH355" i="4"/>
  <c r="DI355" i="4"/>
  <c r="DJ355" i="4"/>
  <c r="DK355" i="4"/>
  <c r="DL355" i="4"/>
  <c r="DM355" i="4"/>
  <c r="DN355" i="4"/>
  <c r="DO355" i="4"/>
  <c r="DP355" i="4"/>
  <c r="DQ355" i="4"/>
  <c r="DR355" i="4"/>
  <c r="DS355" i="4"/>
  <c r="DT355" i="4"/>
  <c r="DU355" i="4"/>
  <c r="DV355" i="4"/>
  <c r="DW355" i="4"/>
  <c r="DX355" i="4"/>
  <c r="DY355" i="4"/>
  <c r="DZ355" i="4"/>
  <c r="EA355" i="4"/>
  <c r="EB355" i="4"/>
  <c r="EC355" i="4"/>
  <c r="ED355" i="4"/>
  <c r="EE355" i="4"/>
  <c r="EF355" i="4"/>
  <c r="EG355" i="4"/>
  <c r="EH355" i="4"/>
  <c r="EI355" i="4"/>
  <c r="EJ355" i="4"/>
  <c r="EK355" i="4"/>
  <c r="EL355" i="4"/>
  <c r="EM355" i="4"/>
  <c r="EN355" i="4"/>
  <c r="EO355" i="4"/>
  <c r="EP355" i="4"/>
  <c r="EQ355" i="4"/>
  <c r="ER355" i="4"/>
  <c r="ES355" i="4"/>
  <c r="ET355" i="4"/>
  <c r="EU355" i="4"/>
  <c r="EV355" i="4"/>
  <c r="EW355" i="4"/>
  <c r="EX355" i="4"/>
  <c r="EY355" i="4"/>
  <c r="EZ355" i="4"/>
  <c r="FA355" i="4"/>
  <c r="FB355" i="4"/>
  <c r="FC355" i="4"/>
  <c r="FD355" i="4"/>
  <c r="FE355" i="4"/>
  <c r="FF355" i="4"/>
  <c r="FG355" i="4"/>
  <c r="FH355" i="4"/>
  <c r="FI355" i="4"/>
  <c r="FJ355" i="4"/>
  <c r="FK355" i="4"/>
  <c r="FL355" i="4"/>
  <c r="FM355" i="4"/>
  <c r="FN355" i="4"/>
  <c r="FO355" i="4"/>
  <c r="FP355" i="4"/>
  <c r="FQ355" i="4"/>
  <c r="FR355" i="4"/>
  <c r="FS355" i="4"/>
  <c r="FT355" i="4"/>
  <c r="FU355" i="4"/>
  <c r="FV355" i="4"/>
  <c r="FW355" i="4"/>
  <c r="FX355" i="4"/>
  <c r="FY355" i="4"/>
  <c r="FZ355" i="4"/>
  <c r="GA355" i="4"/>
  <c r="GB355" i="4"/>
  <c r="GC355" i="4"/>
  <c r="GD355" i="4"/>
  <c r="GE355" i="4"/>
  <c r="GF355" i="4"/>
  <c r="GG355" i="4"/>
  <c r="GH355" i="4"/>
  <c r="GI355" i="4"/>
  <c r="GJ355" i="4"/>
  <c r="GK355" i="4"/>
  <c r="GL355" i="4"/>
  <c r="GM355" i="4"/>
  <c r="GN355" i="4"/>
  <c r="GO355" i="4"/>
  <c r="GP355" i="4"/>
  <c r="GQ355" i="4"/>
  <c r="GR355" i="4"/>
  <c r="GS355" i="4"/>
  <c r="GT355" i="4"/>
  <c r="GU355" i="4"/>
  <c r="GV355" i="4"/>
  <c r="GW355" i="4"/>
  <c r="GX355" i="4"/>
  <c r="GY355" i="4"/>
  <c r="GZ355" i="4"/>
  <c r="HA355" i="4"/>
  <c r="HB355" i="4"/>
  <c r="HC355" i="4"/>
  <c r="HD355" i="4"/>
  <c r="HE355" i="4"/>
  <c r="HF355" i="4"/>
  <c r="HG355" i="4"/>
  <c r="HH355" i="4"/>
  <c r="HI355" i="4"/>
  <c r="HJ355" i="4"/>
  <c r="HK355" i="4"/>
  <c r="HL355" i="4"/>
  <c r="HM355" i="4"/>
  <c r="HN355" i="4"/>
  <c r="HO355" i="4"/>
  <c r="HP355" i="4"/>
  <c r="HQ355" i="4"/>
  <c r="HR355" i="4"/>
  <c r="HS355" i="4"/>
  <c r="HT355" i="4"/>
  <c r="HU355" i="4"/>
  <c r="HV355" i="4"/>
  <c r="HW355" i="4"/>
  <c r="HX355" i="4"/>
  <c r="HY355" i="4"/>
  <c r="HZ355" i="4"/>
  <c r="IA355" i="4"/>
  <c r="IB355" i="4"/>
  <c r="IC355" i="4"/>
  <c r="ID355" i="4"/>
  <c r="IH355" i="4"/>
  <c r="II355" i="4"/>
  <c r="IJ355" i="4"/>
  <c r="F356" i="4"/>
  <c r="G356" i="4"/>
  <c r="H356" i="4"/>
  <c r="I356" i="4"/>
  <c r="J356" i="4"/>
  <c r="K356" i="4"/>
  <c r="L356" i="4"/>
  <c r="M356" i="4"/>
  <c r="N356" i="4"/>
  <c r="O356" i="4"/>
  <c r="P356" i="4"/>
  <c r="Q356" i="4"/>
  <c r="R356" i="4"/>
  <c r="S356" i="4"/>
  <c r="T356" i="4"/>
  <c r="U356" i="4"/>
  <c r="V356" i="4"/>
  <c r="W356" i="4"/>
  <c r="X356" i="4"/>
  <c r="Y356" i="4"/>
  <c r="Z356" i="4"/>
  <c r="AA356" i="4"/>
  <c r="AB356" i="4"/>
  <c r="AC356" i="4"/>
  <c r="AD356" i="4"/>
  <c r="AE356" i="4"/>
  <c r="AF356" i="4"/>
  <c r="AG356" i="4"/>
  <c r="AH356" i="4"/>
  <c r="AI356" i="4"/>
  <c r="AJ356" i="4"/>
  <c r="AK356" i="4"/>
  <c r="AL356" i="4"/>
  <c r="AM356" i="4"/>
  <c r="AN356" i="4"/>
  <c r="AO356" i="4"/>
  <c r="AP356" i="4"/>
  <c r="AQ356" i="4"/>
  <c r="AR356" i="4"/>
  <c r="AS356" i="4"/>
  <c r="AT356" i="4"/>
  <c r="AU356" i="4"/>
  <c r="AV356" i="4"/>
  <c r="AW356" i="4"/>
  <c r="AX356" i="4"/>
  <c r="AY356" i="4"/>
  <c r="AZ356" i="4"/>
  <c r="BA356" i="4"/>
  <c r="BB356" i="4"/>
  <c r="BC356" i="4"/>
  <c r="BD356" i="4"/>
  <c r="BE356" i="4"/>
  <c r="BF356" i="4"/>
  <c r="BG356" i="4"/>
  <c r="BH356" i="4"/>
  <c r="BI356" i="4"/>
  <c r="BJ356" i="4"/>
  <c r="BK356" i="4"/>
  <c r="BL356" i="4"/>
  <c r="BM356" i="4"/>
  <c r="BN356" i="4"/>
  <c r="BO356" i="4"/>
  <c r="BP356" i="4"/>
  <c r="BQ356" i="4"/>
  <c r="BR356" i="4"/>
  <c r="BS356" i="4"/>
  <c r="BT356" i="4"/>
  <c r="BU356" i="4"/>
  <c r="BV356" i="4"/>
  <c r="BW356" i="4"/>
  <c r="BX356" i="4"/>
  <c r="BY356" i="4"/>
  <c r="BZ356" i="4"/>
  <c r="CA356" i="4"/>
  <c r="CB356" i="4"/>
  <c r="CC356" i="4"/>
  <c r="CD356" i="4"/>
  <c r="CE356" i="4"/>
  <c r="CF356" i="4"/>
  <c r="CG356" i="4"/>
  <c r="CH356" i="4"/>
  <c r="CI356" i="4"/>
  <c r="CJ356" i="4"/>
  <c r="CK356" i="4"/>
  <c r="CL356" i="4"/>
  <c r="CM356" i="4"/>
  <c r="CN356" i="4"/>
  <c r="CO356" i="4"/>
  <c r="CP356" i="4"/>
  <c r="CQ356" i="4"/>
  <c r="CR356" i="4"/>
  <c r="CS356" i="4"/>
  <c r="CT356" i="4"/>
  <c r="CU356" i="4"/>
  <c r="CV356" i="4"/>
  <c r="CW356" i="4"/>
  <c r="CX356" i="4"/>
  <c r="CY356" i="4"/>
  <c r="CZ356" i="4"/>
  <c r="DA356" i="4"/>
  <c r="DB356" i="4"/>
  <c r="DC356" i="4"/>
  <c r="DD356" i="4"/>
  <c r="DE356" i="4"/>
  <c r="DF356" i="4"/>
  <c r="DG356" i="4"/>
  <c r="DH356" i="4"/>
  <c r="DI356" i="4"/>
  <c r="DJ356" i="4"/>
  <c r="DK356" i="4"/>
  <c r="DL356" i="4"/>
  <c r="DM356" i="4"/>
  <c r="DN356" i="4"/>
  <c r="DO356" i="4"/>
  <c r="DP356" i="4"/>
  <c r="DQ356" i="4"/>
  <c r="DR356" i="4"/>
  <c r="DS356" i="4"/>
  <c r="DT356" i="4"/>
  <c r="DU356" i="4"/>
  <c r="DV356" i="4"/>
  <c r="DW356" i="4"/>
  <c r="DX356" i="4"/>
  <c r="DY356" i="4"/>
  <c r="DZ356" i="4"/>
  <c r="EA356" i="4"/>
  <c r="EB356" i="4"/>
  <c r="EC356" i="4"/>
  <c r="ED356" i="4"/>
  <c r="EE356" i="4"/>
  <c r="EF356" i="4"/>
  <c r="EG356" i="4"/>
  <c r="EH356" i="4"/>
  <c r="EI356" i="4"/>
  <c r="EJ356" i="4"/>
  <c r="EK356" i="4"/>
  <c r="EL356" i="4"/>
  <c r="EM356" i="4"/>
  <c r="EN356" i="4"/>
  <c r="EO356" i="4"/>
  <c r="EP356" i="4"/>
  <c r="EQ356" i="4"/>
  <c r="ER356" i="4"/>
  <c r="ES356" i="4"/>
  <c r="ET356" i="4"/>
  <c r="EU356" i="4"/>
  <c r="EV356" i="4"/>
  <c r="EW356" i="4"/>
  <c r="EX356" i="4"/>
  <c r="EY356" i="4"/>
  <c r="EZ356" i="4"/>
  <c r="FA356" i="4"/>
  <c r="FB356" i="4"/>
  <c r="FC356" i="4"/>
  <c r="FD356" i="4"/>
  <c r="FE356" i="4"/>
  <c r="FF356" i="4"/>
  <c r="FG356" i="4"/>
  <c r="FH356" i="4"/>
  <c r="FI356" i="4"/>
  <c r="FJ356" i="4"/>
  <c r="FK356" i="4"/>
  <c r="FL356" i="4"/>
  <c r="FM356" i="4"/>
  <c r="FN356" i="4"/>
  <c r="FO356" i="4"/>
  <c r="FP356" i="4"/>
  <c r="FQ356" i="4"/>
  <c r="FR356" i="4"/>
  <c r="FS356" i="4"/>
  <c r="FT356" i="4"/>
  <c r="FU356" i="4"/>
  <c r="FV356" i="4"/>
  <c r="FW356" i="4"/>
  <c r="FX356" i="4"/>
  <c r="FY356" i="4"/>
  <c r="FZ356" i="4"/>
  <c r="GA356" i="4"/>
  <c r="GB356" i="4"/>
  <c r="GC356" i="4"/>
  <c r="GD356" i="4"/>
  <c r="GE356" i="4"/>
  <c r="GF356" i="4"/>
  <c r="GG356" i="4"/>
  <c r="GH356" i="4"/>
  <c r="GI356" i="4"/>
  <c r="GJ356" i="4"/>
  <c r="GK356" i="4"/>
  <c r="GL356" i="4"/>
  <c r="GM356" i="4"/>
  <c r="GN356" i="4"/>
  <c r="GO356" i="4"/>
  <c r="GP356" i="4"/>
  <c r="GQ356" i="4"/>
  <c r="GR356" i="4"/>
  <c r="GS356" i="4"/>
  <c r="GT356" i="4"/>
  <c r="GU356" i="4"/>
  <c r="GV356" i="4"/>
  <c r="GW356" i="4"/>
  <c r="GX356" i="4"/>
  <c r="GY356" i="4"/>
  <c r="GZ356" i="4"/>
  <c r="HA356" i="4"/>
  <c r="HB356" i="4"/>
  <c r="HC356" i="4"/>
  <c r="HD356" i="4"/>
  <c r="HE356" i="4"/>
  <c r="HF356" i="4"/>
  <c r="HG356" i="4"/>
  <c r="HH356" i="4"/>
  <c r="HI356" i="4"/>
  <c r="HJ356" i="4"/>
  <c r="HK356" i="4"/>
  <c r="HL356" i="4"/>
  <c r="HM356" i="4"/>
  <c r="HN356" i="4"/>
  <c r="HO356" i="4"/>
  <c r="HP356" i="4"/>
  <c r="HQ356" i="4"/>
  <c r="HR356" i="4"/>
  <c r="HS356" i="4"/>
  <c r="HT356" i="4"/>
  <c r="HU356" i="4"/>
  <c r="HV356" i="4"/>
  <c r="HW356" i="4"/>
  <c r="HX356" i="4"/>
  <c r="HY356" i="4"/>
  <c r="HZ356" i="4"/>
  <c r="IA356" i="4"/>
  <c r="IB356" i="4"/>
  <c r="IC356" i="4"/>
  <c r="ID356" i="4"/>
  <c r="IH356" i="4"/>
  <c r="II356" i="4"/>
  <c r="IJ356" i="4"/>
  <c r="F357" i="4"/>
  <c r="G357" i="4"/>
  <c r="H357" i="4"/>
  <c r="I357" i="4"/>
  <c r="J357" i="4"/>
  <c r="K357" i="4"/>
  <c r="L357" i="4"/>
  <c r="M357" i="4"/>
  <c r="N357" i="4"/>
  <c r="O357" i="4"/>
  <c r="P357" i="4"/>
  <c r="Q357" i="4"/>
  <c r="R357" i="4"/>
  <c r="S357" i="4"/>
  <c r="T357" i="4"/>
  <c r="U357" i="4"/>
  <c r="V357" i="4"/>
  <c r="W357" i="4"/>
  <c r="X357" i="4"/>
  <c r="Y357" i="4"/>
  <c r="Z357" i="4"/>
  <c r="AA357" i="4"/>
  <c r="AB357" i="4"/>
  <c r="AC357" i="4"/>
  <c r="AD357" i="4"/>
  <c r="AE357" i="4"/>
  <c r="AF357" i="4"/>
  <c r="AG357" i="4"/>
  <c r="AH357" i="4"/>
  <c r="AI357" i="4"/>
  <c r="AJ357" i="4"/>
  <c r="AK357" i="4"/>
  <c r="AL357" i="4"/>
  <c r="AM357" i="4"/>
  <c r="AN357" i="4"/>
  <c r="AO357" i="4"/>
  <c r="AP357" i="4"/>
  <c r="AQ357" i="4"/>
  <c r="AR357" i="4"/>
  <c r="AS357" i="4"/>
  <c r="AT357" i="4"/>
  <c r="AU357" i="4"/>
  <c r="AV357" i="4"/>
  <c r="AW357" i="4"/>
  <c r="AX357" i="4"/>
  <c r="AY357" i="4"/>
  <c r="AZ357" i="4"/>
  <c r="BA357" i="4"/>
  <c r="BB357" i="4"/>
  <c r="BC357" i="4"/>
  <c r="BD357" i="4"/>
  <c r="BE357" i="4"/>
  <c r="BF357" i="4"/>
  <c r="BG357" i="4"/>
  <c r="BH357" i="4"/>
  <c r="BI357" i="4"/>
  <c r="BJ357" i="4"/>
  <c r="BK357" i="4"/>
  <c r="BL357" i="4"/>
  <c r="BM357" i="4"/>
  <c r="BN357" i="4"/>
  <c r="BO357" i="4"/>
  <c r="BP357" i="4"/>
  <c r="BQ357" i="4"/>
  <c r="BR357" i="4"/>
  <c r="BS357" i="4"/>
  <c r="BT357" i="4"/>
  <c r="BU357" i="4"/>
  <c r="BV357" i="4"/>
  <c r="BW357" i="4"/>
  <c r="BX357" i="4"/>
  <c r="BY357" i="4"/>
  <c r="BZ357" i="4"/>
  <c r="CA357" i="4"/>
  <c r="CB357" i="4"/>
  <c r="CC357" i="4"/>
  <c r="CD357" i="4"/>
  <c r="CE357" i="4"/>
  <c r="CF357" i="4"/>
  <c r="CG357" i="4"/>
  <c r="CH357" i="4"/>
  <c r="CI357" i="4"/>
  <c r="CJ357" i="4"/>
  <c r="CK357" i="4"/>
  <c r="CL357" i="4"/>
  <c r="CM357" i="4"/>
  <c r="CN357" i="4"/>
  <c r="CO357" i="4"/>
  <c r="CP357" i="4"/>
  <c r="CQ357" i="4"/>
  <c r="CR357" i="4"/>
  <c r="CS357" i="4"/>
  <c r="CT357" i="4"/>
  <c r="CU357" i="4"/>
  <c r="CV357" i="4"/>
  <c r="CW357" i="4"/>
  <c r="CX357" i="4"/>
  <c r="CY357" i="4"/>
  <c r="CZ357" i="4"/>
  <c r="DA357" i="4"/>
  <c r="DB357" i="4"/>
  <c r="DC357" i="4"/>
  <c r="DD357" i="4"/>
  <c r="DE357" i="4"/>
  <c r="DF357" i="4"/>
  <c r="DG357" i="4"/>
  <c r="DH357" i="4"/>
  <c r="DI357" i="4"/>
  <c r="DJ357" i="4"/>
  <c r="DK357" i="4"/>
  <c r="DL357" i="4"/>
  <c r="DM357" i="4"/>
  <c r="DN357" i="4"/>
  <c r="DO357" i="4"/>
  <c r="DP357" i="4"/>
  <c r="DQ357" i="4"/>
  <c r="DR357" i="4"/>
  <c r="DS357" i="4"/>
  <c r="DT357" i="4"/>
  <c r="DU357" i="4"/>
  <c r="DV357" i="4"/>
  <c r="DW357" i="4"/>
  <c r="DX357" i="4"/>
  <c r="DY357" i="4"/>
  <c r="DZ357" i="4"/>
  <c r="EA357" i="4"/>
  <c r="EB357" i="4"/>
  <c r="EC357" i="4"/>
  <c r="ED357" i="4"/>
  <c r="EE357" i="4"/>
  <c r="EF357" i="4"/>
  <c r="EG357" i="4"/>
  <c r="EH357" i="4"/>
  <c r="EI357" i="4"/>
  <c r="EJ357" i="4"/>
  <c r="EK357" i="4"/>
  <c r="EL357" i="4"/>
  <c r="EM357" i="4"/>
  <c r="EN357" i="4"/>
  <c r="EO357" i="4"/>
  <c r="EP357" i="4"/>
  <c r="EQ357" i="4"/>
  <c r="ER357" i="4"/>
  <c r="ES357" i="4"/>
  <c r="ET357" i="4"/>
  <c r="EU357" i="4"/>
  <c r="EV357" i="4"/>
  <c r="EW357" i="4"/>
  <c r="EX357" i="4"/>
  <c r="EY357" i="4"/>
  <c r="EZ357" i="4"/>
  <c r="FA357" i="4"/>
  <c r="FB357" i="4"/>
  <c r="FC357" i="4"/>
  <c r="FD357" i="4"/>
  <c r="FE357" i="4"/>
  <c r="FF357" i="4"/>
  <c r="FG357" i="4"/>
  <c r="FH357" i="4"/>
  <c r="FI357" i="4"/>
  <c r="FJ357" i="4"/>
  <c r="FK357" i="4"/>
  <c r="FL357" i="4"/>
  <c r="FM357" i="4"/>
  <c r="FN357" i="4"/>
  <c r="FO357" i="4"/>
  <c r="FP357" i="4"/>
  <c r="FQ357" i="4"/>
  <c r="FR357" i="4"/>
  <c r="FS357" i="4"/>
  <c r="FT357" i="4"/>
  <c r="FU357" i="4"/>
  <c r="FV357" i="4"/>
  <c r="FW357" i="4"/>
  <c r="FX357" i="4"/>
  <c r="FY357" i="4"/>
  <c r="FZ357" i="4"/>
  <c r="GA357" i="4"/>
  <c r="GB357" i="4"/>
  <c r="GC357" i="4"/>
  <c r="GD357" i="4"/>
  <c r="GE357" i="4"/>
  <c r="GF357" i="4"/>
  <c r="GG357" i="4"/>
  <c r="GH357" i="4"/>
  <c r="GI357" i="4"/>
  <c r="GJ357" i="4"/>
  <c r="GK357" i="4"/>
  <c r="GL357" i="4"/>
  <c r="GM357" i="4"/>
  <c r="GN357" i="4"/>
  <c r="GO357" i="4"/>
  <c r="GP357" i="4"/>
  <c r="GQ357" i="4"/>
  <c r="GR357" i="4"/>
  <c r="GS357" i="4"/>
  <c r="GT357" i="4"/>
  <c r="GU357" i="4"/>
  <c r="GV357" i="4"/>
  <c r="GW357" i="4"/>
  <c r="GX357" i="4"/>
  <c r="GY357" i="4"/>
  <c r="GZ357" i="4"/>
  <c r="HA357" i="4"/>
  <c r="HB357" i="4"/>
  <c r="HC357" i="4"/>
  <c r="HD357" i="4"/>
  <c r="HE357" i="4"/>
  <c r="HF357" i="4"/>
  <c r="HG357" i="4"/>
  <c r="HH357" i="4"/>
  <c r="HI357" i="4"/>
  <c r="HJ357" i="4"/>
  <c r="HK357" i="4"/>
  <c r="HL357" i="4"/>
  <c r="HM357" i="4"/>
  <c r="HN357" i="4"/>
  <c r="HO357" i="4"/>
  <c r="HP357" i="4"/>
  <c r="HQ357" i="4"/>
  <c r="HR357" i="4"/>
  <c r="HS357" i="4"/>
  <c r="HT357" i="4"/>
  <c r="HU357" i="4"/>
  <c r="HV357" i="4"/>
  <c r="HW357" i="4"/>
  <c r="HX357" i="4"/>
  <c r="HY357" i="4"/>
  <c r="HZ357" i="4"/>
  <c r="IA357" i="4"/>
  <c r="IB357" i="4"/>
  <c r="IC357" i="4"/>
  <c r="ID357" i="4"/>
  <c r="IH357" i="4"/>
  <c r="II357" i="4"/>
  <c r="IJ357" i="4"/>
  <c r="F358" i="4"/>
  <c r="G358" i="4"/>
  <c r="H358" i="4"/>
  <c r="I358" i="4"/>
  <c r="J358" i="4"/>
  <c r="K358" i="4"/>
  <c r="L358" i="4"/>
  <c r="M358" i="4"/>
  <c r="N358" i="4"/>
  <c r="O358" i="4"/>
  <c r="P358" i="4"/>
  <c r="Q358" i="4"/>
  <c r="R358" i="4"/>
  <c r="S358" i="4"/>
  <c r="T358" i="4"/>
  <c r="U358" i="4"/>
  <c r="V358" i="4"/>
  <c r="W358" i="4"/>
  <c r="X358" i="4"/>
  <c r="Y358" i="4"/>
  <c r="Z358" i="4"/>
  <c r="AA358" i="4"/>
  <c r="AB358" i="4"/>
  <c r="AC358" i="4"/>
  <c r="AD358" i="4"/>
  <c r="AE358" i="4"/>
  <c r="AF358" i="4"/>
  <c r="AG358" i="4"/>
  <c r="AH358" i="4"/>
  <c r="AI358" i="4"/>
  <c r="AJ358" i="4"/>
  <c r="AK358" i="4"/>
  <c r="AL358" i="4"/>
  <c r="AM358" i="4"/>
  <c r="AN358" i="4"/>
  <c r="AO358" i="4"/>
  <c r="AP358" i="4"/>
  <c r="AQ358" i="4"/>
  <c r="AR358" i="4"/>
  <c r="AS358" i="4"/>
  <c r="AT358" i="4"/>
  <c r="AU358" i="4"/>
  <c r="AV358" i="4"/>
  <c r="AW358" i="4"/>
  <c r="AX358" i="4"/>
  <c r="AY358" i="4"/>
  <c r="AZ358" i="4"/>
  <c r="BA358" i="4"/>
  <c r="BB358" i="4"/>
  <c r="BC358" i="4"/>
  <c r="BD358" i="4"/>
  <c r="BE358" i="4"/>
  <c r="BF358" i="4"/>
  <c r="BG358" i="4"/>
  <c r="BH358" i="4"/>
  <c r="BI358" i="4"/>
  <c r="BJ358" i="4"/>
  <c r="BK358" i="4"/>
  <c r="BL358" i="4"/>
  <c r="BM358" i="4"/>
  <c r="BN358" i="4"/>
  <c r="BO358" i="4"/>
  <c r="BP358" i="4"/>
  <c r="BQ358" i="4"/>
  <c r="BR358" i="4"/>
  <c r="BS358" i="4"/>
  <c r="BT358" i="4"/>
  <c r="BU358" i="4"/>
  <c r="BV358" i="4"/>
  <c r="BW358" i="4"/>
  <c r="BX358" i="4"/>
  <c r="BY358" i="4"/>
  <c r="BZ358" i="4"/>
  <c r="CA358" i="4"/>
  <c r="CB358" i="4"/>
  <c r="CC358" i="4"/>
  <c r="CD358" i="4"/>
  <c r="CE358" i="4"/>
  <c r="CF358" i="4"/>
  <c r="CG358" i="4"/>
  <c r="CH358" i="4"/>
  <c r="CI358" i="4"/>
  <c r="CJ358" i="4"/>
  <c r="CK358" i="4"/>
  <c r="CL358" i="4"/>
  <c r="CM358" i="4"/>
  <c r="CN358" i="4"/>
  <c r="CO358" i="4"/>
  <c r="CP358" i="4"/>
  <c r="CQ358" i="4"/>
  <c r="CR358" i="4"/>
  <c r="CS358" i="4"/>
  <c r="CT358" i="4"/>
  <c r="CU358" i="4"/>
  <c r="CV358" i="4"/>
  <c r="CW358" i="4"/>
  <c r="CX358" i="4"/>
  <c r="CY358" i="4"/>
  <c r="CZ358" i="4"/>
  <c r="DA358" i="4"/>
  <c r="DB358" i="4"/>
  <c r="DC358" i="4"/>
  <c r="DD358" i="4"/>
  <c r="DE358" i="4"/>
  <c r="DF358" i="4"/>
  <c r="DG358" i="4"/>
  <c r="DH358" i="4"/>
  <c r="DI358" i="4"/>
  <c r="DJ358" i="4"/>
  <c r="DK358" i="4"/>
  <c r="DL358" i="4"/>
  <c r="DM358" i="4"/>
  <c r="DN358" i="4"/>
  <c r="DO358" i="4"/>
  <c r="DP358" i="4"/>
  <c r="DQ358" i="4"/>
  <c r="DR358" i="4"/>
  <c r="DS358" i="4"/>
  <c r="DT358" i="4"/>
  <c r="DU358" i="4"/>
  <c r="DV358" i="4"/>
  <c r="DW358" i="4"/>
  <c r="DX358" i="4"/>
  <c r="DY358" i="4"/>
  <c r="DZ358" i="4"/>
  <c r="EA358" i="4"/>
  <c r="EB358" i="4"/>
  <c r="EC358" i="4"/>
  <c r="ED358" i="4"/>
  <c r="EE358" i="4"/>
  <c r="EF358" i="4"/>
  <c r="EG358" i="4"/>
  <c r="EH358" i="4"/>
  <c r="EI358" i="4"/>
  <c r="EJ358" i="4"/>
  <c r="EK358" i="4"/>
  <c r="EL358" i="4"/>
  <c r="EM358" i="4"/>
  <c r="EN358" i="4"/>
  <c r="EO358" i="4"/>
  <c r="EP358" i="4"/>
  <c r="EQ358" i="4"/>
  <c r="ER358" i="4"/>
  <c r="ES358" i="4"/>
  <c r="ET358" i="4"/>
  <c r="EU358" i="4"/>
  <c r="EV358" i="4"/>
  <c r="EW358" i="4"/>
  <c r="EX358" i="4"/>
  <c r="EY358" i="4"/>
  <c r="EZ358" i="4"/>
  <c r="FA358" i="4"/>
  <c r="FB358" i="4"/>
  <c r="FC358" i="4"/>
  <c r="FD358" i="4"/>
  <c r="FE358" i="4"/>
  <c r="FF358" i="4"/>
  <c r="FG358" i="4"/>
  <c r="FH358" i="4"/>
  <c r="FI358" i="4"/>
  <c r="FJ358" i="4"/>
  <c r="FK358" i="4"/>
  <c r="FL358" i="4"/>
  <c r="FM358" i="4"/>
  <c r="FN358" i="4"/>
  <c r="FO358" i="4"/>
  <c r="FP358" i="4"/>
  <c r="FQ358" i="4"/>
  <c r="FR358" i="4"/>
  <c r="FS358" i="4"/>
  <c r="FT358" i="4"/>
  <c r="FU358" i="4"/>
  <c r="FV358" i="4"/>
  <c r="FW358" i="4"/>
  <c r="FX358" i="4"/>
  <c r="FY358" i="4"/>
  <c r="FZ358" i="4"/>
  <c r="GA358" i="4"/>
  <c r="GB358" i="4"/>
  <c r="GC358" i="4"/>
  <c r="GD358" i="4"/>
  <c r="GE358" i="4"/>
  <c r="GF358" i="4"/>
  <c r="GG358" i="4"/>
  <c r="GH358" i="4"/>
  <c r="GI358" i="4"/>
  <c r="GJ358" i="4"/>
  <c r="GK358" i="4"/>
  <c r="GL358" i="4"/>
  <c r="GM358" i="4"/>
  <c r="GN358" i="4"/>
  <c r="GO358" i="4"/>
  <c r="GP358" i="4"/>
  <c r="GQ358" i="4"/>
  <c r="GR358" i="4"/>
  <c r="GS358" i="4"/>
  <c r="GT358" i="4"/>
  <c r="GU358" i="4"/>
  <c r="GV358" i="4"/>
  <c r="GW358" i="4"/>
  <c r="GX358" i="4"/>
  <c r="GY358" i="4"/>
  <c r="GZ358" i="4"/>
  <c r="HA358" i="4"/>
  <c r="HB358" i="4"/>
  <c r="HC358" i="4"/>
  <c r="HD358" i="4"/>
  <c r="HE358" i="4"/>
  <c r="HF358" i="4"/>
  <c r="HG358" i="4"/>
  <c r="HH358" i="4"/>
  <c r="HI358" i="4"/>
  <c r="HJ358" i="4"/>
  <c r="HK358" i="4"/>
  <c r="HL358" i="4"/>
  <c r="HM358" i="4"/>
  <c r="HN358" i="4"/>
  <c r="HO358" i="4"/>
  <c r="HP358" i="4"/>
  <c r="HQ358" i="4"/>
  <c r="HR358" i="4"/>
  <c r="HS358" i="4"/>
  <c r="HT358" i="4"/>
  <c r="HU358" i="4"/>
  <c r="HV358" i="4"/>
  <c r="HW358" i="4"/>
  <c r="HX358" i="4"/>
  <c r="HY358" i="4"/>
  <c r="HZ358" i="4"/>
  <c r="IA358" i="4"/>
  <c r="IB358" i="4"/>
  <c r="IC358" i="4"/>
  <c r="ID358" i="4"/>
  <c r="IH358" i="4"/>
  <c r="II358" i="4"/>
  <c r="IJ358" i="4"/>
  <c r="E345" i="4"/>
  <c r="E346" i="4"/>
  <c r="E347" i="4"/>
  <c r="E348" i="4"/>
  <c r="E349" i="4"/>
  <c r="E350" i="4"/>
  <c r="E351" i="4"/>
  <c r="E352" i="4"/>
  <c r="E353" i="4"/>
  <c r="E354" i="4"/>
  <c r="E355" i="4"/>
  <c r="E356" i="4"/>
  <c r="E357" i="4"/>
  <c r="E358" i="4"/>
  <c r="E344" i="4"/>
  <c r="DL333" i="4"/>
  <c r="DM333" i="4"/>
  <c r="DN333" i="4"/>
  <c r="DO333" i="4"/>
  <c r="DP333" i="4"/>
  <c r="DQ333" i="4"/>
  <c r="DR333" i="4"/>
  <c r="DS333" i="4"/>
  <c r="DT333" i="4"/>
  <c r="DU333" i="4"/>
  <c r="DV333" i="4"/>
  <c r="DW333" i="4"/>
  <c r="DX333" i="4"/>
  <c r="DY333" i="4"/>
  <c r="DZ333" i="4"/>
  <c r="EA333" i="4"/>
  <c r="EB333" i="4"/>
  <c r="EC333" i="4"/>
  <c r="ED333" i="4"/>
  <c r="EE333" i="4"/>
  <c r="EF333" i="4"/>
  <c r="EG333" i="4"/>
  <c r="EH333" i="4"/>
  <c r="EI333" i="4"/>
  <c r="EJ333" i="4"/>
  <c r="EK333" i="4"/>
  <c r="EL333" i="4"/>
  <c r="EM333" i="4"/>
  <c r="EN333" i="4"/>
  <c r="EO333" i="4"/>
  <c r="EP333" i="4"/>
  <c r="EQ333" i="4"/>
  <c r="ER333" i="4"/>
  <c r="ES333" i="4"/>
  <c r="ET333" i="4"/>
  <c r="EU333" i="4"/>
  <c r="EV333" i="4"/>
  <c r="EW333" i="4"/>
  <c r="EX333" i="4"/>
  <c r="EY333" i="4"/>
  <c r="EZ333" i="4"/>
  <c r="FA333" i="4"/>
  <c r="FB333" i="4"/>
  <c r="FC333" i="4"/>
  <c r="FD333" i="4"/>
  <c r="FE333" i="4"/>
  <c r="FF333" i="4"/>
  <c r="FG333" i="4"/>
  <c r="FH333" i="4"/>
  <c r="FI333" i="4"/>
  <c r="FJ333" i="4"/>
  <c r="FK333" i="4"/>
  <c r="FL333" i="4"/>
  <c r="FM333" i="4"/>
  <c r="FN333" i="4"/>
  <c r="FO333" i="4"/>
  <c r="FP333" i="4"/>
  <c r="FQ333" i="4"/>
  <c r="FR333" i="4"/>
  <c r="FS333" i="4"/>
  <c r="FT333" i="4"/>
  <c r="FU333" i="4"/>
  <c r="FV333" i="4"/>
  <c r="FW333" i="4"/>
  <c r="FX333" i="4"/>
  <c r="FY333" i="4"/>
  <c r="FZ333" i="4"/>
  <c r="GA333" i="4"/>
  <c r="GB333" i="4"/>
  <c r="GC333" i="4"/>
  <c r="GD333" i="4"/>
  <c r="GE333" i="4"/>
  <c r="GF333" i="4"/>
  <c r="GG333" i="4"/>
  <c r="GH333" i="4"/>
  <c r="GI333" i="4"/>
  <c r="GJ333" i="4"/>
  <c r="GK333" i="4"/>
  <c r="GL333" i="4"/>
  <c r="GM333" i="4"/>
  <c r="GN333" i="4"/>
  <c r="GO333" i="4"/>
  <c r="GP333" i="4"/>
  <c r="GQ333" i="4"/>
  <c r="GR333" i="4"/>
  <c r="GS333" i="4"/>
  <c r="GT333" i="4"/>
  <c r="GU333" i="4"/>
  <c r="GV333" i="4"/>
  <c r="GW333" i="4"/>
  <c r="GX333" i="4"/>
  <c r="GY333" i="4"/>
  <c r="GZ333" i="4"/>
  <c r="HA333" i="4"/>
  <c r="HB333" i="4"/>
  <c r="HC333" i="4"/>
  <c r="HD333" i="4"/>
  <c r="HE333" i="4"/>
  <c r="HF333" i="4"/>
  <c r="HG333" i="4"/>
  <c r="HH333" i="4"/>
  <c r="HI333" i="4"/>
  <c r="HJ333" i="4"/>
  <c r="HK333" i="4"/>
  <c r="HL333" i="4"/>
  <c r="HM333" i="4"/>
  <c r="HN333" i="4"/>
  <c r="HO333" i="4"/>
  <c r="HP333" i="4"/>
  <c r="HQ333" i="4"/>
  <c r="HR333" i="4"/>
  <c r="HS333" i="4"/>
  <c r="HT333" i="4"/>
  <c r="HU333" i="4"/>
  <c r="HV333" i="4"/>
  <c r="HW333" i="4"/>
  <c r="HX333" i="4"/>
  <c r="HY333" i="4"/>
  <c r="HZ333" i="4"/>
  <c r="IA333" i="4"/>
  <c r="IB333" i="4"/>
  <c r="IC333" i="4"/>
  <c r="ID333" i="4"/>
  <c r="IH333" i="4"/>
  <c r="II333" i="4"/>
  <c r="IJ333" i="4"/>
  <c r="DL334" i="4"/>
  <c r="DM334" i="4"/>
  <c r="DN334" i="4"/>
  <c r="DO334" i="4"/>
  <c r="DP334" i="4"/>
  <c r="DQ334" i="4"/>
  <c r="DR334" i="4"/>
  <c r="DS334" i="4"/>
  <c r="DT334" i="4"/>
  <c r="DU334" i="4"/>
  <c r="DV334" i="4"/>
  <c r="DW334" i="4"/>
  <c r="DX334" i="4"/>
  <c r="DY334" i="4"/>
  <c r="DZ334" i="4"/>
  <c r="EA334" i="4"/>
  <c r="EB334" i="4"/>
  <c r="EC334" i="4"/>
  <c r="ED334" i="4"/>
  <c r="EE334" i="4"/>
  <c r="EF334" i="4"/>
  <c r="EG334" i="4"/>
  <c r="EH334" i="4"/>
  <c r="EI334" i="4"/>
  <c r="EJ334" i="4"/>
  <c r="EK334" i="4"/>
  <c r="EL334" i="4"/>
  <c r="EM334" i="4"/>
  <c r="EN334" i="4"/>
  <c r="EO334" i="4"/>
  <c r="EP334" i="4"/>
  <c r="EQ334" i="4"/>
  <c r="ER334" i="4"/>
  <c r="ES334" i="4"/>
  <c r="ET334" i="4"/>
  <c r="EU334" i="4"/>
  <c r="EV334" i="4"/>
  <c r="EW334" i="4"/>
  <c r="EX334" i="4"/>
  <c r="EY334" i="4"/>
  <c r="EZ334" i="4"/>
  <c r="FA334" i="4"/>
  <c r="FB334" i="4"/>
  <c r="FC334" i="4"/>
  <c r="FD334" i="4"/>
  <c r="FE334" i="4"/>
  <c r="FF334" i="4"/>
  <c r="FG334" i="4"/>
  <c r="FH334" i="4"/>
  <c r="FI334" i="4"/>
  <c r="FJ334" i="4"/>
  <c r="FK334" i="4"/>
  <c r="FL334" i="4"/>
  <c r="FM334" i="4"/>
  <c r="FN334" i="4"/>
  <c r="FO334" i="4"/>
  <c r="FP334" i="4"/>
  <c r="FQ334" i="4"/>
  <c r="FR334" i="4"/>
  <c r="FS334" i="4"/>
  <c r="FT334" i="4"/>
  <c r="FU334" i="4"/>
  <c r="FV334" i="4"/>
  <c r="FW334" i="4"/>
  <c r="FX334" i="4"/>
  <c r="FY334" i="4"/>
  <c r="FZ334" i="4"/>
  <c r="GA334" i="4"/>
  <c r="GB334" i="4"/>
  <c r="GC334" i="4"/>
  <c r="GD334" i="4"/>
  <c r="GE334" i="4"/>
  <c r="GF334" i="4"/>
  <c r="GG334" i="4"/>
  <c r="GH334" i="4"/>
  <c r="GI334" i="4"/>
  <c r="GJ334" i="4"/>
  <c r="GK334" i="4"/>
  <c r="GL334" i="4"/>
  <c r="GM334" i="4"/>
  <c r="GN334" i="4"/>
  <c r="GO334" i="4"/>
  <c r="GP334" i="4"/>
  <c r="GQ334" i="4"/>
  <c r="GR334" i="4"/>
  <c r="GS334" i="4"/>
  <c r="GT334" i="4"/>
  <c r="GU334" i="4"/>
  <c r="GV334" i="4"/>
  <c r="GW334" i="4"/>
  <c r="GX334" i="4"/>
  <c r="GY334" i="4"/>
  <c r="GZ334" i="4"/>
  <c r="HA334" i="4"/>
  <c r="HB334" i="4"/>
  <c r="HC334" i="4"/>
  <c r="HD334" i="4"/>
  <c r="HE334" i="4"/>
  <c r="HF334" i="4"/>
  <c r="HG334" i="4"/>
  <c r="HH334" i="4"/>
  <c r="HI334" i="4"/>
  <c r="HJ334" i="4"/>
  <c r="HK334" i="4"/>
  <c r="HL334" i="4"/>
  <c r="HM334" i="4"/>
  <c r="HN334" i="4"/>
  <c r="HO334" i="4"/>
  <c r="HP334" i="4"/>
  <c r="HQ334" i="4"/>
  <c r="HR334" i="4"/>
  <c r="HS334" i="4"/>
  <c r="HT334" i="4"/>
  <c r="HU334" i="4"/>
  <c r="HV334" i="4"/>
  <c r="HW334" i="4"/>
  <c r="HX334" i="4"/>
  <c r="HY334" i="4"/>
  <c r="HZ334" i="4"/>
  <c r="IA334" i="4"/>
  <c r="IB334" i="4"/>
  <c r="IC334" i="4"/>
  <c r="ID334" i="4"/>
  <c r="IH334" i="4"/>
  <c r="II334" i="4"/>
  <c r="IJ334" i="4"/>
  <c r="DL335" i="4"/>
  <c r="DM335" i="4"/>
  <c r="DN335" i="4"/>
  <c r="DO335" i="4"/>
  <c r="DP335" i="4"/>
  <c r="DQ335" i="4"/>
  <c r="DR335" i="4"/>
  <c r="DS335" i="4"/>
  <c r="DT335" i="4"/>
  <c r="DU335" i="4"/>
  <c r="DV335" i="4"/>
  <c r="DW335" i="4"/>
  <c r="DX335" i="4"/>
  <c r="DY335" i="4"/>
  <c r="DZ335" i="4"/>
  <c r="EA335" i="4"/>
  <c r="EB335" i="4"/>
  <c r="EC335" i="4"/>
  <c r="ED335" i="4"/>
  <c r="EE335" i="4"/>
  <c r="EF335" i="4"/>
  <c r="EG335" i="4"/>
  <c r="EH335" i="4"/>
  <c r="EI335" i="4"/>
  <c r="EJ335" i="4"/>
  <c r="EK335" i="4"/>
  <c r="EL335" i="4"/>
  <c r="EM335" i="4"/>
  <c r="EN335" i="4"/>
  <c r="EO335" i="4"/>
  <c r="EP335" i="4"/>
  <c r="EQ335" i="4"/>
  <c r="ER335" i="4"/>
  <c r="ES335" i="4"/>
  <c r="ET335" i="4"/>
  <c r="EU335" i="4"/>
  <c r="EV335" i="4"/>
  <c r="EW335" i="4"/>
  <c r="EX335" i="4"/>
  <c r="EY335" i="4"/>
  <c r="EZ335" i="4"/>
  <c r="FA335" i="4"/>
  <c r="FB335" i="4"/>
  <c r="FC335" i="4"/>
  <c r="FD335" i="4"/>
  <c r="FE335" i="4"/>
  <c r="FF335" i="4"/>
  <c r="FG335" i="4"/>
  <c r="FH335" i="4"/>
  <c r="FI335" i="4"/>
  <c r="FJ335" i="4"/>
  <c r="FK335" i="4"/>
  <c r="FL335" i="4"/>
  <c r="FM335" i="4"/>
  <c r="FN335" i="4"/>
  <c r="FO335" i="4"/>
  <c r="FP335" i="4"/>
  <c r="FQ335" i="4"/>
  <c r="FR335" i="4"/>
  <c r="FS335" i="4"/>
  <c r="FT335" i="4"/>
  <c r="FU335" i="4"/>
  <c r="FV335" i="4"/>
  <c r="FW335" i="4"/>
  <c r="FX335" i="4"/>
  <c r="FY335" i="4"/>
  <c r="FZ335" i="4"/>
  <c r="GA335" i="4"/>
  <c r="GB335" i="4"/>
  <c r="GC335" i="4"/>
  <c r="GD335" i="4"/>
  <c r="GE335" i="4"/>
  <c r="GF335" i="4"/>
  <c r="GG335" i="4"/>
  <c r="GH335" i="4"/>
  <c r="GI335" i="4"/>
  <c r="GJ335" i="4"/>
  <c r="GK335" i="4"/>
  <c r="GL335" i="4"/>
  <c r="GM335" i="4"/>
  <c r="GN335" i="4"/>
  <c r="GO335" i="4"/>
  <c r="GP335" i="4"/>
  <c r="GQ335" i="4"/>
  <c r="GR335" i="4"/>
  <c r="GS335" i="4"/>
  <c r="GT335" i="4"/>
  <c r="GU335" i="4"/>
  <c r="GV335" i="4"/>
  <c r="GW335" i="4"/>
  <c r="GX335" i="4"/>
  <c r="GY335" i="4"/>
  <c r="GZ335" i="4"/>
  <c r="HA335" i="4"/>
  <c r="HB335" i="4"/>
  <c r="HC335" i="4"/>
  <c r="HD335" i="4"/>
  <c r="HE335" i="4"/>
  <c r="HF335" i="4"/>
  <c r="HG335" i="4"/>
  <c r="HH335" i="4"/>
  <c r="HI335" i="4"/>
  <c r="HJ335" i="4"/>
  <c r="HK335" i="4"/>
  <c r="HL335" i="4"/>
  <c r="HM335" i="4"/>
  <c r="HN335" i="4"/>
  <c r="HO335" i="4"/>
  <c r="HP335" i="4"/>
  <c r="HQ335" i="4"/>
  <c r="HR335" i="4"/>
  <c r="HS335" i="4"/>
  <c r="HT335" i="4"/>
  <c r="HU335" i="4"/>
  <c r="HV335" i="4"/>
  <c r="HW335" i="4"/>
  <c r="HX335" i="4"/>
  <c r="HY335" i="4"/>
  <c r="HZ335" i="4"/>
  <c r="IA335" i="4"/>
  <c r="IB335" i="4"/>
  <c r="IC335" i="4"/>
  <c r="ID335" i="4"/>
  <c r="IH335" i="4"/>
  <c r="II335" i="4"/>
  <c r="IJ335" i="4"/>
  <c r="DL336" i="4"/>
  <c r="DM336" i="4"/>
  <c r="DN336" i="4"/>
  <c r="DO336" i="4"/>
  <c r="DP336" i="4"/>
  <c r="DQ336" i="4"/>
  <c r="DR336" i="4"/>
  <c r="DS336" i="4"/>
  <c r="DT336" i="4"/>
  <c r="DU336" i="4"/>
  <c r="DV336" i="4"/>
  <c r="DW336" i="4"/>
  <c r="DX336" i="4"/>
  <c r="DY336" i="4"/>
  <c r="DZ336" i="4"/>
  <c r="EA336" i="4"/>
  <c r="EB336" i="4"/>
  <c r="EC336" i="4"/>
  <c r="ED336" i="4"/>
  <c r="EE336" i="4"/>
  <c r="EF336" i="4"/>
  <c r="EG336" i="4"/>
  <c r="EH336" i="4"/>
  <c r="EI336" i="4"/>
  <c r="EJ336" i="4"/>
  <c r="EK336" i="4"/>
  <c r="EL336" i="4"/>
  <c r="EM336" i="4"/>
  <c r="EN336" i="4"/>
  <c r="EO336" i="4"/>
  <c r="EP336" i="4"/>
  <c r="EQ336" i="4"/>
  <c r="ER336" i="4"/>
  <c r="ES336" i="4"/>
  <c r="ET336" i="4"/>
  <c r="EU336" i="4"/>
  <c r="EV336" i="4"/>
  <c r="EW336" i="4"/>
  <c r="EX336" i="4"/>
  <c r="EY336" i="4"/>
  <c r="EZ336" i="4"/>
  <c r="FA336" i="4"/>
  <c r="FB336" i="4"/>
  <c r="FC336" i="4"/>
  <c r="FD336" i="4"/>
  <c r="FE336" i="4"/>
  <c r="FF336" i="4"/>
  <c r="FG336" i="4"/>
  <c r="FH336" i="4"/>
  <c r="FI336" i="4"/>
  <c r="FJ336" i="4"/>
  <c r="FK336" i="4"/>
  <c r="FL336" i="4"/>
  <c r="FM336" i="4"/>
  <c r="FN336" i="4"/>
  <c r="FO336" i="4"/>
  <c r="FP336" i="4"/>
  <c r="FQ336" i="4"/>
  <c r="FR336" i="4"/>
  <c r="FS336" i="4"/>
  <c r="FT336" i="4"/>
  <c r="FU336" i="4"/>
  <c r="FV336" i="4"/>
  <c r="FW336" i="4"/>
  <c r="FX336" i="4"/>
  <c r="FY336" i="4"/>
  <c r="FZ336" i="4"/>
  <c r="GA336" i="4"/>
  <c r="GB336" i="4"/>
  <c r="GC336" i="4"/>
  <c r="GD336" i="4"/>
  <c r="GE336" i="4"/>
  <c r="GF336" i="4"/>
  <c r="GG336" i="4"/>
  <c r="GH336" i="4"/>
  <c r="GI336" i="4"/>
  <c r="GJ336" i="4"/>
  <c r="GK336" i="4"/>
  <c r="GL336" i="4"/>
  <c r="GM336" i="4"/>
  <c r="GN336" i="4"/>
  <c r="GO336" i="4"/>
  <c r="GP336" i="4"/>
  <c r="GQ336" i="4"/>
  <c r="GR336" i="4"/>
  <c r="GS336" i="4"/>
  <c r="GT336" i="4"/>
  <c r="GU336" i="4"/>
  <c r="GV336" i="4"/>
  <c r="GW336" i="4"/>
  <c r="GX336" i="4"/>
  <c r="GY336" i="4"/>
  <c r="GZ336" i="4"/>
  <c r="HA336" i="4"/>
  <c r="HB336" i="4"/>
  <c r="HC336" i="4"/>
  <c r="HD336" i="4"/>
  <c r="HE336" i="4"/>
  <c r="HF336" i="4"/>
  <c r="HG336" i="4"/>
  <c r="HH336" i="4"/>
  <c r="HI336" i="4"/>
  <c r="HJ336" i="4"/>
  <c r="HK336" i="4"/>
  <c r="HL336" i="4"/>
  <c r="HM336" i="4"/>
  <c r="HN336" i="4"/>
  <c r="HO336" i="4"/>
  <c r="HP336" i="4"/>
  <c r="HQ336" i="4"/>
  <c r="HR336" i="4"/>
  <c r="HS336" i="4"/>
  <c r="HT336" i="4"/>
  <c r="HU336" i="4"/>
  <c r="HV336" i="4"/>
  <c r="HW336" i="4"/>
  <c r="HX336" i="4"/>
  <c r="HY336" i="4"/>
  <c r="HZ336" i="4"/>
  <c r="IA336" i="4"/>
  <c r="IB336" i="4"/>
  <c r="IC336" i="4"/>
  <c r="ID336" i="4"/>
  <c r="IH336" i="4"/>
  <c r="II336" i="4"/>
  <c r="IJ336" i="4"/>
  <c r="DL337" i="4"/>
  <c r="DM337" i="4"/>
  <c r="DN337" i="4"/>
  <c r="DO337" i="4"/>
  <c r="DP337" i="4"/>
  <c r="DQ337" i="4"/>
  <c r="DR337" i="4"/>
  <c r="DS337" i="4"/>
  <c r="DT337" i="4"/>
  <c r="DU337" i="4"/>
  <c r="DV337" i="4"/>
  <c r="DW337" i="4"/>
  <c r="DX337" i="4"/>
  <c r="DY337" i="4"/>
  <c r="DZ337" i="4"/>
  <c r="EA337" i="4"/>
  <c r="EB337" i="4"/>
  <c r="EC337" i="4"/>
  <c r="ED337" i="4"/>
  <c r="EE337" i="4"/>
  <c r="EF337" i="4"/>
  <c r="EG337" i="4"/>
  <c r="EH337" i="4"/>
  <c r="EI337" i="4"/>
  <c r="EJ337" i="4"/>
  <c r="EK337" i="4"/>
  <c r="EL337" i="4"/>
  <c r="EM337" i="4"/>
  <c r="EN337" i="4"/>
  <c r="EO337" i="4"/>
  <c r="EP337" i="4"/>
  <c r="EQ337" i="4"/>
  <c r="ER337" i="4"/>
  <c r="ES337" i="4"/>
  <c r="ET337" i="4"/>
  <c r="EU337" i="4"/>
  <c r="EV337" i="4"/>
  <c r="EW337" i="4"/>
  <c r="EX337" i="4"/>
  <c r="EY337" i="4"/>
  <c r="EZ337" i="4"/>
  <c r="FA337" i="4"/>
  <c r="FB337" i="4"/>
  <c r="FC337" i="4"/>
  <c r="FD337" i="4"/>
  <c r="FE337" i="4"/>
  <c r="FF337" i="4"/>
  <c r="FG337" i="4"/>
  <c r="FH337" i="4"/>
  <c r="FI337" i="4"/>
  <c r="FJ337" i="4"/>
  <c r="FK337" i="4"/>
  <c r="FL337" i="4"/>
  <c r="FM337" i="4"/>
  <c r="FN337" i="4"/>
  <c r="FO337" i="4"/>
  <c r="FP337" i="4"/>
  <c r="FQ337" i="4"/>
  <c r="FR337" i="4"/>
  <c r="FS337" i="4"/>
  <c r="FT337" i="4"/>
  <c r="FU337" i="4"/>
  <c r="FV337" i="4"/>
  <c r="FW337" i="4"/>
  <c r="FX337" i="4"/>
  <c r="FY337" i="4"/>
  <c r="FZ337" i="4"/>
  <c r="GA337" i="4"/>
  <c r="GB337" i="4"/>
  <c r="GC337" i="4"/>
  <c r="GD337" i="4"/>
  <c r="GE337" i="4"/>
  <c r="GF337" i="4"/>
  <c r="GG337" i="4"/>
  <c r="GH337" i="4"/>
  <c r="GI337" i="4"/>
  <c r="GJ337" i="4"/>
  <c r="GK337" i="4"/>
  <c r="GL337" i="4"/>
  <c r="GM337" i="4"/>
  <c r="GN337" i="4"/>
  <c r="GO337" i="4"/>
  <c r="GP337" i="4"/>
  <c r="GQ337" i="4"/>
  <c r="GR337" i="4"/>
  <c r="GS337" i="4"/>
  <c r="GT337" i="4"/>
  <c r="GU337" i="4"/>
  <c r="GV337" i="4"/>
  <c r="GW337" i="4"/>
  <c r="GX337" i="4"/>
  <c r="GY337" i="4"/>
  <c r="GZ337" i="4"/>
  <c r="HA337" i="4"/>
  <c r="HB337" i="4"/>
  <c r="HC337" i="4"/>
  <c r="HD337" i="4"/>
  <c r="HE337" i="4"/>
  <c r="HF337" i="4"/>
  <c r="HG337" i="4"/>
  <c r="HH337" i="4"/>
  <c r="HI337" i="4"/>
  <c r="HJ337" i="4"/>
  <c r="HK337" i="4"/>
  <c r="HL337" i="4"/>
  <c r="HM337" i="4"/>
  <c r="HN337" i="4"/>
  <c r="HO337" i="4"/>
  <c r="HP337" i="4"/>
  <c r="HQ337" i="4"/>
  <c r="HR337" i="4"/>
  <c r="HS337" i="4"/>
  <c r="HT337" i="4"/>
  <c r="HU337" i="4"/>
  <c r="HV337" i="4"/>
  <c r="HW337" i="4"/>
  <c r="HX337" i="4"/>
  <c r="HY337" i="4"/>
  <c r="HZ337" i="4"/>
  <c r="IA337" i="4"/>
  <c r="IB337" i="4"/>
  <c r="IC337" i="4"/>
  <c r="ID337" i="4"/>
  <c r="IH337" i="4"/>
  <c r="II337" i="4"/>
  <c r="IJ337" i="4"/>
  <c r="DL338" i="4"/>
  <c r="DM338" i="4"/>
  <c r="DN338" i="4"/>
  <c r="DO338" i="4"/>
  <c r="DP338" i="4"/>
  <c r="DQ338" i="4"/>
  <c r="DR338" i="4"/>
  <c r="DS338" i="4"/>
  <c r="DT338" i="4"/>
  <c r="DU338" i="4"/>
  <c r="DV338" i="4"/>
  <c r="DW338" i="4"/>
  <c r="DX338" i="4"/>
  <c r="DY338" i="4"/>
  <c r="DZ338" i="4"/>
  <c r="EA338" i="4"/>
  <c r="EB338" i="4"/>
  <c r="EC338" i="4"/>
  <c r="ED338" i="4"/>
  <c r="EE338" i="4"/>
  <c r="EF338" i="4"/>
  <c r="EG338" i="4"/>
  <c r="EH338" i="4"/>
  <c r="EI338" i="4"/>
  <c r="EJ338" i="4"/>
  <c r="EK338" i="4"/>
  <c r="EL338" i="4"/>
  <c r="EM338" i="4"/>
  <c r="EN338" i="4"/>
  <c r="EO338" i="4"/>
  <c r="EP338" i="4"/>
  <c r="EQ338" i="4"/>
  <c r="ER338" i="4"/>
  <c r="ES338" i="4"/>
  <c r="ET338" i="4"/>
  <c r="EU338" i="4"/>
  <c r="EV338" i="4"/>
  <c r="EW338" i="4"/>
  <c r="EX338" i="4"/>
  <c r="EY338" i="4"/>
  <c r="EZ338" i="4"/>
  <c r="FA338" i="4"/>
  <c r="FB338" i="4"/>
  <c r="FC338" i="4"/>
  <c r="FD338" i="4"/>
  <c r="FE338" i="4"/>
  <c r="FF338" i="4"/>
  <c r="FG338" i="4"/>
  <c r="FH338" i="4"/>
  <c r="FI338" i="4"/>
  <c r="FJ338" i="4"/>
  <c r="FK338" i="4"/>
  <c r="FL338" i="4"/>
  <c r="FM338" i="4"/>
  <c r="FN338" i="4"/>
  <c r="FO338" i="4"/>
  <c r="FP338" i="4"/>
  <c r="FQ338" i="4"/>
  <c r="FR338" i="4"/>
  <c r="FS338" i="4"/>
  <c r="FT338" i="4"/>
  <c r="FU338" i="4"/>
  <c r="FV338" i="4"/>
  <c r="FW338" i="4"/>
  <c r="FX338" i="4"/>
  <c r="FY338" i="4"/>
  <c r="FZ338" i="4"/>
  <c r="GA338" i="4"/>
  <c r="GB338" i="4"/>
  <c r="GC338" i="4"/>
  <c r="GD338" i="4"/>
  <c r="GE338" i="4"/>
  <c r="GF338" i="4"/>
  <c r="GG338" i="4"/>
  <c r="GH338" i="4"/>
  <c r="GI338" i="4"/>
  <c r="GJ338" i="4"/>
  <c r="GK338" i="4"/>
  <c r="GL338" i="4"/>
  <c r="GM338" i="4"/>
  <c r="GN338" i="4"/>
  <c r="GO338" i="4"/>
  <c r="GP338" i="4"/>
  <c r="GQ338" i="4"/>
  <c r="GR338" i="4"/>
  <c r="GS338" i="4"/>
  <c r="GT338" i="4"/>
  <c r="GU338" i="4"/>
  <c r="GV338" i="4"/>
  <c r="GW338" i="4"/>
  <c r="GX338" i="4"/>
  <c r="GY338" i="4"/>
  <c r="GZ338" i="4"/>
  <c r="HA338" i="4"/>
  <c r="HB338" i="4"/>
  <c r="HC338" i="4"/>
  <c r="HD338" i="4"/>
  <c r="HE338" i="4"/>
  <c r="HF338" i="4"/>
  <c r="HG338" i="4"/>
  <c r="HH338" i="4"/>
  <c r="HI338" i="4"/>
  <c r="HJ338" i="4"/>
  <c r="HK338" i="4"/>
  <c r="HL338" i="4"/>
  <c r="HM338" i="4"/>
  <c r="HN338" i="4"/>
  <c r="HO338" i="4"/>
  <c r="HP338" i="4"/>
  <c r="HQ338" i="4"/>
  <c r="HR338" i="4"/>
  <c r="HS338" i="4"/>
  <c r="HT338" i="4"/>
  <c r="HU338" i="4"/>
  <c r="HV338" i="4"/>
  <c r="HW338" i="4"/>
  <c r="HX338" i="4"/>
  <c r="HY338" i="4"/>
  <c r="HZ338" i="4"/>
  <c r="IA338" i="4"/>
  <c r="IB338" i="4"/>
  <c r="IC338" i="4"/>
  <c r="ID338" i="4"/>
  <c r="IH338" i="4"/>
  <c r="II338" i="4"/>
  <c r="IJ338" i="4"/>
  <c r="DL339" i="4"/>
  <c r="DM339" i="4"/>
  <c r="DN339" i="4"/>
  <c r="DO339" i="4"/>
  <c r="DP339" i="4"/>
  <c r="DQ339" i="4"/>
  <c r="DR339" i="4"/>
  <c r="DS339" i="4"/>
  <c r="DT339" i="4"/>
  <c r="DU339" i="4"/>
  <c r="DV339" i="4"/>
  <c r="DW339" i="4"/>
  <c r="DX339" i="4"/>
  <c r="DY339" i="4"/>
  <c r="DZ339" i="4"/>
  <c r="EA339" i="4"/>
  <c r="EB339" i="4"/>
  <c r="EC339" i="4"/>
  <c r="ED339" i="4"/>
  <c r="EE339" i="4"/>
  <c r="EF339" i="4"/>
  <c r="EG339" i="4"/>
  <c r="EH339" i="4"/>
  <c r="EI339" i="4"/>
  <c r="EJ339" i="4"/>
  <c r="EK339" i="4"/>
  <c r="EL339" i="4"/>
  <c r="EM339" i="4"/>
  <c r="EN339" i="4"/>
  <c r="EO339" i="4"/>
  <c r="EP339" i="4"/>
  <c r="EQ339" i="4"/>
  <c r="ER339" i="4"/>
  <c r="ES339" i="4"/>
  <c r="ET339" i="4"/>
  <c r="EU339" i="4"/>
  <c r="EV339" i="4"/>
  <c r="EW339" i="4"/>
  <c r="EX339" i="4"/>
  <c r="EY339" i="4"/>
  <c r="EZ339" i="4"/>
  <c r="FA339" i="4"/>
  <c r="FB339" i="4"/>
  <c r="FC339" i="4"/>
  <c r="FD339" i="4"/>
  <c r="FE339" i="4"/>
  <c r="FF339" i="4"/>
  <c r="FG339" i="4"/>
  <c r="FH339" i="4"/>
  <c r="FI339" i="4"/>
  <c r="FJ339" i="4"/>
  <c r="FK339" i="4"/>
  <c r="FL339" i="4"/>
  <c r="FM339" i="4"/>
  <c r="FN339" i="4"/>
  <c r="FO339" i="4"/>
  <c r="FP339" i="4"/>
  <c r="FQ339" i="4"/>
  <c r="FR339" i="4"/>
  <c r="FS339" i="4"/>
  <c r="FT339" i="4"/>
  <c r="FU339" i="4"/>
  <c r="FV339" i="4"/>
  <c r="FW339" i="4"/>
  <c r="FX339" i="4"/>
  <c r="FY339" i="4"/>
  <c r="FZ339" i="4"/>
  <c r="GA339" i="4"/>
  <c r="GB339" i="4"/>
  <c r="GC339" i="4"/>
  <c r="GD339" i="4"/>
  <c r="GE339" i="4"/>
  <c r="GF339" i="4"/>
  <c r="GG339" i="4"/>
  <c r="GH339" i="4"/>
  <c r="GI339" i="4"/>
  <c r="GJ339" i="4"/>
  <c r="GK339" i="4"/>
  <c r="GL339" i="4"/>
  <c r="GM339" i="4"/>
  <c r="GN339" i="4"/>
  <c r="GO339" i="4"/>
  <c r="GP339" i="4"/>
  <c r="GQ339" i="4"/>
  <c r="GR339" i="4"/>
  <c r="GS339" i="4"/>
  <c r="GT339" i="4"/>
  <c r="GU339" i="4"/>
  <c r="GV339" i="4"/>
  <c r="GW339" i="4"/>
  <c r="GX339" i="4"/>
  <c r="GY339" i="4"/>
  <c r="GZ339" i="4"/>
  <c r="HA339" i="4"/>
  <c r="HB339" i="4"/>
  <c r="HC339" i="4"/>
  <c r="HD339" i="4"/>
  <c r="HE339" i="4"/>
  <c r="HF339" i="4"/>
  <c r="HG339" i="4"/>
  <c r="HH339" i="4"/>
  <c r="HI339" i="4"/>
  <c r="HJ339" i="4"/>
  <c r="HK339" i="4"/>
  <c r="HL339" i="4"/>
  <c r="HM339" i="4"/>
  <c r="HN339" i="4"/>
  <c r="HO339" i="4"/>
  <c r="HP339" i="4"/>
  <c r="HQ339" i="4"/>
  <c r="HR339" i="4"/>
  <c r="HS339" i="4"/>
  <c r="HT339" i="4"/>
  <c r="HU339" i="4"/>
  <c r="HV339" i="4"/>
  <c r="HW339" i="4"/>
  <c r="HX339" i="4"/>
  <c r="HY339" i="4"/>
  <c r="HZ339" i="4"/>
  <c r="IA339" i="4"/>
  <c r="IB339" i="4"/>
  <c r="IC339" i="4"/>
  <c r="ID339" i="4"/>
  <c r="IH339" i="4"/>
  <c r="II339" i="4"/>
  <c r="IJ339" i="4"/>
  <c r="DL340" i="4"/>
  <c r="DM340" i="4"/>
  <c r="DN340" i="4"/>
  <c r="DO340" i="4"/>
  <c r="DP340" i="4"/>
  <c r="DQ340" i="4"/>
  <c r="DR340" i="4"/>
  <c r="DS340" i="4"/>
  <c r="DT340" i="4"/>
  <c r="DU340" i="4"/>
  <c r="DV340" i="4"/>
  <c r="DW340" i="4"/>
  <c r="DX340" i="4"/>
  <c r="DY340" i="4"/>
  <c r="DZ340" i="4"/>
  <c r="EA340" i="4"/>
  <c r="EB340" i="4"/>
  <c r="EC340" i="4"/>
  <c r="ED340" i="4"/>
  <c r="EE340" i="4"/>
  <c r="EF340" i="4"/>
  <c r="EG340" i="4"/>
  <c r="EH340" i="4"/>
  <c r="EI340" i="4"/>
  <c r="EJ340" i="4"/>
  <c r="EK340" i="4"/>
  <c r="EL340" i="4"/>
  <c r="EM340" i="4"/>
  <c r="EN340" i="4"/>
  <c r="EO340" i="4"/>
  <c r="EP340" i="4"/>
  <c r="EQ340" i="4"/>
  <c r="ER340" i="4"/>
  <c r="ES340" i="4"/>
  <c r="ET340" i="4"/>
  <c r="EU340" i="4"/>
  <c r="EV340" i="4"/>
  <c r="EW340" i="4"/>
  <c r="EX340" i="4"/>
  <c r="EY340" i="4"/>
  <c r="EZ340" i="4"/>
  <c r="FA340" i="4"/>
  <c r="FB340" i="4"/>
  <c r="FC340" i="4"/>
  <c r="FD340" i="4"/>
  <c r="FE340" i="4"/>
  <c r="FF340" i="4"/>
  <c r="FG340" i="4"/>
  <c r="FH340" i="4"/>
  <c r="FI340" i="4"/>
  <c r="FJ340" i="4"/>
  <c r="FK340" i="4"/>
  <c r="FL340" i="4"/>
  <c r="FM340" i="4"/>
  <c r="FN340" i="4"/>
  <c r="FO340" i="4"/>
  <c r="FP340" i="4"/>
  <c r="FQ340" i="4"/>
  <c r="FR340" i="4"/>
  <c r="FS340" i="4"/>
  <c r="FT340" i="4"/>
  <c r="FU340" i="4"/>
  <c r="FV340" i="4"/>
  <c r="FW340" i="4"/>
  <c r="FX340" i="4"/>
  <c r="FY340" i="4"/>
  <c r="FZ340" i="4"/>
  <c r="GA340" i="4"/>
  <c r="GB340" i="4"/>
  <c r="GC340" i="4"/>
  <c r="GD340" i="4"/>
  <c r="GE340" i="4"/>
  <c r="GF340" i="4"/>
  <c r="GG340" i="4"/>
  <c r="GH340" i="4"/>
  <c r="GI340" i="4"/>
  <c r="GJ340" i="4"/>
  <c r="GK340" i="4"/>
  <c r="GL340" i="4"/>
  <c r="GM340" i="4"/>
  <c r="GN340" i="4"/>
  <c r="GO340" i="4"/>
  <c r="GP340" i="4"/>
  <c r="GQ340" i="4"/>
  <c r="GR340" i="4"/>
  <c r="GS340" i="4"/>
  <c r="GT340" i="4"/>
  <c r="GU340" i="4"/>
  <c r="GV340" i="4"/>
  <c r="GW340" i="4"/>
  <c r="GX340" i="4"/>
  <c r="GY340" i="4"/>
  <c r="GZ340" i="4"/>
  <c r="HA340" i="4"/>
  <c r="HB340" i="4"/>
  <c r="HC340" i="4"/>
  <c r="HD340" i="4"/>
  <c r="HE340" i="4"/>
  <c r="HF340" i="4"/>
  <c r="HG340" i="4"/>
  <c r="HH340" i="4"/>
  <c r="HI340" i="4"/>
  <c r="HJ340" i="4"/>
  <c r="HK340" i="4"/>
  <c r="HL340" i="4"/>
  <c r="HM340" i="4"/>
  <c r="HN340" i="4"/>
  <c r="HO340" i="4"/>
  <c r="HP340" i="4"/>
  <c r="HQ340" i="4"/>
  <c r="HR340" i="4"/>
  <c r="HS340" i="4"/>
  <c r="HT340" i="4"/>
  <c r="HU340" i="4"/>
  <c r="HV340" i="4"/>
  <c r="HW340" i="4"/>
  <c r="HX340" i="4"/>
  <c r="HY340" i="4"/>
  <c r="HZ340" i="4"/>
  <c r="IA340" i="4"/>
  <c r="IB340" i="4"/>
  <c r="IC340" i="4"/>
  <c r="ID340" i="4"/>
  <c r="IH340" i="4"/>
  <c r="II340" i="4"/>
  <c r="IJ340" i="4"/>
  <c r="DL341" i="4"/>
  <c r="DM341" i="4"/>
  <c r="DN341" i="4"/>
  <c r="DO341" i="4"/>
  <c r="DP341" i="4"/>
  <c r="DQ341" i="4"/>
  <c r="DR341" i="4"/>
  <c r="DS341" i="4"/>
  <c r="DT341" i="4"/>
  <c r="DU341" i="4"/>
  <c r="DV341" i="4"/>
  <c r="DW341" i="4"/>
  <c r="DX341" i="4"/>
  <c r="DY341" i="4"/>
  <c r="DZ341" i="4"/>
  <c r="EA341" i="4"/>
  <c r="EB341" i="4"/>
  <c r="EC341" i="4"/>
  <c r="ED341" i="4"/>
  <c r="EE341" i="4"/>
  <c r="EF341" i="4"/>
  <c r="EG341" i="4"/>
  <c r="EH341" i="4"/>
  <c r="EI341" i="4"/>
  <c r="EJ341" i="4"/>
  <c r="EK341" i="4"/>
  <c r="EL341" i="4"/>
  <c r="EM341" i="4"/>
  <c r="EN341" i="4"/>
  <c r="EO341" i="4"/>
  <c r="EP341" i="4"/>
  <c r="EQ341" i="4"/>
  <c r="ER341" i="4"/>
  <c r="ES341" i="4"/>
  <c r="ET341" i="4"/>
  <c r="EU341" i="4"/>
  <c r="EV341" i="4"/>
  <c r="EW341" i="4"/>
  <c r="EX341" i="4"/>
  <c r="EY341" i="4"/>
  <c r="EZ341" i="4"/>
  <c r="FA341" i="4"/>
  <c r="FB341" i="4"/>
  <c r="FC341" i="4"/>
  <c r="FD341" i="4"/>
  <c r="FE341" i="4"/>
  <c r="FF341" i="4"/>
  <c r="FG341" i="4"/>
  <c r="FH341" i="4"/>
  <c r="FI341" i="4"/>
  <c r="FJ341" i="4"/>
  <c r="FK341" i="4"/>
  <c r="FL341" i="4"/>
  <c r="FM341" i="4"/>
  <c r="FN341" i="4"/>
  <c r="FO341" i="4"/>
  <c r="FP341" i="4"/>
  <c r="FQ341" i="4"/>
  <c r="FR341" i="4"/>
  <c r="FS341" i="4"/>
  <c r="FT341" i="4"/>
  <c r="FU341" i="4"/>
  <c r="FV341" i="4"/>
  <c r="FW341" i="4"/>
  <c r="FX341" i="4"/>
  <c r="FY341" i="4"/>
  <c r="FZ341" i="4"/>
  <c r="GA341" i="4"/>
  <c r="GB341" i="4"/>
  <c r="GC341" i="4"/>
  <c r="GD341" i="4"/>
  <c r="GE341" i="4"/>
  <c r="GF341" i="4"/>
  <c r="GG341" i="4"/>
  <c r="GH341" i="4"/>
  <c r="GI341" i="4"/>
  <c r="GJ341" i="4"/>
  <c r="GK341" i="4"/>
  <c r="GL341" i="4"/>
  <c r="GM341" i="4"/>
  <c r="GN341" i="4"/>
  <c r="GO341" i="4"/>
  <c r="GP341" i="4"/>
  <c r="GQ341" i="4"/>
  <c r="GR341" i="4"/>
  <c r="GS341" i="4"/>
  <c r="GT341" i="4"/>
  <c r="GU341" i="4"/>
  <c r="GV341" i="4"/>
  <c r="GW341" i="4"/>
  <c r="GX341" i="4"/>
  <c r="GY341" i="4"/>
  <c r="GZ341" i="4"/>
  <c r="HA341" i="4"/>
  <c r="HB341" i="4"/>
  <c r="HC341" i="4"/>
  <c r="HD341" i="4"/>
  <c r="HE341" i="4"/>
  <c r="HF341" i="4"/>
  <c r="HG341" i="4"/>
  <c r="HH341" i="4"/>
  <c r="HI341" i="4"/>
  <c r="HJ341" i="4"/>
  <c r="HK341" i="4"/>
  <c r="HL341" i="4"/>
  <c r="HM341" i="4"/>
  <c r="HN341" i="4"/>
  <c r="HO341" i="4"/>
  <c r="HP341" i="4"/>
  <c r="HQ341" i="4"/>
  <c r="HR341" i="4"/>
  <c r="HS341" i="4"/>
  <c r="HT341" i="4"/>
  <c r="HU341" i="4"/>
  <c r="HV341" i="4"/>
  <c r="HW341" i="4"/>
  <c r="HX341" i="4"/>
  <c r="HY341" i="4"/>
  <c r="HZ341" i="4"/>
  <c r="IA341" i="4"/>
  <c r="IB341" i="4"/>
  <c r="IC341" i="4"/>
  <c r="ID341" i="4"/>
  <c r="IH341" i="4"/>
  <c r="II341" i="4"/>
  <c r="IJ341" i="4"/>
  <c r="DL342" i="4"/>
  <c r="DM342" i="4"/>
  <c r="DN342" i="4"/>
  <c r="DO342" i="4"/>
  <c r="DP342" i="4"/>
  <c r="DQ342" i="4"/>
  <c r="DR342" i="4"/>
  <c r="DS342" i="4"/>
  <c r="DT342" i="4"/>
  <c r="DU342" i="4"/>
  <c r="DV342" i="4"/>
  <c r="DW342" i="4"/>
  <c r="DX342" i="4"/>
  <c r="DY342" i="4"/>
  <c r="DZ342" i="4"/>
  <c r="EA342" i="4"/>
  <c r="EB342" i="4"/>
  <c r="EC342" i="4"/>
  <c r="ED342" i="4"/>
  <c r="EE342" i="4"/>
  <c r="EF342" i="4"/>
  <c r="EG342" i="4"/>
  <c r="EH342" i="4"/>
  <c r="EI342" i="4"/>
  <c r="EJ342" i="4"/>
  <c r="EK342" i="4"/>
  <c r="EL342" i="4"/>
  <c r="EM342" i="4"/>
  <c r="EN342" i="4"/>
  <c r="EO342" i="4"/>
  <c r="EP342" i="4"/>
  <c r="EQ342" i="4"/>
  <c r="ER342" i="4"/>
  <c r="ES342" i="4"/>
  <c r="ET342" i="4"/>
  <c r="EU342" i="4"/>
  <c r="EV342" i="4"/>
  <c r="EW342" i="4"/>
  <c r="EX342" i="4"/>
  <c r="EY342" i="4"/>
  <c r="EZ342" i="4"/>
  <c r="FA342" i="4"/>
  <c r="FB342" i="4"/>
  <c r="FC342" i="4"/>
  <c r="FD342" i="4"/>
  <c r="FE342" i="4"/>
  <c r="FF342" i="4"/>
  <c r="FG342" i="4"/>
  <c r="FH342" i="4"/>
  <c r="FI342" i="4"/>
  <c r="FJ342" i="4"/>
  <c r="FK342" i="4"/>
  <c r="FL342" i="4"/>
  <c r="FM342" i="4"/>
  <c r="FN342" i="4"/>
  <c r="FO342" i="4"/>
  <c r="FP342" i="4"/>
  <c r="FQ342" i="4"/>
  <c r="FR342" i="4"/>
  <c r="FS342" i="4"/>
  <c r="FT342" i="4"/>
  <c r="FU342" i="4"/>
  <c r="FV342" i="4"/>
  <c r="FW342" i="4"/>
  <c r="FX342" i="4"/>
  <c r="FY342" i="4"/>
  <c r="FZ342" i="4"/>
  <c r="GA342" i="4"/>
  <c r="GB342" i="4"/>
  <c r="GC342" i="4"/>
  <c r="GD342" i="4"/>
  <c r="GE342" i="4"/>
  <c r="GF342" i="4"/>
  <c r="GG342" i="4"/>
  <c r="GH342" i="4"/>
  <c r="GI342" i="4"/>
  <c r="GJ342" i="4"/>
  <c r="GK342" i="4"/>
  <c r="GL342" i="4"/>
  <c r="GM342" i="4"/>
  <c r="GN342" i="4"/>
  <c r="GO342" i="4"/>
  <c r="GP342" i="4"/>
  <c r="GQ342" i="4"/>
  <c r="GR342" i="4"/>
  <c r="GS342" i="4"/>
  <c r="GT342" i="4"/>
  <c r="GU342" i="4"/>
  <c r="GV342" i="4"/>
  <c r="GW342" i="4"/>
  <c r="GX342" i="4"/>
  <c r="GY342" i="4"/>
  <c r="GZ342" i="4"/>
  <c r="HA342" i="4"/>
  <c r="HB342" i="4"/>
  <c r="HC342" i="4"/>
  <c r="HD342" i="4"/>
  <c r="HE342" i="4"/>
  <c r="HF342" i="4"/>
  <c r="HG342" i="4"/>
  <c r="HH342" i="4"/>
  <c r="HI342" i="4"/>
  <c r="HJ342" i="4"/>
  <c r="HK342" i="4"/>
  <c r="HL342" i="4"/>
  <c r="HM342" i="4"/>
  <c r="HN342" i="4"/>
  <c r="HO342" i="4"/>
  <c r="HP342" i="4"/>
  <c r="HQ342" i="4"/>
  <c r="HR342" i="4"/>
  <c r="HS342" i="4"/>
  <c r="HT342" i="4"/>
  <c r="HU342" i="4"/>
  <c r="HV342" i="4"/>
  <c r="HW342" i="4"/>
  <c r="HX342" i="4"/>
  <c r="HY342" i="4"/>
  <c r="HZ342" i="4"/>
  <c r="IA342" i="4"/>
  <c r="IB342" i="4"/>
  <c r="IC342" i="4"/>
  <c r="ID342" i="4"/>
  <c r="IH342" i="4"/>
  <c r="II342" i="4"/>
  <c r="IJ342" i="4"/>
  <c r="AB333" i="4"/>
  <c r="AC333" i="4"/>
  <c r="AD333" i="4"/>
  <c r="AE333" i="4"/>
  <c r="AF333" i="4"/>
  <c r="AG333" i="4"/>
  <c r="AH333" i="4"/>
  <c r="AI333" i="4"/>
  <c r="AJ333" i="4"/>
  <c r="AK333" i="4"/>
  <c r="AL333" i="4"/>
  <c r="AM333" i="4"/>
  <c r="AN333" i="4"/>
  <c r="AO333" i="4"/>
  <c r="AP333" i="4"/>
  <c r="AQ333" i="4"/>
  <c r="AR333" i="4"/>
  <c r="AS333" i="4"/>
  <c r="AT333" i="4"/>
  <c r="AU333" i="4"/>
  <c r="AV333" i="4"/>
  <c r="AW333" i="4"/>
  <c r="AX333" i="4"/>
  <c r="AY333" i="4"/>
  <c r="AZ333" i="4"/>
  <c r="BA333" i="4"/>
  <c r="BB333" i="4"/>
  <c r="BC333" i="4"/>
  <c r="BD333" i="4"/>
  <c r="BE333" i="4"/>
  <c r="BF333" i="4"/>
  <c r="BG333" i="4"/>
  <c r="BH333" i="4"/>
  <c r="BI333" i="4"/>
  <c r="BJ333" i="4"/>
  <c r="BK333" i="4"/>
  <c r="BL333" i="4"/>
  <c r="BM333" i="4"/>
  <c r="BN333" i="4"/>
  <c r="BO333" i="4"/>
  <c r="BP333" i="4"/>
  <c r="BQ333" i="4"/>
  <c r="BR333" i="4"/>
  <c r="BS333" i="4"/>
  <c r="BT333" i="4"/>
  <c r="BU333" i="4"/>
  <c r="BV333" i="4"/>
  <c r="BW333" i="4"/>
  <c r="BX333" i="4"/>
  <c r="BY333" i="4"/>
  <c r="BZ333" i="4"/>
  <c r="CA333" i="4"/>
  <c r="CB333" i="4"/>
  <c r="CC333" i="4"/>
  <c r="CD333" i="4"/>
  <c r="CE333" i="4"/>
  <c r="CF333" i="4"/>
  <c r="CG333" i="4"/>
  <c r="CH333" i="4"/>
  <c r="CI333" i="4"/>
  <c r="CJ333" i="4"/>
  <c r="CK333" i="4"/>
  <c r="CL333" i="4"/>
  <c r="CM333" i="4"/>
  <c r="CN333" i="4"/>
  <c r="CO333" i="4"/>
  <c r="CP333" i="4"/>
  <c r="CQ333" i="4"/>
  <c r="CR333" i="4"/>
  <c r="CS333" i="4"/>
  <c r="CT333" i="4"/>
  <c r="CU333" i="4"/>
  <c r="CV333" i="4"/>
  <c r="CW333" i="4"/>
  <c r="CX333" i="4"/>
  <c r="CY333" i="4"/>
  <c r="CZ333" i="4"/>
  <c r="DA333" i="4"/>
  <c r="DB333" i="4"/>
  <c r="DC333" i="4"/>
  <c r="DD333" i="4"/>
  <c r="DE333" i="4"/>
  <c r="DF333" i="4"/>
  <c r="DG333" i="4"/>
  <c r="DH333" i="4"/>
  <c r="DI333" i="4"/>
  <c r="DJ333" i="4"/>
  <c r="DK333" i="4"/>
  <c r="AB334" i="4"/>
  <c r="AC334" i="4"/>
  <c r="AD334" i="4"/>
  <c r="AE334" i="4"/>
  <c r="AF334" i="4"/>
  <c r="AG334" i="4"/>
  <c r="AH334" i="4"/>
  <c r="AI334" i="4"/>
  <c r="AJ334" i="4"/>
  <c r="AK334" i="4"/>
  <c r="AL334" i="4"/>
  <c r="AM334" i="4"/>
  <c r="AN334" i="4"/>
  <c r="AO334" i="4"/>
  <c r="AP334" i="4"/>
  <c r="AQ334" i="4"/>
  <c r="AR334" i="4"/>
  <c r="AS334" i="4"/>
  <c r="AT334" i="4"/>
  <c r="AU334" i="4"/>
  <c r="AV334" i="4"/>
  <c r="AW334" i="4"/>
  <c r="AX334" i="4"/>
  <c r="AY334" i="4"/>
  <c r="AZ334" i="4"/>
  <c r="BA334" i="4"/>
  <c r="BB334" i="4"/>
  <c r="BC334" i="4"/>
  <c r="BD334" i="4"/>
  <c r="BE334" i="4"/>
  <c r="BF334" i="4"/>
  <c r="BG334" i="4"/>
  <c r="BH334" i="4"/>
  <c r="BI334" i="4"/>
  <c r="BJ334" i="4"/>
  <c r="BK334" i="4"/>
  <c r="BL334" i="4"/>
  <c r="BM334" i="4"/>
  <c r="BN334" i="4"/>
  <c r="BO334" i="4"/>
  <c r="BP334" i="4"/>
  <c r="BQ334" i="4"/>
  <c r="BR334" i="4"/>
  <c r="BS334" i="4"/>
  <c r="BT334" i="4"/>
  <c r="BU334" i="4"/>
  <c r="BV334" i="4"/>
  <c r="BW334" i="4"/>
  <c r="BX334" i="4"/>
  <c r="BY334" i="4"/>
  <c r="BZ334" i="4"/>
  <c r="CA334" i="4"/>
  <c r="CB334" i="4"/>
  <c r="CC334" i="4"/>
  <c r="CD334" i="4"/>
  <c r="CE334" i="4"/>
  <c r="CF334" i="4"/>
  <c r="CG334" i="4"/>
  <c r="CH334" i="4"/>
  <c r="CI334" i="4"/>
  <c r="CJ334" i="4"/>
  <c r="CK334" i="4"/>
  <c r="CL334" i="4"/>
  <c r="CM334" i="4"/>
  <c r="CN334" i="4"/>
  <c r="CO334" i="4"/>
  <c r="CP334" i="4"/>
  <c r="CQ334" i="4"/>
  <c r="CR334" i="4"/>
  <c r="CS334" i="4"/>
  <c r="CT334" i="4"/>
  <c r="CU334" i="4"/>
  <c r="CV334" i="4"/>
  <c r="CW334" i="4"/>
  <c r="CX334" i="4"/>
  <c r="CY334" i="4"/>
  <c r="CZ334" i="4"/>
  <c r="DA334" i="4"/>
  <c r="DB334" i="4"/>
  <c r="DC334" i="4"/>
  <c r="DD334" i="4"/>
  <c r="DE334" i="4"/>
  <c r="DF334" i="4"/>
  <c r="DG334" i="4"/>
  <c r="DH334" i="4"/>
  <c r="DI334" i="4"/>
  <c r="DJ334" i="4"/>
  <c r="DK334" i="4"/>
  <c r="AB335" i="4"/>
  <c r="AC335" i="4"/>
  <c r="AD335" i="4"/>
  <c r="AE335" i="4"/>
  <c r="AF335" i="4"/>
  <c r="AG335" i="4"/>
  <c r="AH335" i="4"/>
  <c r="AI335" i="4"/>
  <c r="AJ335" i="4"/>
  <c r="AK335" i="4"/>
  <c r="AL335" i="4"/>
  <c r="AM335" i="4"/>
  <c r="AN335" i="4"/>
  <c r="AO335" i="4"/>
  <c r="AP335" i="4"/>
  <c r="AQ335" i="4"/>
  <c r="AR335" i="4"/>
  <c r="AS335" i="4"/>
  <c r="AT335" i="4"/>
  <c r="AU335" i="4"/>
  <c r="AV335" i="4"/>
  <c r="AW335" i="4"/>
  <c r="AX335" i="4"/>
  <c r="AY335" i="4"/>
  <c r="AZ335" i="4"/>
  <c r="BA335" i="4"/>
  <c r="BB335" i="4"/>
  <c r="BC335" i="4"/>
  <c r="BD335" i="4"/>
  <c r="BE335" i="4"/>
  <c r="BF335" i="4"/>
  <c r="BG335" i="4"/>
  <c r="BH335" i="4"/>
  <c r="BI335" i="4"/>
  <c r="BJ335" i="4"/>
  <c r="BK335" i="4"/>
  <c r="BL335" i="4"/>
  <c r="BM335" i="4"/>
  <c r="BN335" i="4"/>
  <c r="BO335" i="4"/>
  <c r="BP335" i="4"/>
  <c r="BQ335" i="4"/>
  <c r="BR335" i="4"/>
  <c r="BS335" i="4"/>
  <c r="BT335" i="4"/>
  <c r="BU335" i="4"/>
  <c r="BV335" i="4"/>
  <c r="BW335" i="4"/>
  <c r="BX335" i="4"/>
  <c r="BY335" i="4"/>
  <c r="BZ335" i="4"/>
  <c r="CA335" i="4"/>
  <c r="CB335" i="4"/>
  <c r="CC335" i="4"/>
  <c r="CD335" i="4"/>
  <c r="CE335" i="4"/>
  <c r="CF335" i="4"/>
  <c r="CG335" i="4"/>
  <c r="CH335" i="4"/>
  <c r="CI335" i="4"/>
  <c r="CJ335" i="4"/>
  <c r="CK335" i="4"/>
  <c r="CL335" i="4"/>
  <c r="CM335" i="4"/>
  <c r="CN335" i="4"/>
  <c r="CO335" i="4"/>
  <c r="CP335" i="4"/>
  <c r="CQ335" i="4"/>
  <c r="CR335" i="4"/>
  <c r="CS335" i="4"/>
  <c r="CT335" i="4"/>
  <c r="CU335" i="4"/>
  <c r="CV335" i="4"/>
  <c r="CW335" i="4"/>
  <c r="CX335" i="4"/>
  <c r="CY335" i="4"/>
  <c r="CZ335" i="4"/>
  <c r="DA335" i="4"/>
  <c r="DB335" i="4"/>
  <c r="DC335" i="4"/>
  <c r="DD335" i="4"/>
  <c r="DE335" i="4"/>
  <c r="DF335" i="4"/>
  <c r="DG335" i="4"/>
  <c r="DH335" i="4"/>
  <c r="DI335" i="4"/>
  <c r="DJ335" i="4"/>
  <c r="DK335" i="4"/>
  <c r="AB336" i="4"/>
  <c r="AC336" i="4"/>
  <c r="AD336" i="4"/>
  <c r="AE336" i="4"/>
  <c r="AF336" i="4"/>
  <c r="AG336" i="4"/>
  <c r="AH336" i="4"/>
  <c r="AI336" i="4"/>
  <c r="AJ336" i="4"/>
  <c r="AK336" i="4"/>
  <c r="AL336" i="4"/>
  <c r="AM336" i="4"/>
  <c r="AN336" i="4"/>
  <c r="AO336" i="4"/>
  <c r="AP336" i="4"/>
  <c r="AQ336" i="4"/>
  <c r="AR336" i="4"/>
  <c r="AS336" i="4"/>
  <c r="AT336" i="4"/>
  <c r="AU336" i="4"/>
  <c r="AV336" i="4"/>
  <c r="AW336" i="4"/>
  <c r="AX336" i="4"/>
  <c r="AY336" i="4"/>
  <c r="AZ336" i="4"/>
  <c r="BA336" i="4"/>
  <c r="BB336" i="4"/>
  <c r="BC336" i="4"/>
  <c r="BD336" i="4"/>
  <c r="BE336" i="4"/>
  <c r="BF336" i="4"/>
  <c r="BG336" i="4"/>
  <c r="BH336" i="4"/>
  <c r="BI336" i="4"/>
  <c r="BJ336" i="4"/>
  <c r="BK336" i="4"/>
  <c r="BL336" i="4"/>
  <c r="BM336" i="4"/>
  <c r="BN336" i="4"/>
  <c r="BO336" i="4"/>
  <c r="BP336" i="4"/>
  <c r="BQ336" i="4"/>
  <c r="BR336" i="4"/>
  <c r="BS336" i="4"/>
  <c r="BT336" i="4"/>
  <c r="BU336" i="4"/>
  <c r="BV336" i="4"/>
  <c r="BW336" i="4"/>
  <c r="BX336" i="4"/>
  <c r="BY336" i="4"/>
  <c r="BZ336" i="4"/>
  <c r="CA336" i="4"/>
  <c r="CB336" i="4"/>
  <c r="CC336" i="4"/>
  <c r="CD336" i="4"/>
  <c r="CE336" i="4"/>
  <c r="CF336" i="4"/>
  <c r="CG336" i="4"/>
  <c r="CH336" i="4"/>
  <c r="CI336" i="4"/>
  <c r="CJ336" i="4"/>
  <c r="CK336" i="4"/>
  <c r="CL336" i="4"/>
  <c r="CM336" i="4"/>
  <c r="CN336" i="4"/>
  <c r="CO336" i="4"/>
  <c r="CP336" i="4"/>
  <c r="CQ336" i="4"/>
  <c r="CR336" i="4"/>
  <c r="CS336" i="4"/>
  <c r="CT336" i="4"/>
  <c r="CU336" i="4"/>
  <c r="CV336" i="4"/>
  <c r="CW336" i="4"/>
  <c r="CX336" i="4"/>
  <c r="CY336" i="4"/>
  <c r="CZ336" i="4"/>
  <c r="DA336" i="4"/>
  <c r="DB336" i="4"/>
  <c r="DC336" i="4"/>
  <c r="DD336" i="4"/>
  <c r="DE336" i="4"/>
  <c r="DF336" i="4"/>
  <c r="DG336" i="4"/>
  <c r="DH336" i="4"/>
  <c r="DI336" i="4"/>
  <c r="DJ336" i="4"/>
  <c r="DK336" i="4"/>
  <c r="AB337" i="4"/>
  <c r="AC337" i="4"/>
  <c r="AD337" i="4"/>
  <c r="AE337" i="4"/>
  <c r="AF337" i="4"/>
  <c r="AG337" i="4"/>
  <c r="AH337" i="4"/>
  <c r="AI337" i="4"/>
  <c r="AJ337" i="4"/>
  <c r="AK337" i="4"/>
  <c r="AL337" i="4"/>
  <c r="AM337" i="4"/>
  <c r="AN337" i="4"/>
  <c r="AO337" i="4"/>
  <c r="AP337" i="4"/>
  <c r="AQ337" i="4"/>
  <c r="AR337" i="4"/>
  <c r="AS337" i="4"/>
  <c r="AT337" i="4"/>
  <c r="AU337" i="4"/>
  <c r="AV337" i="4"/>
  <c r="AW337" i="4"/>
  <c r="AX337" i="4"/>
  <c r="AY337" i="4"/>
  <c r="AZ337" i="4"/>
  <c r="BA337" i="4"/>
  <c r="BB337" i="4"/>
  <c r="BC337" i="4"/>
  <c r="BD337" i="4"/>
  <c r="BE337" i="4"/>
  <c r="BF337" i="4"/>
  <c r="BG337" i="4"/>
  <c r="BH337" i="4"/>
  <c r="BI337" i="4"/>
  <c r="BJ337" i="4"/>
  <c r="BK337" i="4"/>
  <c r="BL337" i="4"/>
  <c r="BM337" i="4"/>
  <c r="BN337" i="4"/>
  <c r="BO337" i="4"/>
  <c r="BP337" i="4"/>
  <c r="BQ337" i="4"/>
  <c r="BR337" i="4"/>
  <c r="BS337" i="4"/>
  <c r="BT337" i="4"/>
  <c r="BU337" i="4"/>
  <c r="BV337" i="4"/>
  <c r="BW337" i="4"/>
  <c r="BX337" i="4"/>
  <c r="BY337" i="4"/>
  <c r="BZ337" i="4"/>
  <c r="CA337" i="4"/>
  <c r="CB337" i="4"/>
  <c r="CC337" i="4"/>
  <c r="CD337" i="4"/>
  <c r="CE337" i="4"/>
  <c r="CF337" i="4"/>
  <c r="CG337" i="4"/>
  <c r="CH337" i="4"/>
  <c r="CI337" i="4"/>
  <c r="CJ337" i="4"/>
  <c r="CK337" i="4"/>
  <c r="CL337" i="4"/>
  <c r="CM337" i="4"/>
  <c r="CN337" i="4"/>
  <c r="CO337" i="4"/>
  <c r="CP337" i="4"/>
  <c r="CQ337" i="4"/>
  <c r="CR337" i="4"/>
  <c r="CS337" i="4"/>
  <c r="CT337" i="4"/>
  <c r="CU337" i="4"/>
  <c r="CV337" i="4"/>
  <c r="CW337" i="4"/>
  <c r="CX337" i="4"/>
  <c r="CY337" i="4"/>
  <c r="CZ337" i="4"/>
  <c r="DA337" i="4"/>
  <c r="DB337" i="4"/>
  <c r="DC337" i="4"/>
  <c r="DD337" i="4"/>
  <c r="DE337" i="4"/>
  <c r="DF337" i="4"/>
  <c r="DG337" i="4"/>
  <c r="DH337" i="4"/>
  <c r="DI337" i="4"/>
  <c r="DJ337" i="4"/>
  <c r="DK337" i="4"/>
  <c r="AB338" i="4"/>
  <c r="AC338" i="4"/>
  <c r="AD338" i="4"/>
  <c r="AE338" i="4"/>
  <c r="AF338" i="4"/>
  <c r="AG338" i="4"/>
  <c r="AH338" i="4"/>
  <c r="AI338" i="4"/>
  <c r="AJ338" i="4"/>
  <c r="AK338" i="4"/>
  <c r="AL338" i="4"/>
  <c r="AM338" i="4"/>
  <c r="AN338" i="4"/>
  <c r="AO338" i="4"/>
  <c r="AP338" i="4"/>
  <c r="AQ338" i="4"/>
  <c r="AR338" i="4"/>
  <c r="AS338" i="4"/>
  <c r="AT338" i="4"/>
  <c r="AU338" i="4"/>
  <c r="AV338" i="4"/>
  <c r="AW338" i="4"/>
  <c r="AX338" i="4"/>
  <c r="AY338" i="4"/>
  <c r="AZ338" i="4"/>
  <c r="BA338" i="4"/>
  <c r="BB338" i="4"/>
  <c r="BC338" i="4"/>
  <c r="BD338" i="4"/>
  <c r="BE338" i="4"/>
  <c r="BF338" i="4"/>
  <c r="BG338" i="4"/>
  <c r="BH338" i="4"/>
  <c r="BI338" i="4"/>
  <c r="BJ338" i="4"/>
  <c r="BK338" i="4"/>
  <c r="BL338" i="4"/>
  <c r="BM338" i="4"/>
  <c r="BN338" i="4"/>
  <c r="BO338" i="4"/>
  <c r="BP338" i="4"/>
  <c r="BQ338" i="4"/>
  <c r="BR338" i="4"/>
  <c r="BS338" i="4"/>
  <c r="BT338" i="4"/>
  <c r="BU338" i="4"/>
  <c r="BV338" i="4"/>
  <c r="BW338" i="4"/>
  <c r="BX338" i="4"/>
  <c r="BY338" i="4"/>
  <c r="BZ338" i="4"/>
  <c r="CA338" i="4"/>
  <c r="CB338" i="4"/>
  <c r="CC338" i="4"/>
  <c r="CD338" i="4"/>
  <c r="CE338" i="4"/>
  <c r="CF338" i="4"/>
  <c r="CG338" i="4"/>
  <c r="CH338" i="4"/>
  <c r="CI338" i="4"/>
  <c r="CJ338" i="4"/>
  <c r="CK338" i="4"/>
  <c r="CL338" i="4"/>
  <c r="CM338" i="4"/>
  <c r="CN338" i="4"/>
  <c r="CO338" i="4"/>
  <c r="CP338" i="4"/>
  <c r="CQ338" i="4"/>
  <c r="CR338" i="4"/>
  <c r="CS338" i="4"/>
  <c r="CT338" i="4"/>
  <c r="CU338" i="4"/>
  <c r="CV338" i="4"/>
  <c r="CW338" i="4"/>
  <c r="CX338" i="4"/>
  <c r="CY338" i="4"/>
  <c r="CZ338" i="4"/>
  <c r="DA338" i="4"/>
  <c r="DB338" i="4"/>
  <c r="DC338" i="4"/>
  <c r="DD338" i="4"/>
  <c r="DE338" i="4"/>
  <c r="DF338" i="4"/>
  <c r="DG338" i="4"/>
  <c r="DH338" i="4"/>
  <c r="DI338" i="4"/>
  <c r="DJ338" i="4"/>
  <c r="DK338" i="4"/>
  <c r="AB339" i="4"/>
  <c r="AC339" i="4"/>
  <c r="AD339" i="4"/>
  <c r="AE339" i="4"/>
  <c r="AF339" i="4"/>
  <c r="AG339" i="4"/>
  <c r="AH339" i="4"/>
  <c r="AI339" i="4"/>
  <c r="AJ339" i="4"/>
  <c r="AK339" i="4"/>
  <c r="AL339" i="4"/>
  <c r="AM339" i="4"/>
  <c r="AN339" i="4"/>
  <c r="AO339" i="4"/>
  <c r="AP339" i="4"/>
  <c r="AQ339" i="4"/>
  <c r="AR339" i="4"/>
  <c r="AS339" i="4"/>
  <c r="AT339" i="4"/>
  <c r="AU339" i="4"/>
  <c r="AV339" i="4"/>
  <c r="AW339" i="4"/>
  <c r="AX339" i="4"/>
  <c r="AY339" i="4"/>
  <c r="AZ339" i="4"/>
  <c r="BA339" i="4"/>
  <c r="BB339" i="4"/>
  <c r="BC339" i="4"/>
  <c r="BD339" i="4"/>
  <c r="BE339" i="4"/>
  <c r="BF339" i="4"/>
  <c r="BG339" i="4"/>
  <c r="BH339" i="4"/>
  <c r="BI339" i="4"/>
  <c r="BJ339" i="4"/>
  <c r="BK339" i="4"/>
  <c r="BL339" i="4"/>
  <c r="BM339" i="4"/>
  <c r="BN339" i="4"/>
  <c r="BO339" i="4"/>
  <c r="BP339" i="4"/>
  <c r="BQ339" i="4"/>
  <c r="BR339" i="4"/>
  <c r="BS339" i="4"/>
  <c r="BT339" i="4"/>
  <c r="BU339" i="4"/>
  <c r="BV339" i="4"/>
  <c r="BW339" i="4"/>
  <c r="BX339" i="4"/>
  <c r="BY339" i="4"/>
  <c r="BZ339" i="4"/>
  <c r="CA339" i="4"/>
  <c r="CB339" i="4"/>
  <c r="CC339" i="4"/>
  <c r="CD339" i="4"/>
  <c r="CE339" i="4"/>
  <c r="CF339" i="4"/>
  <c r="CG339" i="4"/>
  <c r="CH339" i="4"/>
  <c r="CI339" i="4"/>
  <c r="CJ339" i="4"/>
  <c r="CK339" i="4"/>
  <c r="CL339" i="4"/>
  <c r="CM339" i="4"/>
  <c r="CN339" i="4"/>
  <c r="CO339" i="4"/>
  <c r="CP339" i="4"/>
  <c r="CQ339" i="4"/>
  <c r="CR339" i="4"/>
  <c r="CS339" i="4"/>
  <c r="CT339" i="4"/>
  <c r="CU339" i="4"/>
  <c r="CV339" i="4"/>
  <c r="CW339" i="4"/>
  <c r="CX339" i="4"/>
  <c r="CY339" i="4"/>
  <c r="CZ339" i="4"/>
  <c r="DA339" i="4"/>
  <c r="DB339" i="4"/>
  <c r="DC339" i="4"/>
  <c r="DD339" i="4"/>
  <c r="DE339" i="4"/>
  <c r="DF339" i="4"/>
  <c r="DG339" i="4"/>
  <c r="DH339" i="4"/>
  <c r="DI339" i="4"/>
  <c r="DJ339" i="4"/>
  <c r="DK339" i="4"/>
  <c r="AB340" i="4"/>
  <c r="AC340" i="4"/>
  <c r="AD340" i="4"/>
  <c r="AE340" i="4"/>
  <c r="AF340" i="4"/>
  <c r="AG340" i="4"/>
  <c r="AH340" i="4"/>
  <c r="AI340" i="4"/>
  <c r="AJ340" i="4"/>
  <c r="AK340" i="4"/>
  <c r="AL340" i="4"/>
  <c r="AM340" i="4"/>
  <c r="AN340" i="4"/>
  <c r="AO340" i="4"/>
  <c r="AP340" i="4"/>
  <c r="AQ340" i="4"/>
  <c r="AR340" i="4"/>
  <c r="AS340" i="4"/>
  <c r="AT340" i="4"/>
  <c r="AU340" i="4"/>
  <c r="AV340" i="4"/>
  <c r="AW340" i="4"/>
  <c r="AX340" i="4"/>
  <c r="AY340" i="4"/>
  <c r="AZ340" i="4"/>
  <c r="BA340" i="4"/>
  <c r="BB340" i="4"/>
  <c r="BC340" i="4"/>
  <c r="BD340" i="4"/>
  <c r="BE340" i="4"/>
  <c r="BF340" i="4"/>
  <c r="BG340" i="4"/>
  <c r="BH340" i="4"/>
  <c r="BI340" i="4"/>
  <c r="BJ340" i="4"/>
  <c r="BK340" i="4"/>
  <c r="BL340" i="4"/>
  <c r="BM340" i="4"/>
  <c r="BN340" i="4"/>
  <c r="BO340" i="4"/>
  <c r="BP340" i="4"/>
  <c r="BQ340" i="4"/>
  <c r="BR340" i="4"/>
  <c r="BS340" i="4"/>
  <c r="BT340" i="4"/>
  <c r="BU340" i="4"/>
  <c r="BV340" i="4"/>
  <c r="BW340" i="4"/>
  <c r="BX340" i="4"/>
  <c r="BY340" i="4"/>
  <c r="BZ340" i="4"/>
  <c r="CA340" i="4"/>
  <c r="CB340" i="4"/>
  <c r="CC340" i="4"/>
  <c r="CD340" i="4"/>
  <c r="CE340" i="4"/>
  <c r="CF340" i="4"/>
  <c r="CG340" i="4"/>
  <c r="CH340" i="4"/>
  <c r="CI340" i="4"/>
  <c r="CJ340" i="4"/>
  <c r="CK340" i="4"/>
  <c r="CL340" i="4"/>
  <c r="CM340" i="4"/>
  <c r="CN340" i="4"/>
  <c r="CO340" i="4"/>
  <c r="CP340" i="4"/>
  <c r="CQ340" i="4"/>
  <c r="CR340" i="4"/>
  <c r="CS340" i="4"/>
  <c r="CT340" i="4"/>
  <c r="CU340" i="4"/>
  <c r="CV340" i="4"/>
  <c r="CW340" i="4"/>
  <c r="CX340" i="4"/>
  <c r="CY340" i="4"/>
  <c r="CZ340" i="4"/>
  <c r="DA340" i="4"/>
  <c r="DB340" i="4"/>
  <c r="DC340" i="4"/>
  <c r="DD340" i="4"/>
  <c r="DE340" i="4"/>
  <c r="DF340" i="4"/>
  <c r="DG340" i="4"/>
  <c r="DH340" i="4"/>
  <c r="DI340" i="4"/>
  <c r="DJ340" i="4"/>
  <c r="DK340" i="4"/>
  <c r="AB341" i="4"/>
  <c r="AC341" i="4"/>
  <c r="AD341" i="4"/>
  <c r="AE341" i="4"/>
  <c r="AF341" i="4"/>
  <c r="AG341" i="4"/>
  <c r="AH341" i="4"/>
  <c r="AI341" i="4"/>
  <c r="AJ341" i="4"/>
  <c r="AK341" i="4"/>
  <c r="AL341" i="4"/>
  <c r="AM341" i="4"/>
  <c r="AN341" i="4"/>
  <c r="AO341" i="4"/>
  <c r="AP341" i="4"/>
  <c r="AQ341" i="4"/>
  <c r="AR341" i="4"/>
  <c r="AS341" i="4"/>
  <c r="AT341" i="4"/>
  <c r="AU341" i="4"/>
  <c r="AV341" i="4"/>
  <c r="AW341" i="4"/>
  <c r="AX341" i="4"/>
  <c r="AY341" i="4"/>
  <c r="AZ341" i="4"/>
  <c r="BA341" i="4"/>
  <c r="BB341" i="4"/>
  <c r="BC341" i="4"/>
  <c r="BD341" i="4"/>
  <c r="BE341" i="4"/>
  <c r="BF341" i="4"/>
  <c r="BG341" i="4"/>
  <c r="BH341" i="4"/>
  <c r="BI341" i="4"/>
  <c r="BJ341" i="4"/>
  <c r="BK341" i="4"/>
  <c r="BL341" i="4"/>
  <c r="BM341" i="4"/>
  <c r="BN341" i="4"/>
  <c r="BO341" i="4"/>
  <c r="BP341" i="4"/>
  <c r="BQ341" i="4"/>
  <c r="BR341" i="4"/>
  <c r="BS341" i="4"/>
  <c r="BT341" i="4"/>
  <c r="BU341" i="4"/>
  <c r="BV341" i="4"/>
  <c r="BW341" i="4"/>
  <c r="BX341" i="4"/>
  <c r="BY341" i="4"/>
  <c r="BZ341" i="4"/>
  <c r="CA341" i="4"/>
  <c r="CB341" i="4"/>
  <c r="CC341" i="4"/>
  <c r="CD341" i="4"/>
  <c r="CE341" i="4"/>
  <c r="CF341" i="4"/>
  <c r="CG341" i="4"/>
  <c r="CH341" i="4"/>
  <c r="CI341" i="4"/>
  <c r="CJ341" i="4"/>
  <c r="CK341" i="4"/>
  <c r="CL341" i="4"/>
  <c r="CM341" i="4"/>
  <c r="CN341" i="4"/>
  <c r="CO341" i="4"/>
  <c r="CP341" i="4"/>
  <c r="CQ341" i="4"/>
  <c r="CR341" i="4"/>
  <c r="CS341" i="4"/>
  <c r="CT341" i="4"/>
  <c r="CU341" i="4"/>
  <c r="CV341" i="4"/>
  <c r="CW341" i="4"/>
  <c r="CX341" i="4"/>
  <c r="CY341" i="4"/>
  <c r="CZ341" i="4"/>
  <c r="DA341" i="4"/>
  <c r="DB341" i="4"/>
  <c r="DC341" i="4"/>
  <c r="DD341" i="4"/>
  <c r="DE341" i="4"/>
  <c r="DF341" i="4"/>
  <c r="DG341" i="4"/>
  <c r="DH341" i="4"/>
  <c r="DI341" i="4"/>
  <c r="DJ341" i="4"/>
  <c r="DK341" i="4"/>
  <c r="AB342" i="4"/>
  <c r="AC342" i="4"/>
  <c r="AD342" i="4"/>
  <c r="AE342" i="4"/>
  <c r="AF342" i="4"/>
  <c r="AG342" i="4"/>
  <c r="AH342" i="4"/>
  <c r="AI342" i="4"/>
  <c r="AJ342" i="4"/>
  <c r="AK342" i="4"/>
  <c r="AL342" i="4"/>
  <c r="AM342" i="4"/>
  <c r="AN342" i="4"/>
  <c r="AO342" i="4"/>
  <c r="AP342" i="4"/>
  <c r="AQ342" i="4"/>
  <c r="AR342" i="4"/>
  <c r="AS342" i="4"/>
  <c r="AT342" i="4"/>
  <c r="AU342" i="4"/>
  <c r="AV342" i="4"/>
  <c r="AW342" i="4"/>
  <c r="AX342" i="4"/>
  <c r="AY342" i="4"/>
  <c r="AZ342" i="4"/>
  <c r="BA342" i="4"/>
  <c r="BB342" i="4"/>
  <c r="BC342" i="4"/>
  <c r="BD342" i="4"/>
  <c r="BE342" i="4"/>
  <c r="BF342" i="4"/>
  <c r="BG342" i="4"/>
  <c r="BH342" i="4"/>
  <c r="BI342" i="4"/>
  <c r="BJ342" i="4"/>
  <c r="BK342" i="4"/>
  <c r="BL342" i="4"/>
  <c r="BM342" i="4"/>
  <c r="BN342" i="4"/>
  <c r="BO342" i="4"/>
  <c r="BP342" i="4"/>
  <c r="BQ342" i="4"/>
  <c r="BR342" i="4"/>
  <c r="BS342" i="4"/>
  <c r="BT342" i="4"/>
  <c r="BU342" i="4"/>
  <c r="BV342" i="4"/>
  <c r="BW342" i="4"/>
  <c r="BX342" i="4"/>
  <c r="BY342" i="4"/>
  <c r="BZ342" i="4"/>
  <c r="CA342" i="4"/>
  <c r="CB342" i="4"/>
  <c r="CC342" i="4"/>
  <c r="CD342" i="4"/>
  <c r="CE342" i="4"/>
  <c r="CF342" i="4"/>
  <c r="CG342" i="4"/>
  <c r="CH342" i="4"/>
  <c r="CI342" i="4"/>
  <c r="CJ342" i="4"/>
  <c r="CK342" i="4"/>
  <c r="CL342" i="4"/>
  <c r="CM342" i="4"/>
  <c r="CN342" i="4"/>
  <c r="CO342" i="4"/>
  <c r="CP342" i="4"/>
  <c r="CQ342" i="4"/>
  <c r="CR342" i="4"/>
  <c r="CS342" i="4"/>
  <c r="CT342" i="4"/>
  <c r="CU342" i="4"/>
  <c r="CV342" i="4"/>
  <c r="CW342" i="4"/>
  <c r="CX342" i="4"/>
  <c r="CY342" i="4"/>
  <c r="CZ342" i="4"/>
  <c r="DA342" i="4"/>
  <c r="DB342" i="4"/>
  <c r="DC342" i="4"/>
  <c r="DD342" i="4"/>
  <c r="DE342" i="4"/>
  <c r="DF342" i="4"/>
  <c r="DG342" i="4"/>
  <c r="DH342" i="4"/>
  <c r="DI342" i="4"/>
  <c r="DJ342" i="4"/>
  <c r="DK342" i="4"/>
  <c r="F333" i="4"/>
  <c r="G333" i="4"/>
  <c r="H333" i="4"/>
  <c r="I333" i="4"/>
  <c r="J333" i="4"/>
  <c r="K333" i="4"/>
  <c r="L333" i="4"/>
  <c r="M333" i="4"/>
  <c r="N333" i="4"/>
  <c r="O333" i="4"/>
  <c r="P333" i="4"/>
  <c r="Q333" i="4"/>
  <c r="R333" i="4"/>
  <c r="S333" i="4"/>
  <c r="T333" i="4"/>
  <c r="U333" i="4"/>
  <c r="V333" i="4"/>
  <c r="W333" i="4"/>
  <c r="X333" i="4"/>
  <c r="Y333" i="4"/>
  <c r="Z333" i="4"/>
  <c r="AA333" i="4"/>
  <c r="F334" i="4"/>
  <c r="G334" i="4"/>
  <c r="H334" i="4"/>
  <c r="I334" i="4"/>
  <c r="J334" i="4"/>
  <c r="K334" i="4"/>
  <c r="L334" i="4"/>
  <c r="M334" i="4"/>
  <c r="N334" i="4"/>
  <c r="O334" i="4"/>
  <c r="P334" i="4"/>
  <c r="Q334" i="4"/>
  <c r="R334" i="4"/>
  <c r="S334" i="4"/>
  <c r="T334" i="4"/>
  <c r="U334" i="4"/>
  <c r="V334" i="4"/>
  <c r="W334" i="4"/>
  <c r="X334" i="4"/>
  <c r="Y334" i="4"/>
  <c r="Z334" i="4"/>
  <c r="AA334" i="4"/>
  <c r="F335" i="4"/>
  <c r="G335" i="4"/>
  <c r="H335" i="4"/>
  <c r="I335" i="4"/>
  <c r="J335" i="4"/>
  <c r="K335" i="4"/>
  <c r="L335" i="4"/>
  <c r="M335" i="4"/>
  <c r="N335" i="4"/>
  <c r="O335" i="4"/>
  <c r="P335" i="4"/>
  <c r="Q335" i="4"/>
  <c r="R335" i="4"/>
  <c r="S335" i="4"/>
  <c r="T335" i="4"/>
  <c r="U335" i="4"/>
  <c r="V335" i="4"/>
  <c r="W335" i="4"/>
  <c r="X335" i="4"/>
  <c r="Y335" i="4"/>
  <c r="Z335" i="4"/>
  <c r="AA335" i="4"/>
  <c r="F336" i="4"/>
  <c r="G336" i="4"/>
  <c r="H336" i="4"/>
  <c r="I336" i="4"/>
  <c r="J336" i="4"/>
  <c r="K336" i="4"/>
  <c r="L336" i="4"/>
  <c r="M336" i="4"/>
  <c r="N336" i="4"/>
  <c r="O336" i="4"/>
  <c r="P336" i="4"/>
  <c r="Q336" i="4"/>
  <c r="R336" i="4"/>
  <c r="S336" i="4"/>
  <c r="T336" i="4"/>
  <c r="U336" i="4"/>
  <c r="V336" i="4"/>
  <c r="W336" i="4"/>
  <c r="X336" i="4"/>
  <c r="Y336" i="4"/>
  <c r="Z336" i="4"/>
  <c r="AA336" i="4"/>
  <c r="F337" i="4"/>
  <c r="G337" i="4"/>
  <c r="H337" i="4"/>
  <c r="I337" i="4"/>
  <c r="J337" i="4"/>
  <c r="K337" i="4"/>
  <c r="L337" i="4"/>
  <c r="M337" i="4"/>
  <c r="N337" i="4"/>
  <c r="O337" i="4"/>
  <c r="P337" i="4"/>
  <c r="Q337" i="4"/>
  <c r="R337" i="4"/>
  <c r="S337" i="4"/>
  <c r="T337" i="4"/>
  <c r="U337" i="4"/>
  <c r="V337" i="4"/>
  <c r="W337" i="4"/>
  <c r="X337" i="4"/>
  <c r="Y337" i="4"/>
  <c r="Z337" i="4"/>
  <c r="AA337" i="4"/>
  <c r="F338" i="4"/>
  <c r="G338" i="4"/>
  <c r="H338" i="4"/>
  <c r="I338" i="4"/>
  <c r="J338" i="4"/>
  <c r="K338" i="4"/>
  <c r="L338" i="4"/>
  <c r="M338" i="4"/>
  <c r="N338" i="4"/>
  <c r="O338" i="4"/>
  <c r="P338" i="4"/>
  <c r="Q338" i="4"/>
  <c r="R338" i="4"/>
  <c r="S338" i="4"/>
  <c r="T338" i="4"/>
  <c r="U338" i="4"/>
  <c r="V338" i="4"/>
  <c r="W338" i="4"/>
  <c r="X338" i="4"/>
  <c r="Y338" i="4"/>
  <c r="Z338" i="4"/>
  <c r="AA338" i="4"/>
  <c r="F339" i="4"/>
  <c r="G339" i="4"/>
  <c r="H339" i="4"/>
  <c r="I339" i="4"/>
  <c r="J339" i="4"/>
  <c r="K339" i="4"/>
  <c r="L339" i="4"/>
  <c r="M339" i="4"/>
  <c r="N339" i="4"/>
  <c r="O339" i="4"/>
  <c r="P339" i="4"/>
  <c r="Q339" i="4"/>
  <c r="R339" i="4"/>
  <c r="S339" i="4"/>
  <c r="T339" i="4"/>
  <c r="U339" i="4"/>
  <c r="V339" i="4"/>
  <c r="W339" i="4"/>
  <c r="X339" i="4"/>
  <c r="Y339" i="4"/>
  <c r="Z339" i="4"/>
  <c r="AA339" i="4"/>
  <c r="F340" i="4"/>
  <c r="G340" i="4"/>
  <c r="H340" i="4"/>
  <c r="I340" i="4"/>
  <c r="J340" i="4"/>
  <c r="K340" i="4"/>
  <c r="L340" i="4"/>
  <c r="M340" i="4"/>
  <c r="N340" i="4"/>
  <c r="O340" i="4"/>
  <c r="P340" i="4"/>
  <c r="Q340" i="4"/>
  <c r="R340" i="4"/>
  <c r="S340" i="4"/>
  <c r="T340" i="4"/>
  <c r="U340" i="4"/>
  <c r="V340" i="4"/>
  <c r="W340" i="4"/>
  <c r="X340" i="4"/>
  <c r="Y340" i="4"/>
  <c r="Z340" i="4"/>
  <c r="AA340" i="4"/>
  <c r="F341" i="4"/>
  <c r="G341" i="4"/>
  <c r="H341" i="4"/>
  <c r="I341" i="4"/>
  <c r="J341" i="4"/>
  <c r="K341" i="4"/>
  <c r="L341" i="4"/>
  <c r="M341" i="4"/>
  <c r="N341" i="4"/>
  <c r="O341" i="4"/>
  <c r="P341" i="4"/>
  <c r="Q341" i="4"/>
  <c r="R341" i="4"/>
  <c r="S341" i="4"/>
  <c r="T341" i="4"/>
  <c r="U341" i="4"/>
  <c r="V341" i="4"/>
  <c r="W341" i="4"/>
  <c r="X341" i="4"/>
  <c r="Y341" i="4"/>
  <c r="Z341" i="4"/>
  <c r="AA341" i="4"/>
  <c r="F342" i="4"/>
  <c r="G342" i="4"/>
  <c r="H342" i="4"/>
  <c r="I342" i="4"/>
  <c r="J342" i="4"/>
  <c r="K342" i="4"/>
  <c r="L342" i="4"/>
  <c r="M342" i="4"/>
  <c r="N342" i="4"/>
  <c r="O342" i="4"/>
  <c r="P342" i="4"/>
  <c r="Q342" i="4"/>
  <c r="R342" i="4"/>
  <c r="S342" i="4"/>
  <c r="T342" i="4"/>
  <c r="U342" i="4"/>
  <c r="V342" i="4"/>
  <c r="W342" i="4"/>
  <c r="X342" i="4"/>
  <c r="Y342" i="4"/>
  <c r="Z342" i="4"/>
  <c r="AA342" i="4"/>
  <c r="E334" i="4"/>
  <c r="E335" i="4"/>
  <c r="E336" i="4"/>
  <c r="E337" i="4"/>
  <c r="E338" i="4"/>
  <c r="E339" i="4"/>
  <c r="E340" i="4"/>
  <c r="E341" i="4"/>
  <c r="E342" i="4"/>
  <c r="E333" i="4"/>
  <c r="B51" i="6"/>
  <c r="B51" i="5"/>
  <c r="B51" i="3"/>
  <c r="B51" i="2"/>
  <c r="B51" i="1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4" i="4"/>
  <c r="IG96" i="4" l="1"/>
  <c r="IG260" i="4"/>
  <c r="IG68" i="4"/>
  <c r="IG280" i="4"/>
  <c r="IG8" i="4"/>
  <c r="IG136" i="4"/>
  <c r="IG248" i="4"/>
  <c r="IG12" i="4"/>
  <c r="IG52" i="4"/>
  <c r="IG100" i="4"/>
  <c r="IG140" i="4"/>
  <c r="IG188" i="4"/>
  <c r="IG244" i="4"/>
  <c r="IG308" i="4"/>
  <c r="IJ5" i="4"/>
  <c r="IJ6" i="4"/>
  <c r="IJ7" i="4"/>
  <c r="IJ8" i="4"/>
  <c r="IJ9" i="4"/>
  <c r="IJ10" i="4"/>
  <c r="IJ11" i="4"/>
  <c r="IJ12" i="4"/>
  <c r="IJ13" i="4"/>
  <c r="IJ14" i="4"/>
  <c r="IJ15" i="4"/>
  <c r="IJ16" i="4"/>
  <c r="IJ17" i="4"/>
  <c r="IJ18" i="4"/>
  <c r="IJ19" i="4"/>
  <c r="IJ20" i="4"/>
  <c r="IJ21" i="4"/>
  <c r="IJ22" i="4"/>
  <c r="IJ23" i="4"/>
  <c r="IJ24" i="4"/>
  <c r="IJ25" i="4"/>
  <c r="IJ26" i="4"/>
  <c r="IJ27" i="4"/>
  <c r="IJ28" i="4"/>
  <c r="IJ29" i="4"/>
  <c r="IJ30" i="4"/>
  <c r="IJ31" i="4"/>
  <c r="IJ32" i="4"/>
  <c r="IJ33" i="4"/>
  <c r="IJ34" i="4"/>
  <c r="IJ35" i="4"/>
  <c r="IJ36" i="4"/>
  <c r="IJ37" i="4"/>
  <c r="IJ38" i="4"/>
  <c r="IJ39" i="4"/>
  <c r="IJ40" i="4"/>
  <c r="IJ41" i="4"/>
  <c r="IJ42" i="4"/>
  <c r="IJ43" i="4"/>
  <c r="IJ44" i="4"/>
  <c r="IJ45" i="4"/>
  <c r="IJ46" i="4"/>
  <c r="IJ47" i="4"/>
  <c r="IJ48" i="4"/>
  <c r="IJ49" i="4"/>
  <c r="IJ50" i="4"/>
  <c r="IJ51" i="4"/>
  <c r="IJ52" i="4"/>
  <c r="IJ53" i="4"/>
  <c r="IJ54" i="4"/>
  <c r="IJ55" i="4"/>
  <c r="IJ56" i="4"/>
  <c r="IJ57" i="4"/>
  <c r="IJ58" i="4"/>
  <c r="IJ59" i="4"/>
  <c r="IJ60" i="4"/>
  <c r="IJ61" i="4"/>
  <c r="IJ62" i="4"/>
  <c r="IJ63" i="4"/>
  <c r="IJ64" i="4"/>
  <c r="IJ65" i="4"/>
  <c r="IJ66" i="4"/>
  <c r="IJ67" i="4"/>
  <c r="IJ68" i="4"/>
  <c r="IJ69" i="4"/>
  <c r="IJ70" i="4"/>
  <c r="IJ71" i="4"/>
  <c r="IJ72" i="4"/>
  <c r="IJ73" i="4"/>
  <c r="IJ74" i="4"/>
  <c r="IJ75" i="4"/>
  <c r="IJ76" i="4"/>
  <c r="IJ77" i="4"/>
  <c r="IJ78" i="4"/>
  <c r="IJ79" i="4"/>
  <c r="IJ80" i="4"/>
  <c r="IJ81" i="4"/>
  <c r="IJ82" i="4"/>
  <c r="IJ83" i="4"/>
  <c r="IJ84" i="4"/>
  <c r="IJ85" i="4"/>
  <c r="IJ86" i="4"/>
  <c r="IJ87" i="4"/>
  <c r="IJ88" i="4"/>
  <c r="IJ89" i="4"/>
  <c r="IJ90" i="4"/>
  <c r="IJ91" i="4"/>
  <c r="IJ92" i="4"/>
  <c r="IJ93" i="4"/>
  <c r="IJ94" i="4"/>
  <c r="IJ95" i="4"/>
  <c r="IJ96" i="4"/>
  <c r="IJ97" i="4"/>
  <c r="IJ98" i="4"/>
  <c r="IJ99" i="4"/>
  <c r="IJ100" i="4"/>
  <c r="IJ101" i="4"/>
  <c r="IJ102" i="4"/>
  <c r="IJ103" i="4"/>
  <c r="IJ104" i="4"/>
  <c r="IJ105" i="4"/>
  <c r="IJ106" i="4"/>
  <c r="IJ107" i="4"/>
  <c r="IJ108" i="4"/>
  <c r="IJ109" i="4"/>
  <c r="IJ110" i="4"/>
  <c r="IJ111" i="4"/>
  <c r="IJ112" i="4"/>
  <c r="IJ113" i="4"/>
  <c r="IJ114" i="4"/>
  <c r="IJ115" i="4"/>
  <c r="IJ116" i="4"/>
  <c r="IJ117" i="4"/>
  <c r="IJ118" i="4"/>
  <c r="IJ119" i="4"/>
  <c r="IJ120" i="4"/>
  <c r="IJ121" i="4"/>
  <c r="IJ122" i="4"/>
  <c r="IJ123" i="4"/>
  <c r="IJ124" i="4"/>
  <c r="IJ125" i="4"/>
  <c r="IJ126" i="4"/>
  <c r="IJ127" i="4"/>
  <c r="IJ128" i="4"/>
  <c r="IJ129" i="4"/>
  <c r="IJ130" i="4"/>
  <c r="IJ131" i="4"/>
  <c r="IJ132" i="4"/>
  <c r="IJ133" i="4"/>
  <c r="IJ134" i="4"/>
  <c r="IJ135" i="4"/>
  <c r="IJ136" i="4"/>
  <c r="IJ137" i="4"/>
  <c r="IJ138" i="4"/>
  <c r="IJ139" i="4"/>
  <c r="IJ140" i="4"/>
  <c r="IJ141" i="4"/>
  <c r="IJ142" i="4"/>
  <c r="IJ143" i="4"/>
  <c r="IJ144" i="4"/>
  <c r="IJ145" i="4"/>
  <c r="IJ146" i="4"/>
  <c r="IJ147" i="4"/>
  <c r="IJ148" i="4"/>
  <c r="IJ149" i="4"/>
  <c r="IJ150" i="4"/>
  <c r="IJ151" i="4"/>
  <c r="IJ152" i="4"/>
  <c r="IJ153" i="4"/>
  <c r="IJ154" i="4"/>
  <c r="IJ155" i="4"/>
  <c r="IJ156" i="4"/>
  <c r="IJ157" i="4"/>
  <c r="IJ158" i="4"/>
  <c r="IJ159" i="4"/>
  <c r="IJ160" i="4"/>
  <c r="IJ161" i="4"/>
  <c r="IJ162" i="4"/>
  <c r="IJ163" i="4"/>
  <c r="IJ164" i="4"/>
  <c r="IJ165" i="4"/>
  <c r="IJ166" i="4"/>
  <c r="IJ167" i="4"/>
  <c r="IJ168" i="4"/>
  <c r="IJ169" i="4"/>
  <c r="IJ170" i="4"/>
  <c r="IJ171" i="4"/>
  <c r="IJ172" i="4"/>
  <c r="IJ173" i="4"/>
  <c r="IJ174" i="4"/>
  <c r="IJ175" i="4"/>
  <c r="IJ176" i="4"/>
  <c r="IJ177" i="4"/>
  <c r="IJ178" i="4"/>
  <c r="IJ179" i="4"/>
  <c r="IJ180" i="4"/>
  <c r="IJ181" i="4"/>
  <c r="IJ182" i="4"/>
  <c r="IJ183" i="4"/>
  <c r="IJ184" i="4"/>
  <c r="IJ185" i="4"/>
  <c r="IJ186" i="4"/>
  <c r="IJ187" i="4"/>
  <c r="IJ188" i="4"/>
  <c r="IJ189" i="4"/>
  <c r="IJ190" i="4"/>
  <c r="IJ191" i="4"/>
  <c r="IJ192" i="4"/>
  <c r="IJ193" i="4"/>
  <c r="IJ194" i="4"/>
  <c r="IJ195" i="4"/>
  <c r="IJ196" i="4"/>
  <c r="IJ197" i="4"/>
  <c r="IJ198" i="4"/>
  <c r="IJ199" i="4"/>
  <c r="IJ200" i="4"/>
  <c r="IJ201" i="4"/>
  <c r="IJ202" i="4"/>
  <c r="IJ203" i="4"/>
  <c r="IJ204" i="4"/>
  <c r="IJ205" i="4"/>
  <c r="IJ206" i="4"/>
  <c r="IJ207" i="4"/>
  <c r="IJ208" i="4"/>
  <c r="IJ209" i="4"/>
  <c r="IJ210" i="4"/>
  <c r="IJ211" i="4"/>
  <c r="IJ212" i="4"/>
  <c r="IJ213" i="4"/>
  <c r="IJ214" i="4"/>
  <c r="IJ215" i="4"/>
  <c r="IJ216" i="4"/>
  <c r="IJ217" i="4"/>
  <c r="IJ218" i="4"/>
  <c r="IJ219" i="4"/>
  <c r="IJ220" i="4"/>
  <c r="IJ221" i="4"/>
  <c r="IJ222" i="4"/>
  <c r="IJ223" i="4"/>
  <c r="IJ224" i="4"/>
  <c r="IJ225" i="4"/>
  <c r="IJ226" i="4"/>
  <c r="IJ227" i="4"/>
  <c r="IJ228" i="4"/>
  <c r="IJ229" i="4"/>
  <c r="IJ230" i="4"/>
  <c r="IJ231" i="4"/>
  <c r="IJ232" i="4"/>
  <c r="IJ233" i="4"/>
  <c r="IJ234" i="4"/>
  <c r="IJ235" i="4"/>
  <c r="IJ236" i="4"/>
  <c r="IJ237" i="4"/>
  <c r="IJ238" i="4"/>
  <c r="IJ239" i="4"/>
  <c r="IJ240" i="4"/>
  <c r="IJ241" i="4"/>
  <c r="IJ242" i="4"/>
  <c r="IJ243" i="4"/>
  <c r="IJ244" i="4"/>
  <c r="IJ245" i="4"/>
  <c r="IJ246" i="4"/>
  <c r="IJ247" i="4"/>
  <c r="IJ248" i="4"/>
  <c r="IJ249" i="4"/>
  <c r="IJ250" i="4"/>
  <c r="IJ251" i="4"/>
  <c r="IJ252" i="4"/>
  <c r="IJ253" i="4"/>
  <c r="IJ254" i="4"/>
  <c r="IJ255" i="4"/>
  <c r="IJ256" i="4"/>
  <c r="IJ257" i="4"/>
  <c r="IJ258" i="4"/>
  <c r="IJ259" i="4"/>
  <c r="IJ260" i="4"/>
  <c r="IJ261" i="4"/>
  <c r="IJ262" i="4"/>
  <c r="IJ263" i="4"/>
  <c r="IJ264" i="4"/>
  <c r="IJ265" i="4"/>
  <c r="IJ266" i="4"/>
  <c r="IJ267" i="4"/>
  <c r="IJ268" i="4"/>
  <c r="IJ269" i="4"/>
  <c r="IJ270" i="4"/>
  <c r="IJ271" i="4"/>
  <c r="IJ272" i="4"/>
  <c r="IJ273" i="4"/>
  <c r="IJ274" i="4"/>
  <c r="IJ275" i="4"/>
  <c r="IJ276" i="4"/>
  <c r="IJ277" i="4"/>
  <c r="IJ278" i="4"/>
  <c r="IJ279" i="4"/>
  <c r="IJ280" i="4"/>
  <c r="IJ281" i="4"/>
  <c r="IJ282" i="4"/>
  <c r="IJ283" i="4"/>
  <c r="IJ284" i="4"/>
  <c r="IJ285" i="4"/>
  <c r="IJ286" i="4"/>
  <c r="IJ287" i="4"/>
  <c r="IJ288" i="4"/>
  <c r="IJ289" i="4"/>
  <c r="IJ290" i="4"/>
  <c r="IJ291" i="4"/>
  <c r="IJ292" i="4"/>
  <c r="IJ293" i="4"/>
  <c r="IJ294" i="4"/>
  <c r="IJ295" i="4"/>
  <c r="IJ296" i="4"/>
  <c r="IJ297" i="4"/>
  <c r="IJ298" i="4"/>
  <c r="IJ299" i="4"/>
  <c r="IJ300" i="4"/>
  <c r="IJ301" i="4"/>
  <c r="IJ302" i="4"/>
  <c r="IJ303" i="4"/>
  <c r="IJ304" i="4"/>
  <c r="IJ305" i="4"/>
  <c r="IJ306" i="4"/>
  <c r="IJ307" i="4"/>
  <c r="IJ308" i="4"/>
  <c r="IJ309" i="4"/>
  <c r="IJ310" i="4"/>
  <c r="IJ311" i="4"/>
  <c r="IJ312" i="4"/>
  <c r="IJ313" i="4"/>
  <c r="IJ314" i="4"/>
  <c r="IJ315" i="4"/>
  <c r="IJ316" i="4"/>
  <c r="IJ317" i="4"/>
  <c r="IJ318" i="4"/>
  <c r="IJ319" i="4"/>
  <c r="IJ320" i="4"/>
  <c r="IJ321" i="4"/>
  <c r="IJ322" i="4"/>
  <c r="IJ323" i="4"/>
  <c r="IJ324" i="4"/>
  <c r="IJ325" i="4"/>
  <c r="IJ326" i="4"/>
  <c r="IJ327" i="4"/>
  <c r="IJ328" i="4"/>
  <c r="IJ329" i="4"/>
  <c r="IJ330" i="4"/>
  <c r="IJ331" i="4"/>
  <c r="IJ4" i="4"/>
  <c r="B363" i="5" l="1"/>
  <c r="B362" i="5"/>
  <c r="B361" i="5"/>
  <c r="B360" i="5"/>
  <c r="B359" i="5"/>
  <c r="B358" i="5"/>
  <c r="B357" i="5"/>
  <c r="B356" i="5"/>
  <c r="B355" i="5"/>
  <c r="B354" i="5"/>
  <c r="B352" i="5"/>
  <c r="B351" i="5"/>
  <c r="B350" i="5"/>
  <c r="B349" i="5"/>
  <c r="B348" i="5"/>
  <c r="B347" i="5"/>
  <c r="B345" i="5"/>
  <c r="B343" i="5"/>
  <c r="B342" i="5"/>
  <c r="B340" i="5"/>
  <c r="B339" i="5"/>
  <c r="B338" i="5"/>
  <c r="B337" i="5"/>
  <c r="B336" i="5"/>
  <c r="B335" i="5"/>
  <c r="B334" i="5"/>
  <c r="B333" i="5"/>
  <c r="B332" i="5"/>
  <c r="B331" i="5"/>
  <c r="B330" i="5"/>
  <c r="B329" i="5"/>
  <c r="B328" i="5"/>
  <c r="B327" i="5"/>
  <c r="B326" i="5"/>
  <c r="B325" i="5"/>
  <c r="B324" i="5"/>
  <c r="B323" i="5"/>
  <c r="B322" i="5"/>
  <c r="B321" i="5"/>
  <c r="B320" i="5"/>
  <c r="B319" i="5"/>
  <c r="B318" i="5"/>
  <c r="B317" i="5"/>
  <c r="B316" i="5"/>
  <c r="B315" i="5"/>
  <c r="B314" i="5"/>
  <c r="B313" i="5"/>
  <c r="B312" i="5"/>
  <c r="B311" i="5"/>
  <c r="B310" i="5"/>
  <c r="B309" i="5"/>
  <c r="B308" i="5"/>
  <c r="B307" i="5"/>
  <c r="B306" i="5"/>
  <c r="B305" i="5"/>
  <c r="B304" i="5"/>
  <c r="B303" i="5"/>
  <c r="B302" i="5"/>
  <c r="B301" i="5"/>
  <c r="B300" i="5"/>
  <c r="B299" i="5"/>
  <c r="B298" i="5"/>
  <c r="B297" i="5"/>
  <c r="B296" i="5"/>
  <c r="B295" i="5"/>
  <c r="B294" i="5"/>
  <c r="B293" i="5"/>
  <c r="B292" i="5"/>
  <c r="B291" i="5"/>
  <c r="B290" i="5"/>
  <c r="B289" i="5"/>
  <c r="B288" i="5"/>
  <c r="B287" i="5"/>
  <c r="B286" i="5"/>
  <c r="B285" i="5"/>
  <c r="B284" i="5"/>
  <c r="B283" i="5"/>
  <c r="B281" i="5"/>
  <c r="B279" i="5"/>
  <c r="B278" i="5"/>
  <c r="B275" i="5"/>
  <c r="B274" i="5"/>
  <c r="B273" i="5"/>
  <c r="B270" i="5"/>
  <c r="B268" i="5"/>
  <c r="B267" i="5"/>
  <c r="B266" i="5"/>
  <c r="B264" i="5"/>
  <c r="B263" i="5"/>
  <c r="B262" i="5"/>
  <c r="B261" i="5"/>
  <c r="B260" i="5"/>
  <c r="B259" i="5"/>
  <c r="B257" i="5"/>
  <c r="B256" i="5"/>
  <c r="B255" i="5"/>
  <c r="B254" i="5"/>
  <c r="B253" i="5"/>
  <c r="B251" i="5"/>
  <c r="B250" i="5"/>
  <c r="B249" i="5"/>
  <c r="B248" i="5"/>
  <c r="B247" i="5"/>
  <c r="B246" i="5"/>
  <c r="B245" i="5"/>
  <c r="B244" i="5"/>
  <c r="B242" i="5"/>
  <c r="B241" i="5"/>
  <c r="B240" i="5"/>
  <c r="B239" i="5"/>
  <c r="B238" i="5"/>
  <c r="B236" i="5"/>
  <c r="B235" i="5"/>
  <c r="B234" i="5"/>
  <c r="B233" i="5"/>
  <c r="B232" i="5"/>
  <c r="B231" i="5"/>
  <c r="B230" i="5"/>
  <c r="B229" i="5"/>
  <c r="B228" i="5"/>
  <c r="B227" i="5"/>
  <c r="B226" i="5"/>
  <c r="B225" i="5"/>
  <c r="B224" i="5"/>
  <c r="B222" i="5"/>
  <c r="B221" i="5"/>
  <c r="B220" i="5"/>
  <c r="B219" i="5"/>
  <c r="B218" i="5"/>
  <c r="B216" i="5"/>
  <c r="B215" i="5"/>
  <c r="B214" i="5"/>
  <c r="B213" i="5"/>
  <c r="B211" i="5"/>
  <c r="B210" i="5"/>
  <c r="B209" i="5"/>
  <c r="B208" i="5"/>
  <c r="B207" i="5"/>
  <c r="B206" i="5"/>
  <c r="B205" i="5"/>
  <c r="B204" i="5"/>
  <c r="B203" i="5"/>
  <c r="B202" i="5"/>
  <c r="B201" i="5"/>
  <c r="B200" i="5"/>
  <c r="B199" i="5"/>
  <c r="B197" i="5"/>
  <c r="B196" i="5"/>
  <c r="B195" i="5"/>
  <c r="B194" i="5"/>
  <c r="B193" i="5"/>
  <c r="B192" i="5"/>
  <c r="B191" i="5"/>
  <c r="B190" i="5"/>
  <c r="B189" i="5"/>
  <c r="B188" i="5"/>
  <c r="B187" i="5"/>
  <c r="B186" i="5"/>
  <c r="B185" i="5"/>
  <c r="B184" i="5"/>
  <c r="B183" i="5"/>
  <c r="B182" i="5"/>
  <c r="B181" i="5"/>
  <c r="B180" i="5"/>
  <c r="B179" i="5"/>
  <c r="B178" i="5"/>
  <c r="B177" i="5"/>
  <c r="B176" i="5"/>
  <c r="B175" i="5"/>
  <c r="B174" i="5"/>
  <c r="B173" i="5"/>
  <c r="B172" i="5"/>
  <c r="B171" i="5"/>
  <c r="B170" i="5"/>
  <c r="B169" i="5"/>
  <c r="B168" i="5"/>
  <c r="B167" i="5"/>
  <c r="B166" i="5"/>
  <c r="B165" i="5"/>
  <c r="B164" i="5"/>
  <c r="B163" i="5"/>
  <c r="B162" i="5"/>
  <c r="B161" i="5"/>
  <c r="B160" i="5"/>
  <c r="B159" i="5"/>
  <c r="B158" i="5"/>
  <c r="B157" i="5"/>
  <c r="B156" i="5"/>
  <c r="B155" i="5"/>
  <c r="B154" i="5"/>
  <c r="B153" i="5"/>
  <c r="B152" i="5"/>
  <c r="B151" i="5"/>
  <c r="B150" i="5"/>
  <c r="B149" i="5"/>
  <c r="B148" i="5"/>
  <c r="B147" i="5"/>
  <c r="B146" i="5"/>
  <c r="B145" i="5"/>
  <c r="B144" i="5"/>
  <c r="B143" i="5"/>
  <c r="B142" i="5"/>
  <c r="B141" i="5"/>
  <c r="B140" i="5"/>
  <c r="B139" i="5"/>
  <c r="B138" i="5"/>
  <c r="B137" i="5"/>
  <c r="B136" i="5"/>
  <c r="B135" i="5"/>
  <c r="B134" i="5"/>
  <c r="B133" i="5"/>
  <c r="B131" i="5"/>
  <c r="B130" i="5"/>
  <c r="B129" i="5"/>
  <c r="B128" i="5"/>
  <c r="B127" i="5"/>
  <c r="B125" i="5"/>
  <c r="B124" i="5"/>
  <c r="B123" i="5"/>
  <c r="B122" i="5"/>
  <c r="B121" i="5"/>
  <c r="B119" i="5"/>
  <c r="B118" i="5"/>
  <c r="B117" i="5"/>
  <c r="B116" i="5"/>
  <c r="B115" i="5"/>
  <c r="B114" i="5"/>
  <c r="B113" i="5"/>
  <c r="B112" i="5"/>
  <c r="B111" i="5"/>
  <c r="B110" i="5"/>
  <c r="B109" i="5"/>
  <c r="B107" i="5"/>
  <c r="B106" i="5"/>
  <c r="B105" i="5"/>
  <c r="B104" i="5"/>
  <c r="B103" i="5"/>
  <c r="B102" i="5"/>
  <c r="B101" i="5"/>
  <c r="B100" i="5"/>
  <c r="B99" i="5"/>
  <c r="B98" i="5"/>
  <c r="B97" i="5"/>
  <c r="B96" i="5"/>
  <c r="B95" i="5"/>
  <c r="B94" i="5"/>
  <c r="B93" i="5"/>
  <c r="B92" i="5"/>
  <c r="B91" i="5"/>
  <c r="B90" i="5"/>
  <c r="B89" i="5"/>
  <c r="B87" i="5"/>
  <c r="B86" i="5"/>
  <c r="B84" i="5"/>
  <c r="B83" i="5"/>
  <c r="B82" i="5"/>
  <c r="B81" i="5"/>
  <c r="B79" i="5"/>
  <c r="B78" i="5"/>
  <c r="B77" i="5"/>
  <c r="B76" i="5"/>
  <c r="B75" i="5"/>
  <c r="B74" i="5"/>
  <c r="B73" i="5"/>
  <c r="B71" i="5"/>
  <c r="B70" i="5"/>
  <c r="B69" i="5"/>
  <c r="B68" i="5"/>
  <c r="B67" i="5"/>
  <c r="B66" i="5"/>
  <c r="B65" i="5"/>
  <c r="B64" i="5"/>
  <c r="B63" i="5"/>
  <c r="B62" i="5"/>
  <c r="B61" i="5"/>
  <c r="B60" i="5"/>
  <c r="B59" i="5"/>
  <c r="B58" i="5"/>
  <c r="B57" i="5"/>
  <c r="B56" i="5"/>
  <c r="B55" i="5"/>
  <c r="B54" i="5"/>
  <c r="B53" i="5"/>
  <c r="B52" i="5"/>
  <c r="B50" i="5"/>
  <c r="B49" i="5"/>
  <c r="B48" i="5"/>
  <c r="B47" i="5"/>
  <c r="B46" i="5"/>
  <c r="B45" i="5"/>
  <c r="B44" i="5"/>
  <c r="B43" i="5"/>
  <c r="B42" i="5"/>
  <c r="B41" i="5"/>
  <c r="B40" i="5"/>
  <c r="B39" i="5"/>
  <c r="B38" i="5"/>
  <c r="B37" i="5"/>
  <c r="B36" i="5"/>
  <c r="B35" i="5"/>
  <c r="B34" i="5"/>
  <c r="B32" i="5"/>
  <c r="B30" i="5"/>
  <c r="B29" i="5"/>
  <c r="B28" i="5"/>
  <c r="B27" i="5"/>
  <c r="B26" i="5"/>
  <c r="B25" i="5"/>
  <c r="B24" i="5"/>
  <c r="B23" i="5"/>
  <c r="B22" i="5"/>
  <c r="B21" i="5"/>
  <c r="B20" i="5"/>
  <c r="B19" i="5"/>
  <c r="B18" i="5"/>
  <c r="B17" i="5"/>
  <c r="B16" i="5"/>
  <c r="B15" i="5"/>
  <c r="B14" i="5"/>
  <c r="B13" i="5"/>
  <c r="B12" i="5"/>
  <c r="B10" i="5"/>
  <c r="B9" i="5"/>
  <c r="B8" i="5"/>
  <c r="B7" i="5"/>
  <c r="B6" i="5"/>
  <c r="B5" i="5"/>
  <c r="B4" i="5"/>
  <c r="B3" i="5"/>
  <c r="F384" i="6"/>
  <c r="G384" i="6"/>
  <c r="H384" i="6"/>
  <c r="J384" i="6"/>
  <c r="K384" i="6"/>
  <c r="L384" i="6"/>
  <c r="M384" i="6"/>
  <c r="O384" i="6"/>
  <c r="P384" i="6"/>
  <c r="Q384" i="6"/>
  <c r="R384" i="6"/>
  <c r="S384" i="6"/>
  <c r="T384" i="6"/>
  <c r="U384" i="6"/>
  <c r="W384" i="6"/>
  <c r="X384" i="6"/>
  <c r="Y384" i="6"/>
  <c r="F379" i="6"/>
  <c r="G379" i="6"/>
  <c r="H379" i="6"/>
  <c r="K379" i="6"/>
  <c r="L379" i="6"/>
  <c r="M379" i="6"/>
  <c r="O379" i="6"/>
  <c r="P379" i="6"/>
  <c r="Q379" i="6"/>
  <c r="S379" i="6"/>
  <c r="T379" i="6"/>
  <c r="U379" i="6"/>
  <c r="W379" i="6"/>
  <c r="X379" i="6"/>
  <c r="Y379" i="6"/>
  <c r="B363" i="6"/>
  <c r="B362" i="6"/>
  <c r="B361" i="6"/>
  <c r="B360" i="6"/>
  <c r="B359" i="6"/>
  <c r="B358" i="6"/>
  <c r="B357" i="6"/>
  <c r="B356" i="6"/>
  <c r="B355" i="6"/>
  <c r="B354" i="6"/>
  <c r="B352" i="6"/>
  <c r="B351" i="6"/>
  <c r="B350" i="6"/>
  <c r="B349" i="6"/>
  <c r="B348" i="6"/>
  <c r="B347" i="6"/>
  <c r="B345" i="6"/>
  <c r="B343" i="6"/>
  <c r="B342" i="6"/>
  <c r="B340" i="6"/>
  <c r="B339" i="6"/>
  <c r="B338" i="6"/>
  <c r="B337" i="6"/>
  <c r="B336" i="6"/>
  <c r="B335" i="6"/>
  <c r="B334" i="6"/>
  <c r="B333" i="6"/>
  <c r="B332" i="6"/>
  <c r="B331" i="6"/>
  <c r="B330" i="6"/>
  <c r="B329" i="6"/>
  <c r="B328" i="6"/>
  <c r="B327" i="6"/>
  <c r="B326" i="6"/>
  <c r="B325" i="6"/>
  <c r="B324" i="6"/>
  <c r="B323" i="6"/>
  <c r="B322" i="6"/>
  <c r="B321" i="6"/>
  <c r="B320" i="6"/>
  <c r="B319" i="6"/>
  <c r="B318" i="6"/>
  <c r="B317" i="6"/>
  <c r="B316" i="6"/>
  <c r="B315" i="6"/>
  <c r="B314" i="6"/>
  <c r="B313" i="6"/>
  <c r="B312" i="6"/>
  <c r="B311" i="6"/>
  <c r="B310" i="6"/>
  <c r="B309" i="6"/>
  <c r="B308" i="6"/>
  <c r="B307" i="6"/>
  <c r="B306" i="6"/>
  <c r="B305" i="6"/>
  <c r="B304" i="6"/>
  <c r="B303" i="6"/>
  <c r="B302" i="6"/>
  <c r="B301" i="6"/>
  <c r="B300" i="6"/>
  <c r="B299" i="6"/>
  <c r="B298" i="6"/>
  <c r="B297" i="6"/>
  <c r="B296" i="6"/>
  <c r="B295" i="6"/>
  <c r="B294" i="6"/>
  <c r="B293" i="6"/>
  <c r="B292" i="6"/>
  <c r="B291" i="6"/>
  <c r="B290" i="6"/>
  <c r="B289" i="6"/>
  <c r="B288" i="6"/>
  <c r="B287" i="6"/>
  <c r="B286" i="6"/>
  <c r="B285" i="6"/>
  <c r="B284" i="6"/>
  <c r="B283" i="6"/>
  <c r="B281" i="6"/>
  <c r="B279" i="6"/>
  <c r="B278" i="6"/>
  <c r="B275" i="6"/>
  <c r="B274" i="6"/>
  <c r="B273" i="6"/>
  <c r="B270" i="6"/>
  <c r="B268" i="6"/>
  <c r="B267" i="6"/>
  <c r="B266" i="6"/>
  <c r="B264" i="6"/>
  <c r="B263" i="6"/>
  <c r="B262" i="6"/>
  <c r="B261" i="6"/>
  <c r="B260" i="6"/>
  <c r="B259" i="6"/>
  <c r="B257" i="6"/>
  <c r="B256" i="6"/>
  <c r="B255" i="6"/>
  <c r="B254" i="6"/>
  <c r="B253" i="6"/>
  <c r="B251" i="6"/>
  <c r="B250" i="6"/>
  <c r="B249" i="6"/>
  <c r="B248" i="6"/>
  <c r="B247" i="6"/>
  <c r="B246" i="6"/>
  <c r="B245" i="6"/>
  <c r="B244" i="6"/>
  <c r="B242" i="6"/>
  <c r="B241" i="6"/>
  <c r="B240" i="6"/>
  <c r="B239" i="6"/>
  <c r="B238" i="6"/>
  <c r="B236" i="6"/>
  <c r="B235" i="6"/>
  <c r="B234" i="6"/>
  <c r="B233" i="6"/>
  <c r="B232" i="6"/>
  <c r="B231" i="6"/>
  <c r="B230" i="6"/>
  <c r="B229" i="6"/>
  <c r="B228" i="6"/>
  <c r="B227" i="6"/>
  <c r="B226" i="6"/>
  <c r="B225" i="6"/>
  <c r="B224" i="6"/>
  <c r="B222" i="6"/>
  <c r="B221" i="6"/>
  <c r="B220" i="6"/>
  <c r="B219" i="6"/>
  <c r="B218" i="6"/>
  <c r="B216" i="6"/>
  <c r="B215" i="6"/>
  <c r="B214" i="6"/>
  <c r="B213" i="6"/>
  <c r="B211" i="6"/>
  <c r="B210" i="6"/>
  <c r="B209" i="6"/>
  <c r="B208" i="6"/>
  <c r="B207" i="6"/>
  <c r="B206" i="6"/>
  <c r="B205" i="6"/>
  <c r="B204" i="6"/>
  <c r="B203" i="6"/>
  <c r="B202" i="6"/>
  <c r="B201" i="6"/>
  <c r="B200" i="6"/>
  <c r="B199" i="6"/>
  <c r="B197" i="6"/>
  <c r="B196" i="6"/>
  <c r="B195" i="6"/>
  <c r="B194" i="6"/>
  <c r="B193" i="6"/>
  <c r="B192" i="6"/>
  <c r="B191" i="6"/>
  <c r="B190" i="6"/>
  <c r="B189" i="6"/>
  <c r="B188" i="6"/>
  <c r="B187" i="6"/>
  <c r="B186" i="6"/>
  <c r="B185" i="6"/>
  <c r="B184" i="6"/>
  <c r="B183" i="6"/>
  <c r="B182" i="6"/>
  <c r="B181" i="6"/>
  <c r="B180" i="6"/>
  <c r="B179" i="6"/>
  <c r="B178" i="6"/>
  <c r="B177" i="6"/>
  <c r="B176" i="6"/>
  <c r="B175" i="6"/>
  <c r="B174" i="6"/>
  <c r="B173" i="6"/>
  <c r="B172" i="6"/>
  <c r="B171" i="6"/>
  <c r="B170" i="6"/>
  <c r="B169" i="6"/>
  <c r="B168" i="6"/>
  <c r="B167" i="6"/>
  <c r="B166" i="6"/>
  <c r="B165" i="6"/>
  <c r="B164" i="6"/>
  <c r="B163" i="6"/>
  <c r="B162" i="6"/>
  <c r="B161" i="6"/>
  <c r="B160" i="6"/>
  <c r="B159" i="6"/>
  <c r="B158" i="6"/>
  <c r="B157" i="6"/>
  <c r="B156" i="6"/>
  <c r="B155" i="6"/>
  <c r="B154" i="6"/>
  <c r="B153" i="6"/>
  <c r="B152" i="6"/>
  <c r="B151" i="6"/>
  <c r="B150" i="6"/>
  <c r="B149" i="6"/>
  <c r="B148" i="6"/>
  <c r="B147" i="6"/>
  <c r="B146" i="6"/>
  <c r="B145" i="6"/>
  <c r="B144" i="6"/>
  <c r="B143" i="6"/>
  <c r="B142" i="6"/>
  <c r="B141" i="6"/>
  <c r="B140" i="6"/>
  <c r="B139" i="6"/>
  <c r="B138" i="6"/>
  <c r="B137" i="6"/>
  <c r="B136" i="6"/>
  <c r="B135" i="6"/>
  <c r="B134" i="6"/>
  <c r="B133" i="6"/>
  <c r="B131" i="6"/>
  <c r="B130" i="6"/>
  <c r="B129" i="6"/>
  <c r="B128" i="6"/>
  <c r="B127" i="6"/>
  <c r="B125" i="6"/>
  <c r="B124" i="6"/>
  <c r="B123" i="6"/>
  <c r="B122" i="6"/>
  <c r="B121" i="6"/>
  <c r="B119" i="6"/>
  <c r="B118" i="6"/>
  <c r="B117" i="6"/>
  <c r="B116" i="6"/>
  <c r="B115" i="6"/>
  <c r="B114" i="6"/>
  <c r="B113" i="6"/>
  <c r="B112" i="6"/>
  <c r="B111" i="6"/>
  <c r="B110" i="6"/>
  <c r="B109" i="6"/>
  <c r="B107" i="6"/>
  <c r="B106" i="6"/>
  <c r="B105" i="6"/>
  <c r="B104" i="6"/>
  <c r="B103" i="6"/>
  <c r="B102" i="6"/>
  <c r="B101" i="6"/>
  <c r="B100" i="6"/>
  <c r="B99" i="6"/>
  <c r="B98" i="6"/>
  <c r="B97" i="6"/>
  <c r="B96" i="6"/>
  <c r="B95" i="6"/>
  <c r="B94" i="6"/>
  <c r="B93" i="6"/>
  <c r="B92" i="6"/>
  <c r="B91" i="6"/>
  <c r="B90" i="6"/>
  <c r="B89" i="6"/>
  <c r="B87" i="6"/>
  <c r="B86" i="6"/>
  <c r="B84" i="6"/>
  <c r="B83" i="6"/>
  <c r="B82" i="6"/>
  <c r="B81" i="6"/>
  <c r="B79" i="6"/>
  <c r="B78" i="6"/>
  <c r="B77" i="6"/>
  <c r="B76" i="6"/>
  <c r="B75" i="6"/>
  <c r="B74" i="6"/>
  <c r="B73" i="6"/>
  <c r="B71" i="6"/>
  <c r="B70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54" i="6"/>
  <c r="B53" i="6"/>
  <c r="B52" i="6"/>
  <c r="B50" i="6"/>
  <c r="B49" i="6"/>
  <c r="B48" i="6"/>
  <c r="B47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2" i="6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  <c r="B12" i="6"/>
  <c r="B10" i="6"/>
  <c r="B9" i="6"/>
  <c r="B8" i="6"/>
  <c r="B7" i="6"/>
  <c r="B6" i="6"/>
  <c r="B5" i="6"/>
  <c r="B4" i="6"/>
  <c r="B3" i="6"/>
  <c r="B363" i="3"/>
  <c r="B362" i="3"/>
  <c r="B361" i="3"/>
  <c r="B360" i="3"/>
  <c r="B359" i="3"/>
  <c r="B358" i="3"/>
  <c r="B357" i="3"/>
  <c r="B356" i="3"/>
  <c r="B355" i="3"/>
  <c r="B354" i="3"/>
  <c r="B352" i="3"/>
  <c r="B351" i="3"/>
  <c r="B350" i="3"/>
  <c r="B349" i="3"/>
  <c r="B348" i="3"/>
  <c r="B347" i="3"/>
  <c r="B345" i="3"/>
  <c r="B343" i="3"/>
  <c r="B342" i="3"/>
  <c r="B340" i="3"/>
  <c r="B339" i="3"/>
  <c r="B338" i="3"/>
  <c r="B337" i="3"/>
  <c r="B336" i="3"/>
  <c r="B335" i="3"/>
  <c r="B334" i="3"/>
  <c r="B333" i="3"/>
  <c r="B332" i="3"/>
  <c r="B331" i="3"/>
  <c r="B330" i="3"/>
  <c r="B329" i="3"/>
  <c r="B328" i="3"/>
  <c r="B327" i="3"/>
  <c r="B326" i="3"/>
  <c r="B325" i="3"/>
  <c r="B324" i="3"/>
  <c r="B323" i="3"/>
  <c r="B322" i="3"/>
  <c r="B321" i="3"/>
  <c r="B320" i="3"/>
  <c r="B319" i="3"/>
  <c r="B318" i="3"/>
  <c r="B317" i="3"/>
  <c r="B316" i="3"/>
  <c r="B315" i="3"/>
  <c r="B314" i="3"/>
  <c r="B313" i="3"/>
  <c r="B312" i="3"/>
  <c r="B311" i="3"/>
  <c r="B310" i="3"/>
  <c r="B309" i="3"/>
  <c r="B308" i="3"/>
  <c r="B307" i="3"/>
  <c r="B306" i="3"/>
  <c r="B305" i="3"/>
  <c r="B304" i="3"/>
  <c r="B303" i="3"/>
  <c r="B302" i="3"/>
  <c r="B301" i="3"/>
  <c r="B300" i="3"/>
  <c r="B299" i="3"/>
  <c r="B298" i="3"/>
  <c r="B297" i="3"/>
  <c r="B296" i="3"/>
  <c r="B295" i="3"/>
  <c r="B294" i="3"/>
  <c r="B293" i="3"/>
  <c r="B292" i="3"/>
  <c r="B291" i="3"/>
  <c r="B290" i="3"/>
  <c r="B289" i="3"/>
  <c r="B288" i="3"/>
  <c r="B287" i="3"/>
  <c r="B286" i="3"/>
  <c r="B285" i="3"/>
  <c r="B284" i="3"/>
  <c r="B283" i="3"/>
  <c r="B281" i="3"/>
  <c r="B279" i="3"/>
  <c r="B278" i="3"/>
  <c r="B275" i="3"/>
  <c r="B274" i="3"/>
  <c r="B273" i="3"/>
  <c r="B270" i="3"/>
  <c r="B268" i="3"/>
  <c r="B267" i="3"/>
  <c r="B266" i="3"/>
  <c r="B264" i="3"/>
  <c r="B263" i="3"/>
  <c r="B262" i="3"/>
  <c r="B261" i="3"/>
  <c r="B260" i="3"/>
  <c r="B259" i="3"/>
  <c r="B257" i="3"/>
  <c r="B256" i="3"/>
  <c r="B255" i="3"/>
  <c r="B254" i="3"/>
  <c r="B253" i="3"/>
  <c r="B251" i="3"/>
  <c r="B250" i="3"/>
  <c r="B249" i="3"/>
  <c r="B248" i="3"/>
  <c r="B247" i="3"/>
  <c r="B246" i="3"/>
  <c r="B245" i="3"/>
  <c r="B244" i="3"/>
  <c r="B242" i="3"/>
  <c r="B241" i="3"/>
  <c r="B240" i="3"/>
  <c r="B239" i="3"/>
  <c r="B238" i="3"/>
  <c r="B236" i="3"/>
  <c r="B235" i="3"/>
  <c r="B234" i="3"/>
  <c r="B233" i="3"/>
  <c r="B232" i="3"/>
  <c r="B231" i="3"/>
  <c r="B230" i="3"/>
  <c r="B229" i="3"/>
  <c r="B228" i="3"/>
  <c r="B227" i="3"/>
  <c r="B226" i="3"/>
  <c r="B225" i="3"/>
  <c r="B224" i="3"/>
  <c r="B222" i="3"/>
  <c r="B221" i="3"/>
  <c r="B220" i="3"/>
  <c r="B219" i="3"/>
  <c r="B218" i="3"/>
  <c r="B216" i="3"/>
  <c r="B215" i="3"/>
  <c r="B214" i="3"/>
  <c r="B213" i="3"/>
  <c r="B211" i="3"/>
  <c r="B210" i="3"/>
  <c r="B209" i="3"/>
  <c r="B208" i="3"/>
  <c r="B207" i="3"/>
  <c r="B206" i="3"/>
  <c r="B205" i="3"/>
  <c r="B204" i="3"/>
  <c r="B203" i="3"/>
  <c r="B202" i="3"/>
  <c r="B201" i="3"/>
  <c r="B200" i="3"/>
  <c r="B199" i="3"/>
  <c r="B197" i="3"/>
  <c r="B196" i="3"/>
  <c r="B195" i="3"/>
  <c r="B194" i="3"/>
  <c r="B193" i="3"/>
  <c r="B192" i="3"/>
  <c r="B191" i="3"/>
  <c r="B190" i="3"/>
  <c r="B189" i="3"/>
  <c r="B188" i="3"/>
  <c r="B187" i="3"/>
  <c r="B186" i="3"/>
  <c r="B185" i="3"/>
  <c r="B184" i="3"/>
  <c r="B183" i="3"/>
  <c r="B182" i="3"/>
  <c r="B181" i="3"/>
  <c r="B180" i="3"/>
  <c r="B179" i="3"/>
  <c r="B178" i="3"/>
  <c r="B177" i="3"/>
  <c r="B176" i="3"/>
  <c r="B175" i="3"/>
  <c r="B174" i="3"/>
  <c r="B173" i="3"/>
  <c r="B172" i="3"/>
  <c r="B171" i="3"/>
  <c r="B170" i="3"/>
  <c r="B169" i="3"/>
  <c r="B168" i="3"/>
  <c r="B167" i="3"/>
  <c r="B166" i="3"/>
  <c r="B165" i="3"/>
  <c r="B164" i="3"/>
  <c r="B163" i="3"/>
  <c r="B162" i="3"/>
  <c r="B161" i="3"/>
  <c r="B160" i="3"/>
  <c r="B159" i="3"/>
  <c r="B158" i="3"/>
  <c r="B157" i="3"/>
  <c r="B156" i="3"/>
  <c r="B155" i="3"/>
  <c r="B154" i="3"/>
  <c r="B153" i="3"/>
  <c r="B152" i="3"/>
  <c r="B151" i="3"/>
  <c r="B150" i="3"/>
  <c r="B149" i="3"/>
  <c r="B148" i="3"/>
  <c r="B147" i="3"/>
  <c r="B146" i="3"/>
  <c r="B145" i="3"/>
  <c r="B144" i="3"/>
  <c r="B143" i="3"/>
  <c r="B142" i="3"/>
  <c r="B141" i="3"/>
  <c r="B140" i="3"/>
  <c r="B139" i="3"/>
  <c r="B138" i="3"/>
  <c r="B137" i="3"/>
  <c r="B136" i="3"/>
  <c r="B135" i="3"/>
  <c r="B134" i="3"/>
  <c r="B133" i="3"/>
  <c r="B131" i="3"/>
  <c r="B130" i="3"/>
  <c r="B129" i="3"/>
  <c r="B128" i="3"/>
  <c r="B127" i="3"/>
  <c r="B125" i="3"/>
  <c r="B124" i="3"/>
  <c r="B123" i="3"/>
  <c r="B122" i="3"/>
  <c r="B121" i="3"/>
  <c r="B119" i="3"/>
  <c r="B118" i="3"/>
  <c r="B117" i="3"/>
  <c r="B116" i="3"/>
  <c r="B115" i="3"/>
  <c r="B114" i="3"/>
  <c r="B113" i="3"/>
  <c r="B112" i="3"/>
  <c r="B111" i="3"/>
  <c r="B110" i="3"/>
  <c r="B109" i="3"/>
  <c r="B107" i="3"/>
  <c r="B106" i="3"/>
  <c r="B105" i="3"/>
  <c r="B104" i="3"/>
  <c r="B103" i="3"/>
  <c r="B102" i="3"/>
  <c r="B101" i="3"/>
  <c r="B100" i="3"/>
  <c r="B99" i="3"/>
  <c r="B98" i="3"/>
  <c r="B97" i="3"/>
  <c r="B96" i="3"/>
  <c r="B95" i="3"/>
  <c r="B94" i="3"/>
  <c r="B93" i="3"/>
  <c r="B92" i="3"/>
  <c r="B91" i="3"/>
  <c r="B90" i="3"/>
  <c r="B89" i="3"/>
  <c r="B87" i="3"/>
  <c r="B86" i="3"/>
  <c r="B84" i="3"/>
  <c r="B83" i="3"/>
  <c r="B82" i="3"/>
  <c r="B81" i="3"/>
  <c r="B79" i="3"/>
  <c r="B78" i="3"/>
  <c r="B77" i="3"/>
  <c r="B76" i="3"/>
  <c r="B75" i="3"/>
  <c r="B74" i="3"/>
  <c r="B73" i="3"/>
  <c r="B71" i="3"/>
  <c r="B70" i="3"/>
  <c r="B69" i="3"/>
  <c r="B68" i="3"/>
  <c r="B67" i="3"/>
  <c r="B66" i="3"/>
  <c r="B65" i="3"/>
  <c r="B64" i="3"/>
  <c r="B63" i="3"/>
  <c r="B62" i="3"/>
  <c r="B61" i="3"/>
  <c r="B60" i="3"/>
  <c r="B59" i="3"/>
  <c r="B58" i="3"/>
  <c r="B57" i="3"/>
  <c r="B56" i="3"/>
  <c r="B55" i="3"/>
  <c r="B54" i="3"/>
  <c r="B53" i="3"/>
  <c r="B52" i="3"/>
  <c r="B50" i="3"/>
  <c r="B49" i="3"/>
  <c r="B48" i="3"/>
  <c r="B47" i="3"/>
  <c r="B46" i="3"/>
  <c r="B45" i="3"/>
  <c r="B44" i="3"/>
  <c r="B43" i="3"/>
  <c r="B42" i="3"/>
  <c r="B41" i="3"/>
  <c r="B40" i="3"/>
  <c r="B39" i="3"/>
  <c r="B38" i="3"/>
  <c r="B37" i="3"/>
  <c r="B36" i="3"/>
  <c r="B35" i="3"/>
  <c r="B34" i="3"/>
  <c r="B32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0" i="3"/>
  <c r="B9" i="3"/>
  <c r="B8" i="3"/>
  <c r="B7" i="3"/>
  <c r="B6" i="3"/>
  <c r="B5" i="3"/>
  <c r="B4" i="3"/>
  <c r="B3" i="3"/>
  <c r="BB384" i="2"/>
  <c r="BA384" i="2"/>
  <c r="BA377" i="2"/>
  <c r="AZ384" i="2"/>
  <c r="AY384" i="2"/>
  <c r="AY377" i="2"/>
  <c r="AD384" i="2"/>
  <c r="AE384" i="2"/>
  <c r="AF384" i="2"/>
  <c r="AG384" i="2"/>
  <c r="AH384" i="2"/>
  <c r="AI384" i="2"/>
  <c r="AJ384" i="2"/>
  <c r="AK384" i="2"/>
  <c r="AL384" i="2"/>
  <c r="AM384" i="2"/>
  <c r="AN384" i="2"/>
  <c r="AO384" i="2"/>
  <c r="AP384" i="2"/>
  <c r="AQ384" i="2"/>
  <c r="AR384" i="2"/>
  <c r="AS384" i="2"/>
  <c r="AT384" i="2"/>
  <c r="AU384" i="2"/>
  <c r="AV384" i="2"/>
  <c r="AW384" i="2"/>
  <c r="AX384" i="2"/>
  <c r="AH377" i="2"/>
  <c r="AP377" i="2"/>
  <c r="AX377" i="2"/>
  <c r="AC384" i="2"/>
  <c r="AC377" i="2"/>
  <c r="AB384" i="2"/>
  <c r="AA384" i="2"/>
  <c r="AA377" i="2"/>
  <c r="Z384" i="2"/>
  <c r="E384" i="2"/>
  <c r="F384" i="2"/>
  <c r="G384" i="2"/>
  <c r="H384" i="2"/>
  <c r="I384" i="2"/>
  <c r="J384" i="2"/>
  <c r="K384" i="2"/>
  <c r="L384" i="2"/>
  <c r="M384" i="2"/>
  <c r="N384" i="2"/>
  <c r="O384" i="2"/>
  <c r="P384" i="2"/>
  <c r="Q384" i="2"/>
  <c r="R384" i="2"/>
  <c r="S384" i="2"/>
  <c r="T384" i="2"/>
  <c r="U384" i="2"/>
  <c r="V384" i="2"/>
  <c r="W384" i="2"/>
  <c r="X384" i="2"/>
  <c r="Y384" i="2"/>
  <c r="E377" i="2"/>
  <c r="M377" i="2"/>
  <c r="U377" i="2"/>
  <c r="B363" i="2"/>
  <c r="B362" i="2"/>
  <c r="B361" i="2"/>
  <c r="B360" i="2"/>
  <c r="B359" i="2"/>
  <c r="B358" i="2"/>
  <c r="B357" i="2"/>
  <c r="B356" i="2"/>
  <c r="B355" i="2"/>
  <c r="B354" i="2"/>
  <c r="B352" i="2"/>
  <c r="B351" i="2"/>
  <c r="B350" i="2"/>
  <c r="B349" i="2"/>
  <c r="B348" i="2"/>
  <c r="B347" i="2"/>
  <c r="B345" i="2"/>
  <c r="B343" i="2"/>
  <c r="B342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1" i="2"/>
  <c r="B279" i="2"/>
  <c r="B278" i="2"/>
  <c r="B275" i="2"/>
  <c r="B274" i="2"/>
  <c r="B273" i="2"/>
  <c r="B270" i="2"/>
  <c r="B268" i="2"/>
  <c r="B267" i="2"/>
  <c r="B266" i="2"/>
  <c r="B264" i="2"/>
  <c r="B263" i="2"/>
  <c r="B262" i="2"/>
  <c r="B261" i="2"/>
  <c r="B260" i="2"/>
  <c r="B259" i="2"/>
  <c r="B257" i="2"/>
  <c r="B256" i="2"/>
  <c r="B255" i="2"/>
  <c r="B254" i="2"/>
  <c r="B253" i="2"/>
  <c r="B251" i="2"/>
  <c r="B250" i="2"/>
  <c r="B249" i="2"/>
  <c r="B248" i="2"/>
  <c r="B247" i="2"/>
  <c r="B246" i="2"/>
  <c r="B245" i="2"/>
  <c r="B244" i="2"/>
  <c r="B242" i="2"/>
  <c r="B241" i="2"/>
  <c r="B240" i="2"/>
  <c r="B239" i="2"/>
  <c r="B238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2" i="2"/>
  <c r="B221" i="2"/>
  <c r="B220" i="2"/>
  <c r="B219" i="2"/>
  <c r="B218" i="2"/>
  <c r="B216" i="2"/>
  <c r="B215" i="2"/>
  <c r="B214" i="2"/>
  <c r="B213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80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1" i="2"/>
  <c r="B130" i="2"/>
  <c r="B129" i="2"/>
  <c r="B128" i="2"/>
  <c r="B127" i="2"/>
  <c r="B125" i="2"/>
  <c r="B124" i="2"/>
  <c r="B123" i="2"/>
  <c r="B122" i="2"/>
  <c r="B121" i="2"/>
  <c r="B119" i="2"/>
  <c r="B118" i="2"/>
  <c r="B117" i="2"/>
  <c r="B116" i="2"/>
  <c r="B115" i="2"/>
  <c r="B114" i="2"/>
  <c r="B113" i="2"/>
  <c r="B112" i="2"/>
  <c r="B111" i="2"/>
  <c r="B110" i="2"/>
  <c r="B109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7" i="2"/>
  <c r="B86" i="2"/>
  <c r="B84" i="2"/>
  <c r="B83" i="2"/>
  <c r="B82" i="2"/>
  <c r="B81" i="2"/>
  <c r="B79" i="2"/>
  <c r="B78" i="2"/>
  <c r="B77" i="2"/>
  <c r="B76" i="2"/>
  <c r="B75" i="2"/>
  <c r="B74" i="2"/>
  <c r="B73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2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0" i="2"/>
  <c r="B9" i="2"/>
  <c r="B8" i="2"/>
  <c r="B7" i="2"/>
  <c r="B6" i="2"/>
  <c r="B5" i="2"/>
  <c r="B4" i="2"/>
  <c r="B3" i="2"/>
  <c r="B362" i="1"/>
  <c r="B363" i="1"/>
  <c r="B283" i="1"/>
  <c r="B284" i="1"/>
  <c r="B285" i="1"/>
  <c r="B286" i="1"/>
  <c r="B255" i="1"/>
  <c r="B256" i="1"/>
  <c r="B147" i="1"/>
  <c r="B101" i="1"/>
  <c r="B100" i="1"/>
  <c r="B99" i="1"/>
  <c r="B361" i="1"/>
  <c r="B360" i="1"/>
  <c r="B359" i="1"/>
  <c r="B358" i="1"/>
  <c r="B357" i="1"/>
  <c r="B356" i="1"/>
  <c r="B355" i="1"/>
  <c r="B354" i="1"/>
  <c r="B352" i="1"/>
  <c r="B351" i="1"/>
  <c r="B350" i="1"/>
  <c r="B349" i="1"/>
  <c r="B348" i="1"/>
  <c r="B347" i="1"/>
  <c r="B345" i="1"/>
  <c r="B343" i="1"/>
  <c r="B342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1" i="1"/>
  <c r="B279" i="1"/>
  <c r="B278" i="1"/>
  <c r="B275" i="1"/>
  <c r="B274" i="1"/>
  <c r="B273" i="1"/>
  <c r="B270" i="1"/>
  <c r="B268" i="1"/>
  <c r="B267" i="1"/>
  <c r="B266" i="1"/>
  <c r="B264" i="1"/>
  <c r="B263" i="1"/>
  <c r="B262" i="1"/>
  <c r="B261" i="1"/>
  <c r="B260" i="1"/>
  <c r="B259" i="1"/>
  <c r="B257" i="1"/>
  <c r="B254" i="1"/>
  <c r="B253" i="1"/>
  <c r="B251" i="1"/>
  <c r="B250" i="1"/>
  <c r="B249" i="1"/>
  <c r="B248" i="1"/>
  <c r="B247" i="1"/>
  <c r="B246" i="1"/>
  <c r="B245" i="1"/>
  <c r="B244" i="1"/>
  <c r="B242" i="1"/>
  <c r="B241" i="1"/>
  <c r="B240" i="1"/>
  <c r="B239" i="1"/>
  <c r="B238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2" i="1"/>
  <c r="B221" i="1"/>
  <c r="B220" i="1"/>
  <c r="B219" i="1"/>
  <c r="B218" i="1"/>
  <c r="B216" i="1"/>
  <c r="B215" i="1"/>
  <c r="B214" i="1"/>
  <c r="B213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1" i="1"/>
  <c r="B130" i="1"/>
  <c r="B129" i="1"/>
  <c r="B128" i="1"/>
  <c r="B127" i="1"/>
  <c r="B125" i="1"/>
  <c r="B124" i="1"/>
  <c r="B123" i="1"/>
  <c r="B122" i="1"/>
  <c r="B121" i="1"/>
  <c r="B119" i="1"/>
  <c r="B118" i="1"/>
  <c r="B117" i="1"/>
  <c r="B116" i="1"/>
  <c r="B115" i="1"/>
  <c r="B114" i="1"/>
  <c r="B113" i="1"/>
  <c r="B112" i="1"/>
  <c r="B111" i="1"/>
  <c r="B110" i="1"/>
  <c r="B109" i="1"/>
  <c r="B107" i="1"/>
  <c r="B106" i="1"/>
  <c r="B105" i="1"/>
  <c r="B104" i="1"/>
  <c r="B103" i="1"/>
  <c r="B102" i="1"/>
  <c r="B98" i="1"/>
  <c r="B97" i="1"/>
  <c r="B96" i="1"/>
  <c r="B95" i="1"/>
  <c r="B94" i="1"/>
  <c r="B93" i="1"/>
  <c r="B92" i="1"/>
  <c r="B91" i="1"/>
  <c r="B90" i="1"/>
  <c r="B89" i="1"/>
  <c r="B87" i="1"/>
  <c r="B86" i="1"/>
  <c r="B84" i="1"/>
  <c r="B83" i="1"/>
  <c r="B82" i="1"/>
  <c r="B81" i="1"/>
  <c r="B79" i="1"/>
  <c r="B78" i="1"/>
  <c r="B77" i="1"/>
  <c r="B76" i="1"/>
  <c r="B75" i="1"/>
  <c r="B74" i="1"/>
  <c r="B73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2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0" i="1"/>
  <c r="B9" i="1"/>
  <c r="B8" i="1"/>
  <c r="B7" i="1"/>
  <c r="B6" i="1"/>
  <c r="B5" i="1"/>
  <c r="B4" i="1"/>
  <c r="B3" i="1"/>
  <c r="AY386" i="2" l="1"/>
  <c r="D369" i="1"/>
  <c r="D377" i="1"/>
  <c r="D370" i="1"/>
  <c r="D368" i="1"/>
  <c r="D371" i="1"/>
  <c r="D372" i="1"/>
  <c r="D373" i="1"/>
  <c r="D374" i="1"/>
  <c r="D375" i="1"/>
  <c r="D376" i="1"/>
  <c r="R379" i="6"/>
  <c r="J379" i="6"/>
  <c r="X377" i="1"/>
  <c r="R384" i="1"/>
  <c r="J384" i="1"/>
  <c r="I379" i="6"/>
  <c r="E384" i="6"/>
  <c r="Y384" i="1"/>
  <c r="Q384" i="1"/>
  <c r="I384" i="1"/>
  <c r="AA386" i="2"/>
  <c r="AC386" i="2"/>
  <c r="BA386" i="2"/>
  <c r="P377" i="1"/>
  <c r="X384" i="1"/>
  <c r="P384" i="1"/>
  <c r="H384" i="1"/>
  <c r="W384" i="1"/>
  <c r="O384" i="1"/>
  <c r="G384" i="1"/>
  <c r="V384" i="1"/>
  <c r="N384" i="1"/>
  <c r="F384" i="1"/>
  <c r="AC384" i="1"/>
  <c r="I384" i="6"/>
  <c r="U384" i="1"/>
  <c r="M384" i="1"/>
  <c r="E384" i="1"/>
  <c r="AB384" i="1"/>
  <c r="H377" i="1"/>
  <c r="T384" i="1"/>
  <c r="L384" i="1"/>
  <c r="AA384" i="1"/>
  <c r="S384" i="1"/>
  <c r="K384" i="1"/>
  <c r="Z384" i="1"/>
  <c r="E379" i="6"/>
  <c r="N379" i="6"/>
  <c r="N384" i="6"/>
  <c r="V379" i="6"/>
  <c r="V384" i="6"/>
  <c r="U377" i="1"/>
  <c r="T377" i="1"/>
  <c r="L377" i="1"/>
  <c r="Z377" i="2"/>
  <c r="AB377" i="2"/>
  <c r="AT377" i="2"/>
  <c r="AL377" i="2"/>
  <c r="AD377" i="2"/>
  <c r="AZ377" i="2"/>
  <c r="BB377" i="2"/>
  <c r="K377" i="1"/>
  <c r="T386" i="1"/>
  <c r="L386" i="1"/>
  <c r="X377" i="2"/>
  <c r="P377" i="2"/>
  <c r="H377" i="2"/>
  <c r="Y386" i="2"/>
  <c r="Q386" i="2"/>
  <c r="I386" i="2"/>
  <c r="AS377" i="2"/>
  <c r="AK377" i="2"/>
  <c r="AT386" i="2"/>
  <c r="AL386" i="2"/>
  <c r="AD386" i="2"/>
  <c r="U389" i="6"/>
  <c r="M389" i="6"/>
  <c r="E389" i="6"/>
  <c r="W386" i="6"/>
  <c r="O386" i="6"/>
  <c r="G386" i="6"/>
  <c r="S377" i="1"/>
  <c r="R386" i="1"/>
  <c r="J386" i="1"/>
  <c r="R377" i="2"/>
  <c r="AU377" i="2"/>
  <c r="AM377" i="2"/>
  <c r="S375" i="1"/>
  <c r="S391" i="1"/>
  <c r="K375" i="1"/>
  <c r="K391" i="1"/>
  <c r="U374" i="1"/>
  <c r="U390" i="1"/>
  <c r="M374" i="1"/>
  <c r="M390" i="1"/>
  <c r="E374" i="1"/>
  <c r="E390" i="1"/>
  <c r="W393" i="1"/>
  <c r="O393" i="1"/>
  <c r="G393" i="1"/>
  <c r="S373" i="1"/>
  <c r="S389" i="1"/>
  <c r="K373" i="1"/>
  <c r="K389" i="1"/>
  <c r="Y388" i="1"/>
  <c r="Y372" i="1"/>
  <c r="Q372" i="1"/>
  <c r="Q388" i="1"/>
  <c r="I372" i="1"/>
  <c r="I388" i="1"/>
  <c r="U386" i="1"/>
  <c r="M386" i="1"/>
  <c r="E386" i="1"/>
  <c r="S387" i="1"/>
  <c r="K387" i="1"/>
  <c r="T371" i="1"/>
  <c r="T385" i="1"/>
  <c r="L371" i="1"/>
  <c r="L385" i="1"/>
  <c r="R370" i="1"/>
  <c r="R381" i="1"/>
  <c r="J370" i="1"/>
  <c r="J381" i="1"/>
  <c r="Y380" i="1"/>
  <c r="Q380" i="1"/>
  <c r="I380" i="1"/>
  <c r="V382" i="1"/>
  <c r="N382" i="1"/>
  <c r="F382" i="1"/>
  <c r="T369" i="1"/>
  <c r="T383" i="1"/>
  <c r="L369" i="1"/>
  <c r="L383" i="1"/>
  <c r="Z368" i="1"/>
  <c r="Z379" i="1"/>
  <c r="AC376" i="1"/>
  <c r="AC392" i="1"/>
  <c r="AC375" i="1"/>
  <c r="AC391" i="1"/>
  <c r="AC374" i="1"/>
  <c r="AC390" i="1"/>
  <c r="AC393" i="1"/>
  <c r="AC373" i="1"/>
  <c r="AC389" i="1"/>
  <c r="AC372" i="1"/>
  <c r="AC388" i="1"/>
  <c r="AC386" i="1"/>
  <c r="AC387" i="1"/>
  <c r="AC380" i="1"/>
  <c r="S379" i="2"/>
  <c r="S368" i="2"/>
  <c r="K379" i="2"/>
  <c r="K368" i="2"/>
  <c r="Y377" i="2"/>
  <c r="Q377" i="2"/>
  <c r="I377" i="2"/>
  <c r="R392" i="2"/>
  <c r="R376" i="2"/>
  <c r="J392" i="2"/>
  <c r="J376" i="2"/>
  <c r="X375" i="2"/>
  <c r="X391" i="2"/>
  <c r="P375" i="2"/>
  <c r="P391" i="2"/>
  <c r="H375" i="2"/>
  <c r="H391" i="2"/>
  <c r="R374" i="2"/>
  <c r="R390" i="2"/>
  <c r="J374" i="2"/>
  <c r="J390" i="2"/>
  <c r="T393" i="2"/>
  <c r="L393" i="2"/>
  <c r="X373" i="2"/>
  <c r="X389" i="2"/>
  <c r="P373" i="2"/>
  <c r="P389" i="2"/>
  <c r="H373" i="2"/>
  <c r="H389" i="2"/>
  <c r="V388" i="2"/>
  <c r="V372" i="2"/>
  <c r="N388" i="2"/>
  <c r="N372" i="2"/>
  <c r="F388" i="2"/>
  <c r="F372" i="2"/>
  <c r="R386" i="2"/>
  <c r="J386" i="2"/>
  <c r="X387" i="2"/>
  <c r="P387" i="2"/>
  <c r="H387" i="2"/>
  <c r="Y371" i="2"/>
  <c r="Y385" i="2"/>
  <c r="Q371" i="2"/>
  <c r="Q385" i="2"/>
  <c r="I385" i="2"/>
  <c r="I371" i="2"/>
  <c r="W381" i="2"/>
  <c r="W370" i="2"/>
  <c r="O381" i="2"/>
  <c r="O370" i="2"/>
  <c r="G381" i="2"/>
  <c r="G370" i="2"/>
  <c r="V380" i="2"/>
  <c r="N380" i="2"/>
  <c r="F380" i="2"/>
  <c r="S382" i="2"/>
  <c r="K382" i="2"/>
  <c r="Y383" i="2"/>
  <c r="Y369" i="2"/>
  <c r="Q383" i="2"/>
  <c r="Q369" i="2"/>
  <c r="I383" i="2"/>
  <c r="I369" i="2"/>
  <c r="Z385" i="2"/>
  <c r="Z371" i="2"/>
  <c r="Z383" i="2"/>
  <c r="Z369" i="2"/>
  <c r="AB371" i="2"/>
  <c r="AB385" i="2"/>
  <c r="AB383" i="2"/>
  <c r="AB369" i="2"/>
  <c r="AV379" i="2"/>
  <c r="AV368" i="2"/>
  <c r="AN379" i="2"/>
  <c r="AN368" i="2"/>
  <c r="AF379" i="2"/>
  <c r="AF368" i="2"/>
  <c r="L374" i="1"/>
  <c r="L390" i="1"/>
  <c r="V393" i="1"/>
  <c r="F393" i="1"/>
  <c r="J373" i="1"/>
  <c r="J389" i="1"/>
  <c r="X372" i="1"/>
  <c r="X388" i="1"/>
  <c r="H372" i="1"/>
  <c r="H388" i="1"/>
  <c r="R387" i="1"/>
  <c r="J387" i="1"/>
  <c r="S385" i="1"/>
  <c r="S371" i="1"/>
  <c r="K385" i="1"/>
  <c r="K371" i="1"/>
  <c r="Y381" i="1"/>
  <c r="Y370" i="1"/>
  <c r="Q370" i="1"/>
  <c r="Q381" i="1"/>
  <c r="I370" i="1"/>
  <c r="I381" i="1"/>
  <c r="X380" i="1"/>
  <c r="P380" i="1"/>
  <c r="H380" i="1"/>
  <c r="U382" i="1"/>
  <c r="M382" i="1"/>
  <c r="E382" i="1"/>
  <c r="S383" i="1"/>
  <c r="S369" i="1"/>
  <c r="K383" i="1"/>
  <c r="K369" i="1"/>
  <c r="AA379" i="1"/>
  <c r="AA368" i="1"/>
  <c r="AB376" i="1"/>
  <c r="AB392" i="1"/>
  <c r="AB375" i="1"/>
  <c r="AB391" i="1"/>
  <c r="AB374" i="1"/>
  <c r="AB390" i="1"/>
  <c r="AB393" i="1"/>
  <c r="AB373" i="1"/>
  <c r="AB389" i="1"/>
  <c r="AB372" i="1"/>
  <c r="AB388" i="1"/>
  <c r="AB386" i="1"/>
  <c r="AB387" i="1"/>
  <c r="AB380" i="1"/>
  <c r="E379" i="2"/>
  <c r="E368" i="2"/>
  <c r="R379" i="2"/>
  <c r="R368" i="2"/>
  <c r="J379" i="2"/>
  <c r="J368" i="2"/>
  <c r="Y376" i="2"/>
  <c r="Y392" i="2"/>
  <c r="Q376" i="2"/>
  <c r="Q392" i="2"/>
  <c r="I376" i="2"/>
  <c r="I392" i="2"/>
  <c r="W391" i="2"/>
  <c r="W375" i="2"/>
  <c r="O391" i="2"/>
  <c r="O375" i="2"/>
  <c r="G391" i="2"/>
  <c r="G375" i="2"/>
  <c r="Y374" i="2"/>
  <c r="Y390" i="2"/>
  <c r="Q374" i="2"/>
  <c r="Q390" i="2"/>
  <c r="I374" i="2"/>
  <c r="I390" i="2"/>
  <c r="S393" i="2"/>
  <c r="K393" i="2"/>
  <c r="W389" i="2"/>
  <c r="W373" i="2"/>
  <c r="O389" i="2"/>
  <c r="O373" i="2"/>
  <c r="G389" i="2"/>
  <c r="G373" i="2"/>
  <c r="U372" i="2"/>
  <c r="U388" i="2"/>
  <c r="M372" i="2"/>
  <c r="M388" i="2"/>
  <c r="E372" i="2"/>
  <c r="E388" i="2"/>
  <c r="W387" i="2"/>
  <c r="O387" i="2"/>
  <c r="G387" i="2"/>
  <c r="X371" i="2"/>
  <c r="X385" i="2"/>
  <c r="P385" i="2"/>
  <c r="P371" i="2"/>
  <c r="H385" i="2"/>
  <c r="H371" i="2"/>
  <c r="V381" i="2"/>
  <c r="V370" i="2"/>
  <c r="N381" i="2"/>
  <c r="N370" i="2"/>
  <c r="F381" i="2"/>
  <c r="F370" i="2"/>
  <c r="U380" i="2"/>
  <c r="M380" i="2"/>
  <c r="E380" i="2"/>
  <c r="R382" i="2"/>
  <c r="J382" i="2"/>
  <c r="X383" i="2"/>
  <c r="X369" i="2"/>
  <c r="P369" i="2"/>
  <c r="P383" i="2"/>
  <c r="H369" i="2"/>
  <c r="H383" i="2"/>
  <c r="Z372" i="2"/>
  <c r="Z388" i="2"/>
  <c r="Z380" i="2"/>
  <c r="AA379" i="2"/>
  <c r="AA368" i="2"/>
  <c r="AA392" i="2"/>
  <c r="AA376" i="2"/>
  <c r="AA374" i="2"/>
  <c r="AA390" i="2"/>
  <c r="AB372" i="2"/>
  <c r="AB388" i="2"/>
  <c r="AB380" i="2"/>
  <c r="AC379" i="2"/>
  <c r="AC368" i="2"/>
  <c r="AC392" i="2"/>
  <c r="AC376" i="2"/>
  <c r="AC390" i="2"/>
  <c r="AC374" i="2"/>
  <c r="AU379" i="2"/>
  <c r="AU368" i="2"/>
  <c r="AM379" i="2"/>
  <c r="AM368" i="2"/>
  <c r="AE379" i="2"/>
  <c r="AE368" i="2"/>
  <c r="AT392" i="2"/>
  <c r="AT376" i="2"/>
  <c r="AL392" i="2"/>
  <c r="AL376" i="2"/>
  <c r="AD392" i="2"/>
  <c r="AD376" i="2"/>
  <c r="AR375" i="2"/>
  <c r="AR391" i="2"/>
  <c r="AJ375" i="2"/>
  <c r="AJ391" i="2"/>
  <c r="J375" i="1"/>
  <c r="J391" i="1"/>
  <c r="N393" i="1"/>
  <c r="R373" i="1"/>
  <c r="R389" i="1"/>
  <c r="P372" i="1"/>
  <c r="P388" i="1"/>
  <c r="T368" i="1"/>
  <c r="T379" i="1"/>
  <c r="L368" i="1"/>
  <c r="L379" i="1"/>
  <c r="R377" i="1"/>
  <c r="J377" i="1"/>
  <c r="S376" i="1"/>
  <c r="S392" i="1"/>
  <c r="K376" i="1"/>
  <c r="K392" i="1"/>
  <c r="Y391" i="1"/>
  <c r="Y375" i="1"/>
  <c r="Q375" i="1"/>
  <c r="Q391" i="1"/>
  <c r="I375" i="1"/>
  <c r="I391" i="1"/>
  <c r="S374" i="1"/>
  <c r="S390" i="1"/>
  <c r="K374" i="1"/>
  <c r="K390" i="1"/>
  <c r="U393" i="1"/>
  <c r="M393" i="1"/>
  <c r="E393" i="1"/>
  <c r="Y389" i="1"/>
  <c r="Y373" i="1"/>
  <c r="Q373" i="1"/>
  <c r="Q389" i="1"/>
  <c r="I373" i="1"/>
  <c r="I389" i="1"/>
  <c r="W372" i="1"/>
  <c r="W388" i="1"/>
  <c r="O372" i="1"/>
  <c r="O388" i="1"/>
  <c r="G372" i="1"/>
  <c r="G388" i="1"/>
  <c r="S386" i="1"/>
  <c r="K386" i="1"/>
  <c r="Y387" i="1"/>
  <c r="Q387" i="1"/>
  <c r="I387" i="1"/>
  <c r="R385" i="1"/>
  <c r="R371" i="1"/>
  <c r="J385" i="1"/>
  <c r="J371" i="1"/>
  <c r="X370" i="1"/>
  <c r="X381" i="1"/>
  <c r="P370" i="1"/>
  <c r="P381" i="1"/>
  <c r="H370" i="1"/>
  <c r="H381" i="1"/>
  <c r="W380" i="1"/>
  <c r="O380" i="1"/>
  <c r="G380" i="1"/>
  <c r="T382" i="1"/>
  <c r="L382" i="1"/>
  <c r="R383" i="1"/>
  <c r="R369" i="1"/>
  <c r="J383" i="1"/>
  <c r="J369" i="1"/>
  <c r="AB368" i="1"/>
  <c r="AB379" i="1"/>
  <c r="AA376" i="1"/>
  <c r="AA392" i="1"/>
  <c r="AA375" i="1"/>
  <c r="AA391" i="1"/>
  <c r="AA374" i="1"/>
  <c r="AA390" i="1"/>
  <c r="AA393" i="1"/>
  <c r="AA373" i="1"/>
  <c r="AA389" i="1"/>
  <c r="AA372" i="1"/>
  <c r="AA388" i="1"/>
  <c r="AA386" i="1"/>
  <c r="AA387" i="1"/>
  <c r="AA380" i="1"/>
  <c r="Y379" i="2"/>
  <c r="Y368" i="2"/>
  <c r="Q379" i="2"/>
  <c r="Q368" i="2"/>
  <c r="I379" i="2"/>
  <c r="I368" i="2"/>
  <c r="W377" i="2"/>
  <c r="O377" i="2"/>
  <c r="G377" i="2"/>
  <c r="X376" i="2"/>
  <c r="X392" i="2"/>
  <c r="P376" i="2"/>
  <c r="P392" i="2"/>
  <c r="H376" i="2"/>
  <c r="H392" i="2"/>
  <c r="V391" i="2"/>
  <c r="V375" i="2"/>
  <c r="N391" i="2"/>
  <c r="N375" i="2"/>
  <c r="F391" i="2"/>
  <c r="F375" i="2"/>
  <c r="X374" i="2"/>
  <c r="X390" i="2"/>
  <c r="P374" i="2"/>
  <c r="P390" i="2"/>
  <c r="H374" i="2"/>
  <c r="H390" i="2"/>
  <c r="R393" i="2"/>
  <c r="J393" i="2"/>
  <c r="V389" i="2"/>
  <c r="V373" i="2"/>
  <c r="N389" i="2"/>
  <c r="N373" i="2"/>
  <c r="F389" i="2"/>
  <c r="F373" i="2"/>
  <c r="T372" i="2"/>
  <c r="T388" i="2"/>
  <c r="L388" i="2"/>
  <c r="L372" i="2"/>
  <c r="X386" i="2"/>
  <c r="P386" i="2"/>
  <c r="H386" i="2"/>
  <c r="V387" i="2"/>
  <c r="N387" i="2"/>
  <c r="F387" i="2"/>
  <c r="W385" i="2"/>
  <c r="W371" i="2"/>
  <c r="O385" i="2"/>
  <c r="O371" i="2"/>
  <c r="G385" i="2"/>
  <c r="G371" i="2"/>
  <c r="U381" i="2"/>
  <c r="U370" i="2"/>
  <c r="M381" i="2"/>
  <c r="M370" i="2"/>
  <c r="E381" i="2"/>
  <c r="E370" i="2"/>
  <c r="T380" i="2"/>
  <c r="L380" i="2"/>
  <c r="Y382" i="2"/>
  <c r="Q382" i="2"/>
  <c r="I382" i="2"/>
  <c r="W383" i="2"/>
  <c r="W369" i="2"/>
  <c r="O383" i="2"/>
  <c r="O369" i="2"/>
  <c r="G383" i="2"/>
  <c r="G369" i="2"/>
  <c r="S379" i="1"/>
  <c r="S368" i="1"/>
  <c r="K379" i="1"/>
  <c r="K368" i="1"/>
  <c r="J376" i="1"/>
  <c r="J392" i="1"/>
  <c r="R374" i="1"/>
  <c r="R390" i="1"/>
  <c r="T393" i="1"/>
  <c r="L393" i="1"/>
  <c r="X373" i="1"/>
  <c r="X389" i="1"/>
  <c r="P373" i="1"/>
  <c r="P389" i="1"/>
  <c r="H373" i="1"/>
  <c r="H389" i="1"/>
  <c r="V372" i="1"/>
  <c r="V388" i="1"/>
  <c r="N372" i="1"/>
  <c r="N388" i="1"/>
  <c r="F372" i="1"/>
  <c r="F388" i="1"/>
  <c r="X387" i="1"/>
  <c r="P387" i="1"/>
  <c r="H387" i="1"/>
  <c r="Y385" i="1"/>
  <c r="Y371" i="1"/>
  <c r="Q385" i="1"/>
  <c r="Q371" i="1"/>
  <c r="I385" i="1"/>
  <c r="I371" i="1"/>
  <c r="W370" i="1"/>
  <c r="W381" i="1"/>
  <c r="O370" i="1"/>
  <c r="O381" i="1"/>
  <c r="G370" i="1"/>
  <c r="G381" i="1"/>
  <c r="V380" i="1"/>
  <c r="N380" i="1"/>
  <c r="F380" i="1"/>
  <c r="S382" i="1"/>
  <c r="K382" i="1"/>
  <c r="Y383" i="1"/>
  <c r="Y369" i="1"/>
  <c r="Q383" i="1"/>
  <c r="Q369" i="1"/>
  <c r="I383" i="1"/>
  <c r="I369" i="1"/>
  <c r="AC368" i="1"/>
  <c r="AC379" i="1"/>
  <c r="Z376" i="1"/>
  <c r="Z392" i="1"/>
  <c r="Z375" i="1"/>
  <c r="Z391" i="1"/>
  <c r="Z374" i="1"/>
  <c r="Z390" i="1"/>
  <c r="Z393" i="1"/>
  <c r="Z389" i="1"/>
  <c r="Z373" i="1"/>
  <c r="Z372" i="1"/>
  <c r="Z388" i="1"/>
  <c r="Z386" i="1"/>
  <c r="Z387" i="1"/>
  <c r="Z380" i="1"/>
  <c r="X379" i="2"/>
  <c r="X368" i="2"/>
  <c r="P379" i="2"/>
  <c r="P368" i="2"/>
  <c r="H379" i="2"/>
  <c r="H368" i="2"/>
  <c r="V377" i="2"/>
  <c r="N377" i="2"/>
  <c r="F377" i="2"/>
  <c r="W392" i="2"/>
  <c r="W376" i="2"/>
  <c r="O392" i="2"/>
  <c r="O376" i="2"/>
  <c r="G392" i="2"/>
  <c r="G376" i="2"/>
  <c r="U391" i="2"/>
  <c r="U375" i="2"/>
  <c r="M391" i="2"/>
  <c r="M375" i="2"/>
  <c r="E391" i="2"/>
  <c r="E375" i="2"/>
  <c r="W390" i="2"/>
  <c r="W374" i="2"/>
  <c r="O390" i="2"/>
  <c r="O374" i="2"/>
  <c r="G390" i="2"/>
  <c r="G374" i="2"/>
  <c r="Y393" i="2"/>
  <c r="Q393" i="2"/>
  <c r="I393" i="2"/>
  <c r="U389" i="2"/>
  <c r="U373" i="2"/>
  <c r="M389" i="2"/>
  <c r="M373" i="2"/>
  <c r="E389" i="2"/>
  <c r="E373" i="2"/>
  <c r="S372" i="2"/>
  <c r="S388" i="2"/>
  <c r="K372" i="2"/>
  <c r="K388" i="2"/>
  <c r="W386" i="2"/>
  <c r="O386" i="2"/>
  <c r="G386" i="2"/>
  <c r="U387" i="2"/>
  <c r="M387" i="2"/>
  <c r="E387" i="2"/>
  <c r="V371" i="2"/>
  <c r="V385" i="2"/>
  <c r="N371" i="2"/>
  <c r="N385" i="2"/>
  <c r="F371" i="2"/>
  <c r="F385" i="2"/>
  <c r="T381" i="2"/>
  <c r="T370" i="2"/>
  <c r="L381" i="2"/>
  <c r="L370" i="2"/>
  <c r="V368" i="1"/>
  <c r="V379" i="1"/>
  <c r="N368" i="1"/>
  <c r="N379" i="1"/>
  <c r="F368" i="1"/>
  <c r="F379" i="1"/>
  <c r="L376" i="1"/>
  <c r="L392" i="1"/>
  <c r="R375" i="1"/>
  <c r="R391" i="1"/>
  <c r="T374" i="1"/>
  <c r="T390" i="1"/>
  <c r="R376" i="1"/>
  <c r="R392" i="1"/>
  <c r="J374" i="1"/>
  <c r="J390" i="1"/>
  <c r="E368" i="1"/>
  <c r="E379" i="1"/>
  <c r="R379" i="1"/>
  <c r="R368" i="1"/>
  <c r="J379" i="1"/>
  <c r="J368" i="1"/>
  <c r="Y392" i="1"/>
  <c r="Y376" i="1"/>
  <c r="Q376" i="1"/>
  <c r="Q392" i="1"/>
  <c r="I376" i="1"/>
  <c r="I392" i="1"/>
  <c r="W375" i="1"/>
  <c r="W391" i="1"/>
  <c r="O375" i="1"/>
  <c r="O391" i="1"/>
  <c r="G375" i="1"/>
  <c r="G391" i="1"/>
  <c r="Y390" i="1"/>
  <c r="Y374" i="1"/>
  <c r="Q374" i="1"/>
  <c r="Q390" i="1"/>
  <c r="I374" i="1"/>
  <c r="I390" i="1"/>
  <c r="S393" i="1"/>
  <c r="K393" i="1"/>
  <c r="W373" i="1"/>
  <c r="W389" i="1"/>
  <c r="O373" i="1"/>
  <c r="O389" i="1"/>
  <c r="G373" i="1"/>
  <c r="G389" i="1"/>
  <c r="U372" i="1"/>
  <c r="U388" i="1"/>
  <c r="M372" i="1"/>
  <c r="M388" i="1"/>
  <c r="E372" i="1"/>
  <c r="E388" i="1"/>
  <c r="Y386" i="1"/>
  <c r="Q386" i="1"/>
  <c r="I386" i="1"/>
  <c r="W387" i="1"/>
  <c r="O387" i="1"/>
  <c r="G387" i="1"/>
  <c r="X385" i="1"/>
  <c r="X371" i="1"/>
  <c r="P385" i="1"/>
  <c r="P371" i="1"/>
  <c r="H385" i="1"/>
  <c r="H371" i="1"/>
  <c r="V370" i="1"/>
  <c r="V381" i="1"/>
  <c r="N370" i="1"/>
  <c r="N381" i="1"/>
  <c r="F370" i="1"/>
  <c r="F381" i="1"/>
  <c r="U380" i="1"/>
  <c r="M380" i="1"/>
  <c r="E380" i="1"/>
  <c r="R382" i="1"/>
  <c r="J382" i="1"/>
  <c r="X383" i="1"/>
  <c r="X369" i="1"/>
  <c r="P383" i="1"/>
  <c r="P369" i="1"/>
  <c r="H383" i="1"/>
  <c r="H369" i="1"/>
  <c r="AC377" i="1"/>
  <c r="AC371" i="1"/>
  <c r="AC385" i="1"/>
  <c r="AC381" i="1"/>
  <c r="AC370" i="1"/>
  <c r="AC382" i="1"/>
  <c r="AC369" i="1"/>
  <c r="AC383" i="1"/>
  <c r="W379" i="2"/>
  <c r="W368" i="2"/>
  <c r="O379" i="2"/>
  <c r="O368" i="2"/>
  <c r="G379" i="2"/>
  <c r="G368" i="2"/>
  <c r="V392" i="2"/>
  <c r="V376" i="2"/>
  <c r="N392" i="2"/>
  <c r="N376" i="2"/>
  <c r="F392" i="2"/>
  <c r="F376" i="2"/>
  <c r="T391" i="2"/>
  <c r="T375" i="2"/>
  <c r="L391" i="2"/>
  <c r="L375" i="2"/>
  <c r="V390" i="2"/>
  <c r="V374" i="2"/>
  <c r="N390" i="2"/>
  <c r="N374" i="2"/>
  <c r="F390" i="2"/>
  <c r="F374" i="2"/>
  <c r="X393" i="2"/>
  <c r="P393" i="2"/>
  <c r="H393" i="2"/>
  <c r="T373" i="2"/>
  <c r="T389" i="2"/>
  <c r="L373" i="2"/>
  <c r="L389" i="2"/>
  <c r="R372" i="2"/>
  <c r="R388" i="2"/>
  <c r="J372" i="2"/>
  <c r="J388" i="2"/>
  <c r="V386" i="2"/>
  <c r="N386" i="2"/>
  <c r="F386" i="2"/>
  <c r="T387" i="2"/>
  <c r="L387" i="2"/>
  <c r="U385" i="2"/>
  <c r="U371" i="2"/>
  <c r="M385" i="2"/>
  <c r="M371" i="2"/>
  <c r="E385" i="2"/>
  <c r="E371" i="2"/>
  <c r="S381" i="2"/>
  <c r="S370" i="2"/>
  <c r="K381" i="2"/>
  <c r="K370" i="2"/>
  <c r="R380" i="2"/>
  <c r="J380" i="2"/>
  <c r="W382" i="2"/>
  <c r="O382" i="2"/>
  <c r="G382" i="2"/>
  <c r="U383" i="2"/>
  <c r="U369" i="2"/>
  <c r="M383" i="2"/>
  <c r="M369" i="2"/>
  <c r="E383" i="2"/>
  <c r="E369" i="2"/>
  <c r="E376" i="1"/>
  <c r="E392" i="1"/>
  <c r="M368" i="1"/>
  <c r="M379" i="1"/>
  <c r="I377" i="1"/>
  <c r="X375" i="1"/>
  <c r="X391" i="1"/>
  <c r="H375" i="1"/>
  <c r="H391" i="1"/>
  <c r="Y379" i="1"/>
  <c r="Y368" i="1"/>
  <c r="Q368" i="1"/>
  <c r="Q379" i="1"/>
  <c r="I368" i="1"/>
  <c r="I379" i="1"/>
  <c r="W377" i="1"/>
  <c r="O377" i="1"/>
  <c r="G377" i="1"/>
  <c r="X376" i="1"/>
  <c r="X392" i="1"/>
  <c r="P376" i="1"/>
  <c r="P392" i="1"/>
  <c r="H376" i="1"/>
  <c r="H392" i="1"/>
  <c r="V375" i="1"/>
  <c r="V391" i="1"/>
  <c r="N375" i="1"/>
  <c r="N391" i="1"/>
  <c r="F375" i="1"/>
  <c r="F391" i="1"/>
  <c r="X374" i="1"/>
  <c r="X390" i="1"/>
  <c r="P374" i="1"/>
  <c r="P390" i="1"/>
  <c r="H390" i="1"/>
  <c r="H374" i="1"/>
  <c r="R393" i="1"/>
  <c r="J393" i="1"/>
  <c r="V373" i="1"/>
  <c r="V389" i="1"/>
  <c r="N373" i="1"/>
  <c r="N389" i="1"/>
  <c r="F373" i="1"/>
  <c r="F389" i="1"/>
  <c r="T372" i="1"/>
  <c r="T388" i="1"/>
  <c r="L372" i="1"/>
  <c r="L388" i="1"/>
  <c r="X386" i="1"/>
  <c r="P386" i="1"/>
  <c r="H386" i="1"/>
  <c r="V387" i="1"/>
  <c r="N387" i="1"/>
  <c r="F387" i="1"/>
  <c r="W371" i="1"/>
  <c r="W385" i="1"/>
  <c r="O371" i="1"/>
  <c r="O385" i="1"/>
  <c r="G371" i="1"/>
  <c r="G385" i="1"/>
  <c r="U370" i="1"/>
  <c r="U381" i="1"/>
  <c r="M370" i="1"/>
  <c r="M381" i="1"/>
  <c r="E370" i="1"/>
  <c r="E381" i="1"/>
  <c r="T380" i="1"/>
  <c r="L380" i="1"/>
  <c r="Y382" i="1"/>
  <c r="Q382" i="1"/>
  <c r="I382" i="1"/>
  <c r="W383" i="1"/>
  <c r="W369" i="1"/>
  <c r="O383" i="1"/>
  <c r="O369" i="1"/>
  <c r="G383" i="1"/>
  <c r="G369" i="1"/>
  <c r="AB377" i="1"/>
  <c r="AB371" i="1"/>
  <c r="AB385" i="1"/>
  <c r="AB370" i="1"/>
  <c r="AB381" i="1"/>
  <c r="AB382" i="1"/>
  <c r="AB369" i="1"/>
  <c r="AB383" i="1"/>
  <c r="V379" i="2"/>
  <c r="V368" i="2"/>
  <c r="N379" i="2"/>
  <c r="N368" i="2"/>
  <c r="F379" i="2"/>
  <c r="F368" i="2"/>
  <c r="T377" i="2"/>
  <c r="L377" i="2"/>
  <c r="U392" i="2"/>
  <c r="U376" i="2"/>
  <c r="M392" i="2"/>
  <c r="M376" i="2"/>
  <c r="E392" i="2"/>
  <c r="E376" i="2"/>
  <c r="S391" i="2"/>
  <c r="S375" i="2"/>
  <c r="K391" i="2"/>
  <c r="K375" i="2"/>
  <c r="U390" i="2"/>
  <c r="U374" i="2"/>
  <c r="M390" i="2"/>
  <c r="M374" i="2"/>
  <c r="E390" i="2"/>
  <c r="E374" i="2"/>
  <c r="W393" i="2"/>
  <c r="O393" i="2"/>
  <c r="G393" i="2"/>
  <c r="S373" i="2"/>
  <c r="S389" i="2"/>
  <c r="K373" i="2"/>
  <c r="K389" i="2"/>
  <c r="Y388" i="2"/>
  <c r="Y372" i="2"/>
  <c r="Q372" i="2"/>
  <c r="Q388" i="2"/>
  <c r="I372" i="2"/>
  <c r="I388" i="2"/>
  <c r="U386" i="2"/>
  <c r="M386" i="2"/>
  <c r="E386" i="2"/>
  <c r="S387" i="2"/>
  <c r="K387" i="2"/>
  <c r="T371" i="2"/>
  <c r="T385" i="2"/>
  <c r="L385" i="2"/>
  <c r="L371" i="2"/>
  <c r="R381" i="2"/>
  <c r="R370" i="2"/>
  <c r="J381" i="2"/>
  <c r="J370" i="2"/>
  <c r="Y380" i="2"/>
  <c r="U376" i="1"/>
  <c r="U392" i="1"/>
  <c r="T376" i="1"/>
  <c r="T392" i="1"/>
  <c r="Q377" i="1"/>
  <c r="P375" i="1"/>
  <c r="P391" i="1"/>
  <c r="V377" i="1"/>
  <c r="F377" i="1"/>
  <c r="W376" i="1"/>
  <c r="W392" i="1"/>
  <c r="O376" i="1"/>
  <c r="O392" i="1"/>
  <c r="G376" i="1"/>
  <c r="G392" i="1"/>
  <c r="U375" i="1"/>
  <c r="U391" i="1"/>
  <c r="M375" i="1"/>
  <c r="M391" i="1"/>
  <c r="E375" i="1"/>
  <c r="E391" i="1"/>
  <c r="W374" i="1"/>
  <c r="W390" i="1"/>
  <c r="O374" i="1"/>
  <c r="O390" i="1"/>
  <c r="G374" i="1"/>
  <c r="G390" i="1"/>
  <c r="Y393" i="1"/>
  <c r="Q393" i="1"/>
  <c r="I393" i="1"/>
  <c r="U373" i="1"/>
  <c r="U389" i="1"/>
  <c r="M373" i="1"/>
  <c r="M389" i="1"/>
  <c r="E373" i="1"/>
  <c r="E389" i="1"/>
  <c r="S372" i="1"/>
  <c r="S388" i="1"/>
  <c r="K372" i="1"/>
  <c r="K388" i="1"/>
  <c r="W386" i="1"/>
  <c r="O386" i="1"/>
  <c r="G386" i="1"/>
  <c r="U387" i="1"/>
  <c r="M387" i="1"/>
  <c r="E387" i="1"/>
  <c r="V371" i="1"/>
  <c r="V385" i="1"/>
  <c r="N371" i="1"/>
  <c r="N385" i="1"/>
  <c r="F371" i="1"/>
  <c r="F385" i="1"/>
  <c r="T370" i="1"/>
  <c r="T381" i="1"/>
  <c r="L370" i="1"/>
  <c r="L381" i="1"/>
  <c r="S380" i="1"/>
  <c r="K380" i="1"/>
  <c r="X382" i="1"/>
  <c r="P382" i="1"/>
  <c r="H382" i="1"/>
  <c r="V383" i="1"/>
  <c r="V369" i="1"/>
  <c r="N383" i="1"/>
  <c r="N369" i="1"/>
  <c r="F383" i="1"/>
  <c r="F369" i="1"/>
  <c r="AA377" i="1"/>
  <c r="AA385" i="1"/>
  <c r="AA371" i="1"/>
  <c r="AA370" i="1"/>
  <c r="AA381" i="1"/>
  <c r="AA382" i="1"/>
  <c r="AA383" i="1"/>
  <c r="AA369" i="1"/>
  <c r="U379" i="2"/>
  <c r="U368" i="2"/>
  <c r="M379" i="2"/>
  <c r="M368" i="2"/>
  <c r="S377" i="2"/>
  <c r="K377" i="2"/>
  <c r="T392" i="2"/>
  <c r="T376" i="2"/>
  <c r="L392" i="2"/>
  <c r="L376" i="2"/>
  <c r="R375" i="2"/>
  <c r="R391" i="2"/>
  <c r="J375" i="2"/>
  <c r="J391" i="2"/>
  <c r="T390" i="2"/>
  <c r="T374" i="2"/>
  <c r="L390" i="2"/>
  <c r="L374" i="2"/>
  <c r="V393" i="2"/>
  <c r="N393" i="2"/>
  <c r="F393" i="2"/>
  <c r="R373" i="2"/>
  <c r="R389" i="2"/>
  <c r="J373" i="2"/>
  <c r="J389" i="2"/>
  <c r="X372" i="2"/>
  <c r="X388" i="2"/>
  <c r="P372" i="2"/>
  <c r="P388" i="2"/>
  <c r="H372" i="2"/>
  <c r="H388" i="2"/>
  <c r="T386" i="2"/>
  <c r="L386" i="2"/>
  <c r="R387" i="2"/>
  <c r="J387" i="2"/>
  <c r="S385" i="2"/>
  <c r="S371" i="2"/>
  <c r="K385" i="2"/>
  <c r="K371" i="2"/>
  <c r="Y381" i="2"/>
  <c r="Y370" i="2"/>
  <c r="Q381" i="2"/>
  <c r="Q370" i="2"/>
  <c r="I381" i="2"/>
  <c r="I370" i="2"/>
  <c r="X380" i="2"/>
  <c r="P380" i="2"/>
  <c r="H380" i="2"/>
  <c r="U382" i="2"/>
  <c r="M382" i="2"/>
  <c r="E382" i="2"/>
  <c r="S383" i="2"/>
  <c r="S369" i="2"/>
  <c r="K383" i="2"/>
  <c r="K369" i="2"/>
  <c r="Z381" i="2"/>
  <c r="Z370" i="2"/>
  <c r="M376" i="1"/>
  <c r="M392" i="1"/>
  <c r="U368" i="1"/>
  <c r="U379" i="1"/>
  <c r="Y377" i="1"/>
  <c r="X368" i="1"/>
  <c r="X379" i="1"/>
  <c r="P368" i="1"/>
  <c r="P379" i="1"/>
  <c r="H368" i="1"/>
  <c r="H379" i="1"/>
  <c r="N377" i="1"/>
  <c r="W368" i="1"/>
  <c r="W379" i="1"/>
  <c r="O368" i="1"/>
  <c r="O379" i="1"/>
  <c r="G368" i="1"/>
  <c r="G379" i="1"/>
  <c r="M377" i="1"/>
  <c r="E377" i="1"/>
  <c r="V376" i="1"/>
  <c r="V392" i="1"/>
  <c r="N376" i="1"/>
  <c r="N392" i="1"/>
  <c r="F376" i="1"/>
  <c r="F392" i="1"/>
  <c r="T375" i="1"/>
  <c r="T391" i="1"/>
  <c r="L375" i="1"/>
  <c r="L391" i="1"/>
  <c r="V374" i="1"/>
  <c r="V390" i="1"/>
  <c r="N374" i="1"/>
  <c r="N390" i="1"/>
  <c r="F374" i="1"/>
  <c r="F390" i="1"/>
  <c r="X393" i="1"/>
  <c r="P393" i="1"/>
  <c r="H393" i="1"/>
  <c r="T373" i="1"/>
  <c r="T389" i="1"/>
  <c r="L373" i="1"/>
  <c r="L389" i="1"/>
  <c r="R372" i="1"/>
  <c r="R388" i="1"/>
  <c r="J372" i="1"/>
  <c r="J388" i="1"/>
  <c r="V386" i="1"/>
  <c r="N386" i="1"/>
  <c r="F386" i="1"/>
  <c r="T387" i="1"/>
  <c r="L387" i="1"/>
  <c r="U371" i="1"/>
  <c r="U385" i="1"/>
  <c r="M371" i="1"/>
  <c r="M385" i="1"/>
  <c r="E371" i="1"/>
  <c r="E385" i="1"/>
  <c r="S370" i="1"/>
  <c r="S381" i="1"/>
  <c r="K370" i="1"/>
  <c r="K381" i="1"/>
  <c r="R380" i="1"/>
  <c r="J380" i="1"/>
  <c r="W382" i="1"/>
  <c r="O382" i="1"/>
  <c r="G382" i="1"/>
  <c r="U369" i="1"/>
  <c r="U383" i="1"/>
  <c r="M369" i="1"/>
  <c r="M383" i="1"/>
  <c r="E369" i="1"/>
  <c r="E383" i="1"/>
  <c r="Z377" i="1"/>
  <c r="Z385" i="1"/>
  <c r="Z371" i="1"/>
  <c r="Z381" i="1"/>
  <c r="Z370" i="1"/>
  <c r="Z382" i="1"/>
  <c r="Z383" i="1"/>
  <c r="Z369" i="1"/>
  <c r="T379" i="2"/>
  <c r="T368" i="2"/>
  <c r="L379" i="2"/>
  <c r="L368" i="2"/>
  <c r="J377" i="2"/>
  <c r="S392" i="2"/>
  <c r="S376" i="2"/>
  <c r="K392" i="2"/>
  <c r="K376" i="2"/>
  <c r="Y391" i="2"/>
  <c r="Y375" i="2"/>
  <c r="Q375" i="2"/>
  <c r="Q391" i="2"/>
  <c r="I375" i="2"/>
  <c r="I391" i="2"/>
  <c r="S374" i="2"/>
  <c r="S390" i="2"/>
  <c r="K374" i="2"/>
  <c r="K390" i="2"/>
  <c r="U393" i="2"/>
  <c r="M393" i="2"/>
  <c r="E393" i="2"/>
  <c r="Y389" i="2"/>
  <c r="Y373" i="2"/>
  <c r="Q373" i="2"/>
  <c r="Q389" i="2"/>
  <c r="I373" i="2"/>
  <c r="I389" i="2"/>
  <c r="W388" i="2"/>
  <c r="W372" i="2"/>
  <c r="O388" i="2"/>
  <c r="O372" i="2"/>
  <c r="G388" i="2"/>
  <c r="G372" i="2"/>
  <c r="S386" i="2"/>
  <c r="K386" i="2"/>
  <c r="Y387" i="2"/>
  <c r="Q387" i="2"/>
  <c r="I387" i="2"/>
  <c r="R385" i="2"/>
  <c r="R371" i="2"/>
  <c r="J385" i="2"/>
  <c r="J371" i="2"/>
  <c r="X381" i="2"/>
  <c r="X370" i="2"/>
  <c r="P381" i="2"/>
  <c r="P370" i="2"/>
  <c r="H370" i="2"/>
  <c r="H381" i="2"/>
  <c r="W380" i="2"/>
  <c r="O380" i="2"/>
  <c r="G380" i="2"/>
  <c r="T382" i="2"/>
  <c r="L382" i="2"/>
  <c r="R383" i="2"/>
  <c r="R369" i="2"/>
  <c r="J383" i="2"/>
  <c r="J369" i="2"/>
  <c r="AU376" i="2"/>
  <c r="AU392" i="2"/>
  <c r="AM376" i="2"/>
  <c r="AM392" i="2"/>
  <c r="AE376" i="2"/>
  <c r="AE392" i="2"/>
  <c r="AS375" i="2"/>
  <c r="AS391" i="2"/>
  <c r="AK375" i="2"/>
  <c r="AK391" i="2"/>
  <c r="AU374" i="2"/>
  <c r="AU390" i="2"/>
  <c r="AM374" i="2"/>
  <c r="AM390" i="2"/>
  <c r="AE374" i="2"/>
  <c r="AE390" i="2"/>
  <c r="AW393" i="2"/>
  <c r="AO393" i="2"/>
  <c r="AG393" i="2"/>
  <c r="AS373" i="2"/>
  <c r="AS389" i="2"/>
  <c r="AK373" i="2"/>
  <c r="AK389" i="2"/>
  <c r="AQ372" i="2"/>
  <c r="AQ388" i="2"/>
  <c r="AI372" i="2"/>
  <c r="AI388" i="2"/>
  <c r="AU386" i="2"/>
  <c r="AM386" i="2"/>
  <c r="AE386" i="2"/>
  <c r="AS387" i="2"/>
  <c r="AK387" i="2"/>
  <c r="AT371" i="2"/>
  <c r="AT385" i="2"/>
  <c r="AL371" i="2"/>
  <c r="AL385" i="2"/>
  <c r="AD371" i="2"/>
  <c r="AD385" i="2"/>
  <c r="AR381" i="2"/>
  <c r="AR370" i="2"/>
  <c r="AJ381" i="2"/>
  <c r="AJ370" i="2"/>
  <c r="AQ380" i="2"/>
  <c r="AI380" i="2"/>
  <c r="AV382" i="2"/>
  <c r="AN382" i="2"/>
  <c r="AF382" i="2"/>
  <c r="AT383" i="2"/>
  <c r="AT369" i="2"/>
  <c r="AL383" i="2"/>
  <c r="AL369" i="2"/>
  <c r="AD383" i="2"/>
  <c r="AD369" i="2"/>
  <c r="AZ385" i="2"/>
  <c r="AZ371" i="2"/>
  <c r="AZ369" i="2"/>
  <c r="AZ383" i="2"/>
  <c r="BB371" i="2"/>
  <c r="BB385" i="2"/>
  <c r="BB383" i="2"/>
  <c r="BB369" i="2"/>
  <c r="X392" i="6"/>
  <c r="P392" i="6"/>
  <c r="H392" i="6"/>
  <c r="V391" i="6"/>
  <c r="N391" i="6"/>
  <c r="F391" i="6"/>
  <c r="X390" i="6"/>
  <c r="P390" i="6"/>
  <c r="H390" i="6"/>
  <c r="R393" i="6"/>
  <c r="J393" i="6"/>
  <c r="V389" i="6"/>
  <c r="N389" i="6"/>
  <c r="F389" i="6"/>
  <c r="T388" i="6"/>
  <c r="L388" i="6"/>
  <c r="X386" i="6"/>
  <c r="P386" i="6"/>
  <c r="H386" i="6"/>
  <c r="V387" i="6"/>
  <c r="N387" i="6"/>
  <c r="F387" i="6"/>
  <c r="W385" i="6"/>
  <c r="O385" i="6"/>
  <c r="G385" i="6"/>
  <c r="U381" i="6"/>
  <c r="M381" i="6"/>
  <c r="E381" i="6"/>
  <c r="T380" i="6"/>
  <c r="L380" i="6"/>
  <c r="Y382" i="6"/>
  <c r="Q382" i="6"/>
  <c r="I382" i="6"/>
  <c r="W383" i="6"/>
  <c r="O383" i="6"/>
  <c r="G383" i="6"/>
  <c r="AT374" i="2"/>
  <c r="AT390" i="2"/>
  <c r="AL374" i="2"/>
  <c r="AL390" i="2"/>
  <c r="AD374" i="2"/>
  <c r="AD390" i="2"/>
  <c r="AV393" i="2"/>
  <c r="AN393" i="2"/>
  <c r="AF393" i="2"/>
  <c r="AR373" i="2"/>
  <c r="AR389" i="2"/>
  <c r="AJ373" i="2"/>
  <c r="AJ389" i="2"/>
  <c r="AX388" i="2"/>
  <c r="AX372" i="2"/>
  <c r="AP388" i="2"/>
  <c r="AP372" i="2"/>
  <c r="AH388" i="2"/>
  <c r="AH372" i="2"/>
  <c r="AR387" i="2"/>
  <c r="AJ387" i="2"/>
  <c r="AS385" i="2"/>
  <c r="AS371" i="2"/>
  <c r="AK385" i="2"/>
  <c r="AK371" i="2"/>
  <c r="AQ370" i="2"/>
  <c r="AQ381" i="2"/>
  <c r="AI370" i="2"/>
  <c r="AI381" i="2"/>
  <c r="AX380" i="2"/>
  <c r="AP380" i="2"/>
  <c r="AH380" i="2"/>
  <c r="AU382" i="2"/>
  <c r="AM382" i="2"/>
  <c r="AE382" i="2"/>
  <c r="AS383" i="2"/>
  <c r="AS369" i="2"/>
  <c r="AK383" i="2"/>
  <c r="AK369" i="2"/>
  <c r="AY379" i="2"/>
  <c r="AY368" i="2"/>
  <c r="AY376" i="2"/>
  <c r="AY392" i="2"/>
  <c r="AY374" i="2"/>
  <c r="AY390" i="2"/>
  <c r="AZ388" i="2"/>
  <c r="AZ372" i="2"/>
  <c r="AZ380" i="2"/>
  <c r="BA379" i="2"/>
  <c r="BA368" i="2"/>
  <c r="BA376" i="2"/>
  <c r="BA392" i="2"/>
  <c r="BA374" i="2"/>
  <c r="BA390" i="2"/>
  <c r="BB372" i="2"/>
  <c r="BB388" i="2"/>
  <c r="BB380" i="2"/>
  <c r="W392" i="6"/>
  <c r="O392" i="6"/>
  <c r="G392" i="6"/>
  <c r="U391" i="6"/>
  <c r="M391" i="6"/>
  <c r="E391" i="6"/>
  <c r="W390" i="6"/>
  <c r="O390" i="6"/>
  <c r="G390" i="6"/>
  <c r="Y393" i="6"/>
  <c r="Q393" i="6"/>
  <c r="I393" i="6"/>
  <c r="S388" i="6"/>
  <c r="K388" i="6"/>
  <c r="U387" i="6"/>
  <c r="M387" i="6"/>
  <c r="E387" i="6"/>
  <c r="V385" i="6"/>
  <c r="N385" i="6"/>
  <c r="F385" i="6"/>
  <c r="T381" i="6"/>
  <c r="L381" i="6"/>
  <c r="S380" i="6"/>
  <c r="K380" i="6"/>
  <c r="X382" i="6"/>
  <c r="P382" i="6"/>
  <c r="H382" i="6"/>
  <c r="V383" i="6"/>
  <c r="N383" i="6"/>
  <c r="F383" i="6"/>
  <c r="Z382" i="2"/>
  <c r="AA381" i="2"/>
  <c r="AA370" i="2"/>
  <c r="AB382" i="2"/>
  <c r="AC381" i="2"/>
  <c r="AC370" i="2"/>
  <c r="AT368" i="2"/>
  <c r="AT379" i="2"/>
  <c r="AL368" i="2"/>
  <c r="AL379" i="2"/>
  <c r="AR377" i="2"/>
  <c r="AJ377" i="2"/>
  <c r="AS376" i="2"/>
  <c r="AS392" i="2"/>
  <c r="AK376" i="2"/>
  <c r="AK392" i="2"/>
  <c r="AQ375" i="2"/>
  <c r="AQ391" i="2"/>
  <c r="AI375" i="2"/>
  <c r="AI391" i="2"/>
  <c r="AS374" i="2"/>
  <c r="AS390" i="2"/>
  <c r="AK374" i="2"/>
  <c r="AK390" i="2"/>
  <c r="AU393" i="2"/>
  <c r="AM393" i="2"/>
  <c r="AE393" i="2"/>
  <c r="AQ389" i="2"/>
  <c r="AQ373" i="2"/>
  <c r="AI389" i="2"/>
  <c r="AI373" i="2"/>
  <c r="AW372" i="2"/>
  <c r="AW388" i="2"/>
  <c r="AO372" i="2"/>
  <c r="AO388" i="2"/>
  <c r="AG372" i="2"/>
  <c r="AG388" i="2"/>
  <c r="AS386" i="2"/>
  <c r="AK386" i="2"/>
  <c r="AQ387" i="2"/>
  <c r="AI387" i="2"/>
  <c r="AR385" i="2"/>
  <c r="AR371" i="2"/>
  <c r="AJ385" i="2"/>
  <c r="AJ371" i="2"/>
  <c r="AX370" i="2"/>
  <c r="AX381" i="2"/>
  <c r="AP370" i="2"/>
  <c r="AP381" i="2"/>
  <c r="AH370" i="2"/>
  <c r="AH381" i="2"/>
  <c r="AW380" i="2"/>
  <c r="AO380" i="2"/>
  <c r="AG380" i="2"/>
  <c r="AT382" i="2"/>
  <c r="AL382" i="2"/>
  <c r="AD382" i="2"/>
  <c r="AR369" i="2"/>
  <c r="AR383" i="2"/>
  <c r="AJ369" i="2"/>
  <c r="AJ383" i="2"/>
  <c r="AY370" i="2"/>
  <c r="AY381" i="2"/>
  <c r="AZ382" i="2"/>
  <c r="BA381" i="2"/>
  <c r="BA370" i="2"/>
  <c r="BB382" i="2"/>
  <c r="V392" i="6"/>
  <c r="N392" i="6"/>
  <c r="F392" i="6"/>
  <c r="T391" i="6"/>
  <c r="L391" i="6"/>
  <c r="V390" i="6"/>
  <c r="N390" i="6"/>
  <c r="F390" i="6"/>
  <c r="X393" i="6"/>
  <c r="P393" i="6"/>
  <c r="H393" i="6"/>
  <c r="T389" i="6"/>
  <c r="L389" i="6"/>
  <c r="R388" i="6"/>
  <c r="J388" i="6"/>
  <c r="V386" i="6"/>
  <c r="N386" i="6"/>
  <c r="F386" i="6"/>
  <c r="T387" i="6"/>
  <c r="L387" i="6"/>
  <c r="U385" i="6"/>
  <c r="M385" i="6"/>
  <c r="E385" i="6"/>
  <c r="S381" i="6"/>
  <c r="K381" i="6"/>
  <c r="R380" i="6"/>
  <c r="J380" i="6"/>
  <c r="W382" i="6"/>
  <c r="O382" i="6"/>
  <c r="G382" i="6"/>
  <c r="U383" i="6"/>
  <c r="M383" i="6"/>
  <c r="E383" i="6"/>
  <c r="S380" i="2"/>
  <c r="K380" i="2"/>
  <c r="X382" i="2"/>
  <c r="P382" i="2"/>
  <c r="H382" i="2"/>
  <c r="V383" i="2"/>
  <c r="V369" i="2"/>
  <c r="N383" i="2"/>
  <c r="N369" i="2"/>
  <c r="F383" i="2"/>
  <c r="F369" i="2"/>
  <c r="Z375" i="2"/>
  <c r="Z391" i="2"/>
  <c r="Z373" i="2"/>
  <c r="Z389" i="2"/>
  <c r="Z387" i="2"/>
  <c r="AA393" i="2"/>
  <c r="AB391" i="2"/>
  <c r="AB375" i="2"/>
  <c r="AB373" i="2"/>
  <c r="AB389" i="2"/>
  <c r="AB387" i="2"/>
  <c r="AC393" i="2"/>
  <c r="AS379" i="2"/>
  <c r="AS368" i="2"/>
  <c r="AK379" i="2"/>
  <c r="AK368" i="2"/>
  <c r="AQ377" i="2"/>
  <c r="AI377" i="2"/>
  <c r="AR376" i="2"/>
  <c r="AR392" i="2"/>
  <c r="AJ376" i="2"/>
  <c r="AJ392" i="2"/>
  <c r="AX375" i="2"/>
  <c r="AX391" i="2"/>
  <c r="AP375" i="2"/>
  <c r="AP391" i="2"/>
  <c r="AH375" i="2"/>
  <c r="AH391" i="2"/>
  <c r="AR374" i="2"/>
  <c r="AR390" i="2"/>
  <c r="AJ374" i="2"/>
  <c r="AJ390" i="2"/>
  <c r="AT393" i="2"/>
  <c r="AL393" i="2"/>
  <c r="AD393" i="2"/>
  <c r="AX373" i="2"/>
  <c r="AX389" i="2"/>
  <c r="AP373" i="2"/>
  <c r="AP389" i="2"/>
  <c r="AH373" i="2"/>
  <c r="AH389" i="2"/>
  <c r="AV372" i="2"/>
  <c r="AV388" i="2"/>
  <c r="AN372" i="2"/>
  <c r="AN388" i="2"/>
  <c r="AF372" i="2"/>
  <c r="AF388" i="2"/>
  <c r="AR386" i="2"/>
  <c r="AJ386" i="2"/>
  <c r="AX387" i="2"/>
  <c r="AP387" i="2"/>
  <c r="AH387" i="2"/>
  <c r="AQ385" i="2"/>
  <c r="AQ371" i="2"/>
  <c r="AI385" i="2"/>
  <c r="AI371" i="2"/>
  <c r="AW381" i="2"/>
  <c r="AW370" i="2"/>
  <c r="AO381" i="2"/>
  <c r="AO370" i="2"/>
  <c r="AG381" i="2"/>
  <c r="AG370" i="2"/>
  <c r="AV380" i="2"/>
  <c r="AN380" i="2"/>
  <c r="AF380" i="2"/>
  <c r="AS382" i="2"/>
  <c r="AK382" i="2"/>
  <c r="AQ369" i="2"/>
  <c r="AQ383" i="2"/>
  <c r="AI369" i="2"/>
  <c r="AI383" i="2"/>
  <c r="AY393" i="2"/>
  <c r="AZ375" i="2"/>
  <c r="AZ391" i="2"/>
  <c r="AZ373" i="2"/>
  <c r="AZ389" i="2"/>
  <c r="AZ387" i="2"/>
  <c r="BA393" i="2"/>
  <c r="BB375" i="2"/>
  <c r="BB391" i="2"/>
  <c r="BB373" i="2"/>
  <c r="BB389" i="2"/>
  <c r="BB387" i="2"/>
  <c r="U392" i="6"/>
  <c r="M392" i="6"/>
  <c r="E392" i="6"/>
  <c r="S391" i="6"/>
  <c r="K391" i="6"/>
  <c r="U390" i="6"/>
  <c r="M390" i="6"/>
  <c r="E390" i="6"/>
  <c r="W393" i="6"/>
  <c r="O393" i="6"/>
  <c r="G393" i="6"/>
  <c r="S389" i="6"/>
  <c r="K389" i="6"/>
  <c r="Y388" i="6"/>
  <c r="Q388" i="6"/>
  <c r="I388" i="6"/>
  <c r="U386" i="6"/>
  <c r="M386" i="6"/>
  <c r="E386" i="6"/>
  <c r="S387" i="6"/>
  <c r="K387" i="6"/>
  <c r="T385" i="6"/>
  <c r="L385" i="6"/>
  <c r="R381" i="6"/>
  <c r="J381" i="6"/>
  <c r="Y380" i="6"/>
  <c r="Q380" i="6"/>
  <c r="I380" i="6"/>
  <c r="V382" i="6"/>
  <c r="N382" i="6"/>
  <c r="F382" i="6"/>
  <c r="T383" i="6"/>
  <c r="L383" i="6"/>
  <c r="AA385" i="2"/>
  <c r="AA371" i="2"/>
  <c r="AA383" i="2"/>
  <c r="AA369" i="2"/>
  <c r="AC385" i="2"/>
  <c r="AC371" i="2"/>
  <c r="AC383" i="2"/>
  <c r="AC369" i="2"/>
  <c r="AR379" i="2"/>
  <c r="AR368" i="2"/>
  <c r="AJ379" i="2"/>
  <c r="AJ368" i="2"/>
  <c r="AQ376" i="2"/>
  <c r="AQ392" i="2"/>
  <c r="AI376" i="2"/>
  <c r="AI392" i="2"/>
  <c r="AW391" i="2"/>
  <c r="AW375" i="2"/>
  <c r="AO391" i="2"/>
  <c r="AO375" i="2"/>
  <c r="AG391" i="2"/>
  <c r="AG375" i="2"/>
  <c r="AQ374" i="2"/>
  <c r="AQ390" i="2"/>
  <c r="AI374" i="2"/>
  <c r="AI390" i="2"/>
  <c r="AS393" i="2"/>
  <c r="AK393" i="2"/>
  <c r="AW389" i="2"/>
  <c r="AW373" i="2"/>
  <c r="AO389" i="2"/>
  <c r="AO373" i="2"/>
  <c r="AG389" i="2"/>
  <c r="AG373" i="2"/>
  <c r="AU372" i="2"/>
  <c r="AU388" i="2"/>
  <c r="AM372" i="2"/>
  <c r="AM388" i="2"/>
  <c r="AE372" i="2"/>
  <c r="AE388" i="2"/>
  <c r="AQ386" i="2"/>
  <c r="AI386" i="2"/>
  <c r="AW387" i="2"/>
  <c r="AO387" i="2"/>
  <c r="AG387" i="2"/>
  <c r="AX371" i="2"/>
  <c r="AX385" i="2"/>
  <c r="AP371" i="2"/>
  <c r="AP385" i="2"/>
  <c r="AH371" i="2"/>
  <c r="AH385" i="2"/>
  <c r="AV381" i="2"/>
  <c r="AV370" i="2"/>
  <c r="AN381" i="2"/>
  <c r="AN370" i="2"/>
  <c r="AF381" i="2"/>
  <c r="AF370" i="2"/>
  <c r="AU380" i="2"/>
  <c r="AM380" i="2"/>
  <c r="AE380" i="2"/>
  <c r="AR382" i="2"/>
  <c r="AJ382" i="2"/>
  <c r="AX369" i="2"/>
  <c r="AX383" i="2"/>
  <c r="AP369" i="2"/>
  <c r="AP383" i="2"/>
  <c r="AH369" i="2"/>
  <c r="AH383" i="2"/>
  <c r="AY385" i="2"/>
  <c r="AY371" i="2"/>
  <c r="AY369" i="2"/>
  <c r="AY383" i="2"/>
  <c r="BA385" i="2"/>
  <c r="BA371" i="2"/>
  <c r="BA383" i="2"/>
  <c r="BA369" i="2"/>
  <c r="T392" i="6"/>
  <c r="L392" i="6"/>
  <c r="R391" i="6"/>
  <c r="J391" i="6"/>
  <c r="T390" i="6"/>
  <c r="L390" i="6"/>
  <c r="V393" i="6"/>
  <c r="N393" i="6"/>
  <c r="F393" i="6"/>
  <c r="R389" i="6"/>
  <c r="J389" i="6"/>
  <c r="X388" i="6"/>
  <c r="P388" i="6"/>
  <c r="H388" i="6"/>
  <c r="T386" i="6"/>
  <c r="L386" i="6"/>
  <c r="R387" i="6"/>
  <c r="J387" i="6"/>
  <c r="S385" i="6"/>
  <c r="K385" i="6"/>
  <c r="Y381" i="6"/>
  <c r="Q381" i="6"/>
  <c r="I381" i="6"/>
  <c r="X380" i="6"/>
  <c r="P380" i="6"/>
  <c r="H380" i="6"/>
  <c r="U382" i="6"/>
  <c r="M382" i="6"/>
  <c r="E382" i="6"/>
  <c r="S383" i="6"/>
  <c r="K383" i="6"/>
  <c r="Q380" i="2"/>
  <c r="I380" i="2"/>
  <c r="V382" i="2"/>
  <c r="N382" i="2"/>
  <c r="F382" i="2"/>
  <c r="T383" i="2"/>
  <c r="T369" i="2"/>
  <c r="L383" i="2"/>
  <c r="L369" i="2"/>
  <c r="Z379" i="2"/>
  <c r="Z368" i="2"/>
  <c r="Z392" i="2"/>
  <c r="Z376" i="2"/>
  <c r="Z374" i="2"/>
  <c r="Z390" i="2"/>
  <c r="Z386" i="2"/>
  <c r="AA372" i="2"/>
  <c r="AA388" i="2"/>
  <c r="AA380" i="2"/>
  <c r="AB379" i="2"/>
  <c r="AB368" i="2"/>
  <c r="AB392" i="2"/>
  <c r="AB376" i="2"/>
  <c r="AB390" i="2"/>
  <c r="AB374" i="2"/>
  <c r="AB386" i="2"/>
  <c r="AC372" i="2"/>
  <c r="AC388" i="2"/>
  <c r="AC380" i="2"/>
  <c r="AD379" i="2"/>
  <c r="AD368" i="2"/>
  <c r="AQ379" i="2"/>
  <c r="AQ368" i="2"/>
  <c r="AI379" i="2"/>
  <c r="AI368" i="2"/>
  <c r="AW377" i="2"/>
  <c r="AO377" i="2"/>
  <c r="AG377" i="2"/>
  <c r="AX376" i="2"/>
  <c r="AX392" i="2"/>
  <c r="AP376" i="2"/>
  <c r="AP392" i="2"/>
  <c r="AH376" i="2"/>
  <c r="AH392" i="2"/>
  <c r="AV375" i="2"/>
  <c r="AV391" i="2"/>
  <c r="AN375" i="2"/>
  <c r="AN391" i="2"/>
  <c r="AF375" i="2"/>
  <c r="AF391" i="2"/>
  <c r="AX390" i="2"/>
  <c r="AX374" i="2"/>
  <c r="AP390" i="2"/>
  <c r="AP374" i="2"/>
  <c r="AH390" i="2"/>
  <c r="AH374" i="2"/>
  <c r="AR393" i="2"/>
  <c r="AJ393" i="2"/>
  <c r="AV373" i="2"/>
  <c r="AV389" i="2"/>
  <c r="AN373" i="2"/>
  <c r="AN389" i="2"/>
  <c r="AF373" i="2"/>
  <c r="AF389" i="2"/>
  <c r="AT372" i="2"/>
  <c r="AT388" i="2"/>
  <c r="AL372" i="2"/>
  <c r="AL388" i="2"/>
  <c r="AD372" i="2"/>
  <c r="AD388" i="2"/>
  <c r="AX386" i="2"/>
  <c r="AP386" i="2"/>
  <c r="AH386" i="2"/>
  <c r="AV387" i="2"/>
  <c r="AN387" i="2"/>
  <c r="AF387" i="2"/>
  <c r="AW371" i="2"/>
  <c r="AW385" i="2"/>
  <c r="AO371" i="2"/>
  <c r="AO385" i="2"/>
  <c r="AG371" i="2"/>
  <c r="AG385" i="2"/>
  <c r="AU381" i="2"/>
  <c r="AU370" i="2"/>
  <c r="AM381" i="2"/>
  <c r="AM370" i="2"/>
  <c r="AE381" i="2"/>
  <c r="AE370" i="2"/>
  <c r="AT380" i="2"/>
  <c r="AL380" i="2"/>
  <c r="AD380" i="2"/>
  <c r="AQ382" i="2"/>
  <c r="AI382" i="2"/>
  <c r="AW369" i="2"/>
  <c r="AW383" i="2"/>
  <c r="AO369" i="2"/>
  <c r="AO383" i="2"/>
  <c r="AG369" i="2"/>
  <c r="AG383" i="2"/>
  <c r="AY372" i="2"/>
  <c r="AY388" i="2"/>
  <c r="AY380" i="2"/>
  <c r="AZ379" i="2"/>
  <c r="AZ368" i="2"/>
  <c r="AZ376" i="2"/>
  <c r="AZ392" i="2"/>
  <c r="AZ374" i="2"/>
  <c r="AZ390" i="2"/>
  <c r="AZ386" i="2"/>
  <c r="BA372" i="2"/>
  <c r="BA388" i="2"/>
  <c r="BA380" i="2"/>
  <c r="BB368" i="2"/>
  <c r="BB379" i="2"/>
  <c r="BB392" i="2"/>
  <c r="BB376" i="2"/>
  <c r="BB374" i="2"/>
  <c r="BB390" i="2"/>
  <c r="BB386" i="2"/>
  <c r="S392" i="6"/>
  <c r="K392" i="6"/>
  <c r="Y391" i="6"/>
  <c r="Q391" i="6"/>
  <c r="I391" i="6"/>
  <c r="S390" i="6"/>
  <c r="K390" i="6"/>
  <c r="U393" i="6"/>
  <c r="M393" i="6"/>
  <c r="E393" i="6"/>
  <c r="Y389" i="6"/>
  <c r="Q389" i="6"/>
  <c r="I389" i="6"/>
  <c r="W388" i="6"/>
  <c r="O388" i="6"/>
  <c r="G388" i="6"/>
  <c r="S386" i="6"/>
  <c r="K386" i="6"/>
  <c r="Y387" i="6"/>
  <c r="Q387" i="6"/>
  <c r="I387" i="6"/>
  <c r="R385" i="6"/>
  <c r="J385" i="6"/>
  <c r="X381" i="6"/>
  <c r="P381" i="6"/>
  <c r="H381" i="6"/>
  <c r="W380" i="6"/>
  <c r="O380" i="6"/>
  <c r="G380" i="6"/>
  <c r="T382" i="6"/>
  <c r="L382" i="6"/>
  <c r="R383" i="6"/>
  <c r="J383" i="6"/>
  <c r="AA382" i="2"/>
  <c r="AB381" i="2"/>
  <c r="AB370" i="2"/>
  <c r="AC382" i="2"/>
  <c r="AX379" i="2"/>
  <c r="AX368" i="2"/>
  <c r="AP379" i="2"/>
  <c r="AP368" i="2"/>
  <c r="AH379" i="2"/>
  <c r="AH368" i="2"/>
  <c r="AV377" i="2"/>
  <c r="AN377" i="2"/>
  <c r="AF377" i="2"/>
  <c r="AW376" i="2"/>
  <c r="AW392" i="2"/>
  <c r="AO376" i="2"/>
  <c r="AO392" i="2"/>
  <c r="AG376" i="2"/>
  <c r="AG392" i="2"/>
  <c r="AU391" i="2"/>
  <c r="AU375" i="2"/>
  <c r="AM391" i="2"/>
  <c r="AM375" i="2"/>
  <c r="AE391" i="2"/>
  <c r="AE375" i="2"/>
  <c r="AW374" i="2"/>
  <c r="AW390" i="2"/>
  <c r="AO374" i="2"/>
  <c r="AO390" i="2"/>
  <c r="AG374" i="2"/>
  <c r="AG390" i="2"/>
  <c r="AQ393" i="2"/>
  <c r="AI393" i="2"/>
  <c r="AU373" i="2"/>
  <c r="AU389" i="2"/>
  <c r="AM373" i="2"/>
  <c r="AM389" i="2"/>
  <c r="AE373" i="2"/>
  <c r="AE389" i="2"/>
  <c r="AS372" i="2"/>
  <c r="AS388" i="2"/>
  <c r="AK372" i="2"/>
  <c r="AK388" i="2"/>
  <c r="AW386" i="2"/>
  <c r="AO386" i="2"/>
  <c r="AG386" i="2"/>
  <c r="AU387" i="2"/>
  <c r="AM387" i="2"/>
  <c r="AE387" i="2"/>
  <c r="AV371" i="2"/>
  <c r="AV385" i="2"/>
  <c r="AN371" i="2"/>
  <c r="AN385" i="2"/>
  <c r="AF371" i="2"/>
  <c r="AF385" i="2"/>
  <c r="AT381" i="2"/>
  <c r="AT370" i="2"/>
  <c r="AL381" i="2"/>
  <c r="AL370" i="2"/>
  <c r="AD381" i="2"/>
  <c r="AD370" i="2"/>
  <c r="AS380" i="2"/>
  <c r="AK380" i="2"/>
  <c r="AX382" i="2"/>
  <c r="AP382" i="2"/>
  <c r="AH382" i="2"/>
  <c r="AV369" i="2"/>
  <c r="AV383" i="2"/>
  <c r="AN369" i="2"/>
  <c r="AN383" i="2"/>
  <c r="AF369" i="2"/>
  <c r="AF383" i="2"/>
  <c r="AY382" i="2"/>
  <c r="AZ370" i="2"/>
  <c r="AZ381" i="2"/>
  <c r="BA382" i="2"/>
  <c r="BB381" i="2"/>
  <c r="BB370" i="2"/>
  <c r="R392" i="6"/>
  <c r="J392" i="6"/>
  <c r="X391" i="6"/>
  <c r="P391" i="6"/>
  <c r="H391" i="6"/>
  <c r="R390" i="6"/>
  <c r="J390" i="6"/>
  <c r="T393" i="6"/>
  <c r="L393" i="6"/>
  <c r="X389" i="6"/>
  <c r="P389" i="6"/>
  <c r="H389" i="6"/>
  <c r="V388" i="6"/>
  <c r="N388" i="6"/>
  <c r="F388" i="6"/>
  <c r="R386" i="6"/>
  <c r="J386" i="6"/>
  <c r="X387" i="6"/>
  <c r="P387" i="6"/>
  <c r="H387" i="6"/>
  <c r="Y385" i="6"/>
  <c r="Q385" i="6"/>
  <c r="I385" i="6"/>
  <c r="W381" i="6"/>
  <c r="O381" i="6"/>
  <c r="G381" i="6"/>
  <c r="V380" i="6"/>
  <c r="N380" i="6"/>
  <c r="F380" i="6"/>
  <c r="S382" i="6"/>
  <c r="K382" i="6"/>
  <c r="Y383" i="6"/>
  <c r="Q383" i="6"/>
  <c r="I383" i="6"/>
  <c r="Z393" i="2"/>
  <c r="AA391" i="2"/>
  <c r="AA375" i="2"/>
  <c r="AA373" i="2"/>
  <c r="AA389" i="2"/>
  <c r="AA387" i="2"/>
  <c r="AB393" i="2"/>
  <c r="AC391" i="2"/>
  <c r="AC375" i="2"/>
  <c r="AC389" i="2"/>
  <c r="AC373" i="2"/>
  <c r="AC387" i="2"/>
  <c r="AW379" i="2"/>
  <c r="AW368" i="2"/>
  <c r="AO379" i="2"/>
  <c r="AO368" i="2"/>
  <c r="AG379" i="2"/>
  <c r="AG368" i="2"/>
  <c r="AE377" i="2"/>
  <c r="AV392" i="2"/>
  <c r="AV376" i="2"/>
  <c r="AN392" i="2"/>
  <c r="AN376" i="2"/>
  <c r="AF392" i="2"/>
  <c r="AF376" i="2"/>
  <c r="AT375" i="2"/>
  <c r="AT391" i="2"/>
  <c r="AL375" i="2"/>
  <c r="AL391" i="2"/>
  <c r="AD375" i="2"/>
  <c r="AD391" i="2"/>
  <c r="AV390" i="2"/>
  <c r="AV374" i="2"/>
  <c r="AN390" i="2"/>
  <c r="AN374" i="2"/>
  <c r="AF390" i="2"/>
  <c r="AF374" i="2"/>
  <c r="AX393" i="2"/>
  <c r="AP393" i="2"/>
  <c r="AH393" i="2"/>
  <c r="AT373" i="2"/>
  <c r="AT389" i="2"/>
  <c r="AL373" i="2"/>
  <c r="AL389" i="2"/>
  <c r="AD373" i="2"/>
  <c r="AD389" i="2"/>
  <c r="AR388" i="2"/>
  <c r="AR372" i="2"/>
  <c r="AJ388" i="2"/>
  <c r="AJ372" i="2"/>
  <c r="AV386" i="2"/>
  <c r="AN386" i="2"/>
  <c r="AF386" i="2"/>
  <c r="AT387" i="2"/>
  <c r="AL387" i="2"/>
  <c r="AD387" i="2"/>
  <c r="AU371" i="2"/>
  <c r="AU385" i="2"/>
  <c r="AM371" i="2"/>
  <c r="AM385" i="2"/>
  <c r="AE371" i="2"/>
  <c r="AE385" i="2"/>
  <c r="AS381" i="2"/>
  <c r="AS370" i="2"/>
  <c r="AK381" i="2"/>
  <c r="AK370" i="2"/>
  <c r="AR380" i="2"/>
  <c r="AJ380" i="2"/>
  <c r="AW382" i="2"/>
  <c r="AO382" i="2"/>
  <c r="AG382" i="2"/>
  <c r="AU383" i="2"/>
  <c r="AU369" i="2"/>
  <c r="AM383" i="2"/>
  <c r="AM369" i="2"/>
  <c r="AE383" i="2"/>
  <c r="AE369" i="2"/>
  <c r="AY375" i="2"/>
  <c r="AY391" i="2"/>
  <c r="AY389" i="2"/>
  <c r="AY373" i="2"/>
  <c r="AY387" i="2"/>
  <c r="AZ393" i="2"/>
  <c r="BA375" i="2"/>
  <c r="BA391" i="2"/>
  <c r="BA373" i="2"/>
  <c r="BA389" i="2"/>
  <c r="BA387" i="2"/>
  <c r="BB393" i="2"/>
  <c r="Y392" i="6"/>
  <c r="Q392" i="6"/>
  <c r="I392" i="6"/>
  <c r="W391" i="6"/>
  <c r="O391" i="6"/>
  <c r="G391" i="6"/>
  <c r="Y390" i="6"/>
  <c r="Q390" i="6"/>
  <c r="I390" i="6"/>
  <c r="S393" i="6"/>
  <c r="K393" i="6"/>
  <c r="W389" i="6"/>
  <c r="O389" i="6"/>
  <c r="G389" i="6"/>
  <c r="U388" i="6"/>
  <c r="M388" i="6"/>
  <c r="E388" i="6"/>
  <c r="Y386" i="6"/>
  <c r="Q386" i="6"/>
  <c r="I386" i="6"/>
  <c r="W387" i="6"/>
  <c r="O387" i="6"/>
  <c r="G387" i="6"/>
  <c r="X385" i="6"/>
  <c r="P385" i="6"/>
  <c r="H385" i="6"/>
  <c r="V381" i="6"/>
  <c r="N381" i="6"/>
  <c r="F381" i="6"/>
  <c r="U380" i="6"/>
  <c r="M380" i="6"/>
  <c r="E380" i="6"/>
  <c r="R382" i="6"/>
  <c r="J382" i="6"/>
  <c r="X383" i="6"/>
  <c r="P383" i="6"/>
  <c r="H383" i="6"/>
  <c r="E377" i="6"/>
  <c r="M377" i="6"/>
  <c r="U377" i="6"/>
  <c r="L374" i="6"/>
  <c r="T374" i="6"/>
  <c r="K375" i="6"/>
  <c r="S375" i="6"/>
  <c r="Q369" i="6"/>
  <c r="P370" i="6"/>
  <c r="G371" i="6"/>
  <c r="M373" i="6"/>
  <c r="F377" i="6"/>
  <c r="N377" i="6"/>
  <c r="V377" i="6"/>
  <c r="E374" i="6"/>
  <c r="M374" i="6"/>
  <c r="U374" i="6"/>
  <c r="L375" i="6"/>
  <c r="T375" i="6"/>
  <c r="K376" i="6"/>
  <c r="S376" i="6"/>
  <c r="J369" i="6"/>
  <c r="R369" i="6"/>
  <c r="I370" i="6"/>
  <c r="Q370" i="6"/>
  <c r="Y370" i="6"/>
  <c r="H371" i="6"/>
  <c r="P371" i="6"/>
  <c r="X371" i="6"/>
  <c r="G372" i="6"/>
  <c r="O372" i="6"/>
  <c r="W372" i="6"/>
  <c r="F373" i="6"/>
  <c r="N373" i="6"/>
  <c r="V373" i="6"/>
  <c r="F368" i="6"/>
  <c r="N368" i="6"/>
  <c r="V368" i="6"/>
  <c r="E368" i="6"/>
  <c r="Y377" i="6"/>
  <c r="O375" i="6"/>
  <c r="N376" i="6"/>
  <c r="M369" i="6"/>
  <c r="Y373" i="6"/>
  <c r="E372" i="6"/>
  <c r="L368" i="6"/>
  <c r="O371" i="6"/>
  <c r="U373" i="6"/>
  <c r="G377" i="6"/>
  <c r="O377" i="6"/>
  <c r="W377" i="6"/>
  <c r="F374" i="6"/>
  <c r="N374" i="6"/>
  <c r="V374" i="6"/>
  <c r="E375" i="6"/>
  <c r="M375" i="6"/>
  <c r="U375" i="6"/>
  <c r="L376" i="6"/>
  <c r="T376" i="6"/>
  <c r="K369" i="6"/>
  <c r="S369" i="6"/>
  <c r="J370" i="6"/>
  <c r="R370" i="6"/>
  <c r="I371" i="6"/>
  <c r="Q371" i="6"/>
  <c r="Y371" i="6"/>
  <c r="H372" i="6"/>
  <c r="P372" i="6"/>
  <c r="X372" i="6"/>
  <c r="G373" i="6"/>
  <c r="O373" i="6"/>
  <c r="W373" i="6"/>
  <c r="G368" i="6"/>
  <c r="O368" i="6"/>
  <c r="W368" i="6"/>
  <c r="Q377" i="6"/>
  <c r="X374" i="6"/>
  <c r="W375" i="6"/>
  <c r="V376" i="6"/>
  <c r="U369" i="6"/>
  <c r="T370" i="6"/>
  <c r="S371" i="6"/>
  <c r="I373" i="6"/>
  <c r="I368" i="6"/>
  <c r="U372" i="6"/>
  <c r="T368" i="6"/>
  <c r="F372" i="6"/>
  <c r="U368" i="6"/>
  <c r="H377" i="6"/>
  <c r="P377" i="6"/>
  <c r="X377" i="6"/>
  <c r="G374" i="6"/>
  <c r="O374" i="6"/>
  <c r="W374" i="6"/>
  <c r="F375" i="6"/>
  <c r="N375" i="6"/>
  <c r="V375" i="6"/>
  <c r="E376" i="6"/>
  <c r="M376" i="6"/>
  <c r="U376" i="6"/>
  <c r="L369" i="6"/>
  <c r="T369" i="6"/>
  <c r="K370" i="6"/>
  <c r="S370" i="6"/>
  <c r="J371" i="6"/>
  <c r="R371" i="6"/>
  <c r="I372" i="6"/>
  <c r="Q372" i="6"/>
  <c r="Y372" i="6"/>
  <c r="H373" i="6"/>
  <c r="P373" i="6"/>
  <c r="X373" i="6"/>
  <c r="H368" i="6"/>
  <c r="P368" i="6"/>
  <c r="X368" i="6"/>
  <c r="I377" i="6"/>
  <c r="P374" i="6"/>
  <c r="G375" i="6"/>
  <c r="F376" i="6"/>
  <c r="E369" i="6"/>
  <c r="L370" i="6"/>
  <c r="K371" i="6"/>
  <c r="J372" i="6"/>
  <c r="Q373" i="6"/>
  <c r="Q368" i="6"/>
  <c r="L373" i="6"/>
  <c r="H370" i="6"/>
  <c r="W371" i="6"/>
  <c r="H374" i="6"/>
  <c r="R372" i="6"/>
  <c r="Y368" i="6"/>
  <c r="T373" i="6"/>
  <c r="I369" i="6"/>
  <c r="N372" i="6"/>
  <c r="M368" i="6"/>
  <c r="J377" i="6"/>
  <c r="R377" i="6"/>
  <c r="I374" i="6"/>
  <c r="Q374" i="6"/>
  <c r="Y374" i="6"/>
  <c r="H375" i="6"/>
  <c r="P375" i="6"/>
  <c r="X375" i="6"/>
  <c r="G376" i="6"/>
  <c r="O376" i="6"/>
  <c r="W376" i="6"/>
  <c r="F369" i="6"/>
  <c r="N369" i="6"/>
  <c r="V369" i="6"/>
  <c r="E370" i="6"/>
  <c r="M370" i="6"/>
  <c r="U370" i="6"/>
  <c r="L371" i="6"/>
  <c r="T371" i="6"/>
  <c r="K372" i="6"/>
  <c r="S372" i="6"/>
  <c r="J373" i="6"/>
  <c r="R373" i="6"/>
  <c r="J368" i="6"/>
  <c r="R368" i="6"/>
  <c r="T377" i="6"/>
  <c r="K374" i="6"/>
  <c r="J375" i="6"/>
  <c r="Q376" i="6"/>
  <c r="H369" i="6"/>
  <c r="X369" i="6"/>
  <c r="O370" i="6"/>
  <c r="F371" i="6"/>
  <c r="V371" i="6"/>
  <c r="R376" i="6"/>
  <c r="X370" i="6"/>
  <c r="E373" i="6"/>
  <c r="K377" i="6"/>
  <c r="S377" i="6"/>
  <c r="J374" i="6"/>
  <c r="R374" i="6"/>
  <c r="I375" i="6"/>
  <c r="Q375" i="6"/>
  <c r="Y375" i="6"/>
  <c r="H376" i="6"/>
  <c r="P376" i="6"/>
  <c r="X376" i="6"/>
  <c r="G369" i="6"/>
  <c r="O369" i="6"/>
  <c r="W369" i="6"/>
  <c r="F370" i="6"/>
  <c r="N370" i="6"/>
  <c r="V370" i="6"/>
  <c r="E371" i="6"/>
  <c r="M371" i="6"/>
  <c r="U371" i="6"/>
  <c r="L372" i="6"/>
  <c r="T372" i="6"/>
  <c r="K373" i="6"/>
  <c r="S373" i="6"/>
  <c r="K368" i="6"/>
  <c r="S368" i="6"/>
  <c r="L377" i="6"/>
  <c r="S374" i="6"/>
  <c r="R375" i="6"/>
  <c r="I376" i="6"/>
  <c r="Y376" i="6"/>
  <c r="P369" i="6"/>
  <c r="G370" i="6"/>
  <c r="W370" i="6"/>
  <c r="N371" i="6"/>
  <c r="M372" i="6"/>
  <c r="J376" i="6"/>
  <c r="V372" i="6"/>
  <c r="G46" i="7" l="1"/>
  <c r="H46" i="7"/>
  <c r="I46" i="7"/>
  <c r="J46" i="7"/>
  <c r="K46" i="7"/>
  <c r="L46" i="7"/>
  <c r="M46" i="7"/>
  <c r="O46" i="7"/>
  <c r="Q46" i="7"/>
  <c r="G48" i="7"/>
  <c r="H48" i="7"/>
  <c r="I48" i="7"/>
  <c r="J48" i="7"/>
  <c r="K48" i="7"/>
  <c r="L48" i="7"/>
  <c r="M48" i="7"/>
  <c r="O48" i="7"/>
  <c r="Q48" i="7"/>
  <c r="G49" i="7"/>
  <c r="H49" i="7"/>
  <c r="I49" i="7"/>
  <c r="J49" i="7"/>
  <c r="K49" i="7"/>
  <c r="L49" i="7"/>
  <c r="M49" i="7"/>
  <c r="O49" i="7"/>
  <c r="Q49" i="7"/>
  <c r="G52" i="7"/>
  <c r="H52" i="7"/>
  <c r="I52" i="7"/>
  <c r="J52" i="7"/>
  <c r="K52" i="7"/>
  <c r="L52" i="7"/>
  <c r="M52" i="7"/>
  <c r="O52" i="7"/>
  <c r="Q52" i="7"/>
  <c r="G54" i="7"/>
  <c r="H54" i="7"/>
  <c r="I54" i="7"/>
  <c r="J54" i="7"/>
  <c r="K54" i="7"/>
  <c r="L54" i="7"/>
  <c r="M54" i="7"/>
  <c r="O54" i="7"/>
  <c r="Q54" i="7"/>
  <c r="G66" i="7"/>
  <c r="H66" i="7"/>
  <c r="I66" i="7"/>
  <c r="J66" i="7"/>
  <c r="K66" i="7"/>
  <c r="L66" i="7"/>
  <c r="M66" i="7"/>
  <c r="O66" i="7"/>
  <c r="Q66" i="7"/>
  <c r="G69" i="7"/>
  <c r="H69" i="7"/>
  <c r="I69" i="7"/>
  <c r="J69" i="7"/>
  <c r="K69" i="7"/>
  <c r="L69" i="7"/>
  <c r="M69" i="7"/>
  <c r="O69" i="7"/>
  <c r="Q69" i="7"/>
  <c r="G73" i="7"/>
  <c r="H73" i="7"/>
  <c r="I73" i="7"/>
  <c r="J73" i="7"/>
  <c r="K73" i="7"/>
  <c r="L73" i="7"/>
  <c r="M73" i="7"/>
  <c r="O73" i="7"/>
  <c r="Q73" i="7"/>
  <c r="G75" i="7"/>
  <c r="H75" i="7"/>
  <c r="I75" i="7"/>
  <c r="J75" i="7"/>
  <c r="K75" i="7"/>
  <c r="L75" i="7"/>
  <c r="M75" i="7"/>
  <c r="O75" i="7"/>
  <c r="Q75" i="7"/>
  <c r="G77" i="7"/>
  <c r="H77" i="7"/>
  <c r="I77" i="7"/>
  <c r="J77" i="7"/>
  <c r="K77" i="7"/>
  <c r="L77" i="7"/>
  <c r="M77" i="7"/>
  <c r="O77" i="7"/>
  <c r="Q77" i="7"/>
  <c r="G79" i="7"/>
  <c r="H79" i="7"/>
  <c r="I79" i="7"/>
  <c r="J79" i="7"/>
  <c r="K79" i="7"/>
  <c r="L79" i="7"/>
  <c r="M79" i="7"/>
  <c r="O79" i="7"/>
  <c r="Q79" i="7"/>
  <c r="G81" i="7"/>
  <c r="H81" i="7"/>
  <c r="I81" i="7"/>
  <c r="J81" i="7"/>
  <c r="K81" i="7"/>
  <c r="L81" i="7"/>
  <c r="M81" i="7"/>
  <c r="O81" i="7"/>
  <c r="Q81" i="7"/>
  <c r="G91" i="7"/>
  <c r="H91" i="7"/>
  <c r="I91" i="7"/>
  <c r="J91" i="7"/>
  <c r="K91" i="7"/>
  <c r="L91" i="7"/>
  <c r="M91" i="7"/>
  <c r="O91" i="7"/>
  <c r="Q91" i="7"/>
  <c r="G108" i="7"/>
  <c r="H108" i="7"/>
  <c r="I108" i="7"/>
  <c r="J108" i="7"/>
  <c r="K108" i="7"/>
  <c r="L108" i="7"/>
  <c r="M108" i="7"/>
  <c r="O108" i="7"/>
  <c r="Q108" i="7"/>
  <c r="G111" i="7"/>
  <c r="H111" i="7"/>
  <c r="I111" i="7"/>
  <c r="J111" i="7"/>
  <c r="K111" i="7"/>
  <c r="L111" i="7"/>
  <c r="M111" i="7"/>
  <c r="O111" i="7"/>
  <c r="Q111" i="7"/>
  <c r="G123" i="7"/>
  <c r="H123" i="7"/>
  <c r="I123" i="7"/>
  <c r="J123" i="7"/>
  <c r="K123" i="7"/>
  <c r="L123" i="7"/>
  <c r="M123" i="7"/>
  <c r="O123" i="7"/>
  <c r="Q123" i="7"/>
  <c r="G124" i="7"/>
  <c r="H124" i="7"/>
  <c r="I124" i="7"/>
  <c r="J124" i="7"/>
  <c r="K124" i="7"/>
  <c r="L124" i="7"/>
  <c r="M124" i="7"/>
  <c r="O124" i="7"/>
  <c r="Q124" i="7"/>
  <c r="G125" i="7"/>
  <c r="H125" i="7"/>
  <c r="I125" i="7"/>
  <c r="J125" i="7"/>
  <c r="K125" i="7"/>
  <c r="L125" i="7"/>
  <c r="M125" i="7"/>
  <c r="O125" i="7"/>
  <c r="Q125" i="7"/>
  <c r="G127" i="7"/>
  <c r="H127" i="7"/>
  <c r="I127" i="7"/>
  <c r="J127" i="7"/>
  <c r="K127" i="7"/>
  <c r="L127" i="7"/>
  <c r="M127" i="7"/>
  <c r="O127" i="7"/>
  <c r="Q127" i="7"/>
  <c r="G128" i="7"/>
  <c r="H128" i="7"/>
  <c r="I128" i="7"/>
  <c r="J128" i="7"/>
  <c r="K128" i="7"/>
  <c r="L128" i="7"/>
  <c r="M128" i="7"/>
  <c r="O128" i="7"/>
  <c r="Q128" i="7"/>
  <c r="G129" i="7"/>
  <c r="H129" i="7"/>
  <c r="I129" i="7"/>
  <c r="J129" i="7"/>
  <c r="K129" i="7"/>
  <c r="L129" i="7"/>
  <c r="M129" i="7"/>
  <c r="O129" i="7"/>
  <c r="Q129" i="7"/>
  <c r="G130" i="7"/>
  <c r="H130" i="7"/>
  <c r="I130" i="7"/>
  <c r="J130" i="7"/>
  <c r="K130" i="7"/>
  <c r="L130" i="7"/>
  <c r="M130" i="7"/>
  <c r="O130" i="7"/>
  <c r="Q130" i="7"/>
  <c r="G132" i="7"/>
  <c r="H132" i="7"/>
  <c r="I132" i="7"/>
  <c r="J132" i="7"/>
  <c r="K132" i="7"/>
  <c r="L132" i="7"/>
  <c r="M132" i="7"/>
  <c r="O132" i="7"/>
  <c r="Q132" i="7"/>
  <c r="G133" i="7"/>
  <c r="H133" i="7"/>
  <c r="I133" i="7"/>
  <c r="J133" i="7"/>
  <c r="K133" i="7"/>
  <c r="L133" i="7"/>
  <c r="M133" i="7"/>
  <c r="O133" i="7"/>
  <c r="Q133" i="7"/>
  <c r="G142" i="7"/>
  <c r="H142" i="7"/>
  <c r="I142" i="7"/>
  <c r="J142" i="7"/>
  <c r="K142" i="7"/>
  <c r="L142" i="7"/>
  <c r="M142" i="7"/>
  <c r="O142" i="7"/>
  <c r="Q142" i="7"/>
  <c r="G146" i="7"/>
  <c r="H146" i="7"/>
  <c r="I146" i="7"/>
  <c r="J146" i="7"/>
  <c r="K146" i="7"/>
  <c r="L146" i="7"/>
  <c r="M146" i="7"/>
  <c r="O146" i="7"/>
  <c r="Q146" i="7"/>
  <c r="G163" i="7"/>
  <c r="H163" i="7"/>
  <c r="I163" i="7"/>
  <c r="J163" i="7"/>
  <c r="K163" i="7"/>
  <c r="L163" i="7"/>
  <c r="M163" i="7"/>
  <c r="O163" i="7"/>
  <c r="Q163" i="7"/>
  <c r="G165" i="7"/>
  <c r="H165" i="7"/>
  <c r="I165" i="7"/>
  <c r="J165" i="7"/>
  <c r="K165" i="7"/>
  <c r="L165" i="7"/>
  <c r="M165" i="7"/>
  <c r="O165" i="7"/>
  <c r="Q165" i="7"/>
  <c r="G171" i="7"/>
  <c r="H171" i="7"/>
  <c r="I171" i="7"/>
  <c r="J171" i="7"/>
  <c r="K171" i="7"/>
  <c r="L171" i="7"/>
  <c r="M171" i="7"/>
  <c r="O171" i="7"/>
  <c r="Q171" i="7"/>
  <c r="G172" i="7"/>
  <c r="H172" i="7"/>
  <c r="I172" i="7"/>
  <c r="J172" i="7"/>
  <c r="K172" i="7"/>
  <c r="L172" i="7"/>
  <c r="M172" i="7"/>
  <c r="O172" i="7"/>
  <c r="Q172" i="7"/>
  <c r="G176" i="7"/>
  <c r="H176" i="7"/>
  <c r="I176" i="7"/>
  <c r="J176" i="7"/>
  <c r="K176" i="7"/>
  <c r="L176" i="7"/>
  <c r="M176" i="7"/>
  <c r="O176" i="7"/>
  <c r="Q176" i="7"/>
  <c r="G177" i="7"/>
  <c r="H177" i="7"/>
  <c r="I177" i="7"/>
  <c r="J177" i="7"/>
  <c r="K177" i="7"/>
  <c r="L177" i="7"/>
  <c r="M177" i="7"/>
  <c r="O177" i="7"/>
  <c r="Q177" i="7"/>
  <c r="G178" i="7"/>
  <c r="H178" i="7"/>
  <c r="I178" i="7"/>
  <c r="J178" i="7"/>
  <c r="K178" i="7"/>
  <c r="L178" i="7"/>
  <c r="M178" i="7"/>
  <c r="O178" i="7"/>
  <c r="Q178" i="7"/>
  <c r="G179" i="7"/>
  <c r="H179" i="7"/>
  <c r="I179" i="7"/>
  <c r="J179" i="7"/>
  <c r="K179" i="7"/>
  <c r="L179" i="7"/>
  <c r="M179" i="7"/>
  <c r="O179" i="7"/>
  <c r="Q179" i="7"/>
  <c r="G182" i="7"/>
  <c r="H182" i="7"/>
  <c r="I182" i="7"/>
  <c r="J182" i="7"/>
  <c r="K182" i="7"/>
  <c r="L182" i="7"/>
  <c r="M182" i="7"/>
  <c r="O182" i="7"/>
  <c r="Q182" i="7"/>
  <c r="G194" i="7"/>
  <c r="H194" i="7"/>
  <c r="I194" i="7"/>
  <c r="J194" i="7"/>
  <c r="K194" i="7"/>
  <c r="L194" i="7"/>
  <c r="M194" i="7"/>
  <c r="O194" i="7"/>
  <c r="Q194" i="7"/>
  <c r="G364" i="7"/>
  <c r="H364" i="7"/>
  <c r="I364" i="7"/>
  <c r="J364" i="7"/>
  <c r="K364" i="7"/>
  <c r="L364" i="7"/>
  <c r="M364" i="7"/>
  <c r="O364" i="7"/>
  <c r="Q364" i="7"/>
  <c r="G365" i="7"/>
  <c r="H365" i="7"/>
  <c r="I365" i="7"/>
  <c r="J365" i="7"/>
  <c r="K365" i="7"/>
  <c r="L365" i="7"/>
  <c r="M365" i="7"/>
  <c r="O365" i="7"/>
  <c r="Q365" i="7"/>
  <c r="G24" i="7"/>
  <c r="H24" i="7"/>
  <c r="I24" i="7"/>
  <c r="J24" i="7"/>
  <c r="K24" i="7"/>
  <c r="L24" i="7"/>
  <c r="M24" i="7"/>
  <c r="O24" i="7"/>
  <c r="Q24" i="7"/>
  <c r="G30" i="7"/>
  <c r="H30" i="7"/>
  <c r="I30" i="7"/>
  <c r="J30" i="7"/>
  <c r="K30" i="7"/>
  <c r="L30" i="7"/>
  <c r="M30" i="7"/>
  <c r="O30" i="7"/>
  <c r="Q30" i="7"/>
  <c r="G32" i="7"/>
  <c r="H32" i="7"/>
  <c r="I32" i="7"/>
  <c r="J32" i="7"/>
  <c r="K32" i="7"/>
  <c r="L32" i="7"/>
  <c r="M32" i="7"/>
  <c r="O32" i="7"/>
  <c r="Q32" i="7"/>
  <c r="G33" i="7"/>
  <c r="H33" i="7"/>
  <c r="I33" i="7"/>
  <c r="J33" i="7"/>
  <c r="K33" i="7"/>
  <c r="L33" i="7"/>
  <c r="M33" i="7"/>
  <c r="O33" i="7"/>
  <c r="Q33" i="7"/>
  <c r="G17" i="7"/>
  <c r="H17" i="7"/>
  <c r="I17" i="7"/>
  <c r="J17" i="7"/>
  <c r="K17" i="7"/>
  <c r="L17" i="7"/>
  <c r="M17" i="7"/>
  <c r="O17" i="7"/>
  <c r="Q17" i="7"/>
  <c r="G18" i="7"/>
  <c r="H18" i="7"/>
  <c r="I18" i="7"/>
  <c r="J18" i="7"/>
  <c r="K18" i="7"/>
  <c r="L18" i="7"/>
  <c r="M18" i="7"/>
  <c r="O18" i="7"/>
  <c r="Q18" i="7"/>
  <c r="G19" i="7"/>
  <c r="H19" i="7"/>
  <c r="I19" i="7"/>
  <c r="J19" i="7"/>
  <c r="K19" i="7"/>
  <c r="L19" i="7"/>
  <c r="M19" i="7"/>
  <c r="O19" i="7"/>
  <c r="Q19" i="7"/>
  <c r="G21" i="7"/>
  <c r="H21" i="7"/>
  <c r="I21" i="7"/>
  <c r="J21" i="7"/>
  <c r="K21" i="7"/>
  <c r="L21" i="7"/>
  <c r="M21" i="7"/>
  <c r="O21" i="7"/>
  <c r="Q21" i="7"/>
  <c r="G22" i="7"/>
  <c r="H22" i="7"/>
  <c r="I22" i="7"/>
  <c r="J22" i="7"/>
  <c r="K22" i="7"/>
  <c r="L22" i="7"/>
  <c r="M22" i="7"/>
  <c r="O22" i="7"/>
  <c r="Q22" i="7"/>
  <c r="G23" i="7"/>
  <c r="H23" i="7"/>
  <c r="I23" i="7"/>
  <c r="J23" i="7"/>
  <c r="K23" i="7"/>
  <c r="L23" i="7"/>
  <c r="M23" i="7"/>
  <c r="O23" i="7"/>
  <c r="Q23" i="7"/>
  <c r="G5" i="7"/>
  <c r="H5" i="7"/>
  <c r="I5" i="7"/>
  <c r="J5" i="7"/>
  <c r="K5" i="7"/>
  <c r="L5" i="7"/>
  <c r="M5" i="7"/>
  <c r="O5" i="7"/>
  <c r="Q5" i="7"/>
  <c r="G6" i="7"/>
  <c r="H6" i="7"/>
  <c r="I6" i="7"/>
  <c r="J6" i="7"/>
  <c r="K6" i="7"/>
  <c r="L6" i="7"/>
  <c r="M6" i="7"/>
  <c r="O6" i="7"/>
  <c r="Q6" i="7"/>
  <c r="G7" i="7"/>
  <c r="H7" i="7"/>
  <c r="I7" i="7"/>
  <c r="J7" i="7"/>
  <c r="K7" i="7"/>
  <c r="L7" i="7"/>
  <c r="M7" i="7"/>
  <c r="O7" i="7"/>
  <c r="Q7" i="7"/>
  <c r="P5" i="7" l="1"/>
  <c r="F23" i="7"/>
  <c r="P19" i="7"/>
  <c r="F18" i="7"/>
  <c r="P32" i="7"/>
  <c r="F30" i="7"/>
  <c r="P194" i="7"/>
  <c r="F182" i="7"/>
  <c r="P177" i="7"/>
  <c r="F176" i="7"/>
  <c r="P165" i="7"/>
  <c r="F163" i="7"/>
  <c r="P133" i="7"/>
  <c r="F132" i="7"/>
  <c r="P128" i="7"/>
  <c r="F127" i="7"/>
  <c r="P123" i="7"/>
  <c r="F111" i="7"/>
  <c r="P81" i="7"/>
  <c r="F79" i="7"/>
  <c r="P73" i="7"/>
  <c r="F69" i="7"/>
  <c r="P52" i="7"/>
  <c r="F49" i="7"/>
  <c r="P6" i="7"/>
  <c r="F5" i="7"/>
  <c r="P21" i="7"/>
  <c r="F19" i="7"/>
  <c r="P33" i="7"/>
  <c r="F32" i="7"/>
  <c r="P365" i="7"/>
  <c r="F194" i="7"/>
  <c r="P178" i="7"/>
  <c r="F177" i="7"/>
  <c r="P171" i="7"/>
  <c r="F165" i="7"/>
  <c r="P142" i="7"/>
  <c r="F133" i="7"/>
  <c r="P129" i="7"/>
  <c r="F128" i="7"/>
  <c r="P124" i="7"/>
  <c r="F123" i="7"/>
  <c r="P91" i="7"/>
  <c r="F81" i="7"/>
  <c r="P75" i="7"/>
  <c r="F73" i="7"/>
  <c r="P54" i="7"/>
  <c r="F52" i="7"/>
  <c r="P46" i="7"/>
  <c r="P7" i="7"/>
  <c r="F6" i="7"/>
  <c r="P22" i="7"/>
  <c r="F21" i="7"/>
  <c r="P17" i="7"/>
  <c r="F33" i="7"/>
  <c r="P24" i="7"/>
  <c r="P179" i="7"/>
  <c r="F178" i="7"/>
  <c r="P172" i="7"/>
  <c r="F171" i="7"/>
  <c r="P146" i="7"/>
  <c r="F142" i="7"/>
  <c r="F384" i="7" s="1"/>
  <c r="P130" i="7"/>
  <c r="F129" i="7"/>
  <c r="P125" i="7"/>
  <c r="F124" i="7"/>
  <c r="P108" i="7"/>
  <c r="F91" i="7"/>
  <c r="P77" i="7"/>
  <c r="F75" i="7"/>
  <c r="P66" i="7"/>
  <c r="F54" i="7"/>
  <c r="P48" i="7"/>
  <c r="F46" i="7"/>
  <c r="P364" i="7"/>
  <c r="F7" i="7"/>
  <c r="P23" i="7"/>
  <c r="F22" i="7"/>
  <c r="P18" i="7"/>
  <c r="F17" i="7"/>
  <c r="P30" i="7"/>
  <c r="F24" i="7"/>
  <c r="P182" i="7"/>
  <c r="F179" i="7"/>
  <c r="P176" i="7"/>
  <c r="F172" i="7"/>
  <c r="P163" i="7"/>
  <c r="F146" i="7"/>
  <c r="P132" i="7"/>
  <c r="F130" i="7"/>
  <c r="P127" i="7"/>
  <c r="F125" i="7"/>
  <c r="P111" i="7"/>
  <c r="F108" i="7"/>
  <c r="P79" i="7"/>
  <c r="F77" i="7"/>
  <c r="P69" i="7"/>
  <c r="F66" i="7"/>
  <c r="P49" i="7"/>
  <c r="F48" i="7"/>
  <c r="E17" i="7"/>
  <c r="E24" i="7"/>
  <c r="N364" i="7"/>
  <c r="E179" i="7"/>
  <c r="E172" i="7"/>
  <c r="E146" i="7"/>
  <c r="K384" i="7"/>
  <c r="K411" i="7"/>
  <c r="K384" i="3" s="1"/>
  <c r="E130" i="7"/>
  <c r="E125" i="7"/>
  <c r="E108" i="7"/>
  <c r="E77" i="7"/>
  <c r="E66" i="7"/>
  <c r="E48" i="7"/>
  <c r="N30" i="7"/>
  <c r="AE30" i="6" s="1"/>
  <c r="N182" i="7"/>
  <c r="N176" i="7"/>
  <c r="AE176" i="6" s="1"/>
  <c r="N163" i="7"/>
  <c r="J411" i="7"/>
  <c r="J384" i="3" s="1"/>
  <c r="J384" i="7"/>
  <c r="N132" i="7"/>
  <c r="AE132" i="6" s="1"/>
  <c r="N127" i="7"/>
  <c r="N111" i="7"/>
  <c r="AE111" i="6" s="1"/>
  <c r="N79" i="7"/>
  <c r="AE79" i="6" s="1"/>
  <c r="N69" i="7"/>
  <c r="AE69" i="6" s="1"/>
  <c r="N49" i="7"/>
  <c r="E23" i="7"/>
  <c r="AD23" i="6" s="1"/>
  <c r="AH23" i="6"/>
  <c r="AH18" i="6"/>
  <c r="E18" i="7"/>
  <c r="E30" i="7"/>
  <c r="AD30" i="6" s="1"/>
  <c r="AH30" i="6"/>
  <c r="E182" i="7"/>
  <c r="AH182" i="6"/>
  <c r="E176" i="7"/>
  <c r="AD176" i="6" s="1"/>
  <c r="AH176" i="6"/>
  <c r="E163" i="7"/>
  <c r="AH163" i="6"/>
  <c r="Q384" i="7"/>
  <c r="Q411" i="7"/>
  <c r="Q384" i="3" s="1"/>
  <c r="I384" i="7"/>
  <c r="I411" i="7"/>
  <c r="I384" i="3" s="1"/>
  <c r="E132" i="7"/>
  <c r="AD132" i="6" s="1"/>
  <c r="AH132" i="6"/>
  <c r="E127" i="7"/>
  <c r="AH127" i="6"/>
  <c r="E111" i="7"/>
  <c r="AD111" i="6" s="1"/>
  <c r="AH111" i="6"/>
  <c r="E79" i="7"/>
  <c r="AH79" i="6"/>
  <c r="E69" i="7"/>
  <c r="AD69" i="6" s="1"/>
  <c r="E49" i="7"/>
  <c r="AH49" i="6"/>
  <c r="E22" i="7"/>
  <c r="N18" i="7"/>
  <c r="AE18" i="6" s="1"/>
  <c r="N5" i="7"/>
  <c r="AE5" i="6" s="1"/>
  <c r="AI5" i="6"/>
  <c r="N19" i="7"/>
  <c r="AE19" i="6" s="1"/>
  <c r="AI19" i="6"/>
  <c r="N32" i="7"/>
  <c r="AE32" i="6" s="1"/>
  <c r="AI32" i="6"/>
  <c r="N194" i="7"/>
  <c r="AE194" i="6" s="1"/>
  <c r="AI194" i="6"/>
  <c r="N177" i="7"/>
  <c r="AE177" i="6" s="1"/>
  <c r="AI177" i="6"/>
  <c r="N165" i="7"/>
  <c r="AI165" i="6"/>
  <c r="P384" i="7"/>
  <c r="P411" i="7"/>
  <c r="P384" i="3" s="1"/>
  <c r="H384" i="7"/>
  <c r="H411" i="7"/>
  <c r="H384" i="3" s="1"/>
  <c r="N133" i="7"/>
  <c r="AE133" i="6" s="1"/>
  <c r="AI133" i="6"/>
  <c r="N128" i="7"/>
  <c r="AE128" i="6" s="1"/>
  <c r="AI128" i="6"/>
  <c r="N123" i="7"/>
  <c r="AE123" i="6" s="1"/>
  <c r="AI123" i="6"/>
  <c r="N81" i="7"/>
  <c r="AI81" i="6"/>
  <c r="N73" i="7"/>
  <c r="AE73" i="6" s="1"/>
  <c r="AI73" i="6"/>
  <c r="AI52" i="6"/>
  <c r="N52" i="7"/>
  <c r="AH5" i="6"/>
  <c r="E5" i="7"/>
  <c r="AD5" i="6" s="1"/>
  <c r="E19" i="7"/>
  <c r="AH19" i="6"/>
  <c r="E32" i="7"/>
  <c r="AD32" i="6" s="1"/>
  <c r="AH32" i="6"/>
  <c r="E194" i="7"/>
  <c r="AH194" i="6"/>
  <c r="E177" i="7"/>
  <c r="AD177" i="6" s="1"/>
  <c r="AH177" i="6"/>
  <c r="E165" i="7"/>
  <c r="AH165" i="6"/>
  <c r="O411" i="7"/>
  <c r="O384" i="3" s="1"/>
  <c r="O384" i="7"/>
  <c r="G411" i="7"/>
  <c r="G384" i="3" s="1"/>
  <c r="G384" i="7"/>
  <c r="E133" i="7"/>
  <c r="AD133" i="6" s="1"/>
  <c r="AH133" i="6"/>
  <c r="E128" i="7"/>
  <c r="AH128" i="6"/>
  <c r="E123" i="7"/>
  <c r="AD123" i="6" s="1"/>
  <c r="AH123" i="6"/>
  <c r="E81" i="7"/>
  <c r="AH81" i="6"/>
  <c r="E73" i="7"/>
  <c r="AD73" i="6" s="1"/>
  <c r="AH73" i="6"/>
  <c r="E52" i="7"/>
  <c r="AH52" i="6"/>
  <c r="N23" i="7"/>
  <c r="AE23" i="6" s="1"/>
  <c r="N6" i="7"/>
  <c r="AE6" i="6" s="1"/>
  <c r="AI6" i="6"/>
  <c r="N21" i="7"/>
  <c r="AI21" i="6"/>
  <c r="N33" i="7"/>
  <c r="AE33" i="6" s="1"/>
  <c r="AI33" i="6"/>
  <c r="N365" i="7"/>
  <c r="AE365" i="6" s="1"/>
  <c r="AI365" i="6"/>
  <c r="N178" i="7"/>
  <c r="AE178" i="6" s="1"/>
  <c r="AI178" i="6"/>
  <c r="N171" i="7"/>
  <c r="AI171" i="6"/>
  <c r="N142" i="7"/>
  <c r="AI142" i="6"/>
  <c r="F411" i="7"/>
  <c r="F384" i="3" s="1"/>
  <c r="N129" i="7"/>
  <c r="AE129" i="6" s="1"/>
  <c r="AI129" i="6"/>
  <c r="N124" i="7"/>
  <c r="AE124" i="6" s="1"/>
  <c r="AI124" i="6"/>
  <c r="N91" i="7"/>
  <c r="AI91" i="6"/>
  <c r="N75" i="7"/>
  <c r="AE75" i="6" s="1"/>
  <c r="AI75" i="6"/>
  <c r="N54" i="7"/>
  <c r="AE54" i="6" s="1"/>
  <c r="AI54" i="6"/>
  <c r="N46" i="7"/>
  <c r="AE46" i="6" s="1"/>
  <c r="AI46" i="6"/>
  <c r="E6" i="7"/>
  <c r="AH6" i="6"/>
  <c r="E21" i="7"/>
  <c r="AD21" i="6" s="1"/>
  <c r="AH21" i="6"/>
  <c r="E33" i="7"/>
  <c r="AD33" i="6" s="1"/>
  <c r="AH33" i="6"/>
  <c r="E178" i="7"/>
  <c r="AD178" i="6" s="1"/>
  <c r="AH178" i="6"/>
  <c r="E171" i="7"/>
  <c r="AH171" i="6"/>
  <c r="M384" i="7"/>
  <c r="M411" i="7"/>
  <c r="M384" i="3" s="1"/>
  <c r="AH142" i="6"/>
  <c r="E142" i="7"/>
  <c r="E129" i="7"/>
  <c r="AH129" i="6"/>
  <c r="E124" i="7"/>
  <c r="AD124" i="6" s="1"/>
  <c r="AH124" i="6"/>
  <c r="E91" i="7"/>
  <c r="AH91" i="6"/>
  <c r="E75" i="7"/>
  <c r="AD75" i="6" s="1"/>
  <c r="E54" i="7"/>
  <c r="AH54" i="6"/>
  <c r="E46" i="7"/>
  <c r="AD46" i="6" s="1"/>
  <c r="E7" i="7"/>
  <c r="N7" i="7"/>
  <c r="AE7" i="6" s="1"/>
  <c r="AI7" i="6"/>
  <c r="N22" i="7"/>
  <c r="AE22" i="6" s="1"/>
  <c r="AI22" i="6"/>
  <c r="N17" i="7"/>
  <c r="AE17" i="6" s="1"/>
  <c r="AI17" i="6"/>
  <c r="N24" i="7"/>
  <c r="AI24" i="6"/>
  <c r="N179" i="7"/>
  <c r="AE179" i="6" s="1"/>
  <c r="AI179" i="6"/>
  <c r="N172" i="7"/>
  <c r="AE172" i="6" s="1"/>
  <c r="AI172" i="6"/>
  <c r="N146" i="7"/>
  <c r="AE146" i="6" s="1"/>
  <c r="AI146" i="6"/>
  <c r="L411" i="7"/>
  <c r="L384" i="3" s="1"/>
  <c r="L384" i="7"/>
  <c r="N130" i="7"/>
  <c r="AE130" i="6" s="1"/>
  <c r="N125" i="7"/>
  <c r="AE125" i="6" s="1"/>
  <c r="AI125" i="6"/>
  <c r="N108" i="7"/>
  <c r="AE108" i="6" s="1"/>
  <c r="N77" i="7"/>
  <c r="AE77" i="6" s="1"/>
  <c r="AI77" i="6"/>
  <c r="N66" i="7"/>
  <c r="AE66" i="6" s="1"/>
  <c r="N48" i="7"/>
  <c r="AE48" i="6" s="1"/>
  <c r="AI48" i="6"/>
  <c r="AD6" i="6" l="1"/>
  <c r="AE91" i="6"/>
  <c r="AE171" i="6"/>
  <c r="AE21" i="6"/>
  <c r="AD108" i="6"/>
  <c r="AE165" i="6"/>
  <c r="AE182" i="6"/>
  <c r="AE81" i="6"/>
  <c r="AE127" i="6"/>
  <c r="AD91" i="6"/>
  <c r="AD128" i="6"/>
  <c r="AD165" i="6"/>
  <c r="AD19" i="6"/>
  <c r="AD18" i="6"/>
  <c r="AD127" i="6"/>
  <c r="AD163" i="6"/>
  <c r="AD7" i="6"/>
  <c r="AD171" i="6"/>
  <c r="AD49" i="6"/>
  <c r="AE24" i="6"/>
  <c r="AD129" i="6"/>
  <c r="AD81" i="6"/>
  <c r="AD194" i="6"/>
  <c r="AD54" i="6"/>
  <c r="AD79" i="6"/>
  <c r="AD182" i="6"/>
  <c r="AD17" i="6"/>
  <c r="AD22" i="6"/>
  <c r="AD146" i="6"/>
  <c r="AD66" i="6"/>
  <c r="AD172" i="6"/>
  <c r="AD77" i="6"/>
  <c r="AD179" i="6"/>
  <c r="AD24" i="6"/>
  <c r="AD130" i="6"/>
  <c r="AD48" i="6"/>
  <c r="AI108" i="6"/>
  <c r="AH46" i="6"/>
  <c r="AI18" i="6"/>
  <c r="AI49" i="6"/>
  <c r="AI127" i="6"/>
  <c r="AI176" i="6"/>
  <c r="AH66" i="6"/>
  <c r="AH130" i="6"/>
  <c r="AH179" i="6"/>
  <c r="AE49" i="6"/>
  <c r="AH22" i="6"/>
  <c r="AI69" i="6"/>
  <c r="AI132" i="6"/>
  <c r="AI182" i="6"/>
  <c r="AH77" i="6"/>
  <c r="AI364" i="6"/>
  <c r="AI66" i="6"/>
  <c r="AI130" i="6"/>
  <c r="AH75" i="6"/>
  <c r="AI79" i="6"/>
  <c r="AI30" i="6"/>
  <c r="AH108" i="6"/>
  <c r="AH146" i="6"/>
  <c r="AH24" i="6"/>
  <c r="AH7" i="6"/>
  <c r="AI23" i="6"/>
  <c r="AH69" i="6"/>
  <c r="AI111" i="6"/>
  <c r="AI163" i="6"/>
  <c r="AH48" i="6"/>
  <c r="AH125" i="6"/>
  <c r="AH172" i="6"/>
  <c r="AH17" i="6"/>
  <c r="AE163" i="6"/>
  <c r="AD125" i="6"/>
  <c r="AE52" i="6"/>
  <c r="AD52" i="6"/>
  <c r="AE364" i="6"/>
  <c r="E411" i="7"/>
  <c r="E384" i="3" s="1"/>
  <c r="AH384" i="6" s="1"/>
  <c r="E384" i="7"/>
  <c r="AD384" i="6" s="1"/>
  <c r="AD142" i="6"/>
  <c r="AE142" i="6"/>
  <c r="N384" i="7"/>
  <c r="AE384" i="6" s="1"/>
  <c r="N411" i="7"/>
  <c r="N384" i="3" s="1"/>
  <c r="W179" i="7" l="1"/>
  <c r="U179" i="7"/>
  <c r="T179" i="7"/>
  <c r="S179" i="7"/>
  <c r="R179" i="7"/>
  <c r="W177" i="7"/>
  <c r="U177" i="7"/>
  <c r="T177" i="7"/>
  <c r="S177" i="7"/>
  <c r="R177" i="7"/>
  <c r="W176" i="7"/>
  <c r="U176" i="7"/>
  <c r="T176" i="7"/>
  <c r="S176" i="7"/>
  <c r="R176" i="7"/>
  <c r="W171" i="7"/>
  <c r="U171" i="7"/>
  <c r="T171" i="7"/>
  <c r="S171" i="7"/>
  <c r="R171" i="7"/>
  <c r="Y132" i="7"/>
  <c r="W132" i="7"/>
  <c r="U132" i="7"/>
  <c r="T132" i="7"/>
  <c r="S132" i="7"/>
  <c r="R132" i="7"/>
  <c r="W123" i="7"/>
  <c r="U123" i="7"/>
  <c r="T123" i="7"/>
  <c r="S123" i="7"/>
  <c r="R123" i="7"/>
  <c r="W111" i="7"/>
  <c r="U111" i="7"/>
  <c r="T111" i="7"/>
  <c r="S111" i="7"/>
  <c r="R111" i="7"/>
  <c r="Y108" i="7"/>
  <c r="W108" i="7"/>
  <c r="U108" i="7"/>
  <c r="T108" i="7"/>
  <c r="S108" i="7"/>
  <c r="R108" i="7"/>
  <c r="Y98" i="7"/>
  <c r="W98" i="7"/>
  <c r="U98" i="7"/>
  <c r="T98" i="7"/>
  <c r="S98" i="7"/>
  <c r="R98" i="7"/>
  <c r="W94" i="7"/>
  <c r="U94" i="7"/>
  <c r="T94" i="7"/>
  <c r="S94" i="7"/>
  <c r="R94" i="7"/>
  <c r="W81" i="7"/>
  <c r="U81" i="7"/>
  <c r="T81" i="7"/>
  <c r="S81" i="7"/>
  <c r="R81" i="7"/>
  <c r="W69" i="7"/>
  <c r="U69" i="7"/>
  <c r="T69" i="7"/>
  <c r="S69" i="7"/>
  <c r="R69" i="7"/>
  <c r="W66" i="7"/>
  <c r="U66" i="7"/>
  <c r="T66" i="7"/>
  <c r="S66" i="7"/>
  <c r="R66" i="7"/>
  <c r="W48" i="7"/>
  <c r="U48" i="7"/>
  <c r="T48" i="7"/>
  <c r="S48" i="7"/>
  <c r="R48" i="7"/>
  <c r="W46" i="7"/>
  <c r="U46" i="7"/>
  <c r="T46" i="7"/>
  <c r="S46" i="7"/>
  <c r="R46" i="7"/>
  <c r="W39" i="7"/>
  <c r="U39" i="7"/>
  <c r="T39" i="7"/>
  <c r="S39" i="7"/>
  <c r="R39" i="7"/>
  <c r="Y33" i="7"/>
  <c r="W33" i="7"/>
  <c r="U33" i="7"/>
  <c r="T33" i="7"/>
  <c r="S33" i="7"/>
  <c r="R33" i="7"/>
  <c r="W32" i="7"/>
  <c r="U32" i="7"/>
  <c r="T32" i="7"/>
  <c r="S32" i="7"/>
  <c r="R32" i="7"/>
  <c r="W21" i="7"/>
  <c r="U21" i="7"/>
  <c r="T21" i="7"/>
  <c r="S21" i="7"/>
  <c r="R21" i="7"/>
  <c r="W19" i="7"/>
  <c r="U19" i="7"/>
  <c r="T19" i="7"/>
  <c r="S19" i="7"/>
  <c r="R19" i="7"/>
  <c r="W18" i="7"/>
  <c r="U18" i="7"/>
  <c r="T18" i="7"/>
  <c r="S18" i="7"/>
  <c r="R18" i="7"/>
  <c r="W17" i="7"/>
  <c r="U17" i="7"/>
  <c r="T17" i="7"/>
  <c r="S17" i="7"/>
  <c r="R17" i="7"/>
  <c r="W5" i="7"/>
  <c r="U5" i="7"/>
  <c r="T5" i="7"/>
  <c r="S5" i="7"/>
  <c r="R5" i="7"/>
  <c r="X5" i="7" l="1"/>
  <c r="X17" i="7"/>
  <c r="X18" i="7"/>
  <c r="X19" i="7"/>
  <c r="X21" i="7"/>
  <c r="X32" i="7"/>
  <c r="X33" i="7"/>
  <c r="X39" i="7"/>
  <c r="X46" i="7"/>
  <c r="X48" i="7"/>
  <c r="X66" i="7"/>
  <c r="X69" i="7"/>
  <c r="X81" i="7"/>
  <c r="X94" i="7"/>
  <c r="X98" i="7"/>
  <c r="X108" i="7"/>
  <c r="X111" i="7"/>
  <c r="X123" i="7"/>
  <c r="X132" i="7"/>
  <c r="X171" i="7"/>
  <c r="X176" i="7"/>
  <c r="X177" i="7"/>
  <c r="X179" i="7"/>
  <c r="V5" i="7"/>
  <c r="AF5" i="6" s="1"/>
  <c r="AJ5" i="6"/>
  <c r="V17" i="7"/>
  <c r="AF17" i="6" s="1"/>
  <c r="AJ17" i="6"/>
  <c r="V18" i="7"/>
  <c r="AF18" i="6" s="1"/>
  <c r="AJ18" i="6"/>
  <c r="V19" i="7"/>
  <c r="AJ19" i="6"/>
  <c r="V21" i="7"/>
  <c r="AF21" i="6" s="1"/>
  <c r="AJ21" i="6"/>
  <c r="V32" i="7"/>
  <c r="AF32" i="6" s="1"/>
  <c r="V33" i="7"/>
  <c r="AJ33" i="6"/>
  <c r="V39" i="7"/>
  <c r="AJ39" i="6"/>
  <c r="V46" i="7"/>
  <c r="AF46" i="6" s="1"/>
  <c r="AJ46" i="6"/>
  <c r="V48" i="7"/>
  <c r="AF48" i="6" s="1"/>
  <c r="V66" i="7"/>
  <c r="AF66" i="6" s="1"/>
  <c r="V69" i="7"/>
  <c r="V81" i="7"/>
  <c r="V94" i="7"/>
  <c r="AF94" i="6" s="1"/>
  <c r="V98" i="7"/>
  <c r="V108" i="7"/>
  <c r="V111" i="7"/>
  <c r="AF111" i="6" s="1"/>
  <c r="V123" i="7"/>
  <c r="AF123" i="6" s="1"/>
  <c r="V132" i="7"/>
  <c r="AF132" i="6" s="1"/>
  <c r="V171" i="7"/>
  <c r="V176" i="7"/>
  <c r="V177" i="7"/>
  <c r="AF177" i="6" s="1"/>
  <c r="V179" i="7"/>
  <c r="Y5" i="7"/>
  <c r="E5" i="8" s="1"/>
  <c r="Y17" i="7"/>
  <c r="E17" i="8" s="1"/>
  <c r="Y18" i="7"/>
  <c r="E18" i="8" s="1"/>
  <c r="Y19" i="7"/>
  <c r="E19" i="8" s="1"/>
  <c r="Y21" i="7"/>
  <c r="E21" i="8" s="1"/>
  <c r="Y32" i="7"/>
  <c r="E32" i="8" s="1"/>
  <c r="Y39" i="7"/>
  <c r="E39" i="8" s="1"/>
  <c r="Y46" i="7"/>
  <c r="E46" i="8" s="1"/>
  <c r="Y48" i="7"/>
  <c r="E48" i="8" s="1"/>
  <c r="Y69" i="7"/>
  <c r="E69" i="8" s="1"/>
  <c r="Y111" i="7"/>
  <c r="E111" i="8" s="1"/>
  <c r="Y123" i="7"/>
  <c r="E123" i="8" s="1"/>
  <c r="Y171" i="7"/>
  <c r="E171" i="8" s="1"/>
  <c r="Y176" i="7"/>
  <c r="E176" i="8" s="1"/>
  <c r="Y177" i="7"/>
  <c r="E177" i="8" s="1"/>
  <c r="Y179" i="7"/>
  <c r="E179" i="8" s="1"/>
  <c r="R134" i="7"/>
  <c r="S134" i="7"/>
  <c r="T134" i="7"/>
  <c r="U134" i="7"/>
  <c r="W134" i="7"/>
  <c r="X134" i="7"/>
  <c r="Y66" i="7"/>
  <c r="E66" i="8" s="1"/>
  <c r="Y81" i="7"/>
  <c r="E81" i="8" s="1"/>
  <c r="Y94" i="7"/>
  <c r="Y134" i="7"/>
  <c r="E134" i="8" s="1"/>
  <c r="AF81" i="6" l="1"/>
  <c r="AF176" i="6"/>
  <c r="AF98" i="6"/>
  <c r="AF33" i="6"/>
  <c r="AF179" i="6"/>
  <c r="AF108" i="6"/>
  <c r="AF19" i="6"/>
  <c r="AF39" i="6"/>
  <c r="AF171" i="6"/>
  <c r="AF69" i="6"/>
  <c r="AJ176" i="6"/>
  <c r="AJ111" i="6"/>
  <c r="AJ81" i="6"/>
  <c r="AJ171" i="6"/>
  <c r="AJ108" i="6"/>
  <c r="AJ69" i="6"/>
  <c r="AJ179" i="6"/>
  <c r="AJ132" i="6"/>
  <c r="AJ98" i="6"/>
  <c r="AJ66" i="6"/>
  <c r="AJ177" i="6"/>
  <c r="AJ123" i="6"/>
  <c r="AJ94" i="6"/>
  <c r="AJ48" i="6"/>
  <c r="AJ32" i="6"/>
  <c r="V134" i="7"/>
  <c r="AF134" i="6" s="1"/>
  <c r="AJ134" i="6"/>
  <c r="U172" i="7" l="1"/>
  <c r="T172" i="7"/>
  <c r="S172" i="7"/>
  <c r="R172" i="7"/>
  <c r="W172" i="7"/>
  <c r="S178" i="7"/>
  <c r="R178" i="7"/>
  <c r="W178" i="7"/>
  <c r="U178" i="7"/>
  <c r="T178" i="7"/>
  <c r="W182" i="7"/>
  <c r="U182" i="7"/>
  <c r="T182" i="7"/>
  <c r="S182" i="7"/>
  <c r="R182" i="7"/>
  <c r="U146" i="7"/>
  <c r="T146" i="7"/>
  <c r="S146" i="7"/>
  <c r="R146" i="7"/>
  <c r="W146" i="7"/>
  <c r="W165" i="7"/>
  <c r="U165" i="7"/>
  <c r="T165" i="7"/>
  <c r="S165" i="7"/>
  <c r="R165" i="7"/>
  <c r="W194" i="7"/>
  <c r="U194" i="7"/>
  <c r="T194" i="7"/>
  <c r="S194" i="7"/>
  <c r="R194" i="7"/>
  <c r="X182" i="7" l="1"/>
  <c r="X146" i="7"/>
  <c r="X172" i="7"/>
  <c r="X178" i="7"/>
  <c r="X194" i="7"/>
  <c r="X165" i="7"/>
  <c r="V178" i="7"/>
  <c r="V146" i="7"/>
  <c r="AF146" i="6" s="1"/>
  <c r="Y146" i="7"/>
  <c r="E146" i="8" s="1"/>
  <c r="Y172" i="7"/>
  <c r="E172" i="8" s="1"/>
  <c r="V194" i="7"/>
  <c r="V165" i="7"/>
  <c r="Y178" i="7"/>
  <c r="E178" i="8" s="1"/>
  <c r="V172" i="7"/>
  <c r="AF172" i="6" s="1"/>
  <c r="AJ172" i="6"/>
  <c r="V182" i="7"/>
  <c r="Y194" i="7"/>
  <c r="E194" i="8" s="1"/>
  <c r="Y165" i="7"/>
  <c r="E165" i="8" s="1"/>
  <c r="Y182" i="7"/>
  <c r="E182" i="8" s="1"/>
  <c r="AF182" i="6" l="1"/>
  <c r="AJ165" i="6"/>
  <c r="AJ146" i="6"/>
  <c r="AF165" i="6"/>
  <c r="AJ182" i="6"/>
  <c r="AJ194" i="6"/>
  <c r="AJ178" i="6"/>
  <c r="AF194" i="6"/>
  <c r="AF178" i="6"/>
  <c r="G10" i="7" l="1"/>
  <c r="J40" i="7"/>
  <c r="K16" i="7"/>
  <c r="I56" i="7"/>
  <c r="I14" i="7"/>
  <c r="I37" i="7"/>
  <c r="H61" i="7"/>
  <c r="J53" i="7"/>
  <c r="H36" i="7"/>
  <c r="I28" i="7"/>
  <c r="M20" i="7"/>
  <c r="G35" i="7"/>
  <c r="I27" i="7"/>
  <c r="G50" i="7"/>
  <c r="G26" i="7"/>
  <c r="G43" i="7"/>
  <c r="J29" i="7"/>
  <c r="F60" i="7" l="1"/>
  <c r="F38" i="7"/>
  <c r="F47" i="7"/>
  <c r="F59" i="7"/>
  <c r="F13" i="7"/>
  <c r="F31" i="7"/>
  <c r="E8" i="7"/>
  <c r="E4" i="7"/>
  <c r="N12" i="7"/>
  <c r="E55" i="7"/>
  <c r="E9" i="7"/>
  <c r="N41" i="7"/>
  <c r="F34" i="7"/>
  <c r="M60" i="7"/>
  <c r="L60" i="7"/>
  <c r="K9" i="7"/>
  <c r="K60" i="7"/>
  <c r="Q10" i="7"/>
  <c r="K37" i="7"/>
  <c r="J9" i="7"/>
  <c r="Q9" i="7"/>
  <c r="H10" i="7"/>
  <c r="O9" i="7"/>
  <c r="H44" i="7"/>
  <c r="O10" i="7"/>
  <c r="L14" i="7"/>
  <c r="O37" i="7"/>
  <c r="K14" i="7"/>
  <c r="M10" i="7"/>
  <c r="J14" i="7"/>
  <c r="M9" i="7"/>
  <c r="Q14" i="7"/>
  <c r="L9" i="7"/>
  <c r="L10" i="7"/>
  <c r="O14" i="7"/>
  <c r="K198" i="7"/>
  <c r="L198" i="7"/>
  <c r="M198" i="7"/>
  <c r="G198" i="7"/>
  <c r="O198" i="7"/>
  <c r="H198" i="7"/>
  <c r="I198" i="7"/>
  <c r="Q198" i="7"/>
  <c r="J198" i="7"/>
  <c r="O58" i="7"/>
  <c r="K58" i="7"/>
  <c r="K10" i="7"/>
  <c r="L55" i="7"/>
  <c r="Q31" i="7"/>
  <c r="J12" i="7"/>
  <c r="M36" i="7"/>
  <c r="O57" i="7"/>
  <c r="K57" i="7"/>
  <c r="H4" i="7"/>
  <c r="Q13" i="7"/>
  <c r="M13" i="7"/>
  <c r="O29" i="7"/>
  <c r="H37" i="7"/>
  <c r="M14" i="7"/>
  <c r="M56" i="7"/>
  <c r="O15" i="7"/>
  <c r="K15" i="7"/>
  <c r="J8" i="7"/>
  <c r="Q25" i="7"/>
  <c r="Q59" i="7"/>
  <c r="M59" i="7"/>
  <c r="H9" i="7"/>
  <c r="J43" i="7"/>
  <c r="G58" i="7"/>
  <c r="J58" i="7"/>
  <c r="J10" i="7"/>
  <c r="H55" i="7"/>
  <c r="I31" i="7"/>
  <c r="Q12" i="7"/>
  <c r="M12" i="7"/>
  <c r="H20" i="7"/>
  <c r="G57" i="7"/>
  <c r="J57" i="7"/>
  <c r="O4" i="7"/>
  <c r="L4" i="7"/>
  <c r="I13" i="7"/>
  <c r="H14" i="7"/>
  <c r="I38" i="7"/>
  <c r="G15" i="7"/>
  <c r="J15" i="7"/>
  <c r="H8" i="7"/>
  <c r="L8" i="7"/>
  <c r="I25" i="7"/>
  <c r="J25" i="7"/>
  <c r="G42" i="7"/>
  <c r="I59" i="7"/>
  <c r="K35" i="7"/>
  <c r="J98" i="7"/>
  <c r="K98" i="7"/>
  <c r="L98" i="7"/>
  <c r="M98" i="7"/>
  <c r="G98" i="7"/>
  <c r="O98" i="7"/>
  <c r="H98" i="7"/>
  <c r="I98" i="7"/>
  <c r="Q98" i="7"/>
  <c r="M136" i="7"/>
  <c r="G136" i="7"/>
  <c r="O136" i="7"/>
  <c r="H136" i="7"/>
  <c r="I136" i="7"/>
  <c r="Q136" i="7"/>
  <c r="J136" i="7"/>
  <c r="K136" i="7"/>
  <c r="L136" i="7"/>
  <c r="M26" i="7"/>
  <c r="Q43" i="7"/>
  <c r="M53" i="7"/>
  <c r="O55" i="7"/>
  <c r="I12" i="7"/>
  <c r="G4" i="7"/>
  <c r="M29" i="7"/>
  <c r="Q15" i="7"/>
  <c r="M40" i="7"/>
  <c r="O8" i="7"/>
  <c r="O25" i="7"/>
  <c r="K42" i="7"/>
  <c r="Q35" i="7"/>
  <c r="G204" i="7"/>
  <c r="O204" i="7"/>
  <c r="H204" i="7"/>
  <c r="I204" i="7"/>
  <c r="Q204" i="7"/>
  <c r="J204" i="7"/>
  <c r="K204" i="7"/>
  <c r="L204" i="7"/>
  <c r="M204" i="7"/>
  <c r="G39" i="7"/>
  <c r="O39" i="7"/>
  <c r="H39" i="7"/>
  <c r="I39" i="7"/>
  <c r="Q39" i="7"/>
  <c r="J39" i="7"/>
  <c r="K39" i="7"/>
  <c r="L39" i="7"/>
  <c r="M39" i="7"/>
  <c r="G9" i="7"/>
  <c r="K26" i="7"/>
  <c r="I10" i="7"/>
  <c r="H53" i="7"/>
  <c r="G55" i="7"/>
  <c r="J31" i="7"/>
  <c r="L12" i="7"/>
  <c r="J36" i="7"/>
  <c r="Q4" i="7"/>
  <c r="K4" i="7"/>
  <c r="H13" i="7"/>
  <c r="G14" i="7"/>
  <c r="I15" i="7"/>
  <c r="G8" i="7"/>
  <c r="I50" i="7"/>
  <c r="H59" i="7"/>
  <c r="L234" i="7"/>
  <c r="M234" i="7"/>
  <c r="G234" i="7"/>
  <c r="O234" i="7"/>
  <c r="H234" i="7"/>
  <c r="I234" i="7"/>
  <c r="Q234" i="7"/>
  <c r="J234" i="7"/>
  <c r="K234" i="7"/>
  <c r="J94" i="7"/>
  <c r="K94" i="7"/>
  <c r="L94" i="7"/>
  <c r="M94" i="7"/>
  <c r="G94" i="7"/>
  <c r="O94" i="7"/>
  <c r="H94" i="7"/>
  <c r="I94" i="7"/>
  <c r="Q94" i="7"/>
  <c r="Q58" i="7"/>
  <c r="M58" i="7"/>
  <c r="K55" i="7"/>
  <c r="O31" i="7"/>
  <c r="H12" i="7"/>
  <c r="O13" i="7"/>
  <c r="O38" i="7"/>
  <c r="O47" i="7"/>
  <c r="M15" i="7"/>
  <c r="O59" i="7"/>
  <c r="I58" i="7"/>
  <c r="J55" i="7"/>
  <c r="G31" i="7"/>
  <c r="O12" i="7"/>
  <c r="K12" i="7"/>
  <c r="G13" i="7"/>
  <c r="Q8" i="7"/>
  <c r="G59" i="7"/>
  <c r="G290" i="7"/>
  <c r="O290" i="7"/>
  <c r="H290" i="7"/>
  <c r="I290" i="7"/>
  <c r="Q290" i="7"/>
  <c r="J290" i="7"/>
  <c r="K290" i="7"/>
  <c r="L290" i="7"/>
  <c r="M290" i="7"/>
  <c r="L58" i="7"/>
  <c r="M55" i="7"/>
  <c r="G12" i="7"/>
  <c r="J4" i="7"/>
  <c r="M4" i="7"/>
  <c r="K13" i="7"/>
  <c r="L15" i="7"/>
  <c r="M8" i="7"/>
  <c r="L230" i="7"/>
  <c r="M230" i="7"/>
  <c r="G230" i="7"/>
  <c r="O230" i="7"/>
  <c r="H230" i="7"/>
  <c r="I230" i="7"/>
  <c r="Q230" i="7"/>
  <c r="J230" i="7"/>
  <c r="K230" i="7"/>
  <c r="M116" i="7"/>
  <c r="G116" i="7"/>
  <c r="O116" i="7"/>
  <c r="H116" i="7"/>
  <c r="I116" i="7"/>
  <c r="Q116" i="7"/>
  <c r="J116" i="7"/>
  <c r="K116" i="7"/>
  <c r="L116" i="7"/>
  <c r="I9" i="7"/>
  <c r="H58" i="7"/>
  <c r="I55" i="7"/>
  <c r="I4" i="7"/>
  <c r="J13" i="7"/>
  <c r="H15" i="7"/>
  <c r="J59" i="7"/>
  <c r="S26" i="7"/>
  <c r="W26" i="7"/>
  <c r="U26" i="7"/>
  <c r="T26" i="7"/>
  <c r="R4" i="7"/>
  <c r="T4" i="7"/>
  <c r="W4" i="7"/>
  <c r="S4" i="7"/>
  <c r="U4" i="7"/>
  <c r="U24" i="7"/>
  <c r="T24" i="7"/>
  <c r="S24" i="7"/>
  <c r="W24" i="7"/>
  <c r="W42" i="7"/>
  <c r="U42" i="7"/>
  <c r="T42" i="7"/>
  <c r="S42" i="7"/>
  <c r="R42" i="7"/>
  <c r="R12" i="7"/>
  <c r="W12" i="7"/>
  <c r="T12" i="7"/>
  <c r="S12" i="7"/>
  <c r="U12" i="7"/>
  <c r="U16" i="7"/>
  <c r="T16" i="7"/>
  <c r="S16" i="7"/>
  <c r="W16" i="7"/>
  <c r="R20" i="7"/>
  <c r="W20" i="7"/>
  <c r="U20" i="7"/>
  <c r="T20" i="7"/>
  <c r="U59" i="7"/>
  <c r="T59" i="7"/>
  <c r="S59" i="7"/>
  <c r="W59" i="7"/>
  <c r="R59" i="7"/>
  <c r="S9" i="7"/>
  <c r="R9" i="7"/>
  <c r="W9" i="7"/>
  <c r="U9" i="7"/>
  <c r="T9" i="7"/>
  <c r="W61" i="7"/>
  <c r="U61" i="7"/>
  <c r="T61" i="7"/>
  <c r="Y31" i="7"/>
  <c r="W31" i="7"/>
  <c r="U31" i="7"/>
  <c r="T31" i="7"/>
  <c r="S31" i="7"/>
  <c r="R31" i="7"/>
  <c r="U43" i="7"/>
  <c r="T43" i="7"/>
  <c r="S43" i="7"/>
  <c r="R43" i="7"/>
  <c r="W43" i="7"/>
  <c r="W44" i="7"/>
  <c r="U44" i="7"/>
  <c r="T44" i="7"/>
  <c r="S44" i="7"/>
  <c r="T14" i="7"/>
  <c r="S14" i="7"/>
  <c r="R14" i="7"/>
  <c r="W14" i="7"/>
  <c r="U14" i="7"/>
  <c r="W10" i="7"/>
  <c r="U10" i="7"/>
  <c r="T10" i="7"/>
  <c r="S10" i="7"/>
  <c r="R10" i="7"/>
  <c r="S60" i="7"/>
  <c r="T60" i="7"/>
  <c r="W60" i="7"/>
  <c r="U60" i="7"/>
  <c r="U8" i="7"/>
  <c r="T8" i="7"/>
  <c r="S8" i="7"/>
  <c r="R8" i="7"/>
  <c r="W8" i="7"/>
  <c r="K346" i="7"/>
  <c r="H305" i="7"/>
  <c r="Q109" i="7"/>
  <c r="Q89" i="7"/>
  <c r="O254" i="7"/>
  <c r="H188" i="7"/>
  <c r="O64" i="7"/>
  <c r="Q96" i="7"/>
  <c r="K229" i="7"/>
  <c r="K299" i="7"/>
  <c r="I195" i="7"/>
  <c r="J288" i="7"/>
  <c r="H228" i="7"/>
  <c r="H320" i="7"/>
  <c r="O259" i="7"/>
  <c r="I289" i="7"/>
  <c r="Q353" i="7"/>
  <c r="L167" i="7"/>
  <c r="Q314" i="7"/>
  <c r="O298" i="7"/>
  <c r="Q184" i="7"/>
  <c r="L258" i="7"/>
  <c r="O141" i="7"/>
  <c r="M249" i="7"/>
  <c r="M311" i="7"/>
  <c r="Q185" i="7"/>
  <c r="M242" i="7"/>
  <c r="O335" i="7"/>
  <c r="P356" i="7" l="1"/>
  <c r="X31" i="7"/>
  <c r="X4" i="7"/>
  <c r="F230" i="7"/>
  <c r="P15" i="7"/>
  <c r="F4" i="7"/>
  <c r="P37" i="7"/>
  <c r="F58" i="7"/>
  <c r="F136" i="7"/>
  <c r="F43" i="7"/>
  <c r="P198" i="7"/>
  <c r="P44" i="7"/>
  <c r="P60" i="7"/>
  <c r="F14" i="7"/>
  <c r="P58" i="7"/>
  <c r="P50" i="7"/>
  <c r="P57" i="7"/>
  <c r="P29" i="7"/>
  <c r="P20" i="7"/>
  <c r="F40" i="7"/>
  <c r="P72" i="7"/>
  <c r="P149" i="7"/>
  <c r="X26" i="7"/>
  <c r="P25" i="7"/>
  <c r="F55" i="7"/>
  <c r="P16" i="7"/>
  <c r="F94" i="7"/>
  <c r="F234" i="7"/>
  <c r="P41" i="7"/>
  <c r="F44" i="7"/>
  <c r="P13" i="7"/>
  <c r="F98" i="7"/>
  <c r="F35" i="7"/>
  <c r="P56" i="7"/>
  <c r="F37" i="7"/>
  <c r="F36" i="7"/>
  <c r="X61" i="7"/>
  <c r="X16" i="7"/>
  <c r="X12" i="7"/>
  <c r="P8" i="7"/>
  <c r="P230" i="7"/>
  <c r="F204" i="7"/>
  <c r="P136" i="7"/>
  <c r="F41" i="7"/>
  <c r="P28" i="7"/>
  <c r="P55" i="7"/>
  <c r="P26" i="7"/>
  <c r="F231" i="7"/>
  <c r="X60" i="7"/>
  <c r="X14" i="7"/>
  <c r="X43" i="7"/>
  <c r="X59" i="7"/>
  <c r="X20" i="7"/>
  <c r="F116" i="7"/>
  <c r="F61" i="7"/>
  <c r="P40" i="7"/>
  <c r="F42" i="7"/>
  <c r="P204" i="7"/>
  <c r="P59" i="7"/>
  <c r="P31" i="7"/>
  <c r="F26" i="7"/>
  <c r="P9" i="7"/>
  <c r="X42" i="7"/>
  <c r="X24" i="7"/>
  <c r="P61" i="7"/>
  <c r="P42" i="7"/>
  <c r="F29" i="7"/>
  <c r="P35" i="7"/>
  <c r="P94" i="7"/>
  <c r="P234" i="7"/>
  <c r="F39" i="7"/>
  <c r="P47" i="7"/>
  <c r="P98" i="7"/>
  <c r="F198" i="7"/>
  <c r="P36" i="7"/>
  <c r="X8" i="7"/>
  <c r="F326" i="7"/>
  <c r="F28" i="7"/>
  <c r="F290" i="7"/>
  <c r="F56" i="7"/>
  <c r="F8" i="7"/>
  <c r="AD8" i="6" s="1"/>
  <c r="P12" i="7"/>
  <c r="AE12" i="6" s="1"/>
  <c r="P39" i="7"/>
  <c r="F16" i="7"/>
  <c r="F50" i="7"/>
  <c r="P4" i="7"/>
  <c r="P27" i="7"/>
  <c r="F27" i="7"/>
  <c r="P10" i="7"/>
  <c r="P244" i="7"/>
  <c r="P309" i="7"/>
  <c r="X10" i="7"/>
  <c r="X44" i="7"/>
  <c r="X9" i="7"/>
  <c r="P116" i="7"/>
  <c r="F25" i="7"/>
  <c r="F20" i="7"/>
  <c r="P290" i="7"/>
  <c r="P43" i="7"/>
  <c r="F15" i="7"/>
  <c r="F57" i="7"/>
  <c r="F10" i="7"/>
  <c r="P38" i="7"/>
  <c r="P53" i="7"/>
  <c r="F53" i="7"/>
  <c r="P14" i="7"/>
  <c r="F12" i="7"/>
  <c r="F9" i="7"/>
  <c r="AD9" i="6" s="1"/>
  <c r="Y44" i="7"/>
  <c r="E44" i="8" s="1"/>
  <c r="V9" i="7"/>
  <c r="AF9" i="6" s="1"/>
  <c r="N13" i="7"/>
  <c r="AE13" i="6" s="1"/>
  <c r="E290" i="7"/>
  <c r="N4" i="7"/>
  <c r="N35" i="7"/>
  <c r="E44" i="7"/>
  <c r="N36" i="7"/>
  <c r="AH4" i="6"/>
  <c r="N297" i="7"/>
  <c r="V60" i="7"/>
  <c r="AF60" i="6" s="1"/>
  <c r="Y9" i="7"/>
  <c r="E9" i="8" s="1"/>
  <c r="V12" i="7"/>
  <c r="Y4" i="7"/>
  <c r="E4" i="8" s="1"/>
  <c r="N59" i="7"/>
  <c r="N94" i="7"/>
  <c r="AE94" i="6" s="1"/>
  <c r="N234" i="7"/>
  <c r="AE234" i="6" s="1"/>
  <c r="N58" i="7"/>
  <c r="N98" i="7"/>
  <c r="AE98" i="6" s="1"/>
  <c r="E35" i="7"/>
  <c r="AD35" i="6" s="1"/>
  <c r="N8" i="7"/>
  <c r="AD4" i="6"/>
  <c r="E186" i="7"/>
  <c r="Y10" i="7"/>
  <c r="E10" i="8" s="1"/>
  <c r="V43" i="7"/>
  <c r="AJ43" i="6"/>
  <c r="V20" i="7"/>
  <c r="AJ20" i="6"/>
  <c r="V24" i="7"/>
  <c r="AJ24" i="6"/>
  <c r="E230" i="7"/>
  <c r="N55" i="7"/>
  <c r="AI55" i="6"/>
  <c r="E28" i="7"/>
  <c r="N204" i="7"/>
  <c r="AE204" i="6" s="1"/>
  <c r="N15" i="7"/>
  <c r="AE15" i="6" s="1"/>
  <c r="AI15" i="6"/>
  <c r="E12" i="7"/>
  <c r="E136" i="7"/>
  <c r="AD136" i="6" s="1"/>
  <c r="E14" i="7"/>
  <c r="AD14" i="6" s="1"/>
  <c r="AH14" i="6"/>
  <c r="N26" i="7"/>
  <c r="N37" i="7"/>
  <c r="AE37" i="6" s="1"/>
  <c r="AI37" i="6"/>
  <c r="Y36" i="7"/>
  <c r="E36" i="8" s="1"/>
  <c r="V14" i="7"/>
  <c r="AF14" i="6" s="1"/>
  <c r="V59" i="7"/>
  <c r="V42" i="7"/>
  <c r="Y24" i="7"/>
  <c r="E24" i="8" s="1"/>
  <c r="Y26" i="7"/>
  <c r="E26" i="8" s="1"/>
  <c r="N116" i="7"/>
  <c r="N60" i="7"/>
  <c r="E214" i="7"/>
  <c r="N273" i="7"/>
  <c r="Y12" i="7"/>
  <c r="E12" i="8" s="1"/>
  <c r="E94" i="7"/>
  <c r="E234" i="7"/>
  <c r="N39" i="7"/>
  <c r="AE39" i="6" s="1"/>
  <c r="E98" i="7"/>
  <c r="E59" i="7"/>
  <c r="AH59" i="6"/>
  <c r="N198" i="7"/>
  <c r="AE198" i="6" s="1"/>
  <c r="AI198" i="6"/>
  <c r="N10" i="7"/>
  <c r="AE10" i="6" s="1"/>
  <c r="N14" i="7"/>
  <c r="AH55" i="6"/>
  <c r="N203" i="7"/>
  <c r="E209" i="7"/>
  <c r="Y8" i="7"/>
  <c r="E8" i="8" s="1"/>
  <c r="Y60" i="7"/>
  <c r="E60" i="8" s="1"/>
  <c r="Y14" i="7"/>
  <c r="E14" i="8" s="1"/>
  <c r="V44" i="7"/>
  <c r="AJ44" i="6"/>
  <c r="Y43" i="7"/>
  <c r="E43" i="8" s="1"/>
  <c r="Y59" i="7"/>
  <c r="E59" i="8" s="1"/>
  <c r="Y20" i="7"/>
  <c r="E20" i="8" s="1"/>
  <c r="N290" i="7"/>
  <c r="AI290" i="6"/>
  <c r="E15" i="7"/>
  <c r="AH15" i="6"/>
  <c r="E58" i="7"/>
  <c r="E204" i="7"/>
  <c r="AD204" i="6" s="1"/>
  <c r="AH204" i="6"/>
  <c r="N53" i="7"/>
  <c r="N9" i="7"/>
  <c r="AE9" i="6" s="1"/>
  <c r="AD55" i="6"/>
  <c r="V31" i="7"/>
  <c r="AF31" i="6" s="1"/>
  <c r="AJ31" i="6"/>
  <c r="V16" i="7"/>
  <c r="AF16" i="6" s="1"/>
  <c r="AJ16" i="6"/>
  <c r="Y42" i="7"/>
  <c r="E42" i="8" s="1"/>
  <c r="E116" i="7"/>
  <c r="AH116" i="6"/>
  <c r="AH13" i="6"/>
  <c r="E13" i="7"/>
  <c r="AD13" i="6" s="1"/>
  <c r="E10" i="7"/>
  <c r="AD10" i="6" s="1"/>
  <c r="N92" i="7"/>
  <c r="V8" i="7"/>
  <c r="AJ8" i="6"/>
  <c r="V10" i="7"/>
  <c r="AJ10" i="6"/>
  <c r="V61" i="7"/>
  <c r="AF61" i="6" s="1"/>
  <c r="AJ61" i="6"/>
  <c r="Y16" i="7"/>
  <c r="E16" i="8" s="1"/>
  <c r="V4" i="7"/>
  <c r="AF4" i="6" s="1"/>
  <c r="AJ4" i="6"/>
  <c r="V26" i="7"/>
  <c r="N230" i="7"/>
  <c r="AE230" i="6" s="1"/>
  <c r="AI230" i="6"/>
  <c r="E39" i="7"/>
  <c r="N136" i="7"/>
  <c r="AI136" i="6"/>
  <c r="E198" i="7"/>
  <c r="AH198" i="6"/>
  <c r="G300" i="7"/>
  <c r="R60" i="7"/>
  <c r="R24" i="7"/>
  <c r="M61" i="7"/>
  <c r="L25" i="7"/>
  <c r="O40" i="7"/>
  <c r="K29" i="7"/>
  <c r="L28" i="7"/>
  <c r="K53" i="7"/>
  <c r="L35" i="7"/>
  <c r="G61" i="7"/>
  <c r="G25" i="7"/>
  <c r="I57" i="7"/>
  <c r="Q50" i="7"/>
  <c r="M47" i="7"/>
  <c r="Q41" i="7"/>
  <c r="I47" i="7"/>
  <c r="G28" i="7"/>
  <c r="I53" i="7"/>
  <c r="G44" i="7"/>
  <c r="O42" i="7"/>
  <c r="Q40" i="7"/>
  <c r="Q38" i="7"/>
  <c r="I20" i="7"/>
  <c r="Q27" i="7"/>
  <c r="O60" i="7"/>
  <c r="P313" i="7"/>
  <c r="S20" i="7"/>
  <c r="M35" i="7"/>
  <c r="J47" i="7"/>
  <c r="J20" i="7"/>
  <c r="J34" i="7"/>
  <c r="O35" i="7"/>
  <c r="Q29" i="7"/>
  <c r="O53" i="7"/>
  <c r="K41" i="7"/>
  <c r="J56" i="7"/>
  <c r="H43" i="7"/>
  <c r="K56" i="7"/>
  <c r="L13" i="7"/>
  <c r="P134" i="7"/>
  <c r="L134" i="7"/>
  <c r="I35" i="7"/>
  <c r="K8" i="7"/>
  <c r="H31" i="7"/>
  <c r="I34" i="7"/>
  <c r="J16" i="7"/>
  <c r="M28" i="7"/>
  <c r="J50" i="7"/>
  <c r="L20" i="7"/>
  <c r="I60" i="7"/>
  <c r="L61" i="7"/>
  <c r="K25" i="7"/>
  <c r="L27" i="7"/>
  <c r="K43" i="7"/>
  <c r="M44" i="7"/>
  <c r="Q44" i="7"/>
  <c r="L44" i="7"/>
  <c r="J38" i="7"/>
  <c r="K31" i="7"/>
  <c r="J35" i="7"/>
  <c r="Q20" i="7"/>
  <c r="G47" i="7"/>
  <c r="L50" i="7"/>
  <c r="H41" i="7"/>
  <c r="M43" i="7"/>
  <c r="H134" i="7"/>
  <c r="G56" i="7"/>
  <c r="K61" i="7"/>
  <c r="I40" i="7"/>
  <c r="H27" i="7"/>
  <c r="M34" i="7"/>
  <c r="R44" i="7"/>
  <c r="H42" i="7"/>
  <c r="I8" i="7"/>
  <c r="Q56" i="7"/>
  <c r="H50" i="7"/>
  <c r="L16" i="7"/>
  <c r="H57" i="7"/>
  <c r="M31" i="7"/>
  <c r="L47" i="7"/>
  <c r="L26" i="7"/>
  <c r="O134" i="7"/>
  <c r="K134" i="7"/>
  <c r="L41" i="7"/>
  <c r="L36" i="7"/>
  <c r="I44" i="7"/>
  <c r="O61" i="7"/>
  <c r="J27" i="7"/>
  <c r="H34" i="7"/>
  <c r="G34" i="7"/>
  <c r="O34" i="7"/>
  <c r="Q34" i="7"/>
  <c r="R61" i="7"/>
  <c r="R16" i="7"/>
  <c r="I29" i="7"/>
  <c r="G53" i="7"/>
  <c r="K59" i="7"/>
  <c r="G41" i="7"/>
  <c r="O43" i="7"/>
  <c r="H16" i="7"/>
  <c r="G38" i="7"/>
  <c r="I26" i="7"/>
  <c r="M42" i="7"/>
  <c r="M57" i="7"/>
  <c r="Q26" i="7"/>
  <c r="G134" i="7"/>
  <c r="J134" i="7"/>
  <c r="H47" i="7"/>
  <c r="L34" i="7"/>
  <c r="S61" i="7"/>
  <c r="O50" i="7"/>
  <c r="K47" i="7"/>
  <c r="L43" i="7"/>
  <c r="I61" i="7"/>
  <c r="I42" i="7"/>
  <c r="J28" i="7"/>
  <c r="Q61" i="7"/>
  <c r="Q42" i="7"/>
  <c r="L40" i="7"/>
  <c r="L38" i="7"/>
  <c r="K28" i="7"/>
  <c r="Q134" i="7"/>
  <c r="M16" i="7"/>
  <c r="K20" i="7"/>
  <c r="H60" i="7"/>
  <c r="L59" i="7"/>
  <c r="O56" i="7"/>
  <c r="G37" i="7"/>
  <c r="K34" i="7"/>
  <c r="K44" i="7"/>
  <c r="M37" i="7"/>
  <c r="J37" i="7"/>
  <c r="R26" i="7"/>
  <c r="O16" i="7"/>
  <c r="L42" i="7"/>
  <c r="Q16" i="7"/>
  <c r="L57" i="7"/>
  <c r="O26" i="7"/>
  <c r="H40" i="7"/>
  <c r="M25" i="7"/>
  <c r="L29" i="7"/>
  <c r="L53" i="7"/>
  <c r="F134" i="7"/>
  <c r="I134" i="7"/>
  <c r="I16" i="7"/>
  <c r="H38" i="7"/>
  <c r="O20" i="7"/>
  <c r="G27" i="7"/>
  <c r="L56" i="7"/>
  <c r="H26" i="7"/>
  <c r="H56" i="7"/>
  <c r="Q37" i="7"/>
  <c r="J41" i="7"/>
  <c r="Q47" i="7"/>
  <c r="O28" i="7"/>
  <c r="Q53" i="7"/>
  <c r="O44" i="7"/>
  <c r="L37" i="7"/>
  <c r="O36" i="7"/>
  <c r="I36" i="7"/>
  <c r="Q36" i="7"/>
  <c r="P34" i="7"/>
  <c r="Y61" i="7"/>
  <c r="E61" i="8" s="1"/>
  <c r="G40" i="7"/>
  <c r="G36" i="7"/>
  <c r="J60" i="7"/>
  <c r="K40" i="7"/>
  <c r="K38" i="7"/>
  <c r="Q28" i="7"/>
  <c r="Q55" i="7"/>
  <c r="H35" i="7"/>
  <c r="H25" i="7"/>
  <c r="H29" i="7"/>
  <c r="G20" i="7"/>
  <c r="M134" i="7"/>
  <c r="J61" i="7"/>
  <c r="J42" i="7"/>
  <c r="M27" i="7"/>
  <c r="I43" i="7"/>
  <c r="M50" i="7"/>
  <c r="I41" i="7"/>
  <c r="Q57" i="7"/>
  <c r="L31" i="7"/>
  <c r="M41" i="7"/>
  <c r="G29" i="7"/>
  <c r="H28" i="7"/>
  <c r="J44" i="7"/>
  <c r="J26" i="7"/>
  <c r="K50" i="7"/>
  <c r="G16" i="7"/>
  <c r="M38" i="7"/>
  <c r="Q60" i="7"/>
  <c r="K36" i="7"/>
  <c r="K27" i="7"/>
  <c r="O27" i="7"/>
  <c r="G60" i="7"/>
  <c r="I357" i="7"/>
  <c r="L357" i="7"/>
  <c r="M357" i="7"/>
  <c r="H357" i="7"/>
  <c r="G357" i="7"/>
  <c r="Q357" i="7"/>
  <c r="O357" i="7"/>
  <c r="J357" i="7"/>
  <c r="K357" i="7"/>
  <c r="M189" i="7"/>
  <c r="I189" i="7"/>
  <c r="Q189" i="7"/>
  <c r="G189" i="7"/>
  <c r="O189" i="7"/>
  <c r="H189" i="7"/>
  <c r="H115" i="7"/>
  <c r="H345" i="7"/>
  <c r="I345" i="7"/>
  <c r="O345" i="7"/>
  <c r="L345" i="7"/>
  <c r="G114" i="7"/>
  <c r="O114" i="7"/>
  <c r="H114" i="7"/>
  <c r="M114" i="7"/>
  <c r="Q143" i="7"/>
  <c r="H143" i="7"/>
  <c r="J143" i="7"/>
  <c r="G143" i="7"/>
  <c r="O143" i="7"/>
  <c r="I143" i="7"/>
  <c r="I238" i="7"/>
  <c r="M238" i="7"/>
  <c r="Q238" i="7"/>
  <c r="J238" i="7"/>
  <c r="K238" i="7"/>
  <c r="O238" i="7"/>
  <c r="H238" i="7"/>
  <c r="M65" i="7"/>
  <c r="I65" i="7"/>
  <c r="Q65" i="7"/>
  <c r="J65" i="7"/>
  <c r="G65" i="7"/>
  <c r="O65" i="7"/>
  <c r="L65" i="7"/>
  <c r="G104" i="7"/>
  <c r="M104" i="7"/>
  <c r="I104" i="7"/>
  <c r="Q104" i="7"/>
  <c r="G154" i="7"/>
  <c r="O154" i="7"/>
  <c r="I154" i="7"/>
  <c r="K154" i="7"/>
  <c r="M154" i="7"/>
  <c r="L3" i="7"/>
  <c r="G3" i="7"/>
  <c r="H3" i="7"/>
  <c r="I3" i="7"/>
  <c r="M3" i="7"/>
  <c r="K3" i="7"/>
  <c r="O3" i="7"/>
  <c r="M287" i="7"/>
  <c r="J287" i="7"/>
  <c r="G287" i="7"/>
  <c r="O287" i="7"/>
  <c r="I287" i="7"/>
  <c r="H287" i="7"/>
  <c r="Q243" i="7"/>
  <c r="K243" i="7"/>
  <c r="G243" i="7"/>
  <c r="O243" i="7"/>
  <c r="L243" i="7"/>
  <c r="M243" i="7"/>
  <c r="I243" i="7"/>
  <c r="K277" i="7"/>
  <c r="O277" i="7"/>
  <c r="H277" i="7"/>
  <c r="I277" i="7"/>
  <c r="M277" i="7"/>
  <c r="Q277" i="7"/>
  <c r="J277" i="7"/>
  <c r="G277" i="7"/>
  <c r="I106" i="7"/>
  <c r="L106" i="7"/>
  <c r="J106" i="7"/>
  <c r="K106" i="7"/>
  <c r="Q106" i="7"/>
  <c r="O106" i="7"/>
  <c r="Q80" i="7"/>
  <c r="J80" i="7"/>
  <c r="K80" i="7"/>
  <c r="G80" i="7"/>
  <c r="O80" i="7"/>
  <c r="L80" i="7"/>
  <c r="H80" i="7"/>
  <c r="M80" i="7"/>
  <c r="I80" i="7"/>
  <c r="K210" i="7"/>
  <c r="L210" i="7"/>
  <c r="M210" i="7"/>
  <c r="L181" i="7"/>
  <c r="Q181" i="7"/>
  <c r="J181" i="7"/>
  <c r="H181" i="7"/>
  <c r="K358" i="7"/>
  <c r="O358" i="7"/>
  <c r="L358" i="7"/>
  <c r="I358" i="7"/>
  <c r="M358" i="7"/>
  <c r="Q358" i="7"/>
  <c r="J358" i="7"/>
  <c r="G358" i="7"/>
  <c r="H358" i="7"/>
  <c r="H251" i="7"/>
  <c r="G251" i="7"/>
  <c r="O251" i="7"/>
  <c r="I251" i="7"/>
  <c r="K251" i="7"/>
  <c r="K232" i="7"/>
  <c r="H232" i="7"/>
  <c r="J232" i="7"/>
  <c r="M232" i="7"/>
  <c r="I232" i="7"/>
  <c r="O235" i="7"/>
  <c r="M235" i="7"/>
  <c r="G235" i="7"/>
  <c r="L235" i="7"/>
  <c r="O183" i="7"/>
  <c r="H183" i="7"/>
  <c r="Q183" i="7"/>
  <c r="J183" i="7"/>
  <c r="I183" i="7"/>
  <c r="G260" i="7"/>
  <c r="L260" i="7"/>
  <c r="M260" i="7"/>
  <c r="Q260" i="7"/>
  <c r="I103" i="7"/>
  <c r="G103" i="7"/>
  <c r="O103" i="7"/>
  <c r="L103" i="7"/>
  <c r="H103" i="7"/>
  <c r="M135" i="7"/>
  <c r="J135" i="7"/>
  <c r="O135" i="7"/>
  <c r="L135" i="7"/>
  <c r="J92" i="7"/>
  <c r="I96" i="7"/>
  <c r="H72" i="7"/>
  <c r="G64" i="7"/>
  <c r="H244" i="7"/>
  <c r="G335" i="7"/>
  <c r="I242" i="7"/>
  <c r="G141" i="7"/>
  <c r="G299" i="7"/>
  <c r="J299" i="7"/>
  <c r="H149" i="7"/>
  <c r="I314" i="7"/>
  <c r="K316" i="7"/>
  <c r="J297" i="7"/>
  <c r="G229" i="7"/>
  <c r="H309" i="7"/>
  <c r="I353" i="7"/>
  <c r="K272" i="7"/>
  <c r="H356" i="7"/>
  <c r="K109" i="7"/>
  <c r="K305" i="7"/>
  <c r="M305" i="7"/>
  <c r="J186" i="7"/>
  <c r="L192" i="7"/>
  <c r="I231" i="7"/>
  <c r="L83" i="7"/>
  <c r="I83" i="7"/>
  <c r="M83" i="7"/>
  <c r="G83" i="7"/>
  <c r="O139" i="7"/>
  <c r="K139" i="7"/>
  <c r="H301" i="7"/>
  <c r="M301" i="7"/>
  <c r="G301" i="7"/>
  <c r="O301" i="7"/>
  <c r="G186" i="7"/>
  <c r="O186" i="7"/>
  <c r="H160" i="7"/>
  <c r="J160" i="7"/>
  <c r="O158" i="7"/>
  <c r="H158" i="7"/>
  <c r="J158" i="7"/>
  <c r="K158" i="7"/>
  <c r="M158" i="7"/>
  <c r="G278" i="7"/>
  <c r="O278" i="7"/>
  <c r="H278" i="7"/>
  <c r="I278" i="7"/>
  <c r="Q278" i="7"/>
  <c r="J278" i="7"/>
  <c r="I161" i="7"/>
  <c r="Q161" i="7"/>
  <c r="K161" i="7"/>
  <c r="G161" i="7"/>
  <c r="J161" i="7"/>
  <c r="L161" i="7"/>
  <c r="H161" i="7"/>
  <c r="J90" i="7"/>
  <c r="O90" i="7"/>
  <c r="H90" i="7"/>
  <c r="I90" i="7"/>
  <c r="Q90" i="7"/>
  <c r="H347" i="7"/>
  <c r="I347" i="7"/>
  <c r="Q347" i="7"/>
  <c r="J347" i="7"/>
  <c r="K347" i="7"/>
  <c r="O347" i="7"/>
  <c r="J219" i="7"/>
  <c r="O219" i="7"/>
  <c r="I219" i="7"/>
  <c r="Q219" i="7"/>
  <c r="K219" i="7"/>
  <c r="M219" i="7"/>
  <c r="G219" i="7"/>
  <c r="J321" i="7"/>
  <c r="M321" i="7"/>
  <c r="G321" i="7"/>
  <c r="I321" i="7"/>
  <c r="Q321" i="7"/>
  <c r="G248" i="7"/>
  <c r="Q248" i="7"/>
  <c r="K248" i="7"/>
  <c r="L248" i="7"/>
  <c r="I248" i="7"/>
  <c r="O248" i="7"/>
  <c r="J202" i="7"/>
  <c r="L202" i="7"/>
  <c r="I202" i="7"/>
  <c r="K226" i="7"/>
  <c r="L226" i="7"/>
  <c r="M226" i="7"/>
  <c r="J226" i="7"/>
  <c r="O245" i="7"/>
  <c r="L245" i="7"/>
  <c r="I245" i="7"/>
  <c r="M245" i="7"/>
  <c r="J245" i="7"/>
  <c r="H245" i="7"/>
  <c r="J126" i="7"/>
  <c r="L126" i="7"/>
  <c r="I126" i="7"/>
  <c r="Q126" i="7"/>
  <c r="H126" i="7"/>
  <c r="K126" i="7"/>
  <c r="K63" i="7"/>
  <c r="G63" i="7"/>
  <c r="O63" i="7"/>
  <c r="H63" i="7"/>
  <c r="I63" i="7"/>
  <c r="Q63" i="7"/>
  <c r="J63" i="7"/>
  <c r="G340" i="7"/>
  <c r="H340" i="7"/>
  <c r="I340" i="7"/>
  <c r="J340" i="7"/>
  <c r="L340" i="7"/>
  <c r="M340" i="7"/>
  <c r="O340" i="7"/>
  <c r="Q340" i="7"/>
  <c r="L304" i="7"/>
  <c r="O304" i="7"/>
  <c r="K304" i="7"/>
  <c r="M304" i="7"/>
  <c r="L220" i="7"/>
  <c r="M220" i="7"/>
  <c r="K220" i="7"/>
  <c r="K237" i="7"/>
  <c r="L237" i="7"/>
  <c r="M237" i="7"/>
  <c r="G237" i="7"/>
  <c r="I237" i="7"/>
  <c r="J237" i="7"/>
  <c r="O342" i="7"/>
  <c r="I342" i="7"/>
  <c r="Q342" i="7"/>
  <c r="G342" i="7"/>
  <c r="H342" i="7"/>
  <c r="H355" i="7"/>
  <c r="L355" i="7"/>
  <c r="I355" i="7"/>
  <c r="M355" i="7"/>
  <c r="Q355" i="7"/>
  <c r="J355" i="7"/>
  <c r="K355" i="7"/>
  <c r="G355" i="7"/>
  <c r="O355" i="7"/>
  <c r="Q233" i="7"/>
  <c r="G233" i="7"/>
  <c r="H233" i="7"/>
  <c r="M140" i="7"/>
  <c r="Q140" i="7"/>
  <c r="K140" i="7"/>
  <c r="L140" i="7"/>
  <c r="M211" i="7"/>
  <c r="Q211" i="7"/>
  <c r="J211" i="7"/>
  <c r="K211" i="7"/>
  <c r="L211" i="7"/>
  <c r="I211" i="7"/>
  <c r="M239" i="7"/>
  <c r="Q239" i="7"/>
  <c r="J239" i="7"/>
  <c r="K239" i="7"/>
  <c r="M96" i="7"/>
  <c r="O72" i="7"/>
  <c r="K64" i="7"/>
  <c r="L244" i="7"/>
  <c r="K335" i="7"/>
  <c r="H214" i="7"/>
  <c r="K141" i="7"/>
  <c r="O258" i="7"/>
  <c r="K258" i="7"/>
  <c r="Q299" i="7"/>
  <c r="K298" i="7"/>
  <c r="L149" i="7"/>
  <c r="M314" i="7"/>
  <c r="Q203" i="7"/>
  <c r="M203" i="7"/>
  <c r="G316" i="7"/>
  <c r="Q297" i="7"/>
  <c r="M297" i="7"/>
  <c r="L309" i="7"/>
  <c r="M353" i="7"/>
  <c r="G272" i="7"/>
  <c r="L356" i="7"/>
  <c r="O356" i="7"/>
  <c r="J305" i="7"/>
  <c r="O115" i="7"/>
  <c r="L186" i="7"/>
  <c r="K160" i="7"/>
  <c r="I228" i="7"/>
  <c r="H280" i="7"/>
  <c r="J121" i="7"/>
  <c r="G121" i="7"/>
  <c r="O121" i="7"/>
  <c r="H121" i="7"/>
  <c r="I121" i="7"/>
  <c r="Q121" i="7"/>
  <c r="H231" i="7"/>
  <c r="Q231" i="7"/>
  <c r="K231" i="7"/>
  <c r="L231" i="7"/>
  <c r="O331" i="7"/>
  <c r="H331" i="7"/>
  <c r="L331" i="7"/>
  <c r="O279" i="7"/>
  <c r="H279" i="7"/>
  <c r="M279" i="7"/>
  <c r="I279" i="7"/>
  <c r="G279" i="7"/>
  <c r="I169" i="7"/>
  <c r="K169" i="7"/>
  <c r="J169" i="7"/>
  <c r="O169" i="7"/>
  <c r="L323" i="7"/>
  <c r="M323" i="7"/>
  <c r="H323" i="7"/>
  <c r="O306" i="7"/>
  <c r="H306" i="7"/>
  <c r="I217" i="7"/>
  <c r="H217" i="7"/>
  <c r="Q217" i="7"/>
  <c r="O217" i="7"/>
  <c r="J217" i="7"/>
  <c r="K217" i="7"/>
  <c r="L267" i="7"/>
  <c r="O267" i="7"/>
  <c r="K267" i="7"/>
  <c r="L206" i="7"/>
  <c r="G206" i="7"/>
  <c r="I206" i="7"/>
  <c r="Q329" i="7"/>
  <c r="J329" i="7"/>
  <c r="K329" i="7"/>
  <c r="H329" i="7"/>
  <c r="M329" i="7"/>
  <c r="O336" i="7"/>
  <c r="L336" i="7"/>
  <c r="I336" i="7"/>
  <c r="G336" i="7"/>
  <c r="J291" i="7"/>
  <c r="H97" i="7"/>
  <c r="I97" i="7"/>
  <c r="Q97" i="7"/>
  <c r="J97" i="7"/>
  <c r="K97" i="7"/>
  <c r="J213" i="7"/>
  <c r="K213" i="7"/>
  <c r="L213" i="7"/>
  <c r="I213" i="7"/>
  <c r="Q213" i="7"/>
  <c r="J266" i="7"/>
  <c r="H266" i="7"/>
  <c r="M266" i="7"/>
  <c r="I266" i="7"/>
  <c r="Q266" i="7"/>
  <c r="J221" i="7"/>
  <c r="I221" i="7"/>
  <c r="Q221" i="7"/>
  <c r="Q310" i="7"/>
  <c r="K310" i="7"/>
  <c r="G310" i="7"/>
  <c r="L310" i="7"/>
  <c r="M310" i="7"/>
  <c r="J310" i="7"/>
  <c r="M349" i="7"/>
  <c r="O349" i="7"/>
  <c r="L351" i="7"/>
  <c r="M351" i="7"/>
  <c r="K351" i="7"/>
  <c r="G351" i="7"/>
  <c r="O322" i="7"/>
  <c r="H322" i="7"/>
  <c r="I322" i="7"/>
  <c r="Q322" i="7"/>
  <c r="K322" i="7"/>
  <c r="M197" i="7"/>
  <c r="Q197" i="7"/>
  <c r="O197" i="7"/>
  <c r="H197" i="7"/>
  <c r="L197" i="7"/>
  <c r="M175" i="7"/>
  <c r="G175" i="7"/>
  <c r="O175" i="7"/>
  <c r="H175" i="7"/>
  <c r="K173" i="7"/>
  <c r="O173" i="7"/>
  <c r="I173" i="7"/>
  <c r="Q173" i="7"/>
  <c r="J173" i="7"/>
  <c r="I92" i="7"/>
  <c r="H96" i="7"/>
  <c r="J335" i="7"/>
  <c r="H242" i="7"/>
  <c r="H311" i="7"/>
  <c r="K214" i="7"/>
  <c r="G258" i="7"/>
  <c r="J258" i="7"/>
  <c r="J298" i="7"/>
  <c r="G149" i="7"/>
  <c r="H314" i="7"/>
  <c r="I203" i="7"/>
  <c r="G309" i="7"/>
  <c r="J167" i="7"/>
  <c r="H353" i="7"/>
  <c r="J254" i="7"/>
  <c r="G356" i="7"/>
  <c r="M289" i="7"/>
  <c r="G115" i="7"/>
  <c r="I186" i="7"/>
  <c r="I160" i="7"/>
  <c r="K291" i="7"/>
  <c r="M280" i="7"/>
  <c r="G366" i="7"/>
  <c r="O366" i="7"/>
  <c r="H366" i="7"/>
  <c r="I366" i="7"/>
  <c r="Q366" i="7"/>
  <c r="K366" i="7"/>
  <c r="M366" i="7"/>
  <c r="J366" i="7"/>
  <c r="L366" i="7"/>
  <c r="I205" i="7"/>
  <c r="H82" i="7"/>
  <c r="Q82" i="7"/>
  <c r="G82" i="7"/>
  <c r="O82" i="7"/>
  <c r="H273" i="7"/>
  <c r="J228" i="7"/>
  <c r="J118" i="7"/>
  <c r="L118" i="7"/>
  <c r="K76" i="7"/>
  <c r="L76" i="7"/>
  <c r="I76" i="7"/>
  <c r="J76" i="7"/>
  <c r="Q225" i="7"/>
  <c r="J225" i="7"/>
  <c r="H225" i="7"/>
  <c r="L225" i="7"/>
  <c r="J276" i="7"/>
  <c r="G276" i="7"/>
  <c r="K276" i="7"/>
  <c r="L276" i="7"/>
  <c r="I276" i="7"/>
  <c r="G107" i="7"/>
  <c r="K107" i="7"/>
  <c r="L107" i="7"/>
  <c r="H113" i="7"/>
  <c r="I344" i="7"/>
  <c r="J344" i="7"/>
  <c r="L344" i="7"/>
  <c r="O344" i="7"/>
  <c r="H344" i="7"/>
  <c r="M315" i="7"/>
  <c r="K315" i="7"/>
  <c r="L315" i="7"/>
  <c r="I361" i="7"/>
  <c r="Q361" i="7"/>
  <c r="J361" i="7"/>
  <c r="G361" i="7"/>
  <c r="K361" i="7"/>
  <c r="O361" i="7"/>
  <c r="L361" i="7"/>
  <c r="H361" i="7"/>
  <c r="M361" i="7"/>
  <c r="Q144" i="7"/>
  <c r="O144" i="7"/>
  <c r="H144" i="7"/>
  <c r="K144" i="7"/>
  <c r="H240" i="7"/>
  <c r="M240" i="7"/>
  <c r="K240" i="7"/>
  <c r="O240" i="7"/>
  <c r="L359" i="7"/>
  <c r="I359" i="7"/>
  <c r="M359" i="7"/>
  <c r="Q359" i="7"/>
  <c r="J359" i="7"/>
  <c r="K359" i="7"/>
  <c r="G359" i="7"/>
  <c r="O359" i="7"/>
  <c r="H359" i="7"/>
  <c r="H328" i="7"/>
  <c r="I328" i="7"/>
  <c r="L328" i="7"/>
  <c r="J253" i="7"/>
  <c r="I325" i="7"/>
  <c r="H325" i="7"/>
  <c r="J325" i="7"/>
  <c r="I327" i="7"/>
  <c r="J327" i="7"/>
  <c r="L327" i="7"/>
  <c r="K330" i="7"/>
  <c r="H330" i="7"/>
  <c r="M122" i="7"/>
  <c r="I122" i="7"/>
  <c r="O122" i="7"/>
  <c r="O109" i="7"/>
  <c r="M295" i="7"/>
  <c r="I295" i="7"/>
  <c r="J295" i="7"/>
  <c r="G295" i="7"/>
  <c r="O295" i="7"/>
  <c r="L295" i="7"/>
  <c r="L164" i="7"/>
  <c r="Q164" i="7"/>
  <c r="K164" i="7"/>
  <c r="H339" i="7"/>
  <c r="J339" i="7"/>
  <c r="K334" i="7"/>
  <c r="L334" i="7"/>
  <c r="I45" i="7"/>
  <c r="G45" i="7"/>
  <c r="K45" i="7"/>
  <c r="O45" i="7"/>
  <c r="M92" i="7"/>
  <c r="L96" i="7"/>
  <c r="O96" i="7"/>
  <c r="Q335" i="7"/>
  <c r="M335" i="7"/>
  <c r="O242" i="7"/>
  <c r="L185" i="7"/>
  <c r="O311" i="7"/>
  <c r="O249" i="7"/>
  <c r="M299" i="7"/>
  <c r="Q298" i="7"/>
  <c r="O167" i="7"/>
  <c r="Q167" i="7"/>
  <c r="L353" i="7"/>
  <c r="Q254" i="7"/>
  <c r="K356" i="7"/>
  <c r="L89" i="7"/>
  <c r="H291" i="7"/>
  <c r="L280" i="7"/>
  <c r="H86" i="7"/>
  <c r="O86" i="7"/>
  <c r="I341" i="7"/>
  <c r="L341" i="7"/>
  <c r="M120" i="7"/>
  <c r="J120" i="7"/>
  <c r="O120" i="7"/>
  <c r="H120" i="7"/>
  <c r="H288" i="7"/>
  <c r="L288" i="7"/>
  <c r="I288" i="7"/>
  <c r="M293" i="7"/>
  <c r="Q293" i="7"/>
  <c r="L293" i="7"/>
  <c r="H293" i="7"/>
  <c r="L87" i="7"/>
  <c r="H274" i="7"/>
  <c r="J274" i="7"/>
  <c r="K212" i="7"/>
  <c r="L212" i="7"/>
  <c r="M212" i="7"/>
  <c r="J318" i="7"/>
  <c r="I318" i="7"/>
  <c r="H110" i="7"/>
  <c r="M110" i="7"/>
  <c r="K110" i="7"/>
  <c r="O262" i="7"/>
  <c r="L262" i="7"/>
  <c r="J68" i="7"/>
  <c r="H68" i="7"/>
  <c r="O68" i="7"/>
  <c r="J138" i="7"/>
  <c r="G138" i="7"/>
  <c r="O138" i="7"/>
  <c r="I138" i="7"/>
  <c r="L261" i="7"/>
  <c r="M261" i="7"/>
  <c r="I261" i="7"/>
  <c r="J261" i="7"/>
  <c r="G265" i="7"/>
  <c r="K265" i="7"/>
  <c r="O265" i="7"/>
  <c r="H360" i="7"/>
  <c r="Q360" i="7"/>
  <c r="J360" i="7"/>
  <c r="K360" i="7"/>
  <c r="G360" i="7"/>
  <c r="L360" i="7"/>
  <c r="O360" i="7"/>
  <c r="M360" i="7"/>
  <c r="I360" i="7"/>
  <c r="L187" i="7"/>
  <c r="O187" i="7"/>
  <c r="M187" i="7"/>
  <c r="M257" i="7"/>
  <c r="Q257" i="7"/>
  <c r="J257" i="7"/>
  <c r="K257" i="7"/>
  <c r="O257" i="7"/>
  <c r="L257" i="7"/>
  <c r="G257" i="7"/>
  <c r="I257" i="7"/>
  <c r="I193" i="7"/>
  <c r="K193" i="7"/>
  <c r="M193" i="7"/>
  <c r="O180" i="7"/>
  <c r="Q180" i="7"/>
  <c r="L102" i="7"/>
  <c r="Q102" i="7"/>
  <c r="J102" i="7"/>
  <c r="M346" i="7"/>
  <c r="Q346" i="7"/>
  <c r="J307" i="7"/>
  <c r="K307" i="7"/>
  <c r="L307" i="7"/>
  <c r="O151" i="7"/>
  <c r="G96" i="7"/>
  <c r="J244" i="7"/>
  <c r="I335" i="7"/>
  <c r="G242" i="7"/>
  <c r="G249" i="7"/>
  <c r="I258" i="7"/>
  <c r="I298" i="7"/>
  <c r="H203" i="7"/>
  <c r="Q316" i="7"/>
  <c r="I167" i="7"/>
  <c r="J356" i="7"/>
  <c r="H186" i="7"/>
  <c r="M157" i="7"/>
  <c r="O157" i="7"/>
  <c r="H157" i="7"/>
  <c r="H326" i="7"/>
  <c r="M326" i="7"/>
  <c r="Q223" i="7"/>
  <c r="K223" i="7"/>
  <c r="G223" i="7"/>
  <c r="L223" i="7"/>
  <c r="Q70" i="7"/>
  <c r="I222" i="7"/>
  <c r="Q222" i="7"/>
  <c r="O222" i="7"/>
  <c r="G196" i="7"/>
  <c r="M196" i="7"/>
  <c r="Q271" i="7"/>
  <c r="J271" i="7"/>
  <c r="M271" i="7"/>
  <c r="H67" i="7"/>
  <c r="M67" i="7"/>
  <c r="J67" i="7"/>
  <c r="H153" i="7"/>
  <c r="I153" i="7"/>
  <c r="Q153" i="7"/>
  <c r="I252" i="7"/>
  <c r="O252" i="7"/>
  <c r="M319" i="7"/>
  <c r="O199" i="7"/>
  <c r="J93" i="7"/>
  <c r="H303" i="7"/>
  <c r="K350" i="7"/>
  <c r="O350" i="7"/>
  <c r="G292" i="7"/>
  <c r="O188" i="7"/>
  <c r="L188" i="7"/>
  <c r="G105" i="7"/>
  <c r="I324" i="7"/>
  <c r="J324" i="7"/>
  <c r="K242" i="7"/>
  <c r="M141" i="7"/>
  <c r="Q149" i="7"/>
  <c r="M167" i="7"/>
  <c r="O353" i="7"/>
  <c r="K353" i="7"/>
  <c r="Q356" i="7"/>
  <c r="G305" i="7"/>
  <c r="H259" i="7"/>
  <c r="J209" i="7"/>
  <c r="O346" i="7"/>
  <c r="O288" i="7"/>
  <c r="J195" i="7"/>
  <c r="G345" i="7"/>
  <c r="G148" i="7"/>
  <c r="I148" i="7"/>
  <c r="K148" i="7"/>
  <c r="H148" i="7"/>
  <c r="M148" i="7"/>
  <c r="K281" i="7"/>
  <c r="K280" i="7"/>
  <c r="O280" i="7"/>
  <c r="I280" i="7"/>
  <c r="J280" i="7"/>
  <c r="G280" i="7"/>
  <c r="J159" i="7"/>
  <c r="K159" i="7"/>
  <c r="L159" i="7"/>
  <c r="G159" i="7"/>
  <c r="Q159" i="7"/>
  <c r="O159" i="7"/>
  <c r="K275" i="7"/>
  <c r="O275" i="7"/>
  <c r="H218" i="7"/>
  <c r="I218" i="7"/>
  <c r="I215" i="7"/>
  <c r="O84" i="7"/>
  <c r="J162" i="7"/>
  <c r="K162" i="7"/>
  <c r="Q131" i="7"/>
  <c r="L62" i="7"/>
  <c r="Q62" i="7"/>
  <c r="G62" i="7"/>
  <c r="K62" i="7"/>
  <c r="I352" i="7"/>
  <c r="O208" i="7"/>
  <c r="Q227" i="7"/>
  <c r="L227" i="7"/>
  <c r="O332" i="7"/>
  <c r="M354" i="7"/>
  <c r="Q354" i="7"/>
  <c r="J354" i="7"/>
  <c r="G354" i="7"/>
  <c r="K354" i="7"/>
  <c r="O354" i="7"/>
  <c r="I354" i="7"/>
  <c r="L354" i="7"/>
  <c r="H354" i="7"/>
  <c r="J119" i="7"/>
  <c r="I174" i="7"/>
  <c r="M174" i="7"/>
  <c r="H335" i="7"/>
  <c r="H258" i="7"/>
  <c r="G203" i="7"/>
  <c r="G353" i="7"/>
  <c r="J353" i="7"/>
  <c r="I356" i="7"/>
  <c r="G320" i="7"/>
  <c r="H195" i="7"/>
  <c r="M195" i="7"/>
  <c r="Q195" i="7"/>
  <c r="G195" i="7"/>
  <c r="O195" i="7"/>
  <c r="L195" i="7"/>
  <c r="K296" i="7"/>
  <c r="L268" i="7"/>
  <c r="Q268" i="7"/>
  <c r="J268" i="7"/>
  <c r="H268" i="7"/>
  <c r="I268" i="7"/>
  <c r="O166" i="7"/>
  <c r="M166" i="7"/>
  <c r="G333" i="7"/>
  <c r="G241" i="7"/>
  <c r="Q270" i="7"/>
  <c r="J152" i="7"/>
  <c r="L155" i="7"/>
  <c r="O117" i="7"/>
  <c r="M244" i="7"/>
  <c r="K203" i="7"/>
  <c r="M356" i="7"/>
  <c r="G209" i="7"/>
  <c r="Q280" i="7"/>
  <c r="U22" i="7"/>
  <c r="T22" i="7"/>
  <c r="S22" i="7"/>
  <c r="U6" i="7"/>
  <c r="T6" i="7"/>
  <c r="S6" i="7"/>
  <c r="R6" i="7"/>
  <c r="W6" i="7"/>
  <c r="S23" i="7"/>
  <c r="R23" i="7"/>
  <c r="W23" i="7"/>
  <c r="U23" i="7"/>
  <c r="T23" i="7"/>
  <c r="W7" i="7"/>
  <c r="U7" i="7"/>
  <c r="T7" i="7"/>
  <c r="S7" i="7"/>
  <c r="R7" i="7"/>
  <c r="U30" i="7"/>
  <c r="T30" i="7"/>
  <c r="S30" i="7"/>
  <c r="W30" i="7"/>
  <c r="U35" i="7"/>
  <c r="W49" i="7"/>
  <c r="U49" i="7"/>
  <c r="T49" i="7"/>
  <c r="S49" i="7"/>
  <c r="W52" i="7"/>
  <c r="U52" i="7"/>
  <c r="T52" i="7"/>
  <c r="W54" i="7"/>
  <c r="U54" i="7"/>
  <c r="T54" i="7"/>
  <c r="U366" i="7"/>
  <c r="T366" i="7"/>
  <c r="S366" i="7"/>
  <c r="R366" i="7"/>
  <c r="Y366" i="7"/>
  <c r="W366" i="7"/>
  <c r="W38" i="7"/>
  <c r="U38" i="7"/>
  <c r="T38" i="7"/>
  <c r="S38" i="7"/>
  <c r="R311" i="7"/>
  <c r="U311" i="7"/>
  <c r="S311" i="7"/>
  <c r="W311" i="7"/>
  <c r="T311" i="7"/>
  <c r="W217" i="7"/>
  <c r="U217" i="7"/>
  <c r="T217" i="7"/>
  <c r="S217" i="7"/>
  <c r="R217" i="7"/>
  <c r="Y217" i="7"/>
  <c r="W312" i="7"/>
  <c r="S312" i="7"/>
  <c r="R312" i="7"/>
  <c r="U312" i="7"/>
  <c r="T312" i="7"/>
  <c r="R325" i="7"/>
  <c r="W325" i="7"/>
  <c r="T325" i="7"/>
  <c r="S325" i="7"/>
  <c r="U325" i="7"/>
  <c r="W58" i="7"/>
  <c r="R58" i="7"/>
  <c r="U58" i="7"/>
  <c r="T58" i="7"/>
  <c r="S58" i="7"/>
  <c r="W35" i="7"/>
  <c r="U27" i="7"/>
  <c r="U15" i="7"/>
  <c r="U167" i="7"/>
  <c r="T167" i="7"/>
  <c r="R167" i="7"/>
  <c r="W167" i="7"/>
  <c r="S364" i="7"/>
  <c r="R364" i="7"/>
  <c r="Y364" i="7"/>
  <c r="W364" i="7"/>
  <c r="U364" i="7"/>
  <c r="T364" i="7"/>
  <c r="R190" i="7"/>
  <c r="W190" i="7"/>
  <c r="U190" i="7"/>
  <c r="T190" i="7"/>
  <c r="R155" i="7"/>
  <c r="W155" i="7"/>
  <c r="U155" i="7"/>
  <c r="T155" i="7"/>
  <c r="U55" i="7"/>
  <c r="T55" i="7"/>
  <c r="U37" i="7"/>
  <c r="T37" i="7"/>
  <c r="S37" i="7"/>
  <c r="W37" i="7"/>
  <c r="S47" i="7"/>
  <c r="W47" i="7"/>
  <c r="U47" i="7"/>
  <c r="T47" i="7"/>
  <c r="U40" i="7"/>
  <c r="T40" i="7"/>
  <c r="S40" i="7"/>
  <c r="W40" i="7"/>
  <c r="T53" i="7"/>
  <c r="T15" i="7"/>
  <c r="W326" i="7"/>
  <c r="U326" i="7"/>
  <c r="T326" i="7"/>
  <c r="S326" i="7"/>
  <c r="R326" i="7"/>
  <c r="U315" i="7"/>
  <c r="R315" i="7"/>
  <c r="W315" i="7"/>
  <c r="T315" i="7"/>
  <c r="R333" i="7"/>
  <c r="W333" i="7"/>
  <c r="U333" i="7"/>
  <c r="T333" i="7"/>
  <c r="S333" i="7"/>
  <c r="W13" i="7"/>
  <c r="R13" i="7"/>
  <c r="U13" i="7"/>
  <c r="T13" i="7"/>
  <c r="S13" i="7"/>
  <c r="U137" i="7"/>
  <c r="T137" i="7"/>
  <c r="S137" i="7"/>
  <c r="R137" i="7"/>
  <c r="W137" i="7"/>
  <c r="W358" i="7"/>
  <c r="U358" i="7"/>
  <c r="T358" i="7"/>
  <c r="S358" i="7"/>
  <c r="R358" i="7"/>
  <c r="U183" i="7"/>
  <c r="W183" i="7"/>
  <c r="T183" i="7"/>
  <c r="R183" i="7"/>
  <c r="W355" i="7"/>
  <c r="U355" i="7"/>
  <c r="T355" i="7"/>
  <c r="S355" i="7"/>
  <c r="R355" i="7"/>
  <c r="T140" i="7"/>
  <c r="S140" i="7"/>
  <c r="R140" i="7"/>
  <c r="W140" i="7"/>
  <c r="U140" i="7"/>
  <c r="T239" i="7"/>
  <c r="S239" i="7"/>
  <c r="R239" i="7"/>
  <c r="W239" i="7"/>
  <c r="U239" i="7"/>
  <c r="W50" i="7"/>
  <c r="U50" i="7"/>
  <c r="S50" i="7"/>
  <c r="T50" i="7"/>
  <c r="W27" i="7"/>
  <c r="U25" i="7"/>
  <c r="Y252" i="7"/>
  <c r="W252" i="7"/>
  <c r="R252" i="7"/>
  <c r="U252" i="7"/>
  <c r="T252" i="7"/>
  <c r="R106" i="7"/>
  <c r="W106" i="7"/>
  <c r="U106" i="7"/>
  <c r="T106" i="7"/>
  <c r="S106" i="7"/>
  <c r="R208" i="7"/>
  <c r="W208" i="7"/>
  <c r="U208" i="7"/>
  <c r="T208" i="7"/>
  <c r="S208" i="7"/>
  <c r="W92" i="7"/>
  <c r="U92" i="7"/>
  <c r="T92" i="7"/>
  <c r="W304" i="7"/>
  <c r="T304" i="7"/>
  <c r="R304" i="7"/>
  <c r="U304" i="7"/>
  <c r="W342" i="7"/>
  <c r="U342" i="7"/>
  <c r="T342" i="7"/>
  <c r="R342" i="7"/>
  <c r="U175" i="7"/>
  <c r="T175" i="7"/>
  <c r="S175" i="7"/>
  <c r="R175" i="7"/>
  <c r="W175" i="7"/>
  <c r="W56" i="7"/>
  <c r="U56" i="7"/>
  <c r="T56" i="7"/>
  <c r="O88" i="7"/>
  <c r="S41" i="7"/>
  <c r="W15" i="7"/>
  <c r="W141" i="7"/>
  <c r="U141" i="7"/>
  <c r="T141" i="7"/>
  <c r="S141" i="7"/>
  <c r="R141" i="7"/>
  <c r="W320" i="7"/>
  <c r="S320" i="7"/>
  <c r="R320" i="7"/>
  <c r="U320" i="7"/>
  <c r="T320" i="7"/>
  <c r="U67" i="7"/>
  <c r="T67" i="7"/>
  <c r="S67" i="7"/>
  <c r="W67" i="7"/>
  <c r="R67" i="7"/>
  <c r="W153" i="7"/>
  <c r="U153" i="7"/>
  <c r="T153" i="7"/>
  <c r="S153" i="7"/>
  <c r="R153" i="7"/>
  <c r="W25" i="7"/>
  <c r="T25" i="7"/>
  <c r="S25" i="7"/>
  <c r="R192" i="7"/>
  <c r="T192" i="7"/>
  <c r="S192" i="7"/>
  <c r="W192" i="7"/>
  <c r="U192" i="7"/>
  <c r="S76" i="7"/>
  <c r="R76" i="7"/>
  <c r="W76" i="7"/>
  <c r="U76" i="7"/>
  <c r="T76" i="7"/>
  <c r="W276" i="7"/>
  <c r="U276" i="7"/>
  <c r="T276" i="7"/>
  <c r="S276" i="7"/>
  <c r="R276" i="7"/>
  <c r="Y276" i="7"/>
  <c r="W107" i="7"/>
  <c r="U107" i="7"/>
  <c r="T107" i="7"/>
  <c r="S107" i="7"/>
  <c r="R107" i="7"/>
  <c r="S84" i="7"/>
  <c r="R84" i="7"/>
  <c r="W84" i="7"/>
  <c r="U84" i="7"/>
  <c r="T84" i="7"/>
  <c r="W131" i="7"/>
  <c r="U131" i="7"/>
  <c r="T131" i="7"/>
  <c r="S131" i="7"/>
  <c r="R131" i="7"/>
  <c r="U245" i="7"/>
  <c r="T245" i="7"/>
  <c r="S245" i="7"/>
  <c r="W245" i="7"/>
  <c r="R245" i="7"/>
  <c r="W80" i="7"/>
  <c r="U80" i="7"/>
  <c r="T80" i="7"/>
  <c r="S80" i="7"/>
  <c r="R80" i="7"/>
  <c r="R349" i="7"/>
  <c r="W349" i="7"/>
  <c r="U349" i="7"/>
  <c r="T349" i="7"/>
  <c r="U53" i="7"/>
  <c r="S35" i="7"/>
  <c r="T41" i="7"/>
  <c r="T116" i="7"/>
  <c r="S116" i="7"/>
  <c r="W116" i="7"/>
  <c r="U116" i="7"/>
  <c r="W87" i="7"/>
  <c r="U87" i="7"/>
  <c r="T87" i="7"/>
  <c r="U291" i="7"/>
  <c r="T291" i="7"/>
  <c r="R291" i="7"/>
  <c r="W291" i="7"/>
  <c r="R330" i="7"/>
  <c r="W330" i="7"/>
  <c r="U330" i="7"/>
  <c r="T330" i="7"/>
  <c r="T305" i="7"/>
  <c r="W305" i="7"/>
  <c r="U305" i="7"/>
  <c r="S305" i="7"/>
  <c r="R305" i="7"/>
  <c r="W36" i="7"/>
  <c r="U36" i="7"/>
  <c r="T36" i="7"/>
  <c r="S36" i="7"/>
  <c r="T35" i="7"/>
  <c r="U41" i="7"/>
  <c r="W298" i="7"/>
  <c r="U298" i="7"/>
  <c r="T298" i="7"/>
  <c r="S298" i="7"/>
  <c r="R298" i="7"/>
  <c r="U154" i="7"/>
  <c r="T154" i="7"/>
  <c r="S154" i="7"/>
  <c r="R154" i="7"/>
  <c r="W154" i="7"/>
  <c r="U207" i="7"/>
  <c r="T207" i="7"/>
  <c r="R207" i="7"/>
  <c r="W207" i="7"/>
  <c r="U340" i="7"/>
  <c r="T340" i="7"/>
  <c r="S340" i="7"/>
  <c r="R340" i="7"/>
  <c r="W340" i="7"/>
  <c r="W72" i="7"/>
  <c r="U72" i="7"/>
  <c r="T72" i="7"/>
  <c r="Y72" i="7"/>
  <c r="S72" i="7"/>
  <c r="W193" i="7"/>
  <c r="U193" i="7"/>
  <c r="T193" i="7"/>
  <c r="R193" i="7"/>
  <c r="S193" i="7"/>
  <c r="U57" i="7"/>
  <c r="W57" i="7"/>
  <c r="T57" i="7"/>
  <c r="U105" i="7"/>
  <c r="T105" i="7"/>
  <c r="S105" i="7"/>
  <c r="W105" i="7"/>
  <c r="T28" i="7"/>
  <c r="S28" i="7"/>
  <c r="W28" i="7"/>
  <c r="U28" i="7"/>
  <c r="I85" i="7"/>
  <c r="W53" i="7"/>
  <c r="S27" i="7"/>
  <c r="R15" i="7"/>
  <c r="S301" i="7"/>
  <c r="R301" i="7"/>
  <c r="W301" i="7"/>
  <c r="U301" i="7"/>
  <c r="T301" i="7"/>
  <c r="W290" i="7"/>
  <c r="U290" i="7"/>
  <c r="T290" i="7"/>
  <c r="R290" i="7"/>
  <c r="W365" i="7"/>
  <c r="U365" i="7"/>
  <c r="T365" i="7"/>
  <c r="S365" i="7"/>
  <c r="R365" i="7"/>
  <c r="Y365" i="7"/>
  <c r="S29" i="7"/>
  <c r="W29" i="7"/>
  <c r="U29" i="7"/>
  <c r="T29" i="7"/>
  <c r="T188" i="7"/>
  <c r="W188" i="7"/>
  <c r="U188" i="7"/>
  <c r="R188" i="7"/>
  <c r="W41" i="7"/>
  <c r="T27" i="7"/>
  <c r="S15" i="7"/>
  <c r="M11" i="7"/>
  <c r="Q236" i="7"/>
  <c r="K100" i="7"/>
  <c r="AE4" i="6" l="1"/>
  <c r="AD98" i="6"/>
  <c r="AE14" i="6"/>
  <c r="AD234" i="6"/>
  <c r="AE8" i="6"/>
  <c r="X27" i="7"/>
  <c r="P112" i="7"/>
  <c r="P95" i="7"/>
  <c r="F343" i="7"/>
  <c r="P201" i="7"/>
  <c r="F263" i="7"/>
  <c r="P354" i="7"/>
  <c r="F215" i="7"/>
  <c r="F307" i="7"/>
  <c r="P295" i="7"/>
  <c r="P122" i="7"/>
  <c r="P359" i="7"/>
  <c r="F118" i="7"/>
  <c r="X188" i="7"/>
  <c r="X15" i="7"/>
  <c r="X183" i="7"/>
  <c r="X35" i="7"/>
  <c r="X47" i="7"/>
  <c r="X23" i="7"/>
  <c r="F288" i="7"/>
  <c r="P168" i="7"/>
  <c r="F352" i="7"/>
  <c r="F190" i="7"/>
  <c r="P224" i="7"/>
  <c r="P150" i="7"/>
  <c r="X330" i="7"/>
  <c r="X291" i="7"/>
  <c r="X304" i="7"/>
  <c r="X333" i="7"/>
  <c r="X326" i="7"/>
  <c r="X311" i="7"/>
  <c r="X366" i="7"/>
  <c r="F305" i="7"/>
  <c r="F168" i="7"/>
  <c r="F302" i="7"/>
  <c r="P333" i="7"/>
  <c r="F268" i="7"/>
  <c r="F207" i="7"/>
  <c r="P263" i="7"/>
  <c r="P272" i="7"/>
  <c r="F311" i="7"/>
  <c r="F244" i="7"/>
  <c r="P174" i="7"/>
  <c r="P131" i="7"/>
  <c r="F162" i="7"/>
  <c r="P275" i="7"/>
  <c r="P148" i="7"/>
  <c r="F291" i="7"/>
  <c r="P141" i="7"/>
  <c r="P350" i="7"/>
  <c r="F137" i="7"/>
  <c r="P271" i="7"/>
  <c r="F102" i="7"/>
  <c r="P180" i="7"/>
  <c r="F265" i="7"/>
  <c r="P261" i="7"/>
  <c r="P318" i="7"/>
  <c r="F87" i="7"/>
  <c r="P45" i="7"/>
  <c r="P361" i="7"/>
  <c r="P315" i="7"/>
  <c r="F107" i="7"/>
  <c r="F276" i="7"/>
  <c r="P82" i="7"/>
  <c r="P205" i="7"/>
  <c r="F254" i="7"/>
  <c r="P175" i="7"/>
  <c r="F266" i="7"/>
  <c r="F213" i="7"/>
  <c r="F206" i="7"/>
  <c r="P267" i="7"/>
  <c r="P217" i="7"/>
  <c r="F217" i="7"/>
  <c r="F323" i="7"/>
  <c r="F331" i="7"/>
  <c r="P314" i="7"/>
  <c r="P239" i="7"/>
  <c r="F211" i="7"/>
  <c r="F233" i="7"/>
  <c r="P126" i="7"/>
  <c r="F219" i="7"/>
  <c r="F90" i="7"/>
  <c r="F158" i="7"/>
  <c r="P83" i="7"/>
  <c r="F297" i="7"/>
  <c r="F314" i="7"/>
  <c r="P260" i="7"/>
  <c r="P183" i="7"/>
  <c r="F232" i="7"/>
  <c r="P251" i="7"/>
  <c r="P243" i="7"/>
  <c r="F238" i="7"/>
  <c r="AD198" i="6"/>
  <c r="AF26" i="6"/>
  <c r="AF10" i="6"/>
  <c r="AI10" i="6"/>
  <c r="AI39" i="6"/>
  <c r="AH136" i="6"/>
  <c r="AF20" i="6"/>
  <c r="AI8" i="6"/>
  <c r="AI234" i="6"/>
  <c r="AJ12" i="6"/>
  <c r="AH9" i="6"/>
  <c r="AI13" i="6"/>
  <c r="P337" i="7"/>
  <c r="X190" i="7"/>
  <c r="X41" i="7"/>
  <c r="F119" i="7"/>
  <c r="F272" i="7"/>
  <c r="F45" i="7"/>
  <c r="F164" i="7"/>
  <c r="F327" i="7"/>
  <c r="P206" i="7"/>
  <c r="P279" i="7"/>
  <c r="F209" i="7"/>
  <c r="AD209" i="6" s="1"/>
  <c r="P202" i="7"/>
  <c r="P103" i="7"/>
  <c r="P104" i="7"/>
  <c r="F65" i="7"/>
  <c r="AF12" i="6"/>
  <c r="X312" i="7"/>
  <c r="P241" i="7"/>
  <c r="F301" i="7"/>
  <c r="P137" i="7"/>
  <c r="F64" i="7"/>
  <c r="P278" i="7"/>
  <c r="F139" i="7"/>
  <c r="X290" i="7"/>
  <c r="X301" i="7"/>
  <c r="X193" i="7"/>
  <c r="X207" i="7"/>
  <c r="X298" i="7"/>
  <c r="X131" i="7"/>
  <c r="X276" i="7"/>
  <c r="X153" i="7"/>
  <c r="X175" i="7"/>
  <c r="X252" i="7"/>
  <c r="X355" i="7"/>
  <c r="X13" i="7"/>
  <c r="X37" i="7"/>
  <c r="X58" i="7"/>
  <c r="X325" i="7"/>
  <c r="X54" i="7"/>
  <c r="X22" i="7"/>
  <c r="P247" i="7"/>
  <c r="F270" i="7"/>
  <c r="F156" i="7"/>
  <c r="F74" i="7"/>
  <c r="P308" i="7"/>
  <c r="P62" i="7"/>
  <c r="P218" i="7"/>
  <c r="F275" i="7"/>
  <c r="F148" i="7"/>
  <c r="F214" i="7"/>
  <c r="F93" i="7"/>
  <c r="P199" i="7"/>
  <c r="P67" i="7"/>
  <c r="F196" i="7"/>
  <c r="F157" i="7"/>
  <c r="P109" i="7"/>
  <c r="F149" i="7"/>
  <c r="F258" i="7"/>
  <c r="F72" i="7"/>
  <c r="P187" i="7"/>
  <c r="F312" i="7"/>
  <c r="P274" i="7"/>
  <c r="P86" i="7"/>
  <c r="P326" i="7"/>
  <c r="P297" i="7"/>
  <c r="P339" i="7"/>
  <c r="P328" i="7"/>
  <c r="F240" i="7"/>
  <c r="F144" i="7"/>
  <c r="F344" i="7"/>
  <c r="F113" i="7"/>
  <c r="F76" i="7"/>
  <c r="P366" i="7"/>
  <c r="P173" i="7"/>
  <c r="F322" i="7"/>
  <c r="P349" i="7"/>
  <c r="P310" i="7"/>
  <c r="F97" i="7"/>
  <c r="F329" i="7"/>
  <c r="F169" i="7"/>
  <c r="F121" i="7"/>
  <c r="P353" i="7"/>
  <c r="F342" i="7"/>
  <c r="P237" i="7"/>
  <c r="P220" i="7"/>
  <c r="P304" i="7"/>
  <c r="F340" i="7"/>
  <c r="F63" i="7"/>
  <c r="P226" i="7"/>
  <c r="P248" i="7"/>
  <c r="F321" i="7"/>
  <c r="P273" i="7"/>
  <c r="F353" i="7"/>
  <c r="F358" i="7"/>
  <c r="P358" i="7"/>
  <c r="P210" i="7"/>
  <c r="P3" i="7"/>
  <c r="F104" i="7"/>
  <c r="AE136" i="6"/>
  <c r="AF8" i="6"/>
  <c r="AD116" i="6"/>
  <c r="AI9" i="6"/>
  <c r="AD15" i="6"/>
  <c r="AH234" i="6"/>
  <c r="AJ42" i="6"/>
  <c r="AH8" i="6"/>
  <c r="AH12" i="6"/>
  <c r="AE55" i="6"/>
  <c r="AF43" i="6"/>
  <c r="AH35" i="6"/>
  <c r="AI94" i="6"/>
  <c r="AJ9" i="6"/>
  <c r="P71" i="7"/>
  <c r="F216" i="7"/>
  <c r="F282" i="7"/>
  <c r="P311" i="7"/>
  <c r="P355" i="7"/>
  <c r="F304" i="7"/>
  <c r="F245" i="7"/>
  <c r="F185" i="7"/>
  <c r="F181" i="7"/>
  <c r="P114" i="7"/>
  <c r="P345" i="7"/>
  <c r="X105" i="7"/>
  <c r="X305" i="7"/>
  <c r="X76" i="7"/>
  <c r="X141" i="7"/>
  <c r="X106" i="7"/>
  <c r="X140" i="7"/>
  <c r="X358" i="7"/>
  <c r="X40" i="7"/>
  <c r="X7" i="7"/>
  <c r="P302" i="7"/>
  <c r="P155" i="7"/>
  <c r="P268" i="7"/>
  <c r="P296" i="7"/>
  <c r="F186" i="7"/>
  <c r="F242" i="7"/>
  <c r="F308" i="7"/>
  <c r="F174" i="7"/>
  <c r="P352" i="7"/>
  <c r="F224" i="7"/>
  <c r="F131" i="7"/>
  <c r="P84" i="7"/>
  <c r="P159" i="7"/>
  <c r="F192" i="7"/>
  <c r="P188" i="7"/>
  <c r="F319" i="7"/>
  <c r="F70" i="7"/>
  <c r="F223" i="7"/>
  <c r="F109" i="7"/>
  <c r="F193" i="7"/>
  <c r="P360" i="7"/>
  <c r="F360" i="7"/>
  <c r="F138" i="7"/>
  <c r="F318" i="7"/>
  <c r="P293" i="7"/>
  <c r="P288" i="7"/>
  <c r="F120" i="7"/>
  <c r="P346" i="7"/>
  <c r="F273" i="7"/>
  <c r="P185" i="7"/>
  <c r="P334" i="7"/>
  <c r="F295" i="7"/>
  <c r="F122" i="7"/>
  <c r="P330" i="7"/>
  <c r="F361" i="7"/>
  <c r="P344" i="7"/>
  <c r="P225" i="7"/>
  <c r="P322" i="7"/>
  <c r="F336" i="7"/>
  <c r="P306" i="7"/>
  <c r="F306" i="7"/>
  <c r="P89" i="7"/>
  <c r="F248" i="7"/>
  <c r="P347" i="7"/>
  <c r="P139" i="7"/>
  <c r="F83" i="7"/>
  <c r="F89" i="7"/>
  <c r="F260" i="7"/>
  <c r="F235" i="7"/>
  <c r="F287" i="7"/>
  <c r="F3" i="7"/>
  <c r="P154" i="7"/>
  <c r="P189" i="7"/>
  <c r="AH39" i="6"/>
  <c r="AF42" i="6"/>
  <c r="AD12" i="6"/>
  <c r="AH230" i="6"/>
  <c r="P117" i="7"/>
  <c r="F155" i="7"/>
  <c r="P270" i="7"/>
  <c r="P209" i="7"/>
  <c r="P338" i="7"/>
  <c r="P292" i="7"/>
  <c r="F153" i="7"/>
  <c r="F222" i="7"/>
  <c r="F212" i="7"/>
  <c r="P113" i="7"/>
  <c r="F269" i="7"/>
  <c r="X53" i="7"/>
  <c r="X29" i="7"/>
  <c r="X365" i="7"/>
  <c r="X404" i="7" s="1"/>
  <c r="X377" i="3" s="1"/>
  <c r="X72" i="7"/>
  <c r="X36" i="7"/>
  <c r="X87" i="7"/>
  <c r="X349" i="7"/>
  <c r="X80" i="7"/>
  <c r="X56" i="7"/>
  <c r="X50" i="7"/>
  <c r="X55" i="7"/>
  <c r="X52" i="7"/>
  <c r="F188" i="7"/>
  <c r="F112" i="7"/>
  <c r="F241" i="7"/>
  <c r="F166" i="7"/>
  <c r="P156" i="7"/>
  <c r="P294" i="7"/>
  <c r="F296" i="7"/>
  <c r="P259" i="7"/>
  <c r="F345" i="7"/>
  <c r="F160" i="7"/>
  <c r="F96" i="7"/>
  <c r="P317" i="7"/>
  <c r="F354" i="7"/>
  <c r="P332" i="7"/>
  <c r="P227" i="7"/>
  <c r="P216" i="7"/>
  <c r="P282" i="7"/>
  <c r="F280" i="7"/>
  <c r="P320" i="7"/>
  <c r="P254" i="7"/>
  <c r="P299" i="7"/>
  <c r="P335" i="7"/>
  <c r="F338" i="7"/>
  <c r="P246" i="7"/>
  <c r="P105" i="7"/>
  <c r="P303" i="7"/>
  <c r="P153" i="7"/>
  <c r="F271" i="7"/>
  <c r="F141" i="7"/>
  <c r="F151" i="7"/>
  <c r="P151" i="7"/>
  <c r="F346" i="7"/>
  <c r="P257" i="7"/>
  <c r="F261" i="7"/>
  <c r="P68" i="7"/>
  <c r="P262" i="7"/>
  <c r="P87" i="7"/>
  <c r="F293" i="7"/>
  <c r="F341" i="7"/>
  <c r="F325" i="7"/>
  <c r="F359" i="7"/>
  <c r="F225" i="7"/>
  <c r="P228" i="7"/>
  <c r="F205" i="7"/>
  <c r="P351" i="7"/>
  <c r="P213" i="7"/>
  <c r="P242" i="7"/>
  <c r="P96" i="7"/>
  <c r="F239" i="7"/>
  <c r="F355" i="7"/>
  <c r="P219" i="7"/>
  <c r="P160" i="7"/>
  <c r="P214" i="7"/>
  <c r="F92" i="7"/>
  <c r="F183" i="7"/>
  <c r="P80" i="7"/>
  <c r="F106" i="7"/>
  <c r="P65" i="7"/>
  <c r="F143" i="7"/>
  <c r="AD39" i="6"/>
  <c r="AI12" i="6"/>
  <c r="AE290" i="6"/>
  <c r="AF44" i="6"/>
  <c r="AH94" i="6"/>
  <c r="AI116" i="6"/>
  <c r="AJ59" i="6"/>
  <c r="AD230" i="6"/>
  <c r="AI98" i="6"/>
  <c r="AI59" i="6"/>
  <c r="AJ60" i="6"/>
  <c r="AI4" i="6"/>
  <c r="P223" i="7"/>
  <c r="F257" i="7"/>
  <c r="P265" i="7"/>
  <c r="F175" i="7"/>
  <c r="P191" i="7"/>
  <c r="X25" i="7"/>
  <c r="X239" i="7"/>
  <c r="X137" i="7"/>
  <c r="X155" i="7"/>
  <c r="F195" i="7"/>
  <c r="F152" i="7"/>
  <c r="P250" i="7"/>
  <c r="P166" i="7"/>
  <c r="P207" i="7"/>
  <c r="P343" i="7"/>
  <c r="F201" i="7"/>
  <c r="P195" i="7"/>
  <c r="P316" i="7"/>
  <c r="F62" i="7"/>
  <c r="F218" i="7"/>
  <c r="F67" i="7"/>
  <c r="P193" i="7"/>
  <c r="P212" i="7"/>
  <c r="F86" i="7"/>
  <c r="P186" i="7"/>
  <c r="F316" i="7"/>
  <c r="F339" i="7"/>
  <c r="P164" i="7"/>
  <c r="P253" i="7"/>
  <c r="P240" i="7"/>
  <c r="P144" i="7"/>
  <c r="P118" i="7"/>
  <c r="P197" i="7"/>
  <c r="F221" i="7"/>
  <c r="P97" i="7"/>
  <c r="P383" i="7" s="1"/>
  <c r="P329" i="7"/>
  <c r="F267" i="7"/>
  <c r="P323" i="7"/>
  <c r="F279" i="7"/>
  <c r="P331" i="7"/>
  <c r="P231" i="7"/>
  <c r="P121" i="7"/>
  <c r="F167" i="7"/>
  <c r="F140" i="7"/>
  <c r="P233" i="7"/>
  <c r="F226" i="7"/>
  <c r="P90" i="7"/>
  <c r="P161" i="7"/>
  <c r="P158" i="7"/>
  <c r="F203" i="7"/>
  <c r="F103" i="7"/>
  <c r="F210" i="7"/>
  <c r="P106" i="7"/>
  <c r="F114" i="7"/>
  <c r="F189" i="7"/>
  <c r="F357" i="7"/>
  <c r="AD94" i="6"/>
  <c r="AE116" i="6"/>
  <c r="F324" i="7"/>
  <c r="X28" i="7"/>
  <c r="X315" i="7"/>
  <c r="X167" i="7"/>
  <c r="X38" i="7"/>
  <c r="X30" i="7"/>
  <c r="F71" i="7"/>
  <c r="F333" i="7"/>
  <c r="P208" i="7"/>
  <c r="P229" i="7"/>
  <c r="F246" i="7"/>
  <c r="P93" i="7"/>
  <c r="P196" i="7"/>
  <c r="F115" i="7"/>
  <c r="F356" i="7"/>
  <c r="F298" i="7"/>
  <c r="P102" i="7"/>
  <c r="F180" i="7"/>
  <c r="X57" i="7"/>
  <c r="X340" i="7"/>
  <c r="X154" i="7"/>
  <c r="X116" i="7"/>
  <c r="X107" i="7"/>
  <c r="X67" i="7"/>
  <c r="X342" i="7"/>
  <c r="X92" i="7"/>
  <c r="X364" i="7"/>
  <c r="X217" i="7"/>
  <c r="X49" i="7"/>
  <c r="X6" i="7"/>
  <c r="F117" i="7"/>
  <c r="F247" i="7"/>
  <c r="P152" i="7"/>
  <c r="F250" i="7"/>
  <c r="F95" i="7"/>
  <c r="P289" i="7"/>
  <c r="F249" i="7"/>
  <c r="P119" i="7"/>
  <c r="F208" i="7"/>
  <c r="P215" i="7"/>
  <c r="F150" i="7"/>
  <c r="P281" i="7"/>
  <c r="F228" i="7"/>
  <c r="P258" i="7"/>
  <c r="P324" i="7"/>
  <c r="F292" i="7"/>
  <c r="F303" i="7"/>
  <c r="F145" i="7"/>
  <c r="P319" i="7"/>
  <c r="F252" i="7"/>
  <c r="P222" i="7"/>
  <c r="P70" i="7"/>
  <c r="P192" i="7"/>
  <c r="F309" i="7"/>
  <c r="F187" i="7"/>
  <c r="P138" i="7"/>
  <c r="F68" i="7"/>
  <c r="P110" i="7"/>
  <c r="P92" i="7"/>
  <c r="F334" i="7"/>
  <c r="P327" i="7"/>
  <c r="F253" i="7"/>
  <c r="F328" i="7"/>
  <c r="F315" i="7"/>
  <c r="F82" i="7"/>
  <c r="P291" i="7"/>
  <c r="P167" i="7"/>
  <c r="F335" i="7"/>
  <c r="F173" i="7"/>
  <c r="F259" i="7"/>
  <c r="P340" i="7"/>
  <c r="P245" i="7"/>
  <c r="F202" i="7"/>
  <c r="F347" i="7"/>
  <c r="F161" i="7"/>
  <c r="F278" i="7"/>
  <c r="P301" i="7"/>
  <c r="F320" i="7"/>
  <c r="P135" i="7"/>
  <c r="P235" i="7"/>
  <c r="P232" i="7"/>
  <c r="F80" i="7"/>
  <c r="P277" i="7"/>
  <c r="F243" i="7"/>
  <c r="F154" i="7"/>
  <c r="P357" i="7"/>
  <c r="AH10" i="6"/>
  <c r="AI14" i="6"/>
  <c r="AH98" i="6"/>
  <c r="AJ14" i="6"/>
  <c r="AI204" i="6"/>
  <c r="AF24" i="6"/>
  <c r="AI58" i="6"/>
  <c r="AH290" i="6"/>
  <c r="P298" i="7"/>
  <c r="F350" i="7"/>
  <c r="P157" i="7"/>
  <c r="F229" i="7"/>
  <c r="P221" i="7"/>
  <c r="X245" i="7"/>
  <c r="X84" i="7"/>
  <c r="X192" i="7"/>
  <c r="X320" i="7"/>
  <c r="X208" i="7"/>
  <c r="P74" i="7"/>
  <c r="F294" i="7"/>
  <c r="F317" i="7"/>
  <c r="F332" i="7"/>
  <c r="F227" i="7"/>
  <c r="P190" i="7"/>
  <c r="P162" i="7"/>
  <c r="F84" i="7"/>
  <c r="F159" i="7"/>
  <c r="F281" i="7"/>
  <c r="P64" i="7"/>
  <c r="F105" i="7"/>
  <c r="F199" i="7"/>
  <c r="P145" i="7"/>
  <c r="P252" i="7"/>
  <c r="P307" i="7"/>
  <c r="P305" i="7"/>
  <c r="P312" i="7"/>
  <c r="F262" i="7"/>
  <c r="F110" i="7"/>
  <c r="F274" i="7"/>
  <c r="P120" i="7"/>
  <c r="P341" i="7"/>
  <c r="P203" i="7"/>
  <c r="F330" i="7"/>
  <c r="P325" i="7"/>
  <c r="P107" i="7"/>
  <c r="P276" i="7"/>
  <c r="P76" i="7"/>
  <c r="F299" i="7"/>
  <c r="F197" i="7"/>
  <c r="F351" i="7"/>
  <c r="F349" i="7"/>
  <c r="F310" i="7"/>
  <c r="P266" i="7"/>
  <c r="P336" i="7"/>
  <c r="P169" i="7"/>
  <c r="P412" i="7" s="1"/>
  <c r="P385" i="3" s="1"/>
  <c r="F289" i="7"/>
  <c r="P184" i="7"/>
  <c r="P249" i="7"/>
  <c r="P211" i="7"/>
  <c r="P140" i="7"/>
  <c r="P342" i="7"/>
  <c r="F237" i="7"/>
  <c r="F220" i="7"/>
  <c r="P63" i="7"/>
  <c r="F126" i="7"/>
  <c r="P321" i="7"/>
  <c r="P280" i="7"/>
  <c r="F184" i="7"/>
  <c r="F135" i="7"/>
  <c r="F251" i="7"/>
  <c r="P181" i="7"/>
  <c r="F277" i="7"/>
  <c r="P287" i="7"/>
  <c r="P238" i="7"/>
  <c r="P143" i="7"/>
  <c r="P115" i="7"/>
  <c r="AJ26" i="6"/>
  <c r="AH58" i="6"/>
  <c r="AD290" i="6"/>
  <c r="V290" i="7"/>
  <c r="AF290" i="6" s="1"/>
  <c r="AJ290" i="6"/>
  <c r="V333" i="7"/>
  <c r="AF333" i="6" s="1"/>
  <c r="AJ333" i="6"/>
  <c r="N148" i="7"/>
  <c r="E272" i="7"/>
  <c r="AD272" i="6" s="1"/>
  <c r="AH272" i="6"/>
  <c r="E222" i="7"/>
  <c r="E193" i="7"/>
  <c r="E265" i="7"/>
  <c r="AD265" i="6" s="1"/>
  <c r="AH265" i="6"/>
  <c r="E261" i="7"/>
  <c r="E110" i="7"/>
  <c r="N318" i="7"/>
  <c r="N212" i="7"/>
  <c r="N274" i="7"/>
  <c r="N356" i="7"/>
  <c r="AE356" i="6" s="1"/>
  <c r="AI356" i="6"/>
  <c r="N298" i="7"/>
  <c r="AE298" i="6" s="1"/>
  <c r="AH45" i="6"/>
  <c r="E45" i="7"/>
  <c r="AD45" i="6" s="1"/>
  <c r="N330" i="7"/>
  <c r="N253" i="7"/>
  <c r="N76" i="7"/>
  <c r="N82" i="7"/>
  <c r="AE82" i="6" s="1"/>
  <c r="AI82" i="6"/>
  <c r="J377" i="7"/>
  <c r="J404" i="7"/>
  <c r="J377" i="3" s="1"/>
  <c r="G377" i="7"/>
  <c r="G404" i="7"/>
  <c r="G377" i="3" s="1"/>
  <c r="E89" i="7"/>
  <c r="N197" i="7"/>
  <c r="AE197" i="6" s="1"/>
  <c r="N351" i="7"/>
  <c r="N349" i="7"/>
  <c r="AE349" i="6" s="1"/>
  <c r="AI349" i="6"/>
  <c r="N206" i="7"/>
  <c r="E217" i="7"/>
  <c r="N217" i="7"/>
  <c r="AE217" i="6" s="1"/>
  <c r="AI217" i="6"/>
  <c r="N335" i="7"/>
  <c r="AI335" i="6"/>
  <c r="N220" i="7"/>
  <c r="E245" i="7"/>
  <c r="N219" i="7"/>
  <c r="AI219" i="6"/>
  <c r="E158" i="7"/>
  <c r="N139" i="7"/>
  <c r="AE139" i="6" s="1"/>
  <c r="E188" i="7"/>
  <c r="N259" i="7"/>
  <c r="AI259" i="6"/>
  <c r="E356" i="7"/>
  <c r="AH356" i="6"/>
  <c r="E249" i="7"/>
  <c r="AH249" i="6"/>
  <c r="N135" i="7"/>
  <c r="AI135" i="6"/>
  <c r="N183" i="7"/>
  <c r="AE183" i="6" s="1"/>
  <c r="AI183" i="6"/>
  <c r="N358" i="7"/>
  <c r="AE358" i="6" s="1"/>
  <c r="AI358" i="6"/>
  <c r="E181" i="7"/>
  <c r="E80" i="7"/>
  <c r="AD80" i="6" s="1"/>
  <c r="E277" i="7"/>
  <c r="AH277" i="6"/>
  <c r="N287" i="7"/>
  <c r="AI287" i="6"/>
  <c r="E104" i="7"/>
  <c r="AH104" i="6"/>
  <c r="E65" i="7"/>
  <c r="AD65" i="6" s="1"/>
  <c r="AH65" i="6"/>
  <c r="N345" i="7"/>
  <c r="AE345" i="6" s="1"/>
  <c r="AI345" i="6"/>
  <c r="N192" i="7"/>
  <c r="AE35" i="6"/>
  <c r="Y188" i="7"/>
  <c r="E188" i="8" s="1"/>
  <c r="Y301" i="7"/>
  <c r="E301" i="8" s="1"/>
  <c r="Y340" i="7"/>
  <c r="E340" i="8" s="1"/>
  <c r="Y155" i="7"/>
  <c r="E155" i="8" s="1"/>
  <c r="Y190" i="7"/>
  <c r="E190" i="8" s="1"/>
  <c r="Y35" i="7"/>
  <c r="E35" i="8" s="1"/>
  <c r="Y52" i="7"/>
  <c r="E52" i="8" s="1"/>
  <c r="V23" i="7"/>
  <c r="AF23" i="6" s="1"/>
  <c r="AJ23" i="6"/>
  <c r="V29" i="7"/>
  <c r="AJ29" i="6"/>
  <c r="V36" i="7"/>
  <c r="AF36" i="6" s="1"/>
  <c r="AJ36" i="6"/>
  <c r="V105" i="7"/>
  <c r="AF105" i="6" s="1"/>
  <c r="AJ105" i="6"/>
  <c r="V72" i="7"/>
  <c r="AF72" i="6" s="1"/>
  <c r="AJ72" i="6"/>
  <c r="V305" i="7"/>
  <c r="AJ305" i="6"/>
  <c r="Y107" i="7"/>
  <c r="E107" i="8" s="1"/>
  <c r="V56" i="7"/>
  <c r="AF56" i="6" s="1"/>
  <c r="AJ56" i="6"/>
  <c r="Y342" i="7"/>
  <c r="E342" i="8" s="1"/>
  <c r="V304" i="7"/>
  <c r="AF304" i="6" s="1"/>
  <c r="AJ304" i="6"/>
  <c r="V13" i="7"/>
  <c r="AF13" i="6" s="1"/>
  <c r="AJ13" i="6"/>
  <c r="V27" i="7"/>
  <c r="AF27" i="6" s="1"/>
  <c r="AJ27" i="6"/>
  <c r="V37" i="7"/>
  <c r="AF37" i="6" s="1"/>
  <c r="AJ37" i="6"/>
  <c r="V55" i="7"/>
  <c r="Y404" i="7"/>
  <c r="Y377" i="3" s="1"/>
  <c r="Y377" i="7"/>
  <c r="Y167" i="7"/>
  <c r="E167" i="8" s="1"/>
  <c r="V325" i="7"/>
  <c r="AF325" i="6" s="1"/>
  <c r="AJ325" i="6"/>
  <c r="Y312" i="7"/>
  <c r="E312" i="8" s="1"/>
  <c r="Y38" i="7"/>
  <c r="E38" i="8" s="1"/>
  <c r="V366" i="7"/>
  <c r="AF366" i="6" s="1"/>
  <c r="AJ366" i="6"/>
  <c r="Y30" i="7"/>
  <c r="E30" i="8" s="1"/>
  <c r="N353" i="7"/>
  <c r="AI353" i="6"/>
  <c r="E280" i="7"/>
  <c r="AD280" i="6" s="1"/>
  <c r="E299" i="7"/>
  <c r="AH299" i="6"/>
  <c r="E212" i="7"/>
  <c r="E159" i="7"/>
  <c r="AH159" i="6"/>
  <c r="M404" i="7"/>
  <c r="M377" i="3" s="1"/>
  <c r="M377" i="7"/>
  <c r="N366" i="7"/>
  <c r="AI366" i="6"/>
  <c r="N213" i="7"/>
  <c r="E121" i="7"/>
  <c r="AD121" i="6" s="1"/>
  <c r="AH121" i="6"/>
  <c r="N158" i="7"/>
  <c r="AE158" i="6" s="1"/>
  <c r="E195" i="7"/>
  <c r="E244" i="7"/>
  <c r="N25" i="7"/>
  <c r="AE25" i="6" s="1"/>
  <c r="AI25" i="6"/>
  <c r="E36" i="7"/>
  <c r="AD36" i="6" s="1"/>
  <c r="AH36" i="6"/>
  <c r="AH34" i="6"/>
  <c r="E34" i="7"/>
  <c r="AD34" i="6" s="1"/>
  <c r="N47" i="7"/>
  <c r="AE47" i="6" s="1"/>
  <c r="AI47" i="6"/>
  <c r="E37" i="7"/>
  <c r="AD37" i="6" s="1"/>
  <c r="AH37" i="6"/>
  <c r="N40" i="7"/>
  <c r="AE40" i="6" s="1"/>
  <c r="AI40" i="6"/>
  <c r="N43" i="7"/>
  <c r="AE43" i="6" s="1"/>
  <c r="AI43" i="6"/>
  <c r="E61" i="7"/>
  <c r="AD61" i="6" s="1"/>
  <c r="AH61" i="6"/>
  <c r="AI53" i="6"/>
  <c r="AF59" i="6"/>
  <c r="AI26" i="6"/>
  <c r="V193" i="7"/>
  <c r="AJ193" i="6"/>
  <c r="Y25" i="7"/>
  <c r="E25" i="8" s="1"/>
  <c r="Y137" i="7"/>
  <c r="E137" i="8" s="1"/>
  <c r="Y330" i="7"/>
  <c r="E330" i="8" s="1"/>
  <c r="Y291" i="7"/>
  <c r="E291" i="8" s="1"/>
  <c r="Y27" i="7"/>
  <c r="E27" i="8" s="1"/>
  <c r="V131" i="7"/>
  <c r="AF131" i="6" s="1"/>
  <c r="AJ131" i="6"/>
  <c r="V276" i="7"/>
  <c r="AF276" i="6" s="1"/>
  <c r="AJ276" i="6"/>
  <c r="Y320" i="7"/>
  <c r="E320" i="8" s="1"/>
  <c r="V252" i="7"/>
  <c r="AF252" i="6" s="1"/>
  <c r="AJ252" i="6"/>
  <c r="V50" i="7"/>
  <c r="AF50" i="6" s="1"/>
  <c r="AJ50" i="6"/>
  <c r="Y41" i="7"/>
  <c r="E41" i="8" s="1"/>
  <c r="Y47" i="7"/>
  <c r="E47" i="8" s="1"/>
  <c r="R404" i="7"/>
  <c r="R377" i="3" s="1"/>
  <c r="R377" i="7"/>
  <c r="Y49" i="7"/>
  <c r="E49" i="8" s="1"/>
  <c r="Y6" i="7"/>
  <c r="E6" i="8" s="1"/>
  <c r="E354" i="7"/>
  <c r="AD354" i="6" s="1"/>
  <c r="F413" i="7"/>
  <c r="F386" i="3" s="1"/>
  <c r="N257" i="7"/>
  <c r="N118" i="7"/>
  <c r="K404" i="7"/>
  <c r="K377" i="3" s="1"/>
  <c r="K377" i="7"/>
  <c r="N159" i="7"/>
  <c r="AI159" i="6"/>
  <c r="E203" i="7"/>
  <c r="AH203" i="6"/>
  <c r="E175" i="7"/>
  <c r="AH175" i="6"/>
  <c r="N175" i="7"/>
  <c r="AI175" i="6"/>
  <c r="E349" i="7"/>
  <c r="E323" i="7"/>
  <c r="N331" i="7"/>
  <c r="AI331" i="6"/>
  <c r="N254" i="7"/>
  <c r="AI254" i="6"/>
  <c r="N233" i="7"/>
  <c r="E340" i="7"/>
  <c r="AD340" i="6" s="1"/>
  <c r="AH340" i="6"/>
  <c r="E321" i="7"/>
  <c r="AH321" i="6"/>
  <c r="N90" i="7"/>
  <c r="E83" i="7"/>
  <c r="AH83" i="6"/>
  <c r="E311" i="7"/>
  <c r="E260" i="7"/>
  <c r="AD260" i="6" s="1"/>
  <c r="AH260" i="6"/>
  <c r="N260" i="7"/>
  <c r="E183" i="7"/>
  <c r="E235" i="7"/>
  <c r="AD235" i="6" s="1"/>
  <c r="AH235" i="6"/>
  <c r="N232" i="7"/>
  <c r="N65" i="7"/>
  <c r="AE65" i="6" s="1"/>
  <c r="AI65" i="6"/>
  <c r="N357" i="7"/>
  <c r="AE53" i="6"/>
  <c r="AD58" i="6"/>
  <c r="AI60" i="6"/>
  <c r="AE26" i="6"/>
  <c r="AE58" i="6"/>
  <c r="V298" i="7"/>
  <c r="AF298" i="6" s="1"/>
  <c r="AJ298" i="6"/>
  <c r="V35" i="7"/>
  <c r="AF35" i="6" s="1"/>
  <c r="AJ35" i="6"/>
  <c r="V365" i="7"/>
  <c r="AJ365" i="6"/>
  <c r="V153" i="7"/>
  <c r="AJ153" i="6"/>
  <c r="V175" i="7"/>
  <c r="AF175" i="6" s="1"/>
  <c r="AJ175" i="6"/>
  <c r="Y208" i="7"/>
  <c r="E208" i="8" s="1"/>
  <c r="V355" i="7"/>
  <c r="AJ355" i="6"/>
  <c r="Y183" i="7"/>
  <c r="E183" i="8" s="1"/>
  <c r="V190" i="7"/>
  <c r="AJ190" i="6"/>
  <c r="Y290" i="7"/>
  <c r="E290" i="8" s="1"/>
  <c r="V28" i="7"/>
  <c r="AF28" i="6" s="1"/>
  <c r="AJ28" i="6"/>
  <c r="Y193" i="7"/>
  <c r="E193" i="8" s="1"/>
  <c r="Y207" i="7"/>
  <c r="E207" i="8" s="1"/>
  <c r="Y298" i="7"/>
  <c r="E298" i="8" s="1"/>
  <c r="Y305" i="7"/>
  <c r="E305" i="8" s="1"/>
  <c r="V87" i="7"/>
  <c r="AF87" i="6" s="1"/>
  <c r="AJ87" i="6"/>
  <c r="V76" i="7"/>
  <c r="AF76" i="6" s="1"/>
  <c r="AJ76" i="6"/>
  <c r="V141" i="7"/>
  <c r="AF141" i="6" s="1"/>
  <c r="AJ141" i="6"/>
  <c r="Y304" i="7"/>
  <c r="E304" i="8" s="1"/>
  <c r="V106" i="7"/>
  <c r="AF106" i="6" s="1"/>
  <c r="AJ106" i="6"/>
  <c r="V140" i="7"/>
  <c r="AF140" i="6" s="1"/>
  <c r="AJ140" i="6"/>
  <c r="V358" i="7"/>
  <c r="AJ358" i="6"/>
  <c r="Y333" i="7"/>
  <c r="E333" i="8" s="1"/>
  <c r="Y315" i="7"/>
  <c r="E315" i="8" s="1"/>
  <c r="Y326" i="7"/>
  <c r="E326" i="8" s="1"/>
  <c r="V40" i="7"/>
  <c r="AF40" i="6" s="1"/>
  <c r="AJ40" i="6"/>
  <c r="S404" i="7"/>
  <c r="S377" i="3" s="1"/>
  <c r="S377" i="7"/>
  <c r="V58" i="7"/>
  <c r="AJ58" i="6"/>
  <c r="V54" i="7"/>
  <c r="AF54" i="6" s="1"/>
  <c r="AJ54" i="6"/>
  <c r="Y23" i="7"/>
  <c r="E23" i="8" s="1"/>
  <c r="E250" i="7"/>
  <c r="N271" i="7"/>
  <c r="N157" i="7"/>
  <c r="AE157" i="6" s="1"/>
  <c r="E359" i="7"/>
  <c r="AD359" i="6" s="1"/>
  <c r="AH359" i="6"/>
  <c r="Q404" i="7"/>
  <c r="Q377" i="3" s="1"/>
  <c r="Q377" i="7"/>
  <c r="E355" i="7"/>
  <c r="AD355" i="6" s="1"/>
  <c r="AH355" i="6"/>
  <c r="N340" i="7"/>
  <c r="AE340" i="6" s="1"/>
  <c r="N243" i="7"/>
  <c r="AI243" i="6"/>
  <c r="N20" i="7"/>
  <c r="AE20" i="6" s="1"/>
  <c r="AI20" i="6"/>
  <c r="E41" i="7"/>
  <c r="AD41" i="6" s="1"/>
  <c r="AH41" i="6"/>
  <c r="N61" i="7"/>
  <c r="AE61" i="6" s="1"/>
  <c r="AI61" i="6"/>
  <c r="N38" i="7"/>
  <c r="AE38" i="6" s="1"/>
  <c r="AI38" i="6"/>
  <c r="E53" i="7"/>
  <c r="AH53" i="6"/>
  <c r="N29" i="7"/>
  <c r="AE29" i="6" s="1"/>
  <c r="AI29" i="6"/>
  <c r="E42" i="7"/>
  <c r="AD42" i="6" s="1"/>
  <c r="AH42" i="6"/>
  <c r="E43" i="7"/>
  <c r="AD43" i="6" s="1"/>
  <c r="AH43" i="6"/>
  <c r="E38" i="7"/>
  <c r="AD38" i="6" s="1"/>
  <c r="AH38" i="6"/>
  <c r="E134" i="7"/>
  <c r="AD134" i="6" s="1"/>
  <c r="AH134" i="6"/>
  <c r="AE60" i="6"/>
  <c r="AI36" i="6"/>
  <c r="Y116" i="7"/>
  <c r="E116" i="8" s="1"/>
  <c r="Y29" i="7"/>
  <c r="E29" i="8" s="1"/>
  <c r="V57" i="7"/>
  <c r="AF57" i="6" s="1"/>
  <c r="AJ57" i="6"/>
  <c r="V67" i="7"/>
  <c r="AF67" i="6" s="1"/>
  <c r="AJ67" i="6"/>
  <c r="V7" i="7"/>
  <c r="AF7" i="6" s="1"/>
  <c r="AJ7" i="6"/>
  <c r="E258" i="7"/>
  <c r="AH258" i="6"/>
  <c r="N131" i="7"/>
  <c r="N218" i="7"/>
  <c r="N360" i="7"/>
  <c r="AE360" i="6" s="1"/>
  <c r="AI360" i="6"/>
  <c r="E361" i="7"/>
  <c r="AD361" i="6" s="1"/>
  <c r="AH361" i="6"/>
  <c r="N361" i="7"/>
  <c r="AE361" i="6" s="1"/>
  <c r="AI361" i="6"/>
  <c r="I404" i="7"/>
  <c r="I377" i="3" s="1"/>
  <c r="I377" i="7"/>
  <c r="E320" i="7"/>
  <c r="E184" i="7"/>
  <c r="E173" i="7"/>
  <c r="N336" i="7"/>
  <c r="AE336" i="6" s="1"/>
  <c r="AI336" i="6"/>
  <c r="E206" i="7"/>
  <c r="AD206" i="6" s="1"/>
  <c r="AH206" i="6"/>
  <c r="E267" i="7"/>
  <c r="N306" i="7"/>
  <c r="AE306" i="6" s="1"/>
  <c r="AI306" i="6"/>
  <c r="E331" i="7"/>
  <c r="E239" i="7"/>
  <c r="N342" i="7"/>
  <c r="AE342" i="6" s="1"/>
  <c r="AI342" i="6"/>
  <c r="E304" i="7"/>
  <c r="E226" i="7"/>
  <c r="N248" i="7"/>
  <c r="AI248" i="6"/>
  <c r="E219" i="7"/>
  <c r="AD219" i="6" s="1"/>
  <c r="AH219" i="6"/>
  <c r="E139" i="7"/>
  <c r="N83" i="7"/>
  <c r="N209" i="7"/>
  <c r="E358" i="7"/>
  <c r="AD358" i="6" s="1"/>
  <c r="AH358" i="6"/>
  <c r="E210" i="7"/>
  <c r="N210" i="7"/>
  <c r="E243" i="7"/>
  <c r="AD243" i="6" s="1"/>
  <c r="AH243" i="6"/>
  <c r="N3" i="7"/>
  <c r="AI3" i="6"/>
  <c r="P410" i="7"/>
  <c r="P383" i="3" s="1"/>
  <c r="AD59" i="6"/>
  <c r="AE59" i="6"/>
  <c r="AE36" i="6"/>
  <c r="V207" i="7"/>
  <c r="AJ207" i="6"/>
  <c r="Y105" i="7"/>
  <c r="E105" i="8" s="1"/>
  <c r="V340" i="7"/>
  <c r="AF340" i="6" s="1"/>
  <c r="AJ340" i="6"/>
  <c r="V154" i="7"/>
  <c r="AJ154" i="6"/>
  <c r="V349" i="7"/>
  <c r="AF349" i="6" s="1"/>
  <c r="AJ349" i="6"/>
  <c r="V192" i="7"/>
  <c r="AJ192" i="6"/>
  <c r="T404" i="7"/>
  <c r="T377" i="3" s="1"/>
  <c r="T377" i="7"/>
  <c r="V301" i="7"/>
  <c r="AF301" i="6" s="1"/>
  <c r="AJ301" i="6"/>
  <c r="V116" i="7"/>
  <c r="AF116" i="6" s="1"/>
  <c r="V245" i="7"/>
  <c r="AF245" i="6" s="1"/>
  <c r="AJ245" i="6"/>
  <c r="Y131" i="7"/>
  <c r="E131" i="8" s="1"/>
  <c r="V25" i="7"/>
  <c r="AF25" i="6" s="1"/>
  <c r="AJ25" i="6"/>
  <c r="Y153" i="7"/>
  <c r="E153" i="8" s="1"/>
  <c r="Y175" i="7"/>
  <c r="E175" i="8" s="1"/>
  <c r="Y355" i="7"/>
  <c r="E355" i="8" s="1"/>
  <c r="V137" i="7"/>
  <c r="AF137" i="6" s="1"/>
  <c r="AJ137" i="6"/>
  <c r="Y13" i="7"/>
  <c r="E13" i="8" s="1"/>
  <c r="Y37" i="7"/>
  <c r="E37" i="8" s="1"/>
  <c r="V155" i="7"/>
  <c r="AF155" i="6" s="1"/>
  <c r="AJ155" i="6"/>
  <c r="U404" i="7"/>
  <c r="U377" i="3" s="1"/>
  <c r="U377" i="7"/>
  <c r="V52" i="7"/>
  <c r="AJ52" i="6"/>
  <c r="E268" i="7"/>
  <c r="N195" i="7"/>
  <c r="AI195" i="6"/>
  <c r="N280" i="7"/>
  <c r="AE280" i="6" s="1"/>
  <c r="AI280" i="6"/>
  <c r="E316" i="7"/>
  <c r="AD316" i="6" s="1"/>
  <c r="AH316" i="6"/>
  <c r="E257" i="7"/>
  <c r="AH257" i="6"/>
  <c r="N261" i="7"/>
  <c r="N258" i="7"/>
  <c r="AE258" i="6" s="1"/>
  <c r="N325" i="7"/>
  <c r="N359" i="7"/>
  <c r="AE359" i="6" s="1"/>
  <c r="AI359" i="6"/>
  <c r="P377" i="7"/>
  <c r="P404" i="7"/>
  <c r="P377" i="3" s="1"/>
  <c r="N272" i="7"/>
  <c r="N355" i="7"/>
  <c r="AE355" i="6" s="1"/>
  <c r="AI355" i="6"/>
  <c r="E347" i="7"/>
  <c r="E160" i="7"/>
  <c r="E357" i="7"/>
  <c r="AD357" i="6" s="1"/>
  <c r="AH357" i="6"/>
  <c r="N27" i="7"/>
  <c r="AE27" i="6" s="1"/>
  <c r="AI27" i="6"/>
  <c r="E20" i="7"/>
  <c r="AD20" i="6" s="1"/>
  <c r="AH20" i="6"/>
  <c r="E56" i="7"/>
  <c r="AD56" i="6" s="1"/>
  <c r="AH56" i="6"/>
  <c r="E40" i="7"/>
  <c r="AD40" i="6" s="1"/>
  <c r="AH40" i="6"/>
  <c r="E60" i="7"/>
  <c r="AD60" i="6" s="1"/>
  <c r="AH60" i="6"/>
  <c r="E25" i="7"/>
  <c r="AD25" i="6" s="1"/>
  <c r="AH25" i="6"/>
  <c r="N34" i="7"/>
  <c r="AE34" i="6" s="1"/>
  <c r="AI34" i="6"/>
  <c r="N134" i="7"/>
  <c r="AE134" i="6" s="1"/>
  <c r="AI134" i="6"/>
  <c r="E31" i="7"/>
  <c r="AD31" i="6" s="1"/>
  <c r="AH31" i="6"/>
  <c r="E57" i="7"/>
  <c r="AD57" i="6" s="1"/>
  <c r="AH57" i="6"/>
  <c r="E26" i="7"/>
  <c r="AD26" i="6" s="1"/>
  <c r="AH26" i="6"/>
  <c r="N16" i="7"/>
  <c r="AE16" i="6" s="1"/>
  <c r="AI16" i="6"/>
  <c r="N42" i="7"/>
  <c r="AE42" i="6" s="1"/>
  <c r="AI42" i="6"/>
  <c r="N44" i="7"/>
  <c r="AE44" i="6" s="1"/>
  <c r="AI44" i="6"/>
  <c r="N57" i="7"/>
  <c r="AE57" i="6" s="1"/>
  <c r="AI57" i="6"/>
  <c r="N56" i="7"/>
  <c r="AE56" i="6" s="1"/>
  <c r="AI56" i="6"/>
  <c r="F383" i="7"/>
  <c r="AH209" i="6"/>
  <c r="AH28" i="6"/>
  <c r="AH186" i="6"/>
  <c r="AH44" i="6"/>
  <c r="Y239" i="7"/>
  <c r="E239" i="8" s="1"/>
  <c r="V80" i="7"/>
  <c r="AF80" i="6" s="1"/>
  <c r="AJ80" i="6"/>
  <c r="V239" i="7"/>
  <c r="AJ239" i="6"/>
  <c r="V188" i="7"/>
  <c r="AF188" i="6" s="1"/>
  <c r="AJ188" i="6"/>
  <c r="Y28" i="7"/>
  <c r="E28" i="8" s="1"/>
  <c r="V107" i="7"/>
  <c r="AF107" i="6" s="1"/>
  <c r="AJ107" i="6"/>
  <c r="Y76" i="7"/>
  <c r="E76" i="8" s="1"/>
  <c r="Y192" i="7"/>
  <c r="E192" i="8" s="1"/>
  <c r="Y67" i="7"/>
  <c r="E67" i="8" s="1"/>
  <c r="Y141" i="7"/>
  <c r="E141" i="8" s="1"/>
  <c r="V342" i="7"/>
  <c r="AF342" i="6" s="1"/>
  <c r="AJ342" i="6"/>
  <c r="V92" i="7"/>
  <c r="AF92" i="6" s="1"/>
  <c r="AJ92" i="6"/>
  <c r="Y106" i="7"/>
  <c r="E106" i="8" s="1"/>
  <c r="Y140" i="7"/>
  <c r="E140" i="8" s="1"/>
  <c r="Y358" i="7"/>
  <c r="E358" i="8" s="1"/>
  <c r="V315" i="7"/>
  <c r="AF315" i="6" s="1"/>
  <c r="AJ315" i="6"/>
  <c r="V326" i="7"/>
  <c r="AF326" i="6" s="1"/>
  <c r="AJ326" i="6"/>
  <c r="Y40" i="7"/>
  <c r="E40" i="8" s="1"/>
  <c r="V364" i="7"/>
  <c r="AJ364" i="6"/>
  <c r="V167" i="7"/>
  <c r="AF167" i="6" s="1"/>
  <c r="AJ167" i="6"/>
  <c r="Y58" i="7"/>
  <c r="E58" i="8" s="1"/>
  <c r="Y325" i="7"/>
  <c r="E325" i="8" s="1"/>
  <c r="V311" i="7"/>
  <c r="AF311" i="6" s="1"/>
  <c r="AJ311" i="6"/>
  <c r="V38" i="7"/>
  <c r="AJ38" i="6"/>
  <c r="V30" i="7"/>
  <c r="AJ30" i="6"/>
  <c r="Y22" i="7"/>
  <c r="E22" i="8" s="1"/>
  <c r="N354" i="7"/>
  <c r="AE354" i="6" s="1"/>
  <c r="AI354" i="6"/>
  <c r="P386" i="7"/>
  <c r="N67" i="7"/>
  <c r="E151" i="7"/>
  <c r="H404" i="7"/>
  <c r="H377" i="3" s="1"/>
  <c r="H377" i="7"/>
  <c r="E351" i="7"/>
  <c r="AD351" i="6" s="1"/>
  <c r="AH351" i="6"/>
  <c r="E213" i="7"/>
  <c r="N279" i="7"/>
  <c r="AE279" i="6" s="1"/>
  <c r="AI279" i="6"/>
  <c r="E220" i="7"/>
  <c r="E248" i="7"/>
  <c r="AD248" i="6" s="1"/>
  <c r="AH248" i="6"/>
  <c r="N301" i="7"/>
  <c r="AI301" i="6"/>
  <c r="N103" i="7"/>
  <c r="AE103" i="6" s="1"/>
  <c r="AI103" i="6"/>
  <c r="N235" i="7"/>
  <c r="AI235" i="6"/>
  <c r="N251" i="7"/>
  <c r="AE251" i="6" s="1"/>
  <c r="AI251" i="6"/>
  <c r="N181" i="7"/>
  <c r="N106" i="7"/>
  <c r="AE106" i="6" s="1"/>
  <c r="AI106" i="6"/>
  <c r="N277" i="7"/>
  <c r="AE277" i="6" s="1"/>
  <c r="N114" i="7"/>
  <c r="AI114" i="6"/>
  <c r="N189" i="7"/>
  <c r="AE189" i="6" s="1"/>
  <c r="AI189" i="6"/>
  <c r="AD28" i="6"/>
  <c r="AD186" i="6"/>
  <c r="AD44" i="6"/>
  <c r="V41" i="7"/>
  <c r="AF41" i="6" s="1"/>
  <c r="AJ41" i="6"/>
  <c r="Y154" i="7"/>
  <c r="E154" i="8" s="1"/>
  <c r="Y15" i="7"/>
  <c r="E15" i="8" s="1"/>
  <c r="V53" i="7"/>
  <c r="AF53" i="6" s="1"/>
  <c r="AJ53" i="6"/>
  <c r="V330" i="7"/>
  <c r="AJ330" i="6"/>
  <c r="V291" i="7"/>
  <c r="AJ291" i="6"/>
  <c r="Y349" i="7"/>
  <c r="E349" i="8" s="1"/>
  <c r="Y245" i="7"/>
  <c r="E245" i="8" s="1"/>
  <c r="V84" i="7"/>
  <c r="AJ84" i="6"/>
  <c r="V320" i="7"/>
  <c r="AF320" i="6" s="1"/>
  <c r="V208" i="7"/>
  <c r="AF208" i="6" s="1"/>
  <c r="AJ208" i="6"/>
  <c r="V15" i="7"/>
  <c r="AF15" i="6" s="1"/>
  <c r="AJ15" i="6"/>
  <c r="Y50" i="7"/>
  <c r="E50" i="8" s="1"/>
  <c r="V183" i="7"/>
  <c r="AF183" i="6" s="1"/>
  <c r="AJ183" i="6"/>
  <c r="V47" i="7"/>
  <c r="AJ47" i="6"/>
  <c r="Y55" i="7"/>
  <c r="E55" i="8" s="1"/>
  <c r="W404" i="7"/>
  <c r="W377" i="3" s="1"/>
  <c r="W377" i="7"/>
  <c r="V312" i="7"/>
  <c r="AF312" i="6" s="1"/>
  <c r="AJ312" i="6"/>
  <c r="V217" i="7"/>
  <c r="AF217" i="6" s="1"/>
  <c r="AJ217" i="6"/>
  <c r="Y311" i="7"/>
  <c r="E311" i="8" s="1"/>
  <c r="V49" i="7"/>
  <c r="AF49" i="6" s="1"/>
  <c r="AJ49" i="6"/>
  <c r="Y7" i="7"/>
  <c r="E7" i="8" s="1"/>
  <c r="V6" i="7"/>
  <c r="AF6" i="6" s="1"/>
  <c r="AJ6" i="6"/>
  <c r="E150" i="7"/>
  <c r="N249" i="7"/>
  <c r="AE249" i="6" s="1"/>
  <c r="AI249" i="6"/>
  <c r="E137" i="7"/>
  <c r="N93" i="7"/>
  <c r="E319" i="7"/>
  <c r="E153" i="7"/>
  <c r="E70" i="7"/>
  <c r="E102" i="7"/>
  <c r="N102" i="7"/>
  <c r="E360" i="7"/>
  <c r="AH360" i="6"/>
  <c r="E138" i="7"/>
  <c r="AD138" i="6" s="1"/>
  <c r="AH138" i="6"/>
  <c r="N86" i="7"/>
  <c r="AE86" i="6" s="1"/>
  <c r="AI86" i="6"/>
  <c r="N141" i="7"/>
  <c r="AE141" i="6" s="1"/>
  <c r="AI141" i="6"/>
  <c r="E164" i="7"/>
  <c r="E325" i="7"/>
  <c r="E253" i="7"/>
  <c r="N328" i="7"/>
  <c r="N144" i="7"/>
  <c r="AE144" i="6" s="1"/>
  <c r="AI144" i="6"/>
  <c r="N315" i="7"/>
  <c r="E113" i="7"/>
  <c r="E107" i="7"/>
  <c r="AD107" i="6" s="1"/>
  <c r="AH107" i="6"/>
  <c r="E118" i="7"/>
  <c r="L404" i="7"/>
  <c r="L377" i="3" s="1"/>
  <c r="L377" i="7"/>
  <c r="O377" i="7"/>
  <c r="O404" i="7"/>
  <c r="O377" i="3" s="1"/>
  <c r="E353" i="7"/>
  <c r="AD353" i="6" s="1"/>
  <c r="AH353" i="6"/>
  <c r="E197" i="7"/>
  <c r="E233" i="7"/>
  <c r="AD233" i="6" s="1"/>
  <c r="AH233" i="6"/>
  <c r="E90" i="7"/>
  <c r="N80" i="7"/>
  <c r="AE80" i="6" s="1"/>
  <c r="AI80" i="6"/>
  <c r="E3" i="7"/>
  <c r="AH3" i="6"/>
  <c r="E27" i="7"/>
  <c r="AD27" i="6" s="1"/>
  <c r="AH27" i="6"/>
  <c r="N50" i="7"/>
  <c r="AE50" i="6" s="1"/>
  <c r="AI50" i="6"/>
  <c r="N28" i="7"/>
  <c r="AE28" i="6" s="1"/>
  <c r="AI28" i="6"/>
  <c r="E47" i="7"/>
  <c r="AD47" i="6" s="1"/>
  <c r="AH47" i="6"/>
  <c r="E50" i="7"/>
  <c r="AD50" i="6" s="1"/>
  <c r="AH50" i="6"/>
  <c r="N31" i="7"/>
  <c r="AE31" i="6" s="1"/>
  <c r="AI31" i="6"/>
  <c r="E29" i="7"/>
  <c r="AD29" i="6" s="1"/>
  <c r="AH29" i="6"/>
  <c r="E16" i="7"/>
  <c r="AD16" i="6" s="1"/>
  <c r="AH16" i="6"/>
  <c r="O41" i="7"/>
  <c r="AE41" i="6" s="1"/>
  <c r="AI41" i="6"/>
  <c r="AI35" i="6"/>
  <c r="S57" i="7"/>
  <c r="R27" i="7"/>
  <c r="S34" i="7"/>
  <c r="Y84" i="7"/>
  <c r="E84" i="8" s="1"/>
  <c r="R25" i="7"/>
  <c r="R92" i="7"/>
  <c r="S155" i="7"/>
  <c r="U78" i="7"/>
  <c r="R38" i="7"/>
  <c r="R53" i="7"/>
  <c r="S52" i="7"/>
  <c r="R30" i="7"/>
  <c r="M300" i="7"/>
  <c r="G289" i="7"/>
  <c r="M72" i="7"/>
  <c r="I112" i="7"/>
  <c r="Q302" i="7"/>
  <c r="O302" i="7"/>
  <c r="I117" i="7"/>
  <c r="G117" i="7"/>
  <c r="Q247" i="7"/>
  <c r="I155" i="7"/>
  <c r="K250" i="7"/>
  <c r="I250" i="7"/>
  <c r="O241" i="7"/>
  <c r="I241" i="7"/>
  <c r="M71" i="7"/>
  <c r="O333" i="7"/>
  <c r="M333" i="7"/>
  <c r="H166" i="7"/>
  <c r="I95" i="7"/>
  <c r="Q95" i="7"/>
  <c r="J207" i="7"/>
  <c r="L207" i="7"/>
  <c r="K343" i="7"/>
  <c r="O343" i="7"/>
  <c r="G74" i="7"/>
  <c r="L294" i="7"/>
  <c r="O296" i="7"/>
  <c r="O201" i="7"/>
  <c r="M201" i="7"/>
  <c r="O320" i="7"/>
  <c r="J263" i="7"/>
  <c r="L326" i="7"/>
  <c r="F300" i="7"/>
  <c r="L272" i="7"/>
  <c r="H229" i="7"/>
  <c r="J184" i="7"/>
  <c r="I311" i="7"/>
  <c r="I244" i="7"/>
  <c r="K308" i="7"/>
  <c r="K174" i="7"/>
  <c r="L119" i="7"/>
  <c r="O317" i="7"/>
  <c r="M332" i="7"/>
  <c r="G227" i="7"/>
  <c r="G208" i="7"/>
  <c r="I208" i="7"/>
  <c r="L216" i="7"/>
  <c r="Q224" i="7"/>
  <c r="M62" i="7"/>
  <c r="L282" i="7"/>
  <c r="K131" i="7"/>
  <c r="G162" i="7"/>
  <c r="H215" i="7"/>
  <c r="M218" i="7"/>
  <c r="K218" i="7"/>
  <c r="J150" i="7"/>
  <c r="J275" i="7"/>
  <c r="H281" i="7"/>
  <c r="L148" i="7"/>
  <c r="M109" i="7"/>
  <c r="L297" i="7"/>
  <c r="M149" i="7"/>
  <c r="M258" i="7"/>
  <c r="K185" i="7"/>
  <c r="H324" i="7"/>
  <c r="I338" i="7"/>
  <c r="G338" i="7"/>
  <c r="M246" i="7"/>
  <c r="J188" i="7"/>
  <c r="G188" i="7"/>
  <c r="M292" i="7"/>
  <c r="J350" i="7"/>
  <c r="I137" i="7"/>
  <c r="G137" i="7"/>
  <c r="I303" i="7"/>
  <c r="H93" i="7"/>
  <c r="M199" i="7"/>
  <c r="G145" i="7"/>
  <c r="G319" i="7"/>
  <c r="L319" i="7"/>
  <c r="L200" i="7"/>
  <c r="M252" i="7"/>
  <c r="G67" i="7"/>
  <c r="I271" i="7"/>
  <c r="J196" i="7"/>
  <c r="H196" i="7"/>
  <c r="L222" i="7"/>
  <c r="I70" i="7"/>
  <c r="L70" i="7"/>
  <c r="K326" i="7"/>
  <c r="P300" i="7"/>
  <c r="O78" i="7"/>
  <c r="L78" i="7"/>
  <c r="I301" i="7"/>
  <c r="Q259" i="7"/>
  <c r="J309" i="7"/>
  <c r="G184" i="7"/>
  <c r="Q151" i="7"/>
  <c r="H102" i="7"/>
  <c r="Q264" i="7"/>
  <c r="M180" i="7"/>
  <c r="K180" i="7"/>
  <c r="J193" i="7"/>
  <c r="J187" i="7"/>
  <c r="G312" i="7"/>
  <c r="J265" i="7"/>
  <c r="L265" i="7"/>
  <c r="H261" i="7"/>
  <c r="L138" i="7"/>
  <c r="Q138" i="7"/>
  <c r="G68" i="7"/>
  <c r="G262" i="7"/>
  <c r="J110" i="7"/>
  <c r="M318" i="7"/>
  <c r="H212" i="7"/>
  <c r="L274" i="7"/>
  <c r="G87" i="7"/>
  <c r="I293" i="7"/>
  <c r="G288" i="7"/>
  <c r="G120" i="7"/>
  <c r="K341" i="7"/>
  <c r="M86" i="7"/>
  <c r="J301" i="7"/>
  <c r="I192" i="7"/>
  <c r="M254" i="7"/>
  <c r="K309" i="7"/>
  <c r="O184" i="7"/>
  <c r="K244" i="7"/>
  <c r="J45" i="7"/>
  <c r="Q334" i="7"/>
  <c r="O334" i="7"/>
  <c r="M339" i="7"/>
  <c r="G339" i="7"/>
  <c r="I164" i="7"/>
  <c r="G164" i="7"/>
  <c r="H109" i="7"/>
  <c r="G122" i="7"/>
  <c r="J330" i="7"/>
  <c r="H327" i="7"/>
  <c r="G327" i="7"/>
  <c r="H253" i="7"/>
  <c r="Q328" i="7"/>
  <c r="J240" i="7"/>
  <c r="L144" i="7"/>
  <c r="J315" i="7"/>
  <c r="I315" i="7"/>
  <c r="G344" i="7"/>
  <c r="I113" i="7"/>
  <c r="J107" i="7"/>
  <c r="O225" i="7"/>
  <c r="I225" i="7"/>
  <c r="H118" i="7"/>
  <c r="G228" i="7"/>
  <c r="M82" i="7"/>
  <c r="K205" i="7"/>
  <c r="G348" i="7"/>
  <c r="P348" i="7"/>
  <c r="K300" i="7"/>
  <c r="Q170" i="7"/>
  <c r="R56" i="7"/>
  <c r="S342" i="7"/>
  <c r="S92" i="7"/>
  <c r="S183" i="7"/>
  <c r="R47" i="7"/>
  <c r="S167" i="7"/>
  <c r="R49" i="7"/>
  <c r="X34" i="7"/>
  <c r="L228" i="7"/>
  <c r="I209" i="7"/>
  <c r="O229" i="7"/>
  <c r="L141" i="7"/>
  <c r="K92" i="7"/>
  <c r="G112" i="7"/>
  <c r="M117" i="7"/>
  <c r="K117" i="7"/>
  <c r="I247" i="7"/>
  <c r="H155" i="7"/>
  <c r="J155" i="7"/>
  <c r="Q152" i="7"/>
  <c r="M250" i="7"/>
  <c r="G270" i="7"/>
  <c r="K241" i="7"/>
  <c r="O71" i="7"/>
  <c r="K333" i="7"/>
  <c r="H95" i="7"/>
  <c r="M95" i="7"/>
  <c r="O207" i="7"/>
  <c r="Q156" i="7"/>
  <c r="M343" i="7"/>
  <c r="J74" i="7"/>
  <c r="L74" i="7"/>
  <c r="O294" i="7"/>
  <c r="I294" i="7"/>
  <c r="K201" i="7"/>
  <c r="K320" i="7"/>
  <c r="Q209" i="7"/>
  <c r="L305" i="7"/>
  <c r="G297" i="7"/>
  <c r="J314" i="7"/>
  <c r="I308" i="7"/>
  <c r="G308" i="7"/>
  <c r="G174" i="7"/>
  <c r="H119" i="7"/>
  <c r="Q317" i="7"/>
  <c r="L332" i="7"/>
  <c r="L352" i="7"/>
  <c r="Q352" i="7"/>
  <c r="H190" i="7"/>
  <c r="Q190" i="7"/>
  <c r="Q216" i="7"/>
  <c r="O216" i="7"/>
  <c r="I62" i="7"/>
  <c r="Q282" i="7"/>
  <c r="O282" i="7"/>
  <c r="G131" i="7"/>
  <c r="L84" i="7"/>
  <c r="Q84" i="7"/>
  <c r="J215" i="7"/>
  <c r="L215" i="7"/>
  <c r="G218" i="7"/>
  <c r="L281" i="7"/>
  <c r="Q281" i="7"/>
  <c r="J273" i="7"/>
  <c r="K89" i="7"/>
  <c r="M313" i="7"/>
  <c r="O185" i="7"/>
  <c r="M64" i="7"/>
  <c r="M324" i="7"/>
  <c r="J338" i="7"/>
  <c r="O246" i="7"/>
  <c r="H105" i="7"/>
  <c r="Q105" i="7"/>
  <c r="J292" i="7"/>
  <c r="O303" i="7"/>
  <c r="L93" i="7"/>
  <c r="J199" i="7"/>
  <c r="K145" i="7"/>
  <c r="M145" i="7"/>
  <c r="J319" i="7"/>
  <c r="Q200" i="7"/>
  <c r="K200" i="7"/>
  <c r="L252" i="7"/>
  <c r="G252" i="7"/>
  <c r="K153" i="7"/>
  <c r="I67" i="7"/>
  <c r="L196" i="7"/>
  <c r="J222" i="7"/>
  <c r="H222" i="7"/>
  <c r="O70" i="7"/>
  <c r="M223" i="7"/>
  <c r="G326" i="7"/>
  <c r="L300" i="7"/>
  <c r="J78" i="7"/>
  <c r="F78" i="7"/>
  <c r="J264" i="7"/>
  <c r="I320" i="7"/>
  <c r="Q289" i="7"/>
  <c r="I254" i="7"/>
  <c r="G314" i="7"/>
  <c r="J311" i="7"/>
  <c r="G244" i="7"/>
  <c r="G151" i="7"/>
  <c r="Q307" i="7"/>
  <c r="P264" i="7"/>
  <c r="M264" i="7"/>
  <c r="J180" i="7"/>
  <c r="Q193" i="7"/>
  <c r="L312" i="7"/>
  <c r="Q265" i="7"/>
  <c r="G261" i="7"/>
  <c r="H138" i="7"/>
  <c r="M138" i="7"/>
  <c r="L68" i="7"/>
  <c r="J262" i="7"/>
  <c r="O110" i="7"/>
  <c r="I110" i="7"/>
  <c r="H318" i="7"/>
  <c r="O274" i="7"/>
  <c r="I274" i="7"/>
  <c r="O87" i="7"/>
  <c r="G293" i="7"/>
  <c r="H209" i="7"/>
  <c r="I120" i="7"/>
  <c r="G341" i="7"/>
  <c r="I86" i="7"/>
  <c r="G306" i="7"/>
  <c r="L320" i="7"/>
  <c r="M229" i="7"/>
  <c r="O314" i="7"/>
  <c r="L184" i="7"/>
  <c r="K311" i="7"/>
  <c r="O244" i="7"/>
  <c r="M334" i="7"/>
  <c r="I339" i="7"/>
  <c r="K339" i="7"/>
  <c r="O164" i="7"/>
  <c r="J122" i="7"/>
  <c r="L330" i="7"/>
  <c r="M330" i="7"/>
  <c r="O325" i="7"/>
  <c r="L325" i="7"/>
  <c r="O328" i="7"/>
  <c r="L240" i="7"/>
  <c r="K225" i="7"/>
  <c r="Q118" i="7"/>
  <c r="G205" i="7"/>
  <c r="J306" i="7"/>
  <c r="K192" i="7"/>
  <c r="M259" i="7"/>
  <c r="H184" i="7"/>
  <c r="H249" i="7"/>
  <c r="G173" i="7"/>
  <c r="M173" i="7"/>
  <c r="J175" i="7"/>
  <c r="I197" i="7"/>
  <c r="J322" i="7"/>
  <c r="H351" i="7"/>
  <c r="Q351" i="7"/>
  <c r="I349" i="7"/>
  <c r="I310" i="7"/>
  <c r="K221" i="7"/>
  <c r="L266" i="7"/>
  <c r="O213" i="7"/>
  <c r="L97" i="7"/>
  <c r="K348" i="7"/>
  <c r="G291" i="7"/>
  <c r="K336" i="7"/>
  <c r="L329" i="7"/>
  <c r="M206" i="7"/>
  <c r="I267" i="7"/>
  <c r="K306" i="7"/>
  <c r="Q323" i="7"/>
  <c r="H169" i="7"/>
  <c r="I331" i="7"/>
  <c r="G231" i="7"/>
  <c r="L121" i="7"/>
  <c r="K288" i="7"/>
  <c r="Q300" i="7"/>
  <c r="K254" i="7"/>
  <c r="M184" i="7"/>
  <c r="L311" i="7"/>
  <c r="G239" i="7"/>
  <c r="H211" i="7"/>
  <c r="H140" i="7"/>
  <c r="J342" i="7"/>
  <c r="L342" i="7"/>
  <c r="Q237" i="7"/>
  <c r="I220" i="7"/>
  <c r="J304" i="7"/>
  <c r="G304" i="7"/>
  <c r="H170" i="7"/>
  <c r="K170" i="7"/>
  <c r="L63" i="7"/>
  <c r="M126" i="7"/>
  <c r="I226" i="7"/>
  <c r="H202" i="7"/>
  <c r="O321" i="7"/>
  <c r="H321" i="7"/>
  <c r="M347" i="7"/>
  <c r="O161" i="7"/>
  <c r="M161" i="7"/>
  <c r="M278" i="7"/>
  <c r="K278" i="7"/>
  <c r="M160" i="7"/>
  <c r="J139" i="7"/>
  <c r="G139" i="7"/>
  <c r="K83" i="7"/>
  <c r="M288" i="7"/>
  <c r="J300" i="7"/>
  <c r="O272" i="7"/>
  <c r="I185" i="7"/>
  <c r="H135" i="7"/>
  <c r="Q135" i="7"/>
  <c r="M103" i="7"/>
  <c r="I235" i="7"/>
  <c r="H235" i="7"/>
  <c r="O232" i="7"/>
  <c r="O181" i="7"/>
  <c r="K181" i="7"/>
  <c r="I210" i="7"/>
  <c r="G210" i="7"/>
  <c r="H106" i="7"/>
  <c r="L277" i="7"/>
  <c r="L287" i="7"/>
  <c r="Q3" i="7"/>
  <c r="Q154" i="7"/>
  <c r="J154" i="7"/>
  <c r="J104" i="7"/>
  <c r="L238" i="7"/>
  <c r="K143" i="7"/>
  <c r="J114" i="7"/>
  <c r="M345" i="7"/>
  <c r="L115" i="7"/>
  <c r="K189" i="7"/>
  <c r="S330" i="7"/>
  <c r="S291" i="7"/>
  <c r="S56" i="7"/>
  <c r="R41" i="7"/>
  <c r="S55" i="7"/>
  <c r="S190" i="7"/>
  <c r="W78" i="7"/>
  <c r="S53" i="7"/>
  <c r="R34" i="7"/>
  <c r="W22" i="7"/>
  <c r="K297" i="7"/>
  <c r="I214" i="7"/>
  <c r="I168" i="7"/>
  <c r="J168" i="7"/>
  <c r="K112" i="7"/>
  <c r="I302" i="7"/>
  <c r="G302" i="7"/>
  <c r="M247" i="7"/>
  <c r="M155" i="7"/>
  <c r="K152" i="7"/>
  <c r="L152" i="7"/>
  <c r="J250" i="7"/>
  <c r="G71" i="7"/>
  <c r="L166" i="7"/>
  <c r="G95" i="7"/>
  <c r="Q207" i="7"/>
  <c r="I156" i="7"/>
  <c r="J343" i="7"/>
  <c r="H74" i="7"/>
  <c r="I296" i="7"/>
  <c r="G296" i="7"/>
  <c r="G201" i="7"/>
  <c r="K195" i="7"/>
  <c r="L263" i="7"/>
  <c r="L109" i="7"/>
  <c r="J185" i="7"/>
  <c r="H64" i="7"/>
  <c r="L174" i="7"/>
  <c r="M317" i="7"/>
  <c r="H332" i="7"/>
  <c r="H227" i="7"/>
  <c r="K208" i="7"/>
  <c r="O352" i="7"/>
  <c r="M190" i="7"/>
  <c r="K216" i="7"/>
  <c r="H224" i="7"/>
  <c r="L131" i="7"/>
  <c r="H162" i="7"/>
  <c r="I84" i="7"/>
  <c r="O215" i="7"/>
  <c r="H150" i="7"/>
  <c r="L275" i="7"/>
  <c r="Q275" i="7"/>
  <c r="I159" i="7"/>
  <c r="H289" i="7"/>
  <c r="O281" i="7"/>
  <c r="M281" i="7"/>
  <c r="O89" i="7"/>
  <c r="Q313" i="7"/>
  <c r="Q72" i="7"/>
  <c r="O324" i="7"/>
  <c r="G246" i="7"/>
  <c r="M105" i="7"/>
  <c r="Q188" i="7"/>
  <c r="K292" i="7"/>
  <c r="L350" i="7"/>
  <c r="J137" i="7"/>
  <c r="K303" i="7"/>
  <c r="G93" i="7"/>
  <c r="Q199" i="7"/>
  <c r="G199" i="7"/>
  <c r="J145" i="7"/>
  <c r="O145" i="7"/>
  <c r="P200" i="7"/>
  <c r="J200" i="7"/>
  <c r="J252" i="7"/>
  <c r="L153" i="7"/>
  <c r="L271" i="7"/>
  <c r="O271" i="7"/>
  <c r="Q196" i="7"/>
  <c r="O196" i="7"/>
  <c r="K70" i="7"/>
  <c r="J326" i="7"/>
  <c r="H300" i="7"/>
  <c r="G78" i="7"/>
  <c r="K157" i="7"/>
  <c r="Q288" i="7"/>
  <c r="L209" i="7"/>
  <c r="O305" i="7"/>
  <c r="M272" i="7"/>
  <c r="I229" i="7"/>
  <c r="G311" i="7"/>
  <c r="I64" i="7"/>
  <c r="I151" i="7"/>
  <c r="H307" i="7"/>
  <c r="O102" i="7"/>
  <c r="L264" i="7"/>
  <c r="I264" i="7"/>
  <c r="O193" i="7"/>
  <c r="H193" i="7"/>
  <c r="Q187" i="7"/>
  <c r="I187" i="7"/>
  <c r="J312" i="7"/>
  <c r="K261" i="7"/>
  <c r="K68" i="7"/>
  <c r="I262" i="7"/>
  <c r="Q110" i="7"/>
  <c r="L318" i="7"/>
  <c r="O212" i="7"/>
  <c r="M274" i="7"/>
  <c r="K87" i="7"/>
  <c r="K293" i="7"/>
  <c r="J341" i="7"/>
  <c r="K86" i="7"/>
  <c r="Q320" i="7"/>
  <c r="J289" i="7"/>
  <c r="Q229" i="7"/>
  <c r="L314" i="7"/>
  <c r="Q258" i="7"/>
  <c r="Q64" i="7"/>
  <c r="L45" i="7"/>
  <c r="I334" i="7"/>
  <c r="G334" i="7"/>
  <c r="I330" i="7"/>
  <c r="K325" i="7"/>
  <c r="Q253" i="7"/>
  <c r="O253" i="7"/>
  <c r="M328" i="7"/>
  <c r="Q240" i="7"/>
  <c r="I144" i="7"/>
  <c r="J144" i="7"/>
  <c r="Q315" i="7"/>
  <c r="H315" i="7"/>
  <c r="M113" i="7"/>
  <c r="H107" i="7"/>
  <c r="Q107" i="7"/>
  <c r="H276" i="7"/>
  <c r="Q276" i="7"/>
  <c r="G225" i="7"/>
  <c r="H76" i="7"/>
  <c r="O76" i="7"/>
  <c r="O118" i="7"/>
  <c r="K82" i="7"/>
  <c r="J205" i="7"/>
  <c r="L205" i="7"/>
  <c r="M170" i="7"/>
  <c r="R29" i="7"/>
  <c r="S290" i="7"/>
  <c r="R105" i="7"/>
  <c r="S207" i="7"/>
  <c r="R37" i="7"/>
  <c r="Y56" i="7"/>
  <c r="E56" i="8" s="1"/>
  <c r="S304" i="7"/>
  <c r="W55" i="7"/>
  <c r="X78" i="7"/>
  <c r="W34" i="7"/>
  <c r="R35" i="7"/>
  <c r="J345" i="7"/>
  <c r="I273" i="7"/>
  <c r="H316" i="7"/>
  <c r="Q249" i="7"/>
  <c r="M168" i="7"/>
  <c r="H112" i="7"/>
  <c r="M302" i="7"/>
  <c r="K302" i="7"/>
  <c r="G247" i="7"/>
  <c r="O155" i="7"/>
  <c r="H152" i="7"/>
  <c r="G152" i="7"/>
  <c r="L250" i="7"/>
  <c r="L270" i="7"/>
  <c r="J241" i="7"/>
  <c r="L241" i="7"/>
  <c r="K71" i="7"/>
  <c r="L71" i="7"/>
  <c r="J333" i="7"/>
  <c r="J166" i="7"/>
  <c r="M268" i="7"/>
  <c r="O95" i="7"/>
  <c r="L95" i="7"/>
  <c r="M207" i="7"/>
  <c r="G156" i="7"/>
  <c r="L343" i="7"/>
  <c r="I343" i="7"/>
  <c r="G294" i="7"/>
  <c r="J201" i="7"/>
  <c r="L201" i="7"/>
  <c r="I259" i="7"/>
  <c r="H263" i="7"/>
  <c r="Q263" i="7"/>
  <c r="G346" i="7"/>
  <c r="Q273" i="7"/>
  <c r="J89" i="7"/>
  <c r="I149" i="7"/>
  <c r="H141" i="7"/>
  <c r="G185" i="7"/>
  <c r="J308" i="7"/>
  <c r="J174" i="7"/>
  <c r="H174" i="7"/>
  <c r="Q119" i="7"/>
  <c r="I317" i="7"/>
  <c r="Q332" i="7"/>
  <c r="K332" i="7"/>
  <c r="M208" i="7"/>
  <c r="J208" i="7"/>
  <c r="M352" i="7"/>
  <c r="O190" i="7"/>
  <c r="I190" i="7"/>
  <c r="I216" i="7"/>
  <c r="G224" i="7"/>
  <c r="L224" i="7"/>
  <c r="I282" i="7"/>
  <c r="G282" i="7"/>
  <c r="J131" i="7"/>
  <c r="L162" i="7"/>
  <c r="M84" i="7"/>
  <c r="Q215" i="7"/>
  <c r="M150" i="7"/>
  <c r="H275" i="7"/>
  <c r="M159" i="7"/>
  <c r="L289" i="7"/>
  <c r="G264" i="7"/>
  <c r="H192" i="7"/>
  <c r="M115" i="7"/>
  <c r="M309" i="7"/>
  <c r="M298" i="7"/>
  <c r="Q324" i="7"/>
  <c r="L324" i="7"/>
  <c r="L338" i="7"/>
  <c r="I246" i="7"/>
  <c r="K246" i="7"/>
  <c r="O105" i="7"/>
  <c r="I105" i="7"/>
  <c r="M188" i="7"/>
  <c r="Q292" i="7"/>
  <c r="L292" i="7"/>
  <c r="H350" i="7"/>
  <c r="Q350" i="7"/>
  <c r="M137" i="7"/>
  <c r="M303" i="7"/>
  <c r="G303" i="7"/>
  <c r="O93" i="7"/>
  <c r="I199" i="7"/>
  <c r="Q319" i="7"/>
  <c r="K252" i="7"/>
  <c r="M153" i="7"/>
  <c r="K67" i="7"/>
  <c r="H271" i="7"/>
  <c r="H70" i="7"/>
  <c r="J223" i="7"/>
  <c r="J346" i="7"/>
  <c r="M273" i="7"/>
  <c r="Q272" i="7"/>
  <c r="H297" i="7"/>
  <c r="H151" i="7"/>
  <c r="M151" i="7"/>
  <c r="I307" i="7"/>
  <c r="M102" i="7"/>
  <c r="G102" i="7"/>
  <c r="H264" i="7"/>
  <c r="H180" i="7"/>
  <c r="G193" i="7"/>
  <c r="H265" i="7"/>
  <c r="I265" i="7"/>
  <c r="O261" i="7"/>
  <c r="Q68" i="7"/>
  <c r="Q262" i="7"/>
  <c r="G110" i="7"/>
  <c r="O318" i="7"/>
  <c r="J212" i="7"/>
  <c r="G274" i="7"/>
  <c r="Q87" i="7"/>
  <c r="O209" i="7"/>
  <c r="K120" i="7"/>
  <c r="G86" i="7"/>
  <c r="O300" i="7"/>
  <c r="I109" i="7"/>
  <c r="J272" i="7"/>
  <c r="H45" i="7"/>
  <c r="Q45" i="7"/>
  <c r="J334" i="7"/>
  <c r="M164" i="7"/>
  <c r="Q295" i="7"/>
  <c r="L122" i="7"/>
  <c r="Q122" i="7"/>
  <c r="Q330" i="7"/>
  <c r="M327" i="7"/>
  <c r="O327" i="7"/>
  <c r="M253" i="7"/>
  <c r="K253" i="7"/>
  <c r="G328" i="7"/>
  <c r="G144" i="7"/>
  <c r="O315" i="7"/>
  <c r="G113" i="7"/>
  <c r="M107" i="7"/>
  <c r="M276" i="7"/>
  <c r="I118" i="7"/>
  <c r="K118" i="7"/>
  <c r="Q228" i="7"/>
  <c r="I82" i="7"/>
  <c r="H205" i="7"/>
  <c r="I326" i="7"/>
  <c r="J320" i="7"/>
  <c r="K289" i="7"/>
  <c r="J64" i="7"/>
  <c r="L175" i="7"/>
  <c r="Q175" i="7"/>
  <c r="K197" i="7"/>
  <c r="L322" i="7"/>
  <c r="O351" i="7"/>
  <c r="I351" i="7"/>
  <c r="K349" i="7"/>
  <c r="K266" i="7"/>
  <c r="M213" i="7"/>
  <c r="G213" i="7"/>
  <c r="J348" i="7"/>
  <c r="J336" i="7"/>
  <c r="O329" i="7"/>
  <c r="J206" i="7"/>
  <c r="H267" i="7"/>
  <c r="G267" i="7"/>
  <c r="M306" i="7"/>
  <c r="Q306" i="7"/>
  <c r="I323" i="7"/>
  <c r="K323" i="7"/>
  <c r="J279" i="7"/>
  <c r="L279" i="7"/>
  <c r="K331" i="7"/>
  <c r="G331" i="7"/>
  <c r="L346" i="7"/>
  <c r="G273" i="7"/>
  <c r="J109" i="7"/>
  <c r="O149" i="7"/>
  <c r="M185" i="7"/>
  <c r="H239" i="7"/>
  <c r="O211" i="7"/>
  <c r="O140" i="7"/>
  <c r="M233" i="7"/>
  <c r="K342" i="7"/>
  <c r="Q304" i="7"/>
  <c r="G170" i="7"/>
  <c r="G126" i="7"/>
  <c r="Q245" i="7"/>
  <c r="K245" i="7"/>
  <c r="O202" i="7"/>
  <c r="J248" i="7"/>
  <c r="L321" i="7"/>
  <c r="G347" i="7"/>
  <c r="M90" i="7"/>
  <c r="K90" i="7"/>
  <c r="K301" i="7"/>
  <c r="Q139" i="7"/>
  <c r="M139" i="7"/>
  <c r="J83" i="7"/>
  <c r="H83" i="7"/>
  <c r="I89" i="7"/>
  <c r="H313" i="7"/>
  <c r="G298" i="7"/>
  <c r="I135" i="7"/>
  <c r="K103" i="7"/>
  <c r="J260" i="7"/>
  <c r="H260" i="7"/>
  <c r="G183" i="7"/>
  <c r="L183" i="7"/>
  <c r="J235" i="7"/>
  <c r="K235" i="7"/>
  <c r="L232" i="7"/>
  <c r="L251" i="7"/>
  <c r="M251" i="7"/>
  <c r="G181" i="7"/>
  <c r="I181" i="7"/>
  <c r="G106" i="7"/>
  <c r="H243" i="7"/>
  <c r="K287" i="7"/>
  <c r="H154" i="7"/>
  <c r="L143" i="7"/>
  <c r="L114" i="7"/>
  <c r="J189" i="7"/>
  <c r="R72" i="7"/>
  <c r="R36" i="7"/>
  <c r="Y87" i="7"/>
  <c r="E87" i="8" s="1"/>
  <c r="Y78" i="7"/>
  <c r="E78" i="8" s="1"/>
  <c r="Y34" i="7"/>
  <c r="E34" i="8" s="1"/>
  <c r="Y54" i="7"/>
  <c r="E54" i="8" s="1"/>
  <c r="J231" i="7"/>
  <c r="L160" i="7"/>
  <c r="M186" i="7"/>
  <c r="O168" i="7"/>
  <c r="H168" i="7"/>
  <c r="J112" i="7"/>
  <c r="L112" i="7"/>
  <c r="J117" i="7"/>
  <c r="H117" i="7"/>
  <c r="K247" i="7"/>
  <c r="G155" i="7"/>
  <c r="I152" i="7"/>
  <c r="H250" i="7"/>
  <c r="Q250" i="7"/>
  <c r="H270" i="7"/>
  <c r="H241" i="7"/>
  <c r="I166" i="7"/>
  <c r="G166" i="7"/>
  <c r="O268" i="7"/>
  <c r="K95" i="7"/>
  <c r="I207" i="7"/>
  <c r="O156" i="7"/>
  <c r="Q343" i="7"/>
  <c r="Q74" i="7"/>
  <c r="M294" i="7"/>
  <c r="K294" i="7"/>
  <c r="J296" i="7"/>
  <c r="H201" i="7"/>
  <c r="M263" i="7"/>
  <c r="M291" i="7"/>
  <c r="G89" i="7"/>
  <c r="I313" i="7"/>
  <c r="H298" i="7"/>
  <c r="I72" i="7"/>
  <c r="L308" i="7"/>
  <c r="M119" i="7"/>
  <c r="G317" i="7"/>
  <c r="I332" i="7"/>
  <c r="K227" i="7"/>
  <c r="H208" i="7"/>
  <c r="Q208" i="7"/>
  <c r="G352" i="7"/>
  <c r="K190" i="7"/>
  <c r="M216" i="7"/>
  <c r="J62" i="7"/>
  <c r="H62" i="7"/>
  <c r="M282" i="7"/>
  <c r="K282" i="7"/>
  <c r="M162" i="7"/>
  <c r="O162" i="7"/>
  <c r="G84" i="7"/>
  <c r="M215" i="7"/>
  <c r="G215" i="7"/>
  <c r="L218" i="7"/>
  <c r="Q150" i="7"/>
  <c r="O150" i="7"/>
  <c r="I275" i="7"/>
  <c r="O289" i="7"/>
  <c r="G281" i="7"/>
  <c r="O148" i="7"/>
  <c r="J259" i="7"/>
  <c r="L254" i="7"/>
  <c r="Q309" i="7"/>
  <c r="I316" i="7"/>
  <c r="L299" i="7"/>
  <c r="J214" i="7"/>
  <c r="L335" i="7"/>
  <c r="K96" i="7"/>
  <c r="G324" i="7"/>
  <c r="H338" i="7"/>
  <c r="K105" i="7"/>
  <c r="H292" i="7"/>
  <c r="M350" i="7"/>
  <c r="H137" i="7"/>
  <c r="J303" i="7"/>
  <c r="I93" i="7"/>
  <c r="K93" i="7"/>
  <c r="H199" i="7"/>
  <c r="Q145" i="7"/>
  <c r="H319" i="7"/>
  <c r="H200" i="7"/>
  <c r="G200" i="7"/>
  <c r="Q252" i="7"/>
  <c r="H252" i="7"/>
  <c r="J153" i="7"/>
  <c r="L67" i="7"/>
  <c r="K271" i="7"/>
  <c r="I196" i="7"/>
  <c r="M222" i="7"/>
  <c r="G70" i="7"/>
  <c r="H223" i="7"/>
  <c r="Q326" i="7"/>
  <c r="P78" i="7"/>
  <c r="M78" i="7"/>
  <c r="L157" i="7"/>
  <c r="Q157" i="7"/>
  <c r="H346" i="7"/>
  <c r="K273" i="7"/>
  <c r="F313" i="7"/>
  <c r="K149" i="7"/>
  <c r="I141" i="7"/>
  <c r="H185" i="7"/>
  <c r="J72" i="7"/>
  <c r="K151" i="7"/>
  <c r="O307" i="7"/>
  <c r="M307" i="7"/>
  <c r="I102" i="7"/>
  <c r="K102" i="7"/>
  <c r="L180" i="7"/>
  <c r="H257" i="7"/>
  <c r="H187" i="7"/>
  <c r="Q312" i="7"/>
  <c r="M265" i="7"/>
  <c r="K138" i="7"/>
  <c r="I68" i="7"/>
  <c r="H262" i="7"/>
  <c r="M262" i="7"/>
  <c r="K318" i="7"/>
  <c r="I212" i="7"/>
  <c r="G212" i="7"/>
  <c r="K274" i="7"/>
  <c r="M87" i="7"/>
  <c r="J293" i="7"/>
  <c r="K209" i="7"/>
  <c r="H341" i="7"/>
  <c r="Q341" i="7"/>
  <c r="J86" i="7"/>
  <c r="L86" i="7"/>
  <c r="Q141" i="7"/>
  <c r="K72" i="7"/>
  <c r="M45" i="7"/>
  <c r="L339" i="7"/>
  <c r="H164" i="7"/>
  <c r="H295" i="7"/>
  <c r="H122" i="7"/>
  <c r="O330" i="7"/>
  <c r="K327" i="7"/>
  <c r="G325" i="7"/>
  <c r="Q325" i="7"/>
  <c r="I253" i="7"/>
  <c r="G253" i="7"/>
  <c r="K328" i="7"/>
  <c r="I240" i="7"/>
  <c r="G315" i="7"/>
  <c r="K344" i="7"/>
  <c r="L113" i="7"/>
  <c r="O113" i="7"/>
  <c r="O107" i="7"/>
  <c r="I107" i="7"/>
  <c r="O276" i="7"/>
  <c r="G76" i="7"/>
  <c r="M118" i="7"/>
  <c r="G118" i="7"/>
  <c r="M228" i="7"/>
  <c r="J82" i="7"/>
  <c r="L82" i="7"/>
  <c r="Q205" i="7"/>
  <c r="I300" i="7"/>
  <c r="Q305" i="7"/>
  <c r="I297" i="7"/>
  <c r="G72" i="7"/>
  <c r="H173" i="7"/>
  <c r="L173" i="7"/>
  <c r="G197" i="7"/>
  <c r="G322" i="7"/>
  <c r="G349" i="7"/>
  <c r="L349" i="7"/>
  <c r="M221" i="7"/>
  <c r="O221" i="7"/>
  <c r="H348" i="7"/>
  <c r="F348" i="7"/>
  <c r="Q291" i="7"/>
  <c r="I329" i="7"/>
  <c r="O206" i="7"/>
  <c r="J267" i="7"/>
  <c r="O323" i="7"/>
  <c r="L169" i="7"/>
  <c r="Q169" i="7"/>
  <c r="Q331" i="7"/>
  <c r="O313" i="7"/>
  <c r="L242" i="7"/>
  <c r="L72" i="7"/>
  <c r="L239" i="7"/>
  <c r="J140" i="7"/>
  <c r="O233" i="7"/>
  <c r="I233" i="7"/>
  <c r="O220" i="7"/>
  <c r="P170" i="7"/>
  <c r="L170" i="7"/>
  <c r="M202" i="7"/>
  <c r="K202" i="7"/>
  <c r="G90" i="7"/>
  <c r="L158" i="7"/>
  <c r="L291" i="7"/>
  <c r="L214" i="7"/>
  <c r="K135" i="7"/>
  <c r="R28" i="7"/>
  <c r="R87" i="7"/>
  <c r="Y80" i="7"/>
  <c r="R40" i="7"/>
  <c r="R78" i="7"/>
  <c r="R54" i="7"/>
  <c r="R22" i="7"/>
  <c r="G192" i="7"/>
  <c r="K115" i="7"/>
  <c r="Q242" i="7"/>
  <c r="K168" i="7"/>
  <c r="O112" i="7"/>
  <c r="L117" i="7"/>
  <c r="H247" i="7"/>
  <c r="K155" i="7"/>
  <c r="O152" i="7"/>
  <c r="O250" i="7"/>
  <c r="K270" i="7"/>
  <c r="M270" i="7"/>
  <c r="J71" i="7"/>
  <c r="H333" i="7"/>
  <c r="Q333" i="7"/>
  <c r="K166" i="7"/>
  <c r="G268" i="7"/>
  <c r="G207" i="7"/>
  <c r="K156" i="7"/>
  <c r="G343" i="7"/>
  <c r="M74" i="7"/>
  <c r="J294" i="7"/>
  <c r="L296" i="7"/>
  <c r="Q201" i="7"/>
  <c r="O263" i="7"/>
  <c r="L316" i="7"/>
  <c r="M214" i="7"/>
  <c r="J242" i="7"/>
  <c r="H308" i="7"/>
  <c r="Q308" i="7"/>
  <c r="Q174" i="7"/>
  <c r="O119" i="7"/>
  <c r="I119" i="7"/>
  <c r="K317" i="7"/>
  <c r="K352" i="7"/>
  <c r="G190" i="7"/>
  <c r="J224" i="7"/>
  <c r="O224" i="7"/>
  <c r="O62" i="7"/>
  <c r="H131" i="7"/>
  <c r="K84" i="7"/>
  <c r="J218" i="7"/>
  <c r="L150" i="7"/>
  <c r="M275" i="7"/>
  <c r="I281" i="7"/>
  <c r="J148" i="7"/>
  <c r="L229" i="7"/>
  <c r="J246" i="7"/>
  <c r="O292" i="7"/>
  <c r="I292" i="7"/>
  <c r="K137" i="7"/>
  <c r="M93" i="7"/>
  <c r="L145" i="7"/>
  <c r="I319" i="7"/>
  <c r="M200" i="7"/>
  <c r="F200" i="7"/>
  <c r="Q78" i="7"/>
  <c r="O291" i="7"/>
  <c r="J313" i="7"/>
  <c r="O264" i="7"/>
  <c r="H312" i="7"/>
  <c r="M312" i="7"/>
  <c r="I291" i="7"/>
  <c r="K313" i="7"/>
  <c r="I346" i="7"/>
  <c r="M209" i="7"/>
  <c r="H89" i="7"/>
  <c r="G313" i="7"/>
  <c r="J149" i="7"/>
  <c r="J141" i="7"/>
  <c r="J197" i="7"/>
  <c r="M322" i="7"/>
  <c r="J349" i="7"/>
  <c r="O310" i="7"/>
  <c r="G221" i="7"/>
  <c r="O266" i="7"/>
  <c r="G266" i="7"/>
  <c r="O97" i="7"/>
  <c r="M97" i="7"/>
  <c r="L348" i="7"/>
  <c r="Q348" i="7"/>
  <c r="Q336" i="7"/>
  <c r="G329" i="7"/>
  <c r="Q206" i="7"/>
  <c r="K206" i="7"/>
  <c r="M217" i="7"/>
  <c r="G217" i="7"/>
  <c r="I306" i="7"/>
  <c r="G323" i="7"/>
  <c r="M169" i="7"/>
  <c r="Q279" i="7"/>
  <c r="J331" i="7"/>
  <c r="M331" i="7"/>
  <c r="M231" i="7"/>
  <c r="M121" i="7"/>
  <c r="K121" i="7"/>
  <c r="Q160" i="7"/>
  <c r="Q186" i="7"/>
  <c r="M89" i="7"/>
  <c r="K167" i="7"/>
  <c r="L313" i="7"/>
  <c r="O239" i="7"/>
  <c r="G211" i="7"/>
  <c r="I140" i="7"/>
  <c r="G140" i="7"/>
  <c r="K233" i="7"/>
  <c r="M342" i="7"/>
  <c r="H237" i="7"/>
  <c r="J220" i="7"/>
  <c r="H220" i="7"/>
  <c r="I304" i="7"/>
  <c r="K340" i="7"/>
  <c r="J170" i="7"/>
  <c r="F170" i="7"/>
  <c r="M63" i="7"/>
  <c r="O126" i="7"/>
  <c r="G226" i="7"/>
  <c r="H226" i="7"/>
  <c r="Q202" i="7"/>
  <c r="G202" i="7"/>
  <c r="M248" i="7"/>
  <c r="H248" i="7"/>
  <c r="L219" i="7"/>
  <c r="L347" i="7"/>
  <c r="L278" i="7"/>
  <c r="Q158" i="7"/>
  <c r="I158" i="7"/>
  <c r="K186" i="7"/>
  <c r="Q301" i="7"/>
  <c r="I139" i="7"/>
  <c r="L139" i="7"/>
  <c r="Q83" i="7"/>
  <c r="I115" i="7"/>
  <c r="H167" i="7"/>
  <c r="O316" i="7"/>
  <c r="G135" i="7"/>
  <c r="J103" i="7"/>
  <c r="O260" i="7"/>
  <c r="K183" i="7"/>
  <c r="Q235" i="7"/>
  <c r="Q232" i="7"/>
  <c r="G232" i="7"/>
  <c r="M181" i="7"/>
  <c r="J210" i="7"/>
  <c r="H210" i="7"/>
  <c r="J243" i="7"/>
  <c r="L154" i="7"/>
  <c r="K104" i="7"/>
  <c r="L104" i="7"/>
  <c r="K65" i="7"/>
  <c r="G238" i="7"/>
  <c r="Q114" i="7"/>
  <c r="K345" i="7"/>
  <c r="J192" i="7"/>
  <c r="L189" i="7"/>
  <c r="Y57" i="7"/>
  <c r="E57" i="8" s="1"/>
  <c r="T34" i="7"/>
  <c r="S87" i="7"/>
  <c r="R50" i="7"/>
  <c r="S315" i="7"/>
  <c r="R55" i="7"/>
  <c r="S78" i="7"/>
  <c r="S54" i="7"/>
  <c r="Q115" i="7"/>
  <c r="H272" i="7"/>
  <c r="L298" i="7"/>
  <c r="G168" i="7"/>
  <c r="Q168" i="7"/>
  <c r="Q112" i="7"/>
  <c r="J302" i="7"/>
  <c r="H302" i="7"/>
  <c r="Q117" i="7"/>
  <c r="J247" i="7"/>
  <c r="L247" i="7"/>
  <c r="J270" i="7"/>
  <c r="Q241" i="7"/>
  <c r="I71" i="7"/>
  <c r="L333" i="7"/>
  <c r="K268" i="7"/>
  <c r="J95" i="7"/>
  <c r="K207" i="7"/>
  <c r="L156" i="7"/>
  <c r="J156" i="7"/>
  <c r="O74" i="7"/>
  <c r="I74" i="7"/>
  <c r="H296" i="7"/>
  <c r="Q296" i="7"/>
  <c r="L259" i="7"/>
  <c r="K263" i="7"/>
  <c r="O192" i="7"/>
  <c r="J115" i="7"/>
  <c r="I309" i="7"/>
  <c r="Q214" i="7"/>
  <c r="J96" i="7"/>
  <c r="M308" i="7"/>
  <c r="K119" i="7"/>
  <c r="H317" i="7"/>
  <c r="O227" i="7"/>
  <c r="I227" i="7"/>
  <c r="H352" i="7"/>
  <c r="J216" i="7"/>
  <c r="I224" i="7"/>
  <c r="K224" i="7"/>
  <c r="M131" i="7"/>
  <c r="I162" i="7"/>
  <c r="H84" i="7"/>
  <c r="I150" i="7"/>
  <c r="G150" i="7"/>
  <c r="H159" i="7"/>
  <c r="L203" i="7"/>
  <c r="K184" i="7"/>
  <c r="Q311" i="7"/>
  <c r="Q244" i="7"/>
  <c r="L92" i="7"/>
  <c r="Q338" i="7"/>
  <c r="O338" i="7"/>
  <c r="L246" i="7"/>
  <c r="J105" i="7"/>
  <c r="L105" i="7"/>
  <c r="Q137" i="7"/>
  <c r="O137" i="7"/>
  <c r="L303" i="7"/>
  <c r="Q303" i="7"/>
  <c r="Q93" i="7"/>
  <c r="I145" i="7"/>
  <c r="O319" i="7"/>
  <c r="O200" i="7"/>
  <c r="I200" i="7"/>
  <c r="O153" i="7"/>
  <c r="G271" i="7"/>
  <c r="G222" i="7"/>
  <c r="M70" i="7"/>
  <c r="O223" i="7"/>
  <c r="I223" i="7"/>
  <c r="H78" i="7"/>
  <c r="J157" i="7"/>
  <c r="I157" i="7"/>
  <c r="G160" i="7"/>
  <c r="G167" i="7"/>
  <c r="M316" i="7"/>
  <c r="J151" i="7"/>
  <c r="L151" i="7"/>
  <c r="G307" i="7"/>
  <c r="I305" i="7"/>
  <c r="K264" i="7"/>
  <c r="K187" i="7"/>
  <c r="O312" i="7"/>
  <c r="I312" i="7"/>
  <c r="Q261" i="7"/>
  <c r="J87" i="7"/>
  <c r="G214" i="7"/>
  <c r="H334" i="7"/>
  <c r="Q327" i="7"/>
  <c r="J328" i="7"/>
  <c r="M344" i="7"/>
  <c r="Q344" i="7"/>
  <c r="K113" i="7"/>
  <c r="O228" i="7"/>
  <c r="O348" i="7"/>
  <c r="I348" i="7"/>
  <c r="O170" i="7"/>
  <c r="S188" i="7"/>
  <c r="U34" i="7"/>
  <c r="R57" i="7"/>
  <c r="R116" i="7"/>
  <c r="S349" i="7"/>
  <c r="Y92" i="7"/>
  <c r="E92" i="8" s="1"/>
  <c r="S252" i="7"/>
  <c r="T78" i="7"/>
  <c r="Y53" i="7"/>
  <c r="E53" i="8" s="1"/>
  <c r="R52" i="7"/>
  <c r="G259" i="7"/>
  <c r="O299" i="7"/>
  <c r="L64" i="7"/>
  <c r="L168" i="7"/>
  <c r="M112" i="7"/>
  <c r="L302" i="7"/>
  <c r="O247" i="7"/>
  <c r="Q155" i="7"/>
  <c r="M152" i="7"/>
  <c r="G250" i="7"/>
  <c r="O270" i="7"/>
  <c r="I270" i="7"/>
  <c r="M241" i="7"/>
  <c r="H71" i="7"/>
  <c r="Q71" i="7"/>
  <c r="I333" i="7"/>
  <c r="Q166" i="7"/>
  <c r="H207" i="7"/>
  <c r="H156" i="7"/>
  <c r="M156" i="7"/>
  <c r="H343" i="7"/>
  <c r="K74" i="7"/>
  <c r="H294" i="7"/>
  <c r="Q294" i="7"/>
  <c r="M296" i="7"/>
  <c r="I201" i="7"/>
  <c r="I263" i="7"/>
  <c r="G263" i="7"/>
  <c r="F264" i="7"/>
  <c r="M192" i="7"/>
  <c r="H254" i="7"/>
  <c r="H299" i="7"/>
  <c r="G92" i="7"/>
  <c r="O308" i="7"/>
  <c r="O174" i="7"/>
  <c r="G119" i="7"/>
  <c r="J317" i="7"/>
  <c r="L317" i="7"/>
  <c r="G332" i="7"/>
  <c r="J332" i="7"/>
  <c r="M227" i="7"/>
  <c r="J227" i="7"/>
  <c r="L208" i="7"/>
  <c r="J352" i="7"/>
  <c r="L190" i="7"/>
  <c r="J190" i="7"/>
  <c r="G216" i="7"/>
  <c r="H216" i="7"/>
  <c r="M224" i="7"/>
  <c r="J282" i="7"/>
  <c r="H282" i="7"/>
  <c r="O131" i="7"/>
  <c r="I131" i="7"/>
  <c r="Q162" i="7"/>
  <c r="J84" i="7"/>
  <c r="K215" i="7"/>
  <c r="Q218" i="7"/>
  <c r="O218" i="7"/>
  <c r="K150" i="7"/>
  <c r="G275" i="7"/>
  <c r="J281" i="7"/>
  <c r="Q148" i="7"/>
  <c r="G109" i="7"/>
  <c r="I272" i="7"/>
  <c r="K314" i="7"/>
  <c r="K324" i="7"/>
  <c r="M338" i="7"/>
  <c r="K338" i="7"/>
  <c r="H246" i="7"/>
  <c r="Q246" i="7"/>
  <c r="K188" i="7"/>
  <c r="I350" i="7"/>
  <c r="G350" i="7"/>
  <c r="L137" i="7"/>
  <c r="K199" i="7"/>
  <c r="L199" i="7"/>
  <c r="H145" i="7"/>
  <c r="K319" i="7"/>
  <c r="G153" i="7"/>
  <c r="Q67" i="7"/>
  <c r="O67" i="7"/>
  <c r="K196" i="7"/>
  <c r="K222" i="7"/>
  <c r="J70" i="7"/>
  <c r="O326" i="7"/>
  <c r="K78" i="7"/>
  <c r="I78" i="7"/>
  <c r="G157" i="7"/>
  <c r="K259" i="7"/>
  <c r="J249" i="7"/>
  <c r="H92" i="7"/>
  <c r="I180" i="7"/>
  <c r="G180" i="7"/>
  <c r="L193" i="7"/>
  <c r="G187" i="7"/>
  <c r="K312" i="7"/>
  <c r="M68" i="7"/>
  <c r="K262" i="7"/>
  <c r="L110" i="7"/>
  <c r="G318" i="7"/>
  <c r="Q318" i="7"/>
  <c r="Q212" i="7"/>
  <c r="Q274" i="7"/>
  <c r="I87" i="7"/>
  <c r="H87" i="7"/>
  <c r="O293" i="7"/>
  <c r="L120" i="7"/>
  <c r="Q120" i="7"/>
  <c r="O341" i="7"/>
  <c r="M341" i="7"/>
  <c r="Q86" i="7"/>
  <c r="O160" i="7"/>
  <c r="J316" i="7"/>
  <c r="K249" i="7"/>
  <c r="Q339" i="7"/>
  <c r="O339" i="7"/>
  <c r="J164" i="7"/>
  <c r="K295" i="7"/>
  <c r="K122" i="7"/>
  <c r="G330" i="7"/>
  <c r="M325" i="7"/>
  <c r="L253" i="7"/>
  <c r="G240" i="7"/>
  <c r="M144" i="7"/>
  <c r="Q113" i="7"/>
  <c r="J113" i="7"/>
  <c r="M225" i="7"/>
  <c r="M76" i="7"/>
  <c r="Q76" i="7"/>
  <c r="K228" i="7"/>
  <c r="L273" i="7"/>
  <c r="O205" i="7"/>
  <c r="M205" i="7"/>
  <c r="I299" i="7"/>
  <c r="O214" i="7"/>
  <c r="I175" i="7"/>
  <c r="K175" i="7"/>
  <c r="J351" i="7"/>
  <c r="H349" i="7"/>
  <c r="Q349" i="7"/>
  <c r="H310" i="7"/>
  <c r="L221" i="7"/>
  <c r="H221" i="7"/>
  <c r="H213" i="7"/>
  <c r="G97" i="7"/>
  <c r="M348" i="7"/>
  <c r="H336" i="7"/>
  <c r="M336" i="7"/>
  <c r="H206" i="7"/>
  <c r="Q267" i="7"/>
  <c r="M267" i="7"/>
  <c r="L217" i="7"/>
  <c r="L306" i="7"/>
  <c r="J323" i="7"/>
  <c r="G169" i="7"/>
  <c r="K279" i="7"/>
  <c r="O231" i="7"/>
  <c r="I188" i="7"/>
  <c r="M320" i="7"/>
  <c r="O309" i="7"/>
  <c r="L249" i="7"/>
  <c r="Q92" i="7"/>
  <c r="I239" i="7"/>
  <c r="J233" i="7"/>
  <c r="L233" i="7"/>
  <c r="O237" i="7"/>
  <c r="Q220" i="7"/>
  <c r="G220" i="7"/>
  <c r="H304" i="7"/>
  <c r="I170" i="7"/>
  <c r="G245" i="7"/>
  <c r="Q226" i="7"/>
  <c r="O226" i="7"/>
  <c r="K321" i="7"/>
  <c r="H219" i="7"/>
  <c r="L90" i="7"/>
  <c r="G158" i="7"/>
  <c r="L301" i="7"/>
  <c r="H139" i="7"/>
  <c r="O83" i="7"/>
  <c r="G254" i="7"/>
  <c r="J229" i="7"/>
  <c r="J203" i="7"/>
  <c r="I184" i="7"/>
  <c r="I249" i="7"/>
  <c r="Q103" i="7"/>
  <c r="I260" i="7"/>
  <c r="K260" i="7"/>
  <c r="M183" i="7"/>
  <c r="Q251" i="7"/>
  <c r="J251" i="7"/>
  <c r="Q210" i="7"/>
  <c r="O210" i="7"/>
  <c r="M106" i="7"/>
  <c r="Q287" i="7"/>
  <c r="J3" i="7"/>
  <c r="O104" i="7"/>
  <c r="H104" i="7"/>
  <c r="H65" i="7"/>
  <c r="M143" i="7"/>
  <c r="I114" i="7"/>
  <c r="K114" i="7"/>
  <c r="Q345" i="7"/>
  <c r="Q192" i="7"/>
  <c r="H337" i="7"/>
  <c r="H191" i="7"/>
  <c r="H85" i="7"/>
  <c r="L191" i="7"/>
  <c r="I269" i="7"/>
  <c r="H11" i="7"/>
  <c r="G191" i="7"/>
  <c r="M269" i="7"/>
  <c r="O337" i="7"/>
  <c r="Q88" i="7"/>
  <c r="L269" i="7"/>
  <c r="O269" i="7"/>
  <c r="I337" i="7"/>
  <c r="H88" i="7"/>
  <c r="K269" i="7"/>
  <c r="M337" i="7"/>
  <c r="L88" i="7"/>
  <c r="P256" i="7"/>
  <c r="L256" i="7"/>
  <c r="I256" i="7"/>
  <c r="O256" i="7"/>
  <c r="K256" i="7"/>
  <c r="Q363" i="7"/>
  <c r="F100" i="7"/>
  <c r="W73" i="7"/>
  <c r="U73" i="7"/>
  <c r="T73" i="7"/>
  <c r="S73" i="7"/>
  <c r="S75" i="7"/>
  <c r="W75" i="7"/>
  <c r="U75" i="7"/>
  <c r="T75" i="7"/>
  <c r="W79" i="7"/>
  <c r="U79" i="7"/>
  <c r="T79" i="7"/>
  <c r="R79" i="7"/>
  <c r="W133" i="7"/>
  <c r="U133" i="7"/>
  <c r="T133" i="7"/>
  <c r="S133" i="7"/>
  <c r="R133" i="7"/>
  <c r="U77" i="7"/>
  <c r="W77" i="7"/>
  <c r="W91" i="7"/>
  <c r="U91" i="7"/>
  <c r="T91" i="7"/>
  <c r="T121" i="7"/>
  <c r="U278" i="7"/>
  <c r="S280" i="7"/>
  <c r="U83" i="7"/>
  <c r="T104" i="7"/>
  <c r="R295" i="7"/>
  <c r="U334" i="7"/>
  <c r="W350" i="7"/>
  <c r="W324" i="7"/>
  <c r="R306" i="7"/>
  <c r="T271" i="7"/>
  <c r="R260" i="7"/>
  <c r="U210" i="7"/>
  <c r="R235" i="7"/>
  <c r="U181" i="7"/>
  <c r="U353" i="7"/>
  <c r="T237" i="7"/>
  <c r="T149" i="7"/>
  <c r="R319" i="7"/>
  <c r="S361" i="7"/>
  <c r="T359" i="7"/>
  <c r="S253" i="7"/>
  <c r="U130" i="7"/>
  <c r="T130" i="7"/>
  <c r="S130" i="7"/>
  <c r="W130" i="7"/>
  <c r="S129" i="7"/>
  <c r="W129" i="7"/>
  <c r="U129" i="7"/>
  <c r="T129" i="7"/>
  <c r="W163" i="7"/>
  <c r="U163" i="7"/>
  <c r="T163" i="7"/>
  <c r="R163" i="7"/>
  <c r="W128" i="7"/>
  <c r="U128" i="7"/>
  <c r="T128" i="7"/>
  <c r="S128" i="7"/>
  <c r="U346" i="7"/>
  <c r="Y346" i="7"/>
  <c r="S124" i="7"/>
  <c r="W124" i="7"/>
  <c r="U124" i="7"/>
  <c r="T124" i="7"/>
  <c r="U125" i="7"/>
  <c r="T125" i="7"/>
  <c r="S125" i="7"/>
  <c r="W125" i="7"/>
  <c r="W127" i="7"/>
  <c r="U127" i="7"/>
  <c r="T127" i="7"/>
  <c r="S127" i="7"/>
  <c r="W346" i="7"/>
  <c r="R346" i="7"/>
  <c r="S346" i="7"/>
  <c r="U110" i="7"/>
  <c r="W45" i="7"/>
  <c r="W110" i="7"/>
  <c r="T110" i="7"/>
  <c r="U233" i="7"/>
  <c r="T233" i="7"/>
  <c r="R233" i="7"/>
  <c r="W233" i="7"/>
  <c r="W220" i="7"/>
  <c r="U220" i="7"/>
  <c r="T220" i="7"/>
  <c r="R220" i="7"/>
  <c r="T251" i="7"/>
  <c r="R251" i="7"/>
  <c r="U251" i="7"/>
  <c r="W251" i="7"/>
  <c r="W339" i="7"/>
  <c r="U339" i="7"/>
  <c r="T339" i="7"/>
  <c r="R339" i="7"/>
  <c r="T151" i="7"/>
  <c r="S151" i="7"/>
  <c r="W151" i="7"/>
  <c r="U151" i="7"/>
  <c r="T109" i="7"/>
  <c r="S109" i="7"/>
  <c r="W109" i="7"/>
  <c r="U109" i="7"/>
  <c r="U254" i="7"/>
  <c r="W254" i="7"/>
  <c r="U187" i="7"/>
  <c r="T187" i="7"/>
  <c r="R187" i="7"/>
  <c r="W187" i="7"/>
  <c r="W115" i="7"/>
  <c r="U115" i="7"/>
  <c r="T115" i="7"/>
  <c r="S115" i="7"/>
  <c r="W277" i="7"/>
  <c r="U277" i="7"/>
  <c r="T277" i="7"/>
  <c r="S277" i="7"/>
  <c r="R277" i="7"/>
  <c r="U102" i="7"/>
  <c r="S102" i="7"/>
  <c r="T240" i="7"/>
  <c r="R240" i="7"/>
  <c r="W240" i="7"/>
  <c r="W262" i="7"/>
  <c r="U262" i="7"/>
  <c r="U263" i="7"/>
  <c r="T263" i="7"/>
  <c r="W263" i="7"/>
  <c r="U317" i="7"/>
  <c r="R317" i="7"/>
  <c r="W317" i="7"/>
  <c r="T317" i="7"/>
  <c r="W343" i="7"/>
  <c r="U343" i="7"/>
  <c r="T343" i="7"/>
  <c r="R343" i="7"/>
  <c r="U275" i="7"/>
  <c r="U209" i="7"/>
  <c r="T209" i="7"/>
  <c r="R209" i="7"/>
  <c r="W209" i="7"/>
  <c r="W307" i="7"/>
  <c r="T307" i="7"/>
  <c r="U307" i="7"/>
  <c r="R307" i="7"/>
  <c r="R219" i="7"/>
  <c r="R308" i="7"/>
  <c r="U174" i="7"/>
  <c r="T119" i="7"/>
  <c r="R292" i="7"/>
  <c r="T265" i="7"/>
  <c r="T68" i="7"/>
  <c r="T3" i="7"/>
  <c r="R215" i="7"/>
  <c r="R279" i="7"/>
  <c r="U185" i="7"/>
  <c r="S121" i="7"/>
  <c r="U272" i="7"/>
  <c r="T246" i="7"/>
  <c r="S327" i="7"/>
  <c r="U160" i="7"/>
  <c r="U257" i="7"/>
  <c r="W293" i="7"/>
  <c r="U197" i="7"/>
  <c r="T197" i="7"/>
  <c r="R197" i="7"/>
  <c r="W247" i="7"/>
  <c r="U247" i="7"/>
  <c r="R247" i="7"/>
  <c r="U299" i="7"/>
  <c r="T299" i="7"/>
  <c r="R299" i="7"/>
  <c r="T223" i="7"/>
  <c r="R223" i="7"/>
  <c r="W223" i="7"/>
  <c r="U224" i="7"/>
  <c r="T224" i="7"/>
  <c r="R224" i="7"/>
  <c r="W224" i="7"/>
  <c r="U281" i="7"/>
  <c r="T281" i="7"/>
  <c r="S281" i="7"/>
  <c r="Y258" i="7"/>
  <c r="U258" i="7"/>
  <c r="T258" i="7"/>
  <c r="R258" i="7"/>
  <c r="T289" i="7"/>
  <c r="S289" i="7"/>
  <c r="R289" i="7"/>
  <c r="W289" i="7"/>
  <c r="U289" i="7"/>
  <c r="T135" i="7"/>
  <c r="S135" i="7"/>
  <c r="W135" i="7"/>
  <c r="U135" i="7"/>
  <c r="W351" i="7"/>
  <c r="U351" i="7"/>
  <c r="T351" i="7"/>
  <c r="W270" i="7"/>
  <c r="U270" i="7"/>
  <c r="T270" i="7"/>
  <c r="W206" i="7"/>
  <c r="U206" i="7"/>
  <c r="T206" i="7"/>
  <c r="W228" i="7"/>
  <c r="U228" i="7"/>
  <c r="T228" i="7"/>
  <c r="R196" i="7"/>
  <c r="U196" i="7"/>
  <c r="S278" i="7"/>
  <c r="W278" i="7"/>
  <c r="T278" i="7"/>
  <c r="S139" i="7"/>
  <c r="T82" i="7"/>
  <c r="U225" i="7"/>
  <c r="T225" i="7"/>
  <c r="R225" i="7"/>
  <c r="W225" i="7"/>
  <c r="W260" i="7"/>
  <c r="U260" i="7"/>
  <c r="T260" i="7"/>
  <c r="W195" i="7"/>
  <c r="U195" i="7"/>
  <c r="T195" i="7"/>
  <c r="R195" i="7"/>
  <c r="U119" i="7"/>
  <c r="T64" i="7"/>
  <c r="R213" i="7"/>
  <c r="U265" i="7"/>
  <c r="W261" i="7"/>
  <c r="S138" i="7"/>
  <c r="U68" i="7"/>
  <c r="T215" i="7"/>
  <c r="T150" i="7"/>
  <c r="T279" i="7"/>
  <c r="R180" i="7"/>
  <c r="S144" i="7"/>
  <c r="U65" i="7"/>
  <c r="W196" i="7"/>
  <c r="T212" i="7"/>
  <c r="Y277" i="7"/>
  <c r="T262" i="7"/>
  <c r="R243" i="7"/>
  <c r="R166" i="7"/>
  <c r="T90" i="7"/>
  <c r="T62" i="7"/>
  <c r="S145" i="7"/>
  <c r="R228" i="7"/>
  <c r="U354" i="7"/>
  <c r="T354" i="7"/>
  <c r="S354" i="7"/>
  <c r="R354" i="7"/>
  <c r="W354" i="7"/>
  <c r="W164" i="7"/>
  <c r="U164" i="7"/>
  <c r="T164" i="7"/>
  <c r="W344" i="7"/>
  <c r="U344" i="7"/>
  <c r="T344" i="7"/>
  <c r="S344" i="7"/>
  <c r="R344" i="7"/>
  <c r="U347" i="7"/>
  <c r="T347" i="7"/>
  <c r="R347" i="7"/>
  <c r="W345" i="7"/>
  <c r="U345" i="7"/>
  <c r="T345" i="7"/>
  <c r="R345" i="7"/>
  <c r="T331" i="7"/>
  <c r="R331" i="7"/>
  <c r="W331" i="7"/>
  <c r="U331" i="7"/>
  <c r="T226" i="7"/>
  <c r="R226" i="7"/>
  <c r="W226" i="7"/>
  <c r="U226" i="7"/>
  <c r="W214" i="7"/>
  <c r="U214" i="7"/>
  <c r="T214" i="7"/>
  <c r="R214" i="7"/>
  <c r="U96" i="7"/>
  <c r="T96" i="7"/>
  <c r="W199" i="7"/>
  <c r="U199" i="7"/>
  <c r="T199" i="7"/>
  <c r="U318" i="7"/>
  <c r="T318" i="7"/>
  <c r="W318" i="7"/>
  <c r="S63" i="7"/>
  <c r="T63" i="7"/>
  <c r="R63" i="7"/>
  <c r="W63" i="7"/>
  <c r="U356" i="7"/>
  <c r="T356" i="7"/>
  <c r="S356" i="7"/>
  <c r="R356" i="7"/>
  <c r="T216" i="7"/>
  <c r="R216" i="7"/>
  <c r="W216" i="7"/>
  <c r="U216" i="7"/>
  <c r="U271" i="7"/>
  <c r="S271" i="7"/>
  <c r="Y271" i="7"/>
  <c r="U89" i="7"/>
  <c r="T89" i="7"/>
  <c r="W232" i="7"/>
  <c r="U232" i="7"/>
  <c r="T232" i="7"/>
  <c r="U308" i="7"/>
  <c r="W174" i="7"/>
  <c r="T292" i="7"/>
  <c r="U64" i="7"/>
  <c r="R229" i="7"/>
  <c r="R328" i="7"/>
  <c r="R359" i="7"/>
  <c r="T138" i="7"/>
  <c r="R321" i="7"/>
  <c r="U215" i="7"/>
  <c r="U150" i="7"/>
  <c r="T275" i="7"/>
  <c r="U279" i="7"/>
  <c r="U121" i="7"/>
  <c r="R246" i="7"/>
  <c r="W97" i="7"/>
  <c r="R65" i="7"/>
  <c r="R83" i="7"/>
  <c r="U221" i="7"/>
  <c r="W96" i="7"/>
  <c r="R126" i="7"/>
  <c r="W197" i="7"/>
  <c r="W299" i="7"/>
  <c r="W347" i="7"/>
  <c r="Y344" i="7"/>
  <c r="U114" i="7"/>
  <c r="R206" i="7"/>
  <c r="W168" i="7"/>
  <c r="U168" i="7"/>
  <c r="S168" i="7"/>
  <c r="U350" i="7"/>
  <c r="T350" i="7"/>
  <c r="R350" i="7"/>
  <c r="W117" i="7"/>
  <c r="U117" i="7"/>
  <c r="T117" i="7"/>
  <c r="S117" i="7"/>
  <c r="W143" i="7"/>
  <c r="U143" i="7"/>
  <c r="T143" i="7"/>
  <c r="S143" i="7"/>
  <c r="W62" i="7"/>
  <c r="U62" i="7"/>
  <c r="W198" i="7"/>
  <c r="U198" i="7"/>
  <c r="T198" i="7"/>
  <c r="S198" i="7"/>
  <c r="R198" i="7"/>
  <c r="Y198" i="7"/>
  <c r="W231" i="7"/>
  <c r="U231" i="7"/>
  <c r="T231" i="7"/>
  <c r="R231" i="7"/>
  <c r="T316" i="7"/>
  <c r="U316" i="7"/>
  <c r="R316" i="7"/>
  <c r="W316" i="7"/>
  <c r="R336" i="7"/>
  <c r="W336" i="7"/>
  <c r="T336" i="7"/>
  <c r="R212" i="7"/>
  <c r="Y212" i="7"/>
  <c r="W212" i="7"/>
  <c r="U212" i="7"/>
  <c r="W185" i="7"/>
  <c r="W341" i="7"/>
  <c r="U341" i="7"/>
  <c r="T341" i="7"/>
  <c r="S341" i="7"/>
  <c r="R341" i="7"/>
  <c r="T338" i="7"/>
  <c r="R338" i="7"/>
  <c r="W338" i="7"/>
  <c r="W282" i="7"/>
  <c r="U282" i="7"/>
  <c r="T282" i="7"/>
  <c r="S282" i="7"/>
  <c r="Y282" i="7"/>
  <c r="W74" i="7"/>
  <c r="U74" i="7"/>
  <c r="T74" i="7"/>
  <c r="S74" i="7"/>
  <c r="R249" i="7"/>
  <c r="W249" i="7"/>
  <c r="T249" i="7"/>
  <c r="U249" i="7"/>
  <c r="T314" i="7"/>
  <c r="R314" i="7"/>
  <c r="W314" i="7"/>
  <c r="U314" i="7"/>
  <c r="T261" i="7"/>
  <c r="U266" i="7"/>
  <c r="T266" i="7"/>
  <c r="W266" i="7"/>
  <c r="W205" i="7"/>
  <c r="U205" i="7"/>
  <c r="T205" i="7"/>
  <c r="R205" i="7"/>
  <c r="S45" i="7"/>
  <c r="W119" i="7"/>
  <c r="U149" i="7"/>
  <c r="U292" i="7"/>
  <c r="T213" i="7"/>
  <c r="S328" i="7"/>
  <c r="W265" i="7"/>
  <c r="U138" i="7"/>
  <c r="R68" i="7"/>
  <c r="W3" i="7"/>
  <c r="T218" i="7"/>
  <c r="T139" i="7"/>
  <c r="W85" i="7"/>
  <c r="Y85" i="7"/>
  <c r="U240" i="7"/>
  <c r="T196" i="7"/>
  <c r="U242" i="7"/>
  <c r="W102" i="7"/>
  <c r="R318" i="7"/>
  <c r="S220" i="7"/>
  <c r="R232" i="7"/>
  <c r="Y341" i="7"/>
  <c r="T247" i="7"/>
  <c r="T168" i="7"/>
  <c r="T360" i="7"/>
  <c r="U309" i="7"/>
  <c r="R309" i="7"/>
  <c r="W309" i="7"/>
  <c r="S309" i="7"/>
  <c r="S359" i="7"/>
  <c r="U246" i="7"/>
  <c r="T152" i="7"/>
  <c r="S152" i="7"/>
  <c r="W152" i="7"/>
  <c r="U152" i="7"/>
  <c r="W327" i="7"/>
  <c r="T327" i="7"/>
  <c r="R327" i="7"/>
  <c r="W235" i="7"/>
  <c r="U235" i="7"/>
  <c r="T235" i="7"/>
  <c r="S235" i="7"/>
  <c r="W332" i="7"/>
  <c r="U332" i="7"/>
  <c r="T332" i="7"/>
  <c r="R332" i="7"/>
  <c r="W250" i="7"/>
  <c r="U250" i="7"/>
  <c r="T250" i="7"/>
  <c r="T324" i="7"/>
  <c r="T112" i="7"/>
  <c r="S112" i="7"/>
  <c r="W112" i="7"/>
  <c r="U112" i="7"/>
  <c r="R322" i="7"/>
  <c r="U322" i="7"/>
  <c r="T322" i="7"/>
  <c r="W322" i="7"/>
  <c r="W181" i="7"/>
  <c r="T181" i="7"/>
  <c r="T158" i="7"/>
  <c r="R158" i="7"/>
  <c r="W158" i="7"/>
  <c r="U158" i="7"/>
  <c r="U319" i="7"/>
  <c r="W319" i="7"/>
  <c r="T319" i="7"/>
  <c r="W267" i="7"/>
  <c r="U267" i="7"/>
  <c r="T267" i="7"/>
  <c r="T120" i="7"/>
  <c r="S120" i="7"/>
  <c r="Y120" i="7"/>
  <c r="W120" i="7"/>
  <c r="U120" i="7"/>
  <c r="W156" i="7"/>
  <c r="U156" i="7"/>
  <c r="T156" i="7"/>
  <c r="R156" i="7"/>
  <c r="U161" i="7"/>
  <c r="W161" i="7"/>
  <c r="T203" i="7"/>
  <c r="R203" i="7"/>
  <c r="W203" i="7"/>
  <c r="U203" i="7"/>
  <c r="T118" i="7"/>
  <c r="S118" i="7"/>
  <c r="W118" i="7"/>
  <c r="U118" i="7"/>
  <c r="W65" i="7"/>
  <c r="T65" i="7"/>
  <c r="T169" i="7"/>
  <c r="W169" i="7"/>
  <c r="U169" i="7"/>
  <c r="U274" i="7"/>
  <c r="T274" i="7"/>
  <c r="R274" i="7"/>
  <c r="W274" i="7"/>
  <c r="T189" i="7"/>
  <c r="W189" i="7"/>
  <c r="R189" i="7"/>
  <c r="U189" i="7"/>
  <c r="Y272" i="7"/>
  <c r="W272" i="7"/>
  <c r="R272" i="7"/>
  <c r="T361" i="7"/>
  <c r="R361" i="7"/>
  <c r="W361" i="7"/>
  <c r="U97" i="7"/>
  <c r="W166" i="7"/>
  <c r="U166" i="7"/>
  <c r="T166" i="7"/>
  <c r="T144" i="7"/>
  <c r="W144" i="7"/>
  <c r="U144" i="7"/>
  <c r="W159" i="7"/>
  <c r="U159" i="7"/>
  <c r="T159" i="7"/>
  <c r="S159" i="7"/>
  <c r="U243" i="7"/>
  <c r="W243" i="7"/>
  <c r="T243" i="7"/>
  <c r="Y243" i="7"/>
  <c r="Y280" i="7"/>
  <c r="W280" i="7"/>
  <c r="U280" i="7"/>
  <c r="T280" i="7"/>
  <c r="R280" i="7"/>
  <c r="W201" i="7"/>
  <c r="U201" i="7"/>
  <c r="T201" i="7"/>
  <c r="W83" i="7"/>
  <c r="T83" i="7"/>
  <c r="W90" i="7"/>
  <c r="U90" i="7"/>
  <c r="S90" i="7"/>
  <c r="R296" i="7"/>
  <c r="W296" i="7"/>
  <c r="T296" i="7"/>
  <c r="W104" i="7"/>
  <c r="U104" i="7"/>
  <c r="S104" i="7"/>
  <c r="T45" i="7"/>
  <c r="W64" i="7"/>
  <c r="T229" i="7"/>
  <c r="U213" i="7"/>
  <c r="T328" i="7"/>
  <c r="S3" i="7"/>
  <c r="W248" i="7"/>
  <c r="W321" i="7"/>
  <c r="T219" i="7"/>
  <c r="W150" i="7"/>
  <c r="W275" i="7"/>
  <c r="T273" i="7"/>
  <c r="S82" i="7"/>
  <c r="U139" i="7"/>
  <c r="T185" i="7"/>
  <c r="R324" i="7"/>
  <c r="U338" i="7"/>
  <c r="T97" i="7"/>
  <c r="U361" i="7"/>
  <c r="T102" i="7"/>
  <c r="U335" i="7"/>
  <c r="W89" i="7"/>
  <c r="W356" i="7"/>
  <c r="T303" i="7"/>
  <c r="R287" i="7"/>
  <c r="W287" i="7"/>
  <c r="U287" i="7"/>
  <c r="S287" i="7"/>
  <c r="S227" i="7"/>
  <c r="S114" i="7"/>
  <c r="R114" i="7"/>
  <c r="W114" i="7"/>
  <c r="T114" i="7"/>
  <c r="U293" i="7"/>
  <c r="T293" i="7"/>
  <c r="R293" i="7"/>
  <c r="W218" i="7"/>
  <c r="W95" i="7"/>
  <c r="U95" i="7"/>
  <c r="T95" i="7"/>
  <c r="S95" i="7"/>
  <c r="T162" i="7"/>
  <c r="R162" i="7"/>
  <c r="W162" i="7"/>
  <c r="U162" i="7"/>
  <c r="T148" i="7"/>
  <c r="S148" i="7"/>
  <c r="R148" i="7"/>
  <c r="W148" i="7"/>
  <c r="U148" i="7"/>
  <c r="W244" i="7"/>
  <c r="R244" i="7"/>
  <c r="U244" i="7"/>
  <c r="T244" i="7"/>
  <c r="R259" i="7"/>
  <c r="W259" i="7"/>
  <c r="T259" i="7"/>
  <c r="U259" i="7"/>
  <c r="W157" i="7"/>
  <c r="U157" i="7"/>
  <c r="T157" i="7"/>
  <c r="T297" i="7"/>
  <c r="R297" i="7"/>
  <c r="W297" i="7"/>
  <c r="U297" i="7"/>
  <c r="W202" i="7"/>
  <c r="U202" i="7"/>
  <c r="T202" i="7"/>
  <c r="R202" i="7"/>
  <c r="U45" i="7"/>
  <c r="M51" i="7"/>
  <c r="T308" i="7"/>
  <c r="W149" i="7"/>
  <c r="W292" i="7"/>
  <c r="U229" i="7"/>
  <c r="U328" i="7"/>
  <c r="U359" i="7"/>
  <c r="R248" i="7"/>
  <c r="U219" i="7"/>
  <c r="W215" i="7"/>
  <c r="U218" i="7"/>
  <c r="W279" i="7"/>
  <c r="U273" i="7"/>
  <c r="U82" i="7"/>
  <c r="W121" i="7"/>
  <c r="S158" i="7"/>
  <c r="W122" i="7"/>
  <c r="W281" i="7"/>
  <c r="T309" i="7"/>
  <c r="R201" i="7"/>
  <c r="R334" i="7"/>
  <c r="W334" i="7"/>
  <c r="T334" i="7"/>
  <c r="W136" i="7"/>
  <c r="U136" i="7"/>
  <c r="T136" i="7"/>
  <c r="S136" i="7"/>
  <c r="U71" i="7"/>
  <c r="T71" i="7"/>
  <c r="S71" i="7"/>
  <c r="W71" i="7"/>
  <c r="W310" i="7"/>
  <c r="R310" i="7"/>
  <c r="U310" i="7"/>
  <c r="T310" i="7"/>
  <c r="W222" i="7"/>
  <c r="U222" i="7"/>
  <c r="T222" i="7"/>
  <c r="R222" i="7"/>
  <c r="W230" i="7"/>
  <c r="U230" i="7"/>
  <c r="T230" i="7"/>
  <c r="R230" i="7"/>
  <c r="T248" i="7"/>
  <c r="T238" i="7"/>
  <c r="R238" i="7"/>
  <c r="W238" i="7"/>
  <c r="U329" i="7"/>
  <c r="T329" i="7"/>
  <c r="R329" i="7"/>
  <c r="W86" i="7"/>
  <c r="U86" i="7"/>
  <c r="T86" i="7"/>
  <c r="T302" i="7"/>
  <c r="U302" i="7"/>
  <c r="R302" i="7"/>
  <c r="W186" i="7"/>
  <c r="U186" i="7"/>
  <c r="T186" i="7"/>
  <c r="W138" i="7"/>
  <c r="W303" i="7"/>
  <c r="U303" i="7"/>
  <c r="R303" i="7"/>
  <c r="R160" i="7"/>
  <c r="W160" i="7"/>
  <c r="T160" i="7"/>
  <c r="W241" i="7"/>
  <c r="T241" i="7"/>
  <c r="U241" i="7"/>
  <c r="R241" i="7"/>
  <c r="T352" i="7"/>
  <c r="R352" i="7"/>
  <c r="W352" i="7"/>
  <c r="U352" i="7"/>
  <c r="U93" i="7"/>
  <c r="T93" i="7"/>
  <c r="S93" i="7"/>
  <c r="S268" i="7"/>
  <c r="R268" i="7"/>
  <c r="W268" i="7"/>
  <c r="T268" i="7"/>
  <c r="T257" i="7"/>
  <c r="W257" i="7"/>
  <c r="R257" i="7"/>
  <c r="W113" i="7"/>
  <c r="U113" i="7"/>
  <c r="T113" i="7"/>
  <c r="S113" i="7"/>
  <c r="S64" i="7"/>
  <c r="W213" i="7"/>
  <c r="Y265" i="7"/>
  <c r="U3" i="7"/>
  <c r="T321" i="7"/>
  <c r="W273" i="7"/>
  <c r="W139" i="7"/>
  <c r="U324" i="7"/>
  <c r="T254" i="7"/>
  <c r="U63" i="7"/>
  <c r="U336" i="7"/>
  <c r="W329" i="7"/>
  <c r="R164" i="7"/>
  <c r="W258" i="7"/>
  <c r="R351" i="7"/>
  <c r="U238" i="7"/>
  <c r="R210" i="7"/>
  <c r="W210" i="7"/>
  <c r="T210" i="7"/>
  <c r="W295" i="7"/>
  <c r="U295" i="7"/>
  <c r="T295" i="7"/>
  <c r="W145" i="7"/>
  <c r="U145" i="7"/>
  <c r="T145" i="7"/>
  <c r="R221" i="7"/>
  <c r="W221" i="7"/>
  <c r="T221" i="7"/>
  <c r="W253" i="7"/>
  <c r="R253" i="7"/>
  <c r="U253" i="7"/>
  <c r="T253" i="7"/>
  <c r="R360" i="7"/>
  <c r="W360" i="7"/>
  <c r="U360" i="7"/>
  <c r="S360" i="7"/>
  <c r="W242" i="7"/>
  <c r="R242" i="7"/>
  <c r="T242" i="7"/>
  <c r="Q283" i="7"/>
  <c r="T357" i="7"/>
  <c r="S357" i="7"/>
  <c r="R357" i="7"/>
  <c r="W357" i="7"/>
  <c r="U357" i="7"/>
  <c r="R335" i="7"/>
  <c r="W335" i="7"/>
  <c r="T335" i="7"/>
  <c r="R70" i="7"/>
  <c r="W70" i="7"/>
  <c r="U70" i="7"/>
  <c r="S70" i="7"/>
  <c r="U122" i="7"/>
  <c r="T122" i="7"/>
  <c r="S122" i="7"/>
  <c r="T180" i="7"/>
  <c r="W180" i="7"/>
  <c r="U180" i="7"/>
  <c r="U204" i="7"/>
  <c r="T204" i="7"/>
  <c r="R204" i="7"/>
  <c r="W204" i="7"/>
  <c r="U306" i="7"/>
  <c r="T306" i="7"/>
  <c r="W306" i="7"/>
  <c r="W103" i="7"/>
  <c r="U103" i="7"/>
  <c r="T103" i="7"/>
  <c r="S103" i="7"/>
  <c r="T294" i="7"/>
  <c r="R294" i="7"/>
  <c r="W294" i="7"/>
  <c r="U294" i="7"/>
  <c r="U234" i="7"/>
  <c r="R234" i="7"/>
  <c r="W234" i="7"/>
  <c r="T234" i="7"/>
  <c r="W211" i="7"/>
  <c r="U211" i="7"/>
  <c r="T211" i="7"/>
  <c r="R211" i="7"/>
  <c r="W126" i="7"/>
  <c r="U126" i="7"/>
  <c r="T126" i="7"/>
  <c r="S126" i="7"/>
  <c r="Y126" i="7"/>
  <c r="U323" i="7"/>
  <c r="R323" i="7"/>
  <c r="T323" i="7"/>
  <c r="W323" i="7"/>
  <c r="S353" i="7"/>
  <c r="R353" i="7"/>
  <c r="Y353" i="7"/>
  <c r="W353" i="7"/>
  <c r="T353" i="7"/>
  <c r="W288" i="7"/>
  <c r="U288" i="7"/>
  <c r="T288" i="7"/>
  <c r="R237" i="7"/>
  <c r="Y237" i="7"/>
  <c r="W237" i="7"/>
  <c r="U237" i="7"/>
  <c r="T184" i="7"/>
  <c r="W184" i="7"/>
  <c r="U184" i="7"/>
  <c r="W308" i="7"/>
  <c r="T174" i="7"/>
  <c r="S119" i="7"/>
  <c r="W229" i="7"/>
  <c r="W328" i="7"/>
  <c r="W359" i="7"/>
  <c r="U261" i="7"/>
  <c r="W68" i="7"/>
  <c r="U248" i="7"/>
  <c r="U321" i="7"/>
  <c r="W219" i="7"/>
  <c r="R275" i="7"/>
  <c r="W82" i="7"/>
  <c r="T272" i="7"/>
  <c r="W246" i="7"/>
  <c r="W271" i="7"/>
  <c r="T70" i="7"/>
  <c r="R278" i="7"/>
  <c r="U327" i="7"/>
  <c r="T287" i="7"/>
  <c r="U268" i="7"/>
  <c r="W93" i="7"/>
  <c r="R288" i="7"/>
  <c r="W302" i="7"/>
  <c r="R199" i="7"/>
  <c r="U296" i="7"/>
  <c r="T346" i="7"/>
  <c r="S110" i="7"/>
  <c r="S88" i="7"/>
  <c r="J256" i="7"/>
  <c r="Q100" i="7"/>
  <c r="I99" i="7"/>
  <c r="H256" i="7"/>
  <c r="G99" i="7"/>
  <c r="K285" i="7"/>
  <c r="O285" i="7"/>
  <c r="F363" i="7"/>
  <c r="F285" i="7"/>
  <c r="P285" i="7"/>
  <c r="J363" i="7"/>
  <c r="G285" i="7"/>
  <c r="O363" i="7"/>
  <c r="L363" i="7"/>
  <c r="P363" i="7"/>
  <c r="H285" i="7"/>
  <c r="M256" i="7"/>
  <c r="M363" i="7"/>
  <c r="Q285" i="7"/>
  <c r="I285" i="7"/>
  <c r="K363" i="7"/>
  <c r="P100" i="7"/>
  <c r="F256" i="7"/>
  <c r="G363" i="7"/>
  <c r="M285" i="7"/>
  <c r="L285" i="7"/>
  <c r="J285" i="7"/>
  <c r="K147" i="7"/>
  <c r="L147" i="7"/>
  <c r="P147" i="7"/>
  <c r="L284" i="7"/>
  <c r="M147" i="7"/>
  <c r="H363" i="7"/>
  <c r="I147" i="7"/>
  <c r="L286" i="7"/>
  <c r="F147" i="7"/>
  <c r="F397" i="7" s="1"/>
  <c r="F370" i="3" s="1"/>
  <c r="G256" i="7"/>
  <c r="O147" i="7"/>
  <c r="L100" i="7"/>
  <c r="G147" i="7"/>
  <c r="O100" i="7"/>
  <c r="J147" i="7"/>
  <c r="H147" i="7"/>
  <c r="U100" i="7"/>
  <c r="Q147" i="7"/>
  <c r="I100" i="7"/>
  <c r="J100" i="7"/>
  <c r="H100" i="7"/>
  <c r="M100" i="7"/>
  <c r="P99" i="7"/>
  <c r="W100" i="7"/>
  <c r="G100" i="7"/>
  <c r="T100" i="7"/>
  <c r="F255" i="7"/>
  <c r="J255" i="7"/>
  <c r="G255" i="7"/>
  <c r="J284" i="7"/>
  <c r="M284" i="7"/>
  <c r="L255" i="7"/>
  <c r="I286" i="7"/>
  <c r="O284" i="7"/>
  <c r="K284" i="7"/>
  <c r="H284" i="7"/>
  <c r="Q255" i="7"/>
  <c r="G284" i="7"/>
  <c r="R284" i="7"/>
  <c r="M255" i="7"/>
  <c r="P255" i="7"/>
  <c r="I255" i="7"/>
  <c r="M283" i="7"/>
  <c r="H255" i="7"/>
  <c r="I284" i="7"/>
  <c r="Q284" i="7"/>
  <c r="W99" i="7"/>
  <c r="K255" i="7"/>
  <c r="I363" i="7"/>
  <c r="F284" i="7"/>
  <c r="P284" i="7"/>
  <c r="O255" i="7"/>
  <c r="S101" i="7"/>
  <c r="K286" i="7"/>
  <c r="AF84" i="6" l="1"/>
  <c r="AE90" i="6"/>
  <c r="AF239" i="6"/>
  <c r="AD258" i="6"/>
  <c r="AF355" i="6"/>
  <c r="AE114" i="6"/>
  <c r="AF38" i="6"/>
  <c r="AF358" i="6"/>
  <c r="AE353" i="6"/>
  <c r="AD360" i="6"/>
  <c r="AF29" i="6"/>
  <c r="P397" i="7"/>
  <c r="P370" i="3" s="1"/>
  <c r="AD214" i="6"/>
  <c r="AF47" i="6"/>
  <c r="AF330" i="6"/>
  <c r="AF154" i="6"/>
  <c r="AE248" i="6"/>
  <c r="AD104" i="6"/>
  <c r="AE301" i="6"/>
  <c r="AF190" i="6"/>
  <c r="AD83" i="6"/>
  <c r="AF193" i="6"/>
  <c r="P391" i="7"/>
  <c r="P413" i="7"/>
  <c r="P386" i="3" s="1"/>
  <c r="P387" i="7"/>
  <c r="AE175" i="6"/>
  <c r="F401" i="7"/>
  <c r="F374" i="3" s="1"/>
  <c r="AD320" i="6"/>
  <c r="X377" i="7"/>
  <c r="P402" i="7"/>
  <c r="P375" i="3" s="1"/>
  <c r="F387" i="7"/>
  <c r="P374" i="7"/>
  <c r="AF365" i="6"/>
  <c r="AF291" i="6"/>
  <c r="AF192" i="6"/>
  <c r="AE243" i="6"/>
  <c r="AD321" i="6"/>
  <c r="F418" i="7"/>
  <c r="F391" i="3" s="1"/>
  <c r="AF207" i="6"/>
  <c r="AD299" i="6"/>
  <c r="P409" i="7"/>
  <c r="P382" i="3" s="1"/>
  <c r="P418" i="7"/>
  <c r="P391" i="3" s="1"/>
  <c r="P375" i="7"/>
  <c r="F374" i="7"/>
  <c r="AE259" i="6"/>
  <c r="O410" i="7"/>
  <c r="O383" i="3" s="1"/>
  <c r="F386" i="7"/>
  <c r="AE357" i="6"/>
  <c r="AD277" i="6"/>
  <c r="P385" i="7"/>
  <c r="O413" i="7"/>
  <c r="O386" i="3" s="1"/>
  <c r="L413" i="7"/>
  <c r="L386" i="3" s="1"/>
  <c r="F410" i="7"/>
  <c r="F383" i="3" s="1"/>
  <c r="X253" i="7"/>
  <c r="X251" i="7"/>
  <c r="X265" i="7"/>
  <c r="X243" i="7"/>
  <c r="W409" i="7"/>
  <c r="W382" i="3" s="1"/>
  <c r="X267" i="7"/>
  <c r="X158" i="7"/>
  <c r="X112" i="7"/>
  <c r="X250" i="7"/>
  <c r="X316" i="7"/>
  <c r="X117" i="7"/>
  <c r="X361" i="7"/>
  <c r="X271" i="7"/>
  <c r="X96" i="7"/>
  <c r="X331" i="7"/>
  <c r="X345" i="7"/>
  <c r="X164" i="7"/>
  <c r="X314" i="7"/>
  <c r="X195" i="7"/>
  <c r="X260" i="7"/>
  <c r="X351" i="7"/>
  <c r="X247" i="7"/>
  <c r="X64" i="7"/>
  <c r="X262" i="7"/>
  <c r="X339" i="7"/>
  <c r="X273" i="7"/>
  <c r="X125" i="7"/>
  <c r="X163" i="7"/>
  <c r="X222" i="7"/>
  <c r="X91" i="7"/>
  <c r="F191" i="7"/>
  <c r="F412" i="7" s="1"/>
  <c r="F385" i="3" s="1"/>
  <c r="P236" i="7"/>
  <c r="P388" i="7" s="1"/>
  <c r="G416" i="7"/>
  <c r="G389" i="3" s="1"/>
  <c r="G412" i="7"/>
  <c r="G385" i="3" s="1"/>
  <c r="L381" i="7"/>
  <c r="J370" i="7"/>
  <c r="G382" i="7"/>
  <c r="I409" i="7"/>
  <c r="I382" i="3" s="1"/>
  <c r="M410" i="7"/>
  <c r="M383" i="3" s="1"/>
  <c r="K386" i="7"/>
  <c r="AH319" i="6"/>
  <c r="F390" i="7"/>
  <c r="X88" i="7"/>
  <c r="X274" i="7"/>
  <c r="X161" i="7"/>
  <c r="X336" i="7"/>
  <c r="X353" i="7"/>
  <c r="X204" i="7"/>
  <c r="X357" i="7"/>
  <c r="X121" i="7"/>
  <c r="X215" i="7"/>
  <c r="X86" i="7"/>
  <c r="X310" i="7"/>
  <c r="X259" i="7"/>
  <c r="X293" i="7"/>
  <c r="X266" i="7"/>
  <c r="X65" i="7"/>
  <c r="X156" i="7"/>
  <c r="X181" i="7"/>
  <c r="X413" i="7" s="1"/>
  <c r="X386" i="3" s="1"/>
  <c r="X174" i="7"/>
  <c r="X205" i="7"/>
  <c r="X74" i="7"/>
  <c r="X212" i="7"/>
  <c r="X350" i="7"/>
  <c r="X226" i="7"/>
  <c r="X344" i="7"/>
  <c r="X248" i="7"/>
  <c r="X206" i="7"/>
  <c r="X270" i="7"/>
  <c r="X307" i="7"/>
  <c r="X317" i="7"/>
  <c r="X187" i="7"/>
  <c r="X220" i="7"/>
  <c r="X82" i="7"/>
  <c r="X77" i="7"/>
  <c r="F88" i="7"/>
  <c r="P85" i="7"/>
  <c r="M417" i="7"/>
  <c r="M390" i="3" s="1"/>
  <c r="G418" i="7"/>
  <c r="G391" i="3" s="1"/>
  <c r="AD319" i="6"/>
  <c r="AJ320" i="6"/>
  <c r="AI277" i="6"/>
  <c r="AE235" i="6"/>
  <c r="AF30" i="6"/>
  <c r="AH320" i="6"/>
  <c r="AI340" i="6"/>
  <c r="AI157" i="6"/>
  <c r="AI90" i="6"/>
  <c r="AE254" i="6"/>
  <c r="AD175" i="6"/>
  <c r="AI257" i="6"/>
  <c r="AH354" i="6"/>
  <c r="AI158" i="6"/>
  <c r="AD249" i="6"/>
  <c r="X110" i="7"/>
  <c r="X224" i="7"/>
  <c r="X63" i="7"/>
  <c r="X126" i="7"/>
  <c r="X180" i="7"/>
  <c r="X185" i="7"/>
  <c r="X160" i="7"/>
  <c r="X230" i="7"/>
  <c r="X354" i="7"/>
  <c r="X3" i="7"/>
  <c r="X297" i="7"/>
  <c r="X244" i="7"/>
  <c r="X162" i="7"/>
  <c r="X114" i="7"/>
  <c r="X184" i="7"/>
  <c r="X280" i="7"/>
  <c r="X97" i="7"/>
  <c r="X169" i="7"/>
  <c r="X327" i="7"/>
  <c r="X225" i="7"/>
  <c r="X85" i="7"/>
  <c r="X308" i="7"/>
  <c r="X68" i="7"/>
  <c r="X89" i="7"/>
  <c r="X278" i="7"/>
  <c r="X196" i="7"/>
  <c r="X228" i="7"/>
  <c r="X321" i="7"/>
  <c r="X289" i="7"/>
  <c r="X139" i="7"/>
  <c r="X277" i="7"/>
  <c r="X124" i="7"/>
  <c r="X130" i="7"/>
  <c r="Q408" i="7"/>
  <c r="Q381" i="3" s="1"/>
  <c r="H387" i="7"/>
  <c r="H390" i="7"/>
  <c r="H412" i="7"/>
  <c r="H385" i="3" s="1"/>
  <c r="X210" i="7"/>
  <c r="X211" i="7"/>
  <c r="X335" i="7"/>
  <c r="X221" i="7"/>
  <c r="X189" i="7"/>
  <c r="X113" i="7"/>
  <c r="X93" i="7"/>
  <c r="X352" i="7"/>
  <c r="X303" i="7"/>
  <c r="X338" i="7"/>
  <c r="X275" i="7"/>
  <c r="X138" i="7"/>
  <c r="X148" i="7"/>
  <c r="X159" i="7"/>
  <c r="X120" i="7"/>
  <c r="X319" i="7"/>
  <c r="X322" i="7"/>
  <c r="W383" i="7"/>
  <c r="X168" i="7"/>
  <c r="X318" i="7"/>
  <c r="X347" i="7"/>
  <c r="X135" i="7"/>
  <c r="X240" i="7"/>
  <c r="X102" i="7"/>
  <c r="X254" i="7"/>
  <c r="X346" i="7"/>
  <c r="X75" i="7"/>
  <c r="P11" i="7"/>
  <c r="J417" i="7"/>
  <c r="J390" i="3" s="1"/>
  <c r="G383" i="7"/>
  <c r="J386" i="7"/>
  <c r="I416" i="7"/>
  <c r="I389" i="3" s="1"/>
  <c r="J390" i="7"/>
  <c r="J418" i="7"/>
  <c r="J391" i="3" s="1"/>
  <c r="AI102" i="6"/>
  <c r="AJ116" i="6"/>
  <c r="AI357" i="6"/>
  <c r="AE331" i="6"/>
  <c r="AD203" i="6"/>
  <c r="AD356" i="6"/>
  <c r="AE219" i="6"/>
  <c r="X218" i="7"/>
  <c r="X237" i="7"/>
  <c r="X294" i="7"/>
  <c r="X145" i="7"/>
  <c r="X295" i="7"/>
  <c r="X186" i="7"/>
  <c r="X334" i="7"/>
  <c r="X157" i="7"/>
  <c r="X201" i="7"/>
  <c r="X150" i="7"/>
  <c r="X332" i="7"/>
  <c r="X235" i="7"/>
  <c r="X309" i="7"/>
  <c r="X62" i="7"/>
  <c r="X261" i="7"/>
  <c r="X356" i="7"/>
  <c r="X227" i="7"/>
  <c r="X258" i="7"/>
  <c r="X299" i="7"/>
  <c r="X359" i="7"/>
  <c r="X343" i="7"/>
  <c r="X129" i="7"/>
  <c r="X142" i="7"/>
  <c r="X411" i="7" s="1"/>
  <c r="X384" i="3" s="1"/>
  <c r="X323" i="7"/>
  <c r="X70" i="7"/>
  <c r="P88" i="7"/>
  <c r="F236" i="7"/>
  <c r="F372" i="7" s="1"/>
  <c r="F389" i="7"/>
  <c r="I390" i="7"/>
  <c r="Q413" i="7"/>
  <c r="Q386" i="3" s="1"/>
  <c r="M368" i="7"/>
  <c r="J383" i="7"/>
  <c r="G390" i="7"/>
  <c r="I414" i="7"/>
  <c r="I387" i="3" s="1"/>
  <c r="X288" i="7"/>
  <c r="X242" i="7"/>
  <c r="X360" i="7"/>
  <c r="X287" i="7"/>
  <c r="X104" i="7"/>
  <c r="X296" i="7"/>
  <c r="X90" i="7"/>
  <c r="X83" i="7"/>
  <c r="X144" i="7"/>
  <c r="X203" i="7"/>
  <c r="X341" i="7"/>
  <c r="X231" i="7"/>
  <c r="X272" i="7"/>
  <c r="X197" i="7"/>
  <c r="X328" i="7"/>
  <c r="X233" i="7"/>
  <c r="X133" i="7"/>
  <c r="F11" i="7"/>
  <c r="P269" i="7"/>
  <c r="M402" i="7"/>
  <c r="M375" i="3" s="1"/>
  <c r="K410" i="7"/>
  <c r="K383" i="3" s="1"/>
  <c r="H375" i="7"/>
  <c r="Q414" i="7"/>
  <c r="Q387" i="3" s="1"/>
  <c r="P389" i="7"/>
  <c r="F417" i="7"/>
  <c r="F390" i="3" s="1"/>
  <c r="AI298" i="6"/>
  <c r="X263" i="7"/>
  <c r="X292" i="7"/>
  <c r="X268" i="7"/>
  <c r="X241" i="7"/>
  <c r="X302" i="7"/>
  <c r="X329" i="7"/>
  <c r="X202" i="7"/>
  <c r="X166" i="7"/>
  <c r="X118" i="7"/>
  <c r="X216" i="7"/>
  <c r="X199" i="7"/>
  <c r="X223" i="7"/>
  <c r="X173" i="7"/>
  <c r="X45" i="7"/>
  <c r="X127" i="7"/>
  <c r="X128" i="7"/>
  <c r="X73" i="7"/>
  <c r="O416" i="7"/>
  <c r="O389" i="3" s="1"/>
  <c r="K418" i="7"/>
  <c r="K391" i="3" s="1"/>
  <c r="G413" i="7"/>
  <c r="G386" i="3" s="1"/>
  <c r="X234" i="7"/>
  <c r="X306" i="7"/>
  <c r="X122" i="7"/>
  <c r="X279" i="7"/>
  <c r="X249" i="7"/>
  <c r="X282" i="7"/>
  <c r="X209" i="7"/>
  <c r="X213" i="7"/>
  <c r="X103" i="7"/>
  <c r="X149" i="7"/>
  <c r="X257" i="7"/>
  <c r="X238" i="7"/>
  <c r="X136" i="7"/>
  <c r="X95" i="7"/>
  <c r="X119" i="7"/>
  <c r="X324" i="7"/>
  <c r="X152" i="7"/>
  <c r="X198" i="7"/>
  <c r="X143" i="7"/>
  <c r="X232" i="7"/>
  <c r="X214" i="7"/>
  <c r="X246" i="7"/>
  <c r="X281" i="7"/>
  <c r="X71" i="7"/>
  <c r="X219" i="7"/>
  <c r="X229" i="7"/>
  <c r="X115" i="7"/>
  <c r="X109" i="7"/>
  <c r="X151" i="7"/>
  <c r="X79" i="7"/>
  <c r="F85" i="7"/>
  <c r="F337" i="7"/>
  <c r="Q389" i="7"/>
  <c r="K416" i="7"/>
  <c r="K389" i="3" s="1"/>
  <c r="Q383" i="7"/>
  <c r="L410" i="7"/>
  <c r="L383" i="3" s="1"/>
  <c r="AI258" i="6"/>
  <c r="AH195" i="6"/>
  <c r="AH280" i="6"/>
  <c r="AH80" i="6"/>
  <c r="AE135" i="6"/>
  <c r="AI139" i="6"/>
  <c r="AI197" i="6"/>
  <c r="V100" i="7"/>
  <c r="Y110" i="7"/>
  <c r="E110" i="8" s="1"/>
  <c r="Y215" i="7"/>
  <c r="E215" i="8" s="1"/>
  <c r="Y184" i="7"/>
  <c r="E184" i="8" s="1"/>
  <c r="Y294" i="7"/>
  <c r="E294" i="8" s="1"/>
  <c r="V103" i="7"/>
  <c r="AJ103" i="6"/>
  <c r="V122" i="7"/>
  <c r="Y70" i="7"/>
  <c r="E70" i="8" s="1"/>
  <c r="Y145" i="7"/>
  <c r="E145" i="8" s="1"/>
  <c r="Y113" i="7"/>
  <c r="E113" i="8" s="1"/>
  <c r="V257" i="7"/>
  <c r="V302" i="7"/>
  <c r="AJ302" i="6"/>
  <c r="V329" i="7"/>
  <c r="AJ329" i="6"/>
  <c r="V238" i="7"/>
  <c r="AJ238" i="6"/>
  <c r="Y334" i="7"/>
  <c r="E334" i="8" s="1"/>
  <c r="V189" i="7"/>
  <c r="AF189" i="6" s="1"/>
  <c r="AJ189" i="6"/>
  <c r="V292" i="7"/>
  <c r="AJ292" i="6"/>
  <c r="Y361" i="7"/>
  <c r="E361" i="8" s="1"/>
  <c r="V267" i="7"/>
  <c r="AJ267" i="6"/>
  <c r="V319" i="7"/>
  <c r="AJ319" i="6"/>
  <c r="Y324" i="7"/>
  <c r="E324" i="8" s="1"/>
  <c r="Y332" i="7"/>
  <c r="E332" i="8" s="1"/>
  <c r="Y235" i="7"/>
  <c r="E235" i="8" s="1"/>
  <c r="V64" i="7"/>
  <c r="AF64" i="6" s="1"/>
  <c r="AJ64" i="6"/>
  <c r="V336" i="7"/>
  <c r="AJ336" i="6"/>
  <c r="V198" i="7"/>
  <c r="AF198" i="6" s="1"/>
  <c r="AJ198" i="6"/>
  <c r="V62" i="7"/>
  <c r="V117" i="7"/>
  <c r="AJ117" i="6"/>
  <c r="V357" i="7"/>
  <c r="AF357" i="6" s="1"/>
  <c r="AJ357" i="6"/>
  <c r="Y196" i="7"/>
  <c r="E196" i="8" s="1"/>
  <c r="V265" i="7"/>
  <c r="AF265" i="6" s="1"/>
  <c r="AJ265" i="6"/>
  <c r="V232" i="7"/>
  <c r="AJ232" i="6"/>
  <c r="V112" i="7"/>
  <c r="AJ112" i="6"/>
  <c r="Y278" i="7"/>
  <c r="E278" i="8" s="1"/>
  <c r="Y299" i="7"/>
  <c r="E299" i="8" s="1"/>
  <c r="V209" i="7"/>
  <c r="AF209" i="6" s="1"/>
  <c r="AJ209" i="6"/>
  <c r="Y343" i="7"/>
  <c r="E343" i="8" s="1"/>
  <c r="V115" i="7"/>
  <c r="AJ115" i="6"/>
  <c r="V110" i="7"/>
  <c r="AF110" i="6" s="1"/>
  <c r="AJ110" i="6"/>
  <c r="V127" i="7"/>
  <c r="AJ127" i="6"/>
  <c r="V128" i="7"/>
  <c r="AJ128" i="6"/>
  <c r="Y75" i="7"/>
  <c r="E75" i="8" s="1"/>
  <c r="V73" i="7"/>
  <c r="AJ73" i="6"/>
  <c r="N88" i="7"/>
  <c r="AI88" i="6"/>
  <c r="E202" i="7"/>
  <c r="AD202" i="6" s="1"/>
  <c r="AH202" i="6"/>
  <c r="N126" i="7"/>
  <c r="AE126" i="6" s="1"/>
  <c r="AI126" i="6"/>
  <c r="E196" i="7"/>
  <c r="AD196" i="6" s="1"/>
  <c r="AH196" i="6"/>
  <c r="E93" i="7"/>
  <c r="AD93" i="6" s="1"/>
  <c r="AH93" i="6"/>
  <c r="O297" i="7"/>
  <c r="AE297" i="6" s="1"/>
  <c r="AI297" i="6"/>
  <c r="E74" i="7"/>
  <c r="AD74" i="6" s="1"/>
  <c r="AH74" i="6"/>
  <c r="N268" i="7"/>
  <c r="AE268" i="6" s="1"/>
  <c r="AI268" i="6"/>
  <c r="N302" i="7"/>
  <c r="AE302" i="6" s="1"/>
  <c r="AI302" i="6"/>
  <c r="I391" i="7"/>
  <c r="I402" i="7"/>
  <c r="I375" i="3" s="1"/>
  <c r="I375" i="7"/>
  <c r="I418" i="7"/>
  <c r="I391" i="3" s="1"/>
  <c r="E78" i="7"/>
  <c r="AD78" i="6" s="1"/>
  <c r="AH78" i="6"/>
  <c r="O414" i="7"/>
  <c r="O387" i="3" s="1"/>
  <c r="O387" i="7"/>
  <c r="E292" i="7"/>
  <c r="AD292" i="6" s="1"/>
  <c r="AH292" i="6"/>
  <c r="N300" i="7"/>
  <c r="AE300" i="6" s="1"/>
  <c r="AI300" i="6"/>
  <c r="H386" i="7"/>
  <c r="H413" i="7"/>
  <c r="H386" i="3" s="1"/>
  <c r="N190" i="7"/>
  <c r="AE190" i="6" s="1"/>
  <c r="AI190" i="6"/>
  <c r="E294" i="7"/>
  <c r="AD294" i="6" s="1"/>
  <c r="AH294" i="6"/>
  <c r="E152" i="7"/>
  <c r="AD152" i="6" s="1"/>
  <c r="AH152" i="6"/>
  <c r="N278" i="7"/>
  <c r="AE278" i="6" s="1"/>
  <c r="AI278" i="6"/>
  <c r="E126" i="7"/>
  <c r="AD126" i="6" s="1"/>
  <c r="AH126" i="6"/>
  <c r="N267" i="7"/>
  <c r="AE267" i="6" s="1"/>
  <c r="AI267" i="6"/>
  <c r="E208" i="7"/>
  <c r="AD208" i="6" s="1"/>
  <c r="AH208" i="6"/>
  <c r="E115" i="7"/>
  <c r="AD115" i="6" s="1"/>
  <c r="AH115" i="6"/>
  <c r="E302" i="7"/>
  <c r="AD302" i="6" s="1"/>
  <c r="AH302" i="6"/>
  <c r="E185" i="7"/>
  <c r="AD185" i="6" s="1"/>
  <c r="AH185" i="6"/>
  <c r="N313" i="7"/>
  <c r="AE313" i="6" s="1"/>
  <c r="AI313" i="6"/>
  <c r="I408" i="7"/>
  <c r="I381" i="3" s="1"/>
  <c r="I381" i="7"/>
  <c r="I397" i="7"/>
  <c r="I370" i="3" s="1"/>
  <c r="I370" i="7"/>
  <c r="E246" i="7"/>
  <c r="AD246" i="6" s="1"/>
  <c r="AH246" i="6"/>
  <c r="E167" i="7"/>
  <c r="AD167" i="6" s="1"/>
  <c r="AH167" i="6"/>
  <c r="E343" i="7"/>
  <c r="AD343" i="6" s="1"/>
  <c r="AH343" i="6"/>
  <c r="N71" i="7"/>
  <c r="AE71" i="6" s="1"/>
  <c r="AI71" i="6"/>
  <c r="N143" i="7"/>
  <c r="AE143" i="6" s="1"/>
  <c r="AI143" i="6"/>
  <c r="N154" i="7"/>
  <c r="AE154" i="6" s="1"/>
  <c r="AI154" i="6"/>
  <c r="E278" i="7"/>
  <c r="AD278" i="6" s="1"/>
  <c r="AH278" i="6"/>
  <c r="N202" i="7"/>
  <c r="AE202" i="6" s="1"/>
  <c r="AI202" i="6"/>
  <c r="G408" i="7"/>
  <c r="G381" i="3" s="1"/>
  <c r="G381" i="7"/>
  <c r="G370" i="7"/>
  <c r="G397" i="7"/>
  <c r="G370" i="3" s="1"/>
  <c r="N160" i="7"/>
  <c r="AE160" i="6" s="1"/>
  <c r="AI160" i="6"/>
  <c r="I413" i="7"/>
  <c r="I386" i="3" s="1"/>
  <c r="I386" i="7"/>
  <c r="E218" i="7"/>
  <c r="AD218" i="6" s="1"/>
  <c r="AH218" i="6"/>
  <c r="N227" i="7"/>
  <c r="AE227" i="6" s="1"/>
  <c r="AI227" i="6"/>
  <c r="E308" i="7"/>
  <c r="AD308" i="6" s="1"/>
  <c r="AH308" i="6"/>
  <c r="N156" i="7"/>
  <c r="AE156" i="6" s="1"/>
  <c r="AI156" i="6"/>
  <c r="N346" i="7"/>
  <c r="AE346" i="6" s="1"/>
  <c r="AI346" i="6"/>
  <c r="E227" i="7"/>
  <c r="AD227" i="6" s="1"/>
  <c r="AH227" i="6"/>
  <c r="N288" i="7"/>
  <c r="AE288" i="6" s="1"/>
  <c r="AI288" i="6"/>
  <c r="E71" i="7"/>
  <c r="AD71" i="6" s="1"/>
  <c r="AH71" i="6"/>
  <c r="V22" i="7"/>
  <c r="AF22" i="6" s="1"/>
  <c r="AJ22" i="6"/>
  <c r="V78" i="7"/>
  <c r="AF78" i="6" s="1"/>
  <c r="AJ78" i="6"/>
  <c r="N170" i="7"/>
  <c r="AE170" i="6" s="1"/>
  <c r="AI170" i="6"/>
  <c r="E205" i="7"/>
  <c r="AD205" i="6" s="1"/>
  <c r="AH205" i="6"/>
  <c r="E318" i="7"/>
  <c r="AD318" i="6" s="1"/>
  <c r="AH318" i="6"/>
  <c r="H408" i="7"/>
  <c r="H381" i="3" s="1"/>
  <c r="H381" i="7"/>
  <c r="H370" i="7"/>
  <c r="H397" i="7"/>
  <c r="H370" i="3" s="1"/>
  <c r="E350" i="7"/>
  <c r="AD350" i="6" s="1"/>
  <c r="AH350" i="6"/>
  <c r="L412" i="7"/>
  <c r="L385" i="3" s="1"/>
  <c r="L398" i="7"/>
  <c r="L371" i="3" s="1"/>
  <c r="L385" i="7"/>
  <c r="L371" i="7"/>
  <c r="N215" i="7"/>
  <c r="AE215" i="6" s="1"/>
  <c r="AI215" i="6"/>
  <c r="N119" i="7"/>
  <c r="AE119" i="6" s="1"/>
  <c r="AI119" i="6"/>
  <c r="J374" i="7"/>
  <c r="AI328" i="6"/>
  <c r="AH153" i="6"/>
  <c r="AH137" i="6"/>
  <c r="G371" i="7"/>
  <c r="AI181" i="6"/>
  <c r="AH213" i="6"/>
  <c r="M416" i="7"/>
  <c r="M389" i="3" s="1"/>
  <c r="J410" i="7"/>
  <c r="J383" i="3" s="1"/>
  <c r="H374" i="7"/>
  <c r="AE209" i="6"/>
  <c r="AD239" i="6"/>
  <c r="AD173" i="6"/>
  <c r="F414" i="7"/>
  <c r="F387" i="3" s="1"/>
  <c r="AE131" i="6"/>
  <c r="U410" i="7"/>
  <c r="U383" i="3" s="1"/>
  <c r="J389" i="7"/>
  <c r="F370" i="7"/>
  <c r="F391" i="7"/>
  <c r="M383" i="7"/>
  <c r="P401" i="7"/>
  <c r="P374" i="3" s="1"/>
  <c r="AD183" i="6"/>
  <c r="M418" i="7"/>
  <c r="M391" i="3" s="1"/>
  <c r="AE159" i="6"/>
  <c r="AE257" i="6"/>
  <c r="I401" i="7"/>
  <c r="I374" i="3" s="1"/>
  <c r="AI213" i="6"/>
  <c r="AH212" i="6"/>
  <c r="L397" i="7"/>
  <c r="L370" i="3" s="1"/>
  <c r="AI351" i="6"/>
  <c r="AI330" i="6"/>
  <c r="AI318" i="6"/>
  <c r="O389" i="7"/>
  <c r="P408" i="7"/>
  <c r="P381" i="3" s="1"/>
  <c r="G375" i="7"/>
  <c r="P372" i="7"/>
  <c r="F399" i="7"/>
  <c r="F372" i="3" s="1"/>
  <c r="N284" i="7"/>
  <c r="AE284" i="6" s="1"/>
  <c r="AI284" i="6"/>
  <c r="E286" i="7"/>
  <c r="V226" i="7"/>
  <c r="AF226" i="6" s="1"/>
  <c r="AJ226" i="6"/>
  <c r="Y189" i="7"/>
  <c r="E189" i="8" s="1"/>
  <c r="Y242" i="7"/>
  <c r="E242" i="8" s="1"/>
  <c r="Y360" i="7"/>
  <c r="E360" i="8" s="1"/>
  <c r="Y295" i="7"/>
  <c r="E295" i="8" s="1"/>
  <c r="V68" i="7"/>
  <c r="AJ68" i="6"/>
  <c r="Y186" i="7"/>
  <c r="E186" i="8" s="1"/>
  <c r="V310" i="7"/>
  <c r="AJ310" i="6"/>
  <c r="V185" i="7"/>
  <c r="AF185" i="6" s="1"/>
  <c r="AJ185" i="6"/>
  <c r="Y157" i="7"/>
  <c r="E157" i="8" s="1"/>
  <c r="Y287" i="7"/>
  <c r="E287" i="8" s="1"/>
  <c r="V169" i="7"/>
  <c r="AJ169" i="6"/>
  <c r="V151" i="7"/>
  <c r="AF151" i="6" s="1"/>
  <c r="AJ151" i="6"/>
  <c r="V138" i="7"/>
  <c r="AF138" i="6" s="1"/>
  <c r="AJ138" i="6"/>
  <c r="V149" i="7"/>
  <c r="AF149" i="6" s="1"/>
  <c r="AJ149" i="6"/>
  <c r="Y296" i="7"/>
  <c r="E296" i="8" s="1"/>
  <c r="Y90" i="7"/>
  <c r="E90" i="8" s="1"/>
  <c r="Y201" i="7"/>
  <c r="E201" i="8" s="1"/>
  <c r="T413" i="7"/>
  <c r="T386" i="3" s="1"/>
  <c r="T386" i="7"/>
  <c r="Y203" i="7"/>
  <c r="E203" i="8" s="1"/>
  <c r="V156" i="7"/>
  <c r="AF156" i="6" s="1"/>
  <c r="AJ156" i="6"/>
  <c r="Y246" i="7"/>
  <c r="E246" i="8" s="1"/>
  <c r="V135" i="7"/>
  <c r="AF135" i="6" s="1"/>
  <c r="AJ135" i="6"/>
  <c r="V279" i="7"/>
  <c r="AJ279" i="6"/>
  <c r="V314" i="7"/>
  <c r="AF314" i="6" s="1"/>
  <c r="AJ314" i="6"/>
  <c r="V74" i="7"/>
  <c r="AF74" i="6" s="1"/>
  <c r="AJ74" i="6"/>
  <c r="Y231" i="7"/>
  <c r="E231" i="8" s="1"/>
  <c r="V324" i="7"/>
  <c r="AJ324" i="6"/>
  <c r="V63" i="7"/>
  <c r="AJ63" i="6"/>
  <c r="Y121" i="7"/>
  <c r="E121" i="8" s="1"/>
  <c r="V345" i="7"/>
  <c r="AF345" i="6" s="1"/>
  <c r="AJ345" i="6"/>
  <c r="V344" i="7"/>
  <c r="AF344" i="6" s="1"/>
  <c r="AJ344" i="6"/>
  <c r="V164" i="7"/>
  <c r="AF164" i="6" s="1"/>
  <c r="AJ164" i="6"/>
  <c r="V195" i="7"/>
  <c r="AJ195" i="6"/>
  <c r="V260" i="7"/>
  <c r="AF260" i="6" s="1"/>
  <c r="AJ260" i="6"/>
  <c r="V351" i="7"/>
  <c r="AJ351" i="6"/>
  <c r="V281" i="7"/>
  <c r="AJ281" i="6"/>
  <c r="Y224" i="7"/>
  <c r="E224" i="8" s="1"/>
  <c r="V247" i="7"/>
  <c r="AF247" i="6" s="1"/>
  <c r="AJ247" i="6"/>
  <c r="Y197" i="7"/>
  <c r="E197" i="8" s="1"/>
  <c r="Y213" i="7"/>
  <c r="E213" i="8" s="1"/>
  <c r="Y317" i="7"/>
  <c r="E317" i="8" s="1"/>
  <c r="Y263" i="7"/>
  <c r="E263" i="8" s="1"/>
  <c r="V262" i="7"/>
  <c r="AF262" i="6" s="1"/>
  <c r="AJ262" i="6"/>
  <c r="V339" i="7"/>
  <c r="AF339" i="6" s="1"/>
  <c r="AJ339" i="6"/>
  <c r="Y129" i="7"/>
  <c r="E129" i="8" s="1"/>
  <c r="Y142" i="7"/>
  <c r="E142" i="8" s="1"/>
  <c r="Y211" i="7"/>
  <c r="E211" i="8" s="1"/>
  <c r="V79" i="7"/>
  <c r="AF79" i="6" s="1"/>
  <c r="AJ79" i="6"/>
  <c r="E363" i="7"/>
  <c r="AD363" i="6" s="1"/>
  <c r="AH363" i="6"/>
  <c r="N211" i="7"/>
  <c r="AE211" i="6" s="1"/>
  <c r="AI211" i="6"/>
  <c r="E169" i="7"/>
  <c r="AD169" i="6" s="1"/>
  <c r="AH169" i="6"/>
  <c r="E97" i="7"/>
  <c r="AD97" i="6" s="1"/>
  <c r="AH97" i="6"/>
  <c r="N107" i="7"/>
  <c r="AE107" i="6" s="1"/>
  <c r="AI107" i="6"/>
  <c r="N138" i="7"/>
  <c r="AE138" i="6" s="1"/>
  <c r="AI138" i="6"/>
  <c r="N264" i="7"/>
  <c r="AE264" i="6" s="1"/>
  <c r="AI264" i="6"/>
  <c r="N180" i="7"/>
  <c r="AE180" i="6" s="1"/>
  <c r="AI180" i="6"/>
  <c r="N231" i="7"/>
  <c r="AE231" i="6" s="1"/>
  <c r="AI231" i="6"/>
  <c r="E348" i="7"/>
  <c r="AD348" i="6" s="1"/>
  <c r="AH348" i="6"/>
  <c r="N205" i="7"/>
  <c r="AE205" i="6" s="1"/>
  <c r="AI205" i="6"/>
  <c r="N164" i="7"/>
  <c r="AE164" i="6" s="1"/>
  <c r="AI164" i="6"/>
  <c r="N341" i="7"/>
  <c r="AE341" i="6" s="1"/>
  <c r="AI341" i="6"/>
  <c r="E288" i="7"/>
  <c r="AD288" i="6" s="1"/>
  <c r="AH288" i="6"/>
  <c r="N70" i="7"/>
  <c r="AE70" i="6" s="1"/>
  <c r="AI70" i="6"/>
  <c r="N145" i="7"/>
  <c r="AE145" i="6" s="1"/>
  <c r="AI145" i="6"/>
  <c r="E155" i="7"/>
  <c r="AD155" i="6" s="1"/>
  <c r="AH155" i="6"/>
  <c r="N348" i="7"/>
  <c r="AE348" i="6" s="1"/>
  <c r="AI348" i="6"/>
  <c r="N122" i="7"/>
  <c r="AE122" i="6" s="1"/>
  <c r="AI122" i="6"/>
  <c r="E120" i="7"/>
  <c r="AD120" i="6" s="1"/>
  <c r="AH120" i="6"/>
  <c r="E87" i="7"/>
  <c r="AD87" i="6" s="1"/>
  <c r="AH87" i="6"/>
  <c r="E180" i="7"/>
  <c r="AD180" i="6" s="1"/>
  <c r="AH180" i="6"/>
  <c r="O418" i="7"/>
  <c r="O391" i="3" s="1"/>
  <c r="O375" i="7"/>
  <c r="O402" i="7"/>
  <c r="O375" i="3" s="1"/>
  <c r="O391" i="7"/>
  <c r="N223" i="7"/>
  <c r="AE223" i="6" s="1"/>
  <c r="AI223" i="6"/>
  <c r="L387" i="7"/>
  <c r="L414" i="7"/>
  <c r="L387" i="3" s="1"/>
  <c r="N338" i="7"/>
  <c r="AE338" i="6" s="1"/>
  <c r="AI338" i="6"/>
  <c r="E189" i="7"/>
  <c r="AD189" i="6" s="1"/>
  <c r="AH189" i="6"/>
  <c r="E106" i="7"/>
  <c r="AD106" i="6" s="1"/>
  <c r="AH106" i="6"/>
  <c r="N245" i="7"/>
  <c r="AE245" i="6" s="1"/>
  <c r="AI245" i="6"/>
  <c r="N64" i="7"/>
  <c r="AE64" i="6" s="1"/>
  <c r="AI64" i="6"/>
  <c r="N113" i="7"/>
  <c r="AE113" i="6" s="1"/>
  <c r="AI113" i="6"/>
  <c r="N240" i="7"/>
  <c r="AE240" i="6" s="1"/>
  <c r="AI240" i="6"/>
  <c r="E289" i="7"/>
  <c r="AD289" i="6" s="1"/>
  <c r="AH289" i="6"/>
  <c r="E293" i="7"/>
  <c r="AD293" i="6" s="1"/>
  <c r="AH293" i="6"/>
  <c r="N187" i="7"/>
  <c r="AE187" i="6" s="1"/>
  <c r="AI187" i="6"/>
  <c r="E229" i="7"/>
  <c r="AD229" i="6" s="1"/>
  <c r="AH229" i="6"/>
  <c r="K387" i="7"/>
  <c r="K414" i="7"/>
  <c r="K387" i="3" s="1"/>
  <c r="J401" i="7"/>
  <c r="J374" i="3" s="1"/>
  <c r="AE328" i="6"/>
  <c r="L389" i="7"/>
  <c r="AD153" i="6"/>
  <c r="AD137" i="6"/>
  <c r="G385" i="7"/>
  <c r="AE181" i="6"/>
  <c r="AD213" i="6"/>
  <c r="H401" i="7"/>
  <c r="H374" i="3" s="1"/>
  <c r="Q416" i="7"/>
  <c r="Q389" i="3" s="1"/>
  <c r="AI210" i="6"/>
  <c r="AI83" i="6"/>
  <c r="AH226" i="6"/>
  <c r="J375" i="7"/>
  <c r="AH267" i="6"/>
  <c r="AH184" i="6"/>
  <c r="W382" i="7"/>
  <c r="K383" i="7"/>
  <c r="K375" i="7"/>
  <c r="F408" i="7"/>
  <c r="F381" i="3" s="1"/>
  <c r="P371" i="7"/>
  <c r="AF153" i="6"/>
  <c r="P417" i="7"/>
  <c r="P390" i="3" s="1"/>
  <c r="AI260" i="6"/>
  <c r="M391" i="7"/>
  <c r="AH323" i="6"/>
  <c r="I389" i="7"/>
  <c r="J397" i="7"/>
  <c r="J370" i="3" s="1"/>
  <c r="Q386" i="7"/>
  <c r="O383" i="7"/>
  <c r="I417" i="7"/>
  <c r="I390" i="3" s="1"/>
  <c r="AE213" i="6"/>
  <c r="AD212" i="6"/>
  <c r="L408" i="7"/>
  <c r="L381" i="3" s="1"/>
  <c r="AE351" i="6"/>
  <c r="AE330" i="6"/>
  <c r="AE318" i="6"/>
  <c r="P381" i="7"/>
  <c r="G391" i="7"/>
  <c r="P399" i="7"/>
  <c r="P372" i="3" s="1"/>
  <c r="H383" i="7"/>
  <c r="I382" i="7"/>
  <c r="E255" i="7"/>
  <c r="AD255" i="6" s="1"/>
  <c r="AH255" i="6"/>
  <c r="Y288" i="7"/>
  <c r="E288" i="8" s="1"/>
  <c r="V204" i="7"/>
  <c r="AF204" i="6" s="1"/>
  <c r="AJ204" i="6"/>
  <c r="Y302" i="7"/>
  <c r="E302" i="8" s="1"/>
  <c r="V86" i="7"/>
  <c r="AF86" i="6" s="1"/>
  <c r="AJ86" i="6"/>
  <c r="Y329" i="7"/>
  <c r="E329" i="8" s="1"/>
  <c r="Y202" i="7"/>
  <c r="E202" i="8" s="1"/>
  <c r="V244" i="7"/>
  <c r="AF244" i="6" s="1"/>
  <c r="AJ244" i="6"/>
  <c r="V331" i="7"/>
  <c r="AJ331" i="6"/>
  <c r="V274" i="7"/>
  <c r="AJ274" i="6"/>
  <c r="Y319" i="7"/>
  <c r="E319" i="8" s="1"/>
  <c r="V181" i="7"/>
  <c r="AJ181" i="6"/>
  <c r="V309" i="7"/>
  <c r="AF309" i="6" s="1"/>
  <c r="AJ309" i="6"/>
  <c r="V297" i="7"/>
  <c r="AJ297" i="6"/>
  <c r="V275" i="7"/>
  <c r="AF275" i="6" s="1"/>
  <c r="AJ275" i="6"/>
  <c r="Y249" i="7"/>
  <c r="E249" i="8" s="1"/>
  <c r="V3" i="7"/>
  <c r="AJ3" i="6"/>
  <c r="V212" i="7"/>
  <c r="AF212" i="6" s="1"/>
  <c r="AJ212" i="6"/>
  <c r="Y336" i="7"/>
  <c r="E336" i="8" s="1"/>
  <c r="V231" i="7"/>
  <c r="AF231" i="6" s="1"/>
  <c r="AJ231" i="6"/>
  <c r="Y136" i="7"/>
  <c r="E136" i="8" s="1"/>
  <c r="Y156" i="7"/>
  <c r="E156" i="8" s="1"/>
  <c r="Y104" i="7"/>
  <c r="E104" i="8" s="1"/>
  <c r="V271" i="7"/>
  <c r="AF271" i="6" s="1"/>
  <c r="AJ271" i="6"/>
  <c r="Y216" i="7"/>
  <c r="E216" i="8" s="1"/>
  <c r="V318" i="7"/>
  <c r="AF318" i="6" s="1"/>
  <c r="AJ318" i="6"/>
  <c r="V96" i="7"/>
  <c r="AF96" i="6" s="1"/>
  <c r="AJ96" i="6"/>
  <c r="V354" i="7"/>
  <c r="AF354" i="6" s="1"/>
  <c r="AJ354" i="6"/>
  <c r="Y359" i="7"/>
  <c r="E359" i="8" s="1"/>
  <c r="V174" i="7"/>
  <c r="AF174" i="6" s="1"/>
  <c r="AJ174" i="6"/>
  <c r="V225" i="7"/>
  <c r="AF225" i="6" s="1"/>
  <c r="AJ225" i="6"/>
  <c r="V206" i="7"/>
  <c r="AF206" i="6" s="1"/>
  <c r="AJ206" i="6"/>
  <c r="V270" i="7"/>
  <c r="AF270" i="6" s="1"/>
  <c r="AJ270" i="6"/>
  <c r="V258" i="7"/>
  <c r="AF258" i="6" s="1"/>
  <c r="AJ258" i="6"/>
  <c r="V240" i="7"/>
  <c r="AF240" i="6" s="1"/>
  <c r="AJ240" i="6"/>
  <c r="V277" i="7"/>
  <c r="AJ277" i="6"/>
  <c r="V187" i="7"/>
  <c r="AF187" i="6" s="1"/>
  <c r="AJ187" i="6"/>
  <c r="V251" i="7"/>
  <c r="AF251" i="6" s="1"/>
  <c r="AJ251" i="6"/>
  <c r="V220" i="7"/>
  <c r="AF220" i="6" s="1"/>
  <c r="AJ220" i="6"/>
  <c r="V125" i="7"/>
  <c r="AJ125" i="6"/>
  <c r="V163" i="7"/>
  <c r="AF163" i="6" s="1"/>
  <c r="AJ163" i="6"/>
  <c r="Y74" i="7"/>
  <c r="E74" i="8" s="1"/>
  <c r="V118" i="7"/>
  <c r="AF118" i="6" s="1"/>
  <c r="AJ118" i="6"/>
  <c r="V91" i="7"/>
  <c r="AF91" i="6" s="1"/>
  <c r="AJ91" i="6"/>
  <c r="Y133" i="7"/>
  <c r="E133" i="8" s="1"/>
  <c r="Q374" i="7"/>
  <c r="Q417" i="7"/>
  <c r="Q390" i="3" s="1"/>
  <c r="Q401" i="7"/>
  <c r="Q374" i="3" s="1"/>
  <c r="Q390" i="7"/>
  <c r="N289" i="7"/>
  <c r="AE289" i="6" s="1"/>
  <c r="AI289" i="6"/>
  <c r="N63" i="7"/>
  <c r="AI63" i="6"/>
  <c r="G414" i="7"/>
  <c r="G387" i="3" s="1"/>
  <c r="G387" i="7"/>
  <c r="N244" i="7"/>
  <c r="AE244" i="6" s="1"/>
  <c r="AI244" i="6"/>
  <c r="N62" i="7"/>
  <c r="AE62" i="6" s="1"/>
  <c r="AI62" i="6"/>
  <c r="E335" i="7"/>
  <c r="AH335" i="6"/>
  <c r="E145" i="7"/>
  <c r="AD145" i="6" s="1"/>
  <c r="AH145" i="6"/>
  <c r="E148" i="7"/>
  <c r="AH148" i="6"/>
  <c r="E275" i="7"/>
  <c r="AD275" i="6" s="1"/>
  <c r="AH275" i="6"/>
  <c r="E215" i="7"/>
  <c r="AD215" i="6" s="1"/>
  <c r="AH215" i="6"/>
  <c r="N166" i="7"/>
  <c r="AE166" i="6" s="1"/>
  <c r="AI166" i="6"/>
  <c r="N270" i="7"/>
  <c r="AE270" i="6" s="1"/>
  <c r="AI270" i="6"/>
  <c r="E192" i="7"/>
  <c r="AD192" i="6" s="1"/>
  <c r="AH192" i="6"/>
  <c r="E287" i="7"/>
  <c r="AH287" i="6"/>
  <c r="N161" i="7"/>
  <c r="AE161" i="6" s="1"/>
  <c r="AI161" i="6"/>
  <c r="E306" i="7"/>
  <c r="AD306" i="6" s="1"/>
  <c r="AH306" i="6"/>
  <c r="E336" i="7"/>
  <c r="AD336" i="6" s="1"/>
  <c r="AH336" i="6"/>
  <c r="N303" i="7"/>
  <c r="AE303" i="6" s="1"/>
  <c r="AI303" i="6"/>
  <c r="E326" i="7"/>
  <c r="AD326" i="6" s="1"/>
  <c r="AH326" i="6"/>
  <c r="E352" i="7"/>
  <c r="AD352" i="6" s="1"/>
  <c r="AH352" i="6"/>
  <c r="E298" i="7"/>
  <c r="AD298" i="6" s="1"/>
  <c r="AH298" i="6"/>
  <c r="E207" i="7"/>
  <c r="AD207" i="6" s="1"/>
  <c r="AH207" i="6"/>
  <c r="N247" i="7"/>
  <c r="AE247" i="6" s="1"/>
  <c r="AI247" i="6"/>
  <c r="N314" i="7"/>
  <c r="AE314" i="6" s="1"/>
  <c r="AI314" i="6"/>
  <c r="E76" i="7"/>
  <c r="AD76" i="6" s="1"/>
  <c r="AH76" i="6"/>
  <c r="E105" i="7"/>
  <c r="AD105" i="6" s="1"/>
  <c r="AH105" i="6"/>
  <c r="N332" i="7"/>
  <c r="AE332" i="6" s="1"/>
  <c r="AI332" i="6"/>
  <c r="E141" i="7"/>
  <c r="AD141" i="6" s="1"/>
  <c r="AH141" i="6"/>
  <c r="E259" i="7"/>
  <c r="AD259" i="6" s="1"/>
  <c r="AH259" i="6"/>
  <c r="E247" i="7"/>
  <c r="AD247" i="6" s="1"/>
  <c r="AH247" i="6"/>
  <c r="N185" i="7"/>
  <c r="AE185" i="6" s="1"/>
  <c r="AI185" i="6"/>
  <c r="E345" i="7"/>
  <c r="AD345" i="6" s="1"/>
  <c r="AH345" i="6"/>
  <c r="K417" i="7"/>
  <c r="K390" i="3" s="1"/>
  <c r="K401" i="7"/>
  <c r="K374" i="3" s="1"/>
  <c r="K390" i="7"/>
  <c r="K374" i="7"/>
  <c r="E72" i="7"/>
  <c r="AD72" i="6" s="1"/>
  <c r="AH72" i="6"/>
  <c r="E161" i="7"/>
  <c r="AD161" i="6" s="1"/>
  <c r="AH161" i="6"/>
  <c r="M381" i="7"/>
  <c r="M370" i="7"/>
  <c r="M408" i="7"/>
  <c r="M381" i="3" s="1"/>
  <c r="M397" i="7"/>
  <c r="M370" i="3" s="1"/>
  <c r="N74" i="7"/>
  <c r="AE74" i="6" s="1"/>
  <c r="AI74" i="6"/>
  <c r="E270" i="7"/>
  <c r="AD270" i="6" s="1"/>
  <c r="AH270" i="6"/>
  <c r="E279" i="7"/>
  <c r="AD279" i="6" s="1"/>
  <c r="AH279" i="6"/>
  <c r="N275" i="7"/>
  <c r="AE275" i="6" s="1"/>
  <c r="AI275" i="6"/>
  <c r="E224" i="7"/>
  <c r="AD224" i="6" s="1"/>
  <c r="AH224" i="6"/>
  <c r="E332" i="7"/>
  <c r="AD332" i="6" s="1"/>
  <c r="AH332" i="6"/>
  <c r="N263" i="7"/>
  <c r="AE263" i="6" s="1"/>
  <c r="AI263" i="6"/>
  <c r="N343" i="7"/>
  <c r="AE343" i="6" s="1"/>
  <c r="AI343" i="6"/>
  <c r="E112" i="7"/>
  <c r="AD112" i="6" s="1"/>
  <c r="AH112" i="6"/>
  <c r="N307" i="7"/>
  <c r="AE307" i="6" s="1"/>
  <c r="AI307" i="6"/>
  <c r="N324" i="7"/>
  <c r="AE324" i="6" s="1"/>
  <c r="AI324" i="6"/>
  <c r="N282" i="7"/>
  <c r="AE282" i="6" s="1"/>
  <c r="AI282" i="6"/>
  <c r="N216" i="7"/>
  <c r="AE216" i="6" s="1"/>
  <c r="AI216" i="6"/>
  <c r="E174" i="7"/>
  <c r="AD174" i="6" s="1"/>
  <c r="AH174" i="6"/>
  <c r="N152" i="7"/>
  <c r="AE152" i="6" s="1"/>
  <c r="AI152" i="6"/>
  <c r="N184" i="7"/>
  <c r="AE184" i="6" s="1"/>
  <c r="AI184" i="6"/>
  <c r="AH90" i="6"/>
  <c r="AH113" i="6"/>
  <c r="AH253" i="6"/>
  <c r="P414" i="7"/>
  <c r="P387" i="3" s="1"/>
  <c r="G398" i="7"/>
  <c r="G371" i="3" s="1"/>
  <c r="M389" i="7"/>
  <c r="H417" i="7"/>
  <c r="H390" i="3" s="1"/>
  <c r="AI325" i="6"/>
  <c r="H391" i="7"/>
  <c r="AE210" i="6"/>
  <c r="AE83" i="6"/>
  <c r="AD226" i="6"/>
  <c r="J391" i="7"/>
  <c r="AD267" i="6"/>
  <c r="AD184" i="6"/>
  <c r="F416" i="7"/>
  <c r="F389" i="3" s="1"/>
  <c r="K402" i="7"/>
  <c r="K375" i="3" s="1"/>
  <c r="J416" i="7"/>
  <c r="J389" i="3" s="1"/>
  <c r="F381" i="7"/>
  <c r="P398" i="7"/>
  <c r="P371" i="3" s="1"/>
  <c r="AF58" i="6"/>
  <c r="H402" i="7"/>
  <c r="H375" i="3" s="1"/>
  <c r="P390" i="7"/>
  <c r="AE260" i="6"/>
  <c r="M375" i="7"/>
  <c r="AD323" i="6"/>
  <c r="J381" i="7"/>
  <c r="I374" i="7"/>
  <c r="L370" i="7"/>
  <c r="I387" i="7"/>
  <c r="K413" i="7"/>
  <c r="K386" i="3" s="1"/>
  <c r="AI192" i="6"/>
  <c r="AH188" i="6"/>
  <c r="AH245" i="6"/>
  <c r="AH217" i="6"/>
  <c r="AH110" i="6"/>
  <c r="AH222" i="6"/>
  <c r="G402" i="7"/>
  <c r="G375" i="3" s="1"/>
  <c r="V289" i="7"/>
  <c r="AJ289" i="6"/>
  <c r="V70" i="7"/>
  <c r="AF70" i="6" s="1"/>
  <c r="AJ70" i="6"/>
  <c r="V259" i="7"/>
  <c r="AF259" i="6" s="1"/>
  <c r="AJ259" i="6"/>
  <c r="U386" i="7"/>
  <c r="U413" i="7"/>
  <c r="U386" i="3" s="1"/>
  <c r="Y118" i="7"/>
  <c r="E118" i="8" s="1"/>
  <c r="V205" i="7"/>
  <c r="AJ205" i="6"/>
  <c r="Y214" i="7"/>
  <c r="E214" i="8" s="1"/>
  <c r="Y323" i="7"/>
  <c r="E323" i="8" s="1"/>
  <c r="V126" i="7"/>
  <c r="AF126" i="6" s="1"/>
  <c r="AJ126" i="6"/>
  <c r="V211" i="7"/>
  <c r="AJ211" i="6"/>
  <c r="Y306" i="7"/>
  <c r="E306" i="8" s="1"/>
  <c r="V210" i="7"/>
  <c r="AF210" i="6" s="1"/>
  <c r="AJ210" i="6"/>
  <c r="V218" i="7"/>
  <c r="AJ218" i="6"/>
  <c r="V160" i="7"/>
  <c r="AJ160" i="6"/>
  <c r="V230" i="7"/>
  <c r="AF230" i="6" s="1"/>
  <c r="AJ230" i="6"/>
  <c r="Y222" i="7"/>
  <c r="E222" i="8" s="1"/>
  <c r="V120" i="7"/>
  <c r="AF120" i="6" s="1"/>
  <c r="AJ120" i="6"/>
  <c r="V293" i="7"/>
  <c r="AF293" i="6" s="1"/>
  <c r="AJ293" i="6"/>
  <c r="V114" i="7"/>
  <c r="AF114" i="6" s="1"/>
  <c r="AJ114" i="6"/>
  <c r="Y143" i="7"/>
  <c r="E143" i="8" s="1"/>
  <c r="V222" i="7"/>
  <c r="AF222" i="6" s="1"/>
  <c r="AJ222" i="6"/>
  <c r="V280" i="7"/>
  <c r="AF280" i="6" s="1"/>
  <c r="AJ280" i="6"/>
  <c r="V159" i="7"/>
  <c r="AJ159" i="6"/>
  <c r="Y166" i="7"/>
  <c r="E166" i="8" s="1"/>
  <c r="V361" i="7"/>
  <c r="AF361" i="6" s="1"/>
  <c r="AJ361" i="6"/>
  <c r="V161" i="7"/>
  <c r="AF161" i="6" s="1"/>
  <c r="AJ161" i="6"/>
  <c r="Y152" i="7"/>
  <c r="E152" i="8" s="1"/>
  <c r="Y309" i="7"/>
  <c r="E309" i="8" s="1"/>
  <c r="V150" i="7"/>
  <c r="AF150" i="6" s="1"/>
  <c r="AJ150" i="6"/>
  <c r="Y261" i="7"/>
  <c r="E261" i="8" s="1"/>
  <c r="V350" i="7"/>
  <c r="AF350" i="6" s="1"/>
  <c r="AJ350" i="6"/>
  <c r="Y248" i="7"/>
  <c r="E248" i="8" s="1"/>
  <c r="Y232" i="7"/>
  <c r="E232" i="8" s="1"/>
  <c r="Y199" i="7"/>
  <c r="E199" i="8" s="1"/>
  <c r="V316" i="7"/>
  <c r="AF316" i="6" s="1"/>
  <c r="AJ316" i="6"/>
  <c r="V109" i="7"/>
  <c r="AJ109" i="6"/>
  <c r="V272" i="7"/>
  <c r="AJ272" i="6"/>
  <c r="Y219" i="7"/>
  <c r="E219" i="8" s="1"/>
  <c r="Y328" i="7"/>
  <c r="E328" i="8" s="1"/>
  <c r="V228" i="7"/>
  <c r="AJ228" i="6"/>
  <c r="Y281" i="7"/>
  <c r="E281" i="8" s="1"/>
  <c r="V322" i="7"/>
  <c r="AF322" i="6" s="1"/>
  <c r="AJ322" i="6"/>
  <c r="Y209" i="7"/>
  <c r="E209" i="8" s="1"/>
  <c r="V254" i="7"/>
  <c r="AF254" i="6" s="1"/>
  <c r="AJ254" i="6"/>
  <c r="Y109" i="7"/>
  <c r="E109" i="8" s="1"/>
  <c r="Y251" i="7"/>
  <c r="E251" i="8" s="1"/>
  <c r="Y127" i="7"/>
  <c r="E127" i="8" s="1"/>
  <c r="Y128" i="7"/>
  <c r="E128" i="8" s="1"/>
  <c r="V321" i="7"/>
  <c r="AF321" i="6" s="1"/>
  <c r="AJ321" i="6"/>
  <c r="Y297" i="7"/>
  <c r="E297" i="8" s="1"/>
  <c r="V77" i="7"/>
  <c r="AJ77" i="6"/>
  <c r="Y73" i="7"/>
  <c r="E73" i="8" s="1"/>
  <c r="E88" i="7"/>
  <c r="E85" i="7"/>
  <c r="E337" i="7"/>
  <c r="E237" i="7"/>
  <c r="AD237" i="6" s="1"/>
  <c r="AH237" i="6"/>
  <c r="E211" i="7"/>
  <c r="AD211" i="6" s="1"/>
  <c r="AH211" i="6"/>
  <c r="N299" i="7"/>
  <c r="AE299" i="6" s="1"/>
  <c r="AI299" i="6"/>
  <c r="E231" i="7"/>
  <c r="AD231" i="6" s="1"/>
  <c r="AH231" i="6"/>
  <c r="N329" i="7"/>
  <c r="AE329" i="6" s="1"/>
  <c r="AI329" i="6"/>
  <c r="N316" i="7"/>
  <c r="AE316" i="6" s="1"/>
  <c r="AI316" i="6"/>
  <c r="E240" i="7"/>
  <c r="AD240" i="6" s="1"/>
  <c r="AH240" i="6"/>
  <c r="E109" i="7"/>
  <c r="AD109" i="6" s="1"/>
  <c r="AH109" i="6"/>
  <c r="N309" i="7"/>
  <c r="AE309" i="6" s="1"/>
  <c r="AI309" i="6"/>
  <c r="N265" i="7"/>
  <c r="AE265" i="6" s="1"/>
  <c r="AI265" i="6"/>
  <c r="E305" i="7"/>
  <c r="AH305" i="6"/>
  <c r="E221" i="7"/>
  <c r="AD221" i="6" s="1"/>
  <c r="AH221" i="6"/>
  <c r="N173" i="7"/>
  <c r="AE173" i="6" s="1"/>
  <c r="AI173" i="6"/>
  <c r="N109" i="7"/>
  <c r="AE109" i="6" s="1"/>
  <c r="AI109" i="6"/>
  <c r="E274" i="7"/>
  <c r="AD274" i="6" s="1"/>
  <c r="AH274" i="6"/>
  <c r="E68" i="7"/>
  <c r="AD68" i="6" s="1"/>
  <c r="AH68" i="6"/>
  <c r="H389" i="7"/>
  <c r="H416" i="7"/>
  <c r="H389" i="3" s="1"/>
  <c r="N239" i="7"/>
  <c r="AE239" i="6" s="1"/>
  <c r="AI239" i="6"/>
  <c r="N221" i="7"/>
  <c r="AE221" i="6" s="1"/>
  <c r="AI221" i="6"/>
  <c r="E341" i="7"/>
  <c r="AD341" i="6" s="1"/>
  <c r="AH341" i="6"/>
  <c r="N293" i="7"/>
  <c r="AE293" i="6" s="1"/>
  <c r="AI293" i="6"/>
  <c r="E187" i="7"/>
  <c r="AD187" i="6" s="1"/>
  <c r="AH187" i="6"/>
  <c r="E264" i="7"/>
  <c r="AD264" i="6" s="1"/>
  <c r="AH264" i="6"/>
  <c r="N326" i="7"/>
  <c r="AE326" i="6" s="1"/>
  <c r="AI326" i="6"/>
  <c r="M387" i="7"/>
  <c r="M414" i="7"/>
  <c r="M387" i="3" s="1"/>
  <c r="N200" i="7"/>
  <c r="AE200" i="6" s="1"/>
  <c r="AI200" i="6"/>
  <c r="N150" i="7"/>
  <c r="AE150" i="6" s="1"/>
  <c r="AI150" i="6"/>
  <c r="E64" i="7"/>
  <c r="AD64" i="6" s="1"/>
  <c r="AH64" i="6"/>
  <c r="E313" i="7"/>
  <c r="AD313" i="6" s="1"/>
  <c r="AH313" i="6"/>
  <c r="E166" i="7"/>
  <c r="AD166" i="6" s="1"/>
  <c r="AH166" i="6"/>
  <c r="N228" i="7"/>
  <c r="AE228" i="6" s="1"/>
  <c r="AI228" i="6"/>
  <c r="E327" i="7"/>
  <c r="AD327" i="6" s="1"/>
  <c r="AH327" i="6"/>
  <c r="N295" i="7"/>
  <c r="AE295" i="6" s="1"/>
  <c r="AI295" i="6"/>
  <c r="E86" i="7"/>
  <c r="AD86" i="6" s="1"/>
  <c r="AH86" i="6"/>
  <c r="N120" i="7"/>
  <c r="AE120" i="6" s="1"/>
  <c r="AI120" i="6"/>
  <c r="N262" i="7"/>
  <c r="AE262" i="6" s="1"/>
  <c r="AI262" i="6"/>
  <c r="N319" i="7"/>
  <c r="AE319" i="6" s="1"/>
  <c r="AI319" i="6"/>
  <c r="E114" i="7"/>
  <c r="AD114" i="6" s="1"/>
  <c r="AH114" i="6"/>
  <c r="N226" i="7"/>
  <c r="AE226" i="6" s="1"/>
  <c r="AI226" i="6"/>
  <c r="N237" i="7"/>
  <c r="AE237" i="6" s="1"/>
  <c r="AI237" i="6"/>
  <c r="N97" i="7"/>
  <c r="AE97" i="6" s="1"/>
  <c r="AI97" i="6"/>
  <c r="N310" i="7"/>
  <c r="AE310" i="6" s="1"/>
  <c r="AI310" i="6"/>
  <c r="N344" i="7"/>
  <c r="AE344" i="6" s="1"/>
  <c r="AI344" i="6"/>
  <c r="N327" i="7"/>
  <c r="AE327" i="6" s="1"/>
  <c r="AI327" i="6"/>
  <c r="E295" i="7"/>
  <c r="AD295" i="6" s="1"/>
  <c r="AH295" i="6"/>
  <c r="N153" i="7"/>
  <c r="AI153" i="6"/>
  <c r="AD90" i="6"/>
  <c r="AD113" i="6"/>
  <c r="AD253" i="6"/>
  <c r="AE102" i="6"/>
  <c r="I410" i="7"/>
  <c r="I383" i="3" s="1"/>
  <c r="AE325" i="6"/>
  <c r="AE195" i="6"/>
  <c r="O374" i="7"/>
  <c r="AH210" i="6"/>
  <c r="AH139" i="6"/>
  <c r="AH304" i="6"/>
  <c r="J402" i="7"/>
  <c r="J375" i="3" s="1"/>
  <c r="Q397" i="7"/>
  <c r="Q370" i="3" s="1"/>
  <c r="L383" i="7"/>
  <c r="K391" i="7"/>
  <c r="G389" i="7"/>
  <c r="J413" i="7"/>
  <c r="J386" i="3" s="1"/>
  <c r="AH250" i="6"/>
  <c r="T383" i="7"/>
  <c r="M390" i="7"/>
  <c r="AI232" i="6"/>
  <c r="AI233" i="6"/>
  <c r="AH349" i="6"/>
  <c r="AI118" i="6"/>
  <c r="J408" i="7"/>
  <c r="J381" i="3" s="1"/>
  <c r="P382" i="7"/>
  <c r="AE192" i="6"/>
  <c r="AD188" i="6"/>
  <c r="AD245" i="6"/>
  <c r="AD217" i="6"/>
  <c r="AD110" i="6"/>
  <c r="AD222" i="6"/>
  <c r="V186" i="7"/>
  <c r="AF186" i="6" s="1"/>
  <c r="AJ186" i="6"/>
  <c r="Y185" i="7"/>
  <c r="E185" i="8" s="1"/>
  <c r="V216" i="7"/>
  <c r="AF216" i="6" s="1"/>
  <c r="AJ216" i="6"/>
  <c r="Y338" i="7"/>
  <c r="E338" i="8" s="1"/>
  <c r="Y138" i="7"/>
  <c r="E138" i="8" s="1"/>
  <c r="N285" i="7"/>
  <c r="AE285" i="6" s="1"/>
  <c r="AI285" i="6"/>
  <c r="Y279" i="7"/>
  <c r="Y64" i="7"/>
  <c r="E64" i="8" s="1"/>
  <c r="Y103" i="7"/>
  <c r="E103" i="8" s="1"/>
  <c r="V335" i="7"/>
  <c r="AJ335" i="6"/>
  <c r="V221" i="7"/>
  <c r="AF221" i="6" s="1"/>
  <c r="AJ221" i="6"/>
  <c r="V352" i="7"/>
  <c r="AJ352" i="6"/>
  <c r="V359" i="7"/>
  <c r="AJ359" i="6"/>
  <c r="V113" i="7"/>
  <c r="AF113" i="6" s="1"/>
  <c r="AJ113" i="6"/>
  <c r="V303" i="7"/>
  <c r="AF303" i="6" s="1"/>
  <c r="AJ303" i="6"/>
  <c r="Y71" i="7"/>
  <c r="E71" i="8" s="1"/>
  <c r="V104" i="7"/>
  <c r="AJ104" i="6"/>
  <c r="V215" i="7"/>
  <c r="AJ215" i="6"/>
  <c r="Y308" i="7"/>
  <c r="E308" i="8" s="1"/>
  <c r="W386" i="7"/>
  <c r="W413" i="7"/>
  <c r="W386" i="3" s="1"/>
  <c r="V97" i="7"/>
  <c r="AF97" i="6" s="1"/>
  <c r="AJ97" i="6"/>
  <c r="Y112" i="7"/>
  <c r="E112" i="8" s="1"/>
  <c r="V327" i="7"/>
  <c r="AJ327" i="6"/>
  <c r="Y180" i="7"/>
  <c r="E180" i="8" s="1"/>
  <c r="V266" i="7"/>
  <c r="AF266" i="6" s="1"/>
  <c r="AJ266" i="6"/>
  <c r="V168" i="7"/>
  <c r="AF168" i="6" s="1"/>
  <c r="AJ168" i="6"/>
  <c r="V203" i="7"/>
  <c r="AF203" i="6" s="1"/>
  <c r="AJ203" i="6"/>
  <c r="Y159" i="7"/>
  <c r="E159" i="8" s="1"/>
  <c r="Y307" i="7"/>
  <c r="E307" i="8" s="1"/>
  <c r="V144" i="7"/>
  <c r="AF144" i="6" s="1"/>
  <c r="AJ144" i="6"/>
  <c r="V89" i="7"/>
  <c r="AF89" i="6" s="1"/>
  <c r="AJ89" i="6"/>
  <c r="Y345" i="7"/>
  <c r="E345" i="8" s="1"/>
  <c r="Y139" i="7"/>
  <c r="E139" i="8" s="1"/>
  <c r="Y45" i="7"/>
  <c r="E45" i="8" s="1"/>
  <c r="Y195" i="7"/>
  <c r="E195" i="8" s="1"/>
  <c r="V196" i="7"/>
  <c r="AF196" i="6" s="1"/>
  <c r="AJ196" i="6"/>
  <c r="V65" i="7"/>
  <c r="AF65" i="6" s="1"/>
  <c r="AJ65" i="6"/>
  <c r="Y262" i="7"/>
  <c r="E262" i="8" s="1"/>
  <c r="Y115" i="7"/>
  <c r="E115" i="8" s="1"/>
  <c r="Y339" i="7"/>
  <c r="E339" i="8" s="1"/>
  <c r="V233" i="7"/>
  <c r="AF233" i="6" s="1"/>
  <c r="AJ233" i="6"/>
  <c r="V124" i="7"/>
  <c r="AF124" i="6" s="1"/>
  <c r="AJ124" i="6"/>
  <c r="V130" i="7"/>
  <c r="AF130" i="6" s="1"/>
  <c r="AJ130" i="6"/>
  <c r="E63" i="7"/>
  <c r="AH63" i="6"/>
  <c r="E271" i="7"/>
  <c r="AD271" i="6" s="1"/>
  <c r="AH271" i="6"/>
  <c r="N252" i="7"/>
  <c r="AE252" i="6" s="1"/>
  <c r="AI252" i="6"/>
  <c r="N137" i="7"/>
  <c r="AE137" i="6" s="1"/>
  <c r="AI137" i="6"/>
  <c r="N311" i="7"/>
  <c r="AE311" i="6" s="1"/>
  <c r="AI311" i="6"/>
  <c r="N224" i="7"/>
  <c r="AE224" i="6" s="1"/>
  <c r="AI224" i="6"/>
  <c r="N207" i="7"/>
  <c r="AE207" i="6" s="1"/>
  <c r="AI207" i="6"/>
  <c r="N214" i="7"/>
  <c r="AE214" i="6" s="1"/>
  <c r="AI214" i="6"/>
  <c r="N199" i="7"/>
  <c r="AE199" i="6" s="1"/>
  <c r="AI199" i="6"/>
  <c r="N281" i="7"/>
  <c r="AE281" i="6" s="1"/>
  <c r="AI281" i="6"/>
  <c r="E216" i="7"/>
  <c r="AD216" i="6" s="1"/>
  <c r="AH216" i="6"/>
  <c r="N352" i="7"/>
  <c r="AE352" i="6" s="1"/>
  <c r="AI352" i="6"/>
  <c r="N317" i="7"/>
  <c r="AE317" i="6" s="1"/>
  <c r="AI317" i="6"/>
  <c r="E301" i="7"/>
  <c r="AD301" i="6" s="1"/>
  <c r="AH301" i="6"/>
  <c r="N304" i="7"/>
  <c r="AE304" i="6" s="1"/>
  <c r="AI304" i="6"/>
  <c r="O92" i="7"/>
  <c r="AE92" i="6" s="1"/>
  <c r="AI92" i="6"/>
  <c r="E168" i="7"/>
  <c r="AD168" i="6" s="1"/>
  <c r="AH168" i="6"/>
  <c r="N321" i="7"/>
  <c r="AE321" i="6" s="1"/>
  <c r="AI321" i="6"/>
  <c r="Q391" i="7"/>
  <c r="Q418" i="7"/>
  <c r="Q391" i="3" s="1"/>
  <c r="Q402" i="7"/>
  <c r="Q375" i="3" s="1"/>
  <c r="Q375" i="7"/>
  <c r="N225" i="7"/>
  <c r="AE225" i="6" s="1"/>
  <c r="AI225" i="6"/>
  <c r="E328" i="7"/>
  <c r="AD328" i="6" s="1"/>
  <c r="AH328" i="6"/>
  <c r="J414" i="7"/>
  <c r="J387" i="3" s="1"/>
  <c r="J387" i="7"/>
  <c r="E199" i="7"/>
  <c r="AD199" i="6" s="1"/>
  <c r="AH199" i="6"/>
  <c r="N333" i="7"/>
  <c r="AE333" i="6" s="1"/>
  <c r="AI333" i="6"/>
  <c r="N241" i="7"/>
  <c r="AE241" i="6" s="1"/>
  <c r="AI241" i="6"/>
  <c r="N89" i="7"/>
  <c r="AE89" i="6" s="1"/>
  <c r="AI89" i="6"/>
  <c r="E242" i="7"/>
  <c r="AD242" i="6" s="1"/>
  <c r="AH242" i="6"/>
  <c r="E346" i="7"/>
  <c r="AD346" i="6" s="1"/>
  <c r="AH346" i="6"/>
  <c r="N174" i="7"/>
  <c r="AE174" i="6" s="1"/>
  <c r="AI174" i="6"/>
  <c r="E228" i="7"/>
  <c r="AD228" i="6" s="1"/>
  <c r="AH228" i="6"/>
  <c r="N121" i="7"/>
  <c r="AE121" i="6" s="1"/>
  <c r="AI121" i="6"/>
  <c r="L391" i="7"/>
  <c r="L418" i="7"/>
  <c r="L391" i="3" s="1"/>
  <c r="L402" i="7"/>
  <c r="L375" i="3" s="1"/>
  <c r="L375" i="7"/>
  <c r="E241" i="7"/>
  <c r="AD241" i="6" s="1"/>
  <c r="AH241" i="6"/>
  <c r="E300" i="7"/>
  <c r="AD300" i="6" s="1"/>
  <c r="AH300" i="6"/>
  <c r="E254" i="7"/>
  <c r="AD254" i="6" s="1"/>
  <c r="AH254" i="6"/>
  <c r="E131" i="7"/>
  <c r="AD131" i="6" s="1"/>
  <c r="AH131" i="6"/>
  <c r="N305" i="7"/>
  <c r="AI305" i="6"/>
  <c r="E263" i="7"/>
  <c r="AD263" i="6" s="1"/>
  <c r="AH263" i="6"/>
  <c r="N167" i="7"/>
  <c r="AE167" i="6" s="1"/>
  <c r="AI167" i="6"/>
  <c r="G410" i="7"/>
  <c r="G383" i="3" s="1"/>
  <c r="AI315" i="6"/>
  <c r="AH325" i="6"/>
  <c r="P416" i="7"/>
  <c r="P389" i="3" s="1"/>
  <c r="AH102" i="6"/>
  <c r="L386" i="7"/>
  <c r="G374" i="7"/>
  <c r="AH220" i="6"/>
  <c r="AH151" i="6"/>
  <c r="V404" i="7"/>
  <c r="V377" i="3" s="1"/>
  <c r="AJ377" i="6" s="1"/>
  <c r="V377" i="7"/>
  <c r="AF377" i="6" s="1"/>
  <c r="AF364" i="6"/>
  <c r="I383" i="7"/>
  <c r="M395" i="7"/>
  <c r="M368" i="3" s="1"/>
  <c r="AH160" i="6"/>
  <c r="AI272" i="6"/>
  <c r="AH268" i="6"/>
  <c r="O401" i="7"/>
  <c r="O374" i="3" s="1"/>
  <c r="AD210" i="6"/>
  <c r="AD139" i="6"/>
  <c r="AD304" i="6"/>
  <c r="Q370" i="7"/>
  <c r="H418" i="7"/>
  <c r="H391" i="3" s="1"/>
  <c r="AD250" i="6"/>
  <c r="M374" i="7"/>
  <c r="AE232" i="6"/>
  <c r="AE233" i="6"/>
  <c r="AD349" i="6"/>
  <c r="AE118" i="6"/>
  <c r="AH244" i="6"/>
  <c r="K389" i="7"/>
  <c r="H371" i="7"/>
  <c r="O386" i="7"/>
  <c r="AJ55" i="6"/>
  <c r="AH181" i="6"/>
  <c r="AI220" i="6"/>
  <c r="AI206" i="6"/>
  <c r="AH89" i="6"/>
  <c r="AI76" i="6"/>
  <c r="AI274" i="6"/>
  <c r="AH261" i="6"/>
  <c r="AH193" i="6"/>
  <c r="Q387" i="7"/>
  <c r="AI148" i="6"/>
  <c r="G409" i="7"/>
  <c r="G382" i="3" s="1"/>
  <c r="Y268" i="7"/>
  <c r="E268" i="8" s="1"/>
  <c r="V213" i="7"/>
  <c r="AJ213" i="6"/>
  <c r="N147" i="7"/>
  <c r="AE147" i="6" s="1"/>
  <c r="AI147" i="6"/>
  <c r="E147" i="7"/>
  <c r="AD147" i="6" s="1"/>
  <c r="AH147" i="6"/>
  <c r="N255" i="7"/>
  <c r="AE255" i="6" s="1"/>
  <c r="AI255" i="6"/>
  <c r="Y292" i="7"/>
  <c r="E292" i="8" s="1"/>
  <c r="V237" i="7"/>
  <c r="AF237" i="6" s="1"/>
  <c r="AJ237" i="6"/>
  <c r="V306" i="7"/>
  <c r="AF306" i="6" s="1"/>
  <c r="AJ306" i="6"/>
  <c r="Y204" i="7"/>
  <c r="E204" i="8" s="1"/>
  <c r="Y357" i="7"/>
  <c r="E357" i="8" s="1"/>
  <c r="V145" i="7"/>
  <c r="AJ145" i="6"/>
  <c r="V295" i="7"/>
  <c r="AF295" i="6" s="1"/>
  <c r="AJ295" i="6"/>
  <c r="Y210" i="7"/>
  <c r="E210" i="8" s="1"/>
  <c r="V219" i="7"/>
  <c r="AF219" i="6" s="1"/>
  <c r="AJ219" i="6"/>
  <c r="V328" i="7"/>
  <c r="AF328" i="6" s="1"/>
  <c r="AJ328" i="6"/>
  <c r="V308" i="7"/>
  <c r="AF308" i="6" s="1"/>
  <c r="AJ308" i="6"/>
  <c r="Y257" i="7"/>
  <c r="E257" i="8" s="1"/>
  <c r="V93" i="7"/>
  <c r="AF93" i="6" s="1"/>
  <c r="AJ93" i="6"/>
  <c r="V241" i="7"/>
  <c r="AF241" i="6" s="1"/>
  <c r="AJ241" i="6"/>
  <c r="V334" i="7"/>
  <c r="AF334" i="6" s="1"/>
  <c r="AJ334" i="6"/>
  <c r="V157" i="7"/>
  <c r="AJ157" i="6"/>
  <c r="Y259" i="7"/>
  <c r="E259" i="8" s="1"/>
  <c r="Y293" i="7"/>
  <c r="E293" i="8" s="1"/>
  <c r="V152" i="7"/>
  <c r="AF152" i="6" s="1"/>
  <c r="AJ152" i="6"/>
  <c r="V121" i="7"/>
  <c r="AF121" i="6" s="1"/>
  <c r="AJ121" i="6"/>
  <c r="V201" i="7"/>
  <c r="AJ201" i="6"/>
  <c r="V243" i="7"/>
  <c r="AF243" i="6" s="1"/>
  <c r="AJ243" i="6"/>
  <c r="Y274" i="7"/>
  <c r="E274" i="8" s="1"/>
  <c r="V332" i="7"/>
  <c r="AF332" i="6" s="1"/>
  <c r="AJ332" i="6"/>
  <c r="V235" i="7"/>
  <c r="AF235" i="6" s="1"/>
  <c r="AJ235" i="6"/>
  <c r="V307" i="7"/>
  <c r="AF307" i="6" s="1"/>
  <c r="AJ307" i="6"/>
  <c r="Y205" i="7"/>
  <c r="E205" i="8" s="1"/>
  <c r="V341" i="7"/>
  <c r="AF341" i="6" s="1"/>
  <c r="AJ341" i="6"/>
  <c r="Y316" i="7"/>
  <c r="E316" i="8" s="1"/>
  <c r="Y350" i="7"/>
  <c r="E350" i="8" s="1"/>
  <c r="Y226" i="7"/>
  <c r="E226" i="8" s="1"/>
  <c r="V347" i="7"/>
  <c r="AF347" i="6" s="1"/>
  <c r="AJ347" i="6"/>
  <c r="Y164" i="7"/>
  <c r="E164" i="8" s="1"/>
  <c r="Y354" i="7"/>
  <c r="E354" i="8" s="1"/>
  <c r="V294" i="7"/>
  <c r="AF294" i="6" s="1"/>
  <c r="AJ294" i="6"/>
  <c r="Y82" i="7"/>
  <c r="E82" i="8" s="1"/>
  <c r="Y3" i="7"/>
  <c r="E3" i="8" s="1"/>
  <c r="Y229" i="7"/>
  <c r="E229" i="8" s="1"/>
  <c r="Y260" i="7"/>
  <c r="E260" i="8" s="1"/>
  <c r="Y225" i="7"/>
  <c r="E225" i="8" s="1"/>
  <c r="Y351" i="7"/>
  <c r="E351" i="8" s="1"/>
  <c r="V148" i="7"/>
  <c r="AJ148" i="6"/>
  <c r="Y144" i="7"/>
  <c r="E144" i="8" s="1"/>
  <c r="V261" i="7"/>
  <c r="AJ261" i="6"/>
  <c r="V343" i="7"/>
  <c r="AF343" i="6" s="1"/>
  <c r="AJ343" i="6"/>
  <c r="V102" i="7"/>
  <c r="AJ102" i="6"/>
  <c r="Y220" i="7"/>
  <c r="E220" i="8" s="1"/>
  <c r="Y125" i="7"/>
  <c r="E125" i="8" s="1"/>
  <c r="Y163" i="7"/>
  <c r="E163" i="8" s="1"/>
  <c r="V75" i="7"/>
  <c r="AF75" i="6" s="1"/>
  <c r="AJ75" i="6"/>
  <c r="E342" i="7"/>
  <c r="AD342" i="6" s="1"/>
  <c r="AH342" i="6"/>
  <c r="N140" i="7"/>
  <c r="AE140" i="6" s="1"/>
  <c r="AI140" i="6"/>
  <c r="N323" i="7"/>
  <c r="AE323" i="6" s="1"/>
  <c r="AI323" i="6"/>
  <c r="E329" i="7"/>
  <c r="AD329" i="6" s="1"/>
  <c r="AH329" i="6"/>
  <c r="E322" i="7"/>
  <c r="AD322" i="6" s="1"/>
  <c r="AH322" i="6"/>
  <c r="E96" i="7"/>
  <c r="AD96" i="6" s="1"/>
  <c r="AH96" i="6"/>
  <c r="N276" i="7"/>
  <c r="AE276" i="6" s="1"/>
  <c r="AI276" i="6"/>
  <c r="N115" i="7"/>
  <c r="AE115" i="6" s="1"/>
  <c r="AI115" i="6"/>
  <c r="E312" i="7"/>
  <c r="AD312" i="6" s="1"/>
  <c r="AH312" i="6"/>
  <c r="E307" i="7"/>
  <c r="AD307" i="6" s="1"/>
  <c r="AH307" i="6"/>
  <c r="E157" i="7"/>
  <c r="AD157" i="6" s="1"/>
  <c r="AH157" i="6"/>
  <c r="N110" i="7"/>
  <c r="AE110" i="6" s="1"/>
  <c r="AI110" i="6"/>
  <c r="N193" i="7"/>
  <c r="AE193" i="6" s="1"/>
  <c r="AI193" i="6"/>
  <c r="N291" i="7"/>
  <c r="AE291" i="6" s="1"/>
  <c r="AI291" i="6"/>
  <c r="E314" i="7"/>
  <c r="AD314" i="6" s="1"/>
  <c r="AH314" i="6"/>
  <c r="N72" i="7"/>
  <c r="AE72" i="6" s="1"/>
  <c r="AI72" i="6"/>
  <c r="N87" i="7"/>
  <c r="AE87" i="6" s="1"/>
  <c r="AI87" i="6"/>
  <c r="E252" i="7"/>
  <c r="AD252" i="6" s="1"/>
  <c r="AH252" i="6"/>
  <c r="N96" i="7"/>
  <c r="AE96" i="6" s="1"/>
  <c r="AI96" i="6"/>
  <c r="M386" i="7"/>
  <c r="M413" i="7"/>
  <c r="M386" i="3" s="1"/>
  <c r="N162" i="7"/>
  <c r="AE162" i="6" s="1"/>
  <c r="AI162" i="6"/>
  <c r="N296" i="7"/>
  <c r="AE296" i="6" s="1"/>
  <c r="AI296" i="6"/>
  <c r="E291" i="7"/>
  <c r="AD291" i="6" s="1"/>
  <c r="AH291" i="6"/>
  <c r="N339" i="7"/>
  <c r="AE339" i="6" s="1"/>
  <c r="AI339" i="6"/>
  <c r="E143" i="7"/>
  <c r="AD143" i="6" s="1"/>
  <c r="AH143" i="6"/>
  <c r="N104" i="7"/>
  <c r="AE104" i="6" s="1"/>
  <c r="AI104" i="6"/>
  <c r="L417" i="7"/>
  <c r="L390" i="3" s="1"/>
  <c r="L401" i="7"/>
  <c r="L374" i="3" s="1"/>
  <c r="L374" i="7"/>
  <c r="L390" i="7"/>
  <c r="E225" i="7"/>
  <c r="AD225" i="6" s="1"/>
  <c r="AH225" i="6"/>
  <c r="E315" i="7"/>
  <c r="AD315" i="6" s="1"/>
  <c r="AH315" i="6"/>
  <c r="N45" i="7"/>
  <c r="AE45" i="6" s="1"/>
  <c r="AI45" i="6"/>
  <c r="N196" i="7"/>
  <c r="AE196" i="6" s="1"/>
  <c r="AI196" i="6"/>
  <c r="N188" i="7"/>
  <c r="AE188" i="6" s="1"/>
  <c r="AI188" i="6"/>
  <c r="N222" i="7"/>
  <c r="AE222" i="6" s="1"/>
  <c r="AI222" i="6"/>
  <c r="AH214" i="6"/>
  <c r="AE315" i="6"/>
  <c r="AD325" i="6"/>
  <c r="AD102" i="6"/>
  <c r="G401" i="7"/>
  <c r="G374" i="3" s="1"/>
  <c r="AD220" i="6"/>
  <c r="AD151" i="6"/>
  <c r="M406" i="7"/>
  <c r="M379" i="3" s="1"/>
  <c r="AD160" i="6"/>
  <c r="AE272" i="6"/>
  <c r="AD257" i="6"/>
  <c r="AD268" i="6"/>
  <c r="O417" i="7"/>
  <c r="O390" i="3" s="1"/>
  <c r="AH331" i="6"/>
  <c r="Q381" i="7"/>
  <c r="AI218" i="6"/>
  <c r="AI271" i="6"/>
  <c r="G386" i="7"/>
  <c r="F375" i="7"/>
  <c r="T410" i="7"/>
  <c r="T383" i="3" s="1"/>
  <c r="H410" i="7"/>
  <c r="H383" i="3" s="1"/>
  <c r="M401" i="7"/>
  <c r="M374" i="3" s="1"/>
  <c r="AH311" i="6"/>
  <c r="H414" i="7"/>
  <c r="H387" i="3" s="1"/>
  <c r="AD244" i="6"/>
  <c r="H385" i="7"/>
  <c r="AF55" i="6"/>
  <c r="AD181" i="6"/>
  <c r="AE220" i="6"/>
  <c r="AE206" i="6"/>
  <c r="AD89" i="6"/>
  <c r="AE76" i="6"/>
  <c r="AE274" i="6"/>
  <c r="AD261" i="6"/>
  <c r="AD193" i="6"/>
  <c r="AE148" i="6"/>
  <c r="E256" i="7"/>
  <c r="AD256" i="6" s="1"/>
  <c r="AH256" i="6"/>
  <c r="V353" i="7"/>
  <c r="AF353" i="6" s="1"/>
  <c r="AJ353" i="6"/>
  <c r="Y122" i="7"/>
  <c r="E122" i="8" s="1"/>
  <c r="E100" i="7"/>
  <c r="AD100" i="6" s="1"/>
  <c r="AH100" i="6"/>
  <c r="E285" i="7"/>
  <c r="AD285" i="6" s="1"/>
  <c r="AH285" i="6"/>
  <c r="N100" i="7"/>
  <c r="AE100" i="6" s="1"/>
  <c r="AI100" i="6"/>
  <c r="Y244" i="7"/>
  <c r="E244" i="8" s="1"/>
  <c r="Y149" i="7"/>
  <c r="E149" i="8" s="1"/>
  <c r="V184" i="7"/>
  <c r="AJ184" i="6"/>
  <c r="V288" i="7"/>
  <c r="AF288" i="6" s="1"/>
  <c r="AJ288" i="6"/>
  <c r="V323" i="7"/>
  <c r="AJ323" i="6"/>
  <c r="V360" i="7"/>
  <c r="AF360" i="6" s="1"/>
  <c r="AJ360" i="6"/>
  <c r="V253" i="7"/>
  <c r="AF253" i="6" s="1"/>
  <c r="AJ253" i="6"/>
  <c r="V45" i="7"/>
  <c r="AF45" i="6" s="1"/>
  <c r="AJ45" i="6"/>
  <c r="Y241" i="7"/>
  <c r="E241" i="8" s="1"/>
  <c r="Y160" i="7"/>
  <c r="E160" i="8" s="1"/>
  <c r="Y230" i="7"/>
  <c r="E230" i="8" s="1"/>
  <c r="V71" i="7"/>
  <c r="AF71" i="6" s="1"/>
  <c r="AJ71" i="6"/>
  <c r="Y117" i="7"/>
  <c r="E117" i="8" s="1"/>
  <c r="Y162" i="7"/>
  <c r="E162" i="8" s="1"/>
  <c r="Y114" i="7"/>
  <c r="E114" i="8" s="1"/>
  <c r="V287" i="7"/>
  <c r="AJ287" i="6"/>
  <c r="Y240" i="7"/>
  <c r="E240" i="8" s="1"/>
  <c r="V296" i="7"/>
  <c r="AJ296" i="6"/>
  <c r="V90" i="7"/>
  <c r="AF90" i="6" s="1"/>
  <c r="AJ90" i="6"/>
  <c r="V83" i="7"/>
  <c r="AF83" i="6" s="1"/>
  <c r="AJ83" i="6"/>
  <c r="Y169" i="7"/>
  <c r="E169" i="8" s="1"/>
  <c r="V250" i="7"/>
  <c r="AF250" i="6" s="1"/>
  <c r="AJ250" i="6"/>
  <c r="Y327" i="7"/>
  <c r="E327" i="8" s="1"/>
  <c r="Y151" i="7"/>
  <c r="E151" i="8" s="1"/>
  <c r="Y321" i="7"/>
  <c r="E321" i="8" s="1"/>
  <c r="V338" i="7"/>
  <c r="AJ338" i="6"/>
  <c r="V242" i="7"/>
  <c r="AF242" i="6" s="1"/>
  <c r="AJ242" i="6"/>
  <c r="V180" i="7"/>
  <c r="AJ180" i="6"/>
  <c r="V356" i="7"/>
  <c r="AJ356" i="6"/>
  <c r="V278" i="7"/>
  <c r="AF278" i="6" s="1"/>
  <c r="AJ278" i="6"/>
  <c r="Y206" i="7"/>
  <c r="E206" i="8" s="1"/>
  <c r="Y270" i="7"/>
  <c r="E270" i="8" s="1"/>
  <c r="Y289" i="7"/>
  <c r="E289" i="8" s="1"/>
  <c r="V224" i="7"/>
  <c r="AF224" i="6" s="1"/>
  <c r="AJ224" i="6"/>
  <c r="V299" i="7"/>
  <c r="AF299" i="6" s="1"/>
  <c r="AJ299" i="6"/>
  <c r="Y247" i="7"/>
  <c r="Y267" i="7"/>
  <c r="E267" i="8" s="1"/>
  <c r="V162" i="7"/>
  <c r="AJ162" i="6"/>
  <c r="V263" i="7"/>
  <c r="AF263" i="6" s="1"/>
  <c r="AJ263" i="6"/>
  <c r="Y187" i="7"/>
  <c r="E187" i="8" s="1"/>
  <c r="V129" i="7"/>
  <c r="AF129" i="6" s="1"/>
  <c r="AJ129" i="6"/>
  <c r="V142" i="7"/>
  <c r="Y77" i="7"/>
  <c r="E77" i="8" s="1"/>
  <c r="N238" i="7"/>
  <c r="AE238" i="6" s="1"/>
  <c r="AI238" i="6"/>
  <c r="E154" i="7"/>
  <c r="AD154" i="6" s="1"/>
  <c r="AH154" i="6"/>
  <c r="E232" i="7"/>
  <c r="AD232" i="6" s="1"/>
  <c r="AH232" i="6"/>
  <c r="E170" i="7"/>
  <c r="AD170" i="6" s="1"/>
  <c r="AH170" i="6"/>
  <c r="E200" i="7"/>
  <c r="AD200" i="6" s="1"/>
  <c r="AH200" i="6"/>
  <c r="N105" i="7"/>
  <c r="AE105" i="6" s="1"/>
  <c r="AI105" i="6"/>
  <c r="E162" i="7"/>
  <c r="AD162" i="6" s="1"/>
  <c r="AH162" i="6"/>
  <c r="N168" i="7"/>
  <c r="AE168" i="6" s="1"/>
  <c r="AI168" i="6"/>
  <c r="N320" i="7"/>
  <c r="AE320" i="6" s="1"/>
  <c r="AI320" i="6"/>
  <c r="E281" i="7"/>
  <c r="AD281" i="6" s="1"/>
  <c r="AH281" i="6"/>
  <c r="N84" i="7"/>
  <c r="AE84" i="6" s="1"/>
  <c r="AI84" i="6"/>
  <c r="E282" i="7"/>
  <c r="AD282" i="6" s="1"/>
  <c r="AH282" i="6"/>
  <c r="E119" i="7"/>
  <c r="AD119" i="6" s="1"/>
  <c r="AH119" i="6"/>
  <c r="N294" i="7"/>
  <c r="AE294" i="6" s="1"/>
  <c r="AI294" i="6"/>
  <c r="E95" i="7"/>
  <c r="AD95" i="6" s="1"/>
  <c r="AH95" i="6"/>
  <c r="N250" i="7"/>
  <c r="AE250" i="6" s="1"/>
  <c r="AI250" i="6"/>
  <c r="E238" i="7"/>
  <c r="AD238" i="6" s="1"/>
  <c r="AH238" i="6"/>
  <c r="E251" i="7"/>
  <c r="AD251" i="6" s="1"/>
  <c r="AH251" i="6"/>
  <c r="E103" i="7"/>
  <c r="AD103" i="6" s="1"/>
  <c r="AH103" i="6"/>
  <c r="N347" i="7"/>
  <c r="AE347" i="6" s="1"/>
  <c r="AI347" i="6"/>
  <c r="O203" i="7"/>
  <c r="AE203" i="6" s="1"/>
  <c r="AI203" i="6"/>
  <c r="E84" i="7"/>
  <c r="AH84" i="6"/>
  <c r="N208" i="7"/>
  <c r="AE208" i="6" s="1"/>
  <c r="AI208" i="6"/>
  <c r="E309" i="7"/>
  <c r="AD309" i="6" s="1"/>
  <c r="AH309" i="6"/>
  <c r="N95" i="7"/>
  <c r="AE95" i="6" s="1"/>
  <c r="AI95" i="6"/>
  <c r="N117" i="7"/>
  <c r="AE117" i="6" s="1"/>
  <c r="AI117" i="6"/>
  <c r="E135" i="7"/>
  <c r="AD135" i="6" s="1"/>
  <c r="AH135" i="6"/>
  <c r="E144" i="7"/>
  <c r="AD144" i="6" s="1"/>
  <c r="AH144" i="6"/>
  <c r="N334" i="7"/>
  <c r="AE334" i="6" s="1"/>
  <c r="AI334" i="6"/>
  <c r="K381" i="7"/>
  <c r="K408" i="7"/>
  <c r="K381" i="3" s="1"/>
  <c r="K370" i="7"/>
  <c r="K397" i="7"/>
  <c r="K370" i="3" s="1"/>
  <c r="E303" i="7"/>
  <c r="AD303" i="6" s="1"/>
  <c r="AH303" i="6"/>
  <c r="N292" i="7"/>
  <c r="AE292" i="6" s="1"/>
  <c r="AI292" i="6"/>
  <c r="N246" i="7"/>
  <c r="AE246" i="6" s="1"/>
  <c r="AI246" i="6"/>
  <c r="E324" i="7"/>
  <c r="AD324" i="6" s="1"/>
  <c r="AH324" i="6"/>
  <c r="E190" i="7"/>
  <c r="AD190" i="6" s="1"/>
  <c r="AH190" i="6"/>
  <c r="E317" i="7"/>
  <c r="AD317" i="6" s="1"/>
  <c r="AH317" i="6"/>
  <c r="N201" i="7"/>
  <c r="AE201" i="6" s="1"/>
  <c r="AI201" i="6"/>
  <c r="E156" i="7"/>
  <c r="AD156" i="6" s="1"/>
  <c r="AH156" i="6"/>
  <c r="E333" i="7"/>
  <c r="AD333" i="6" s="1"/>
  <c r="AH333" i="6"/>
  <c r="N78" i="7"/>
  <c r="AE78" i="6" s="1"/>
  <c r="AI78" i="6"/>
  <c r="N186" i="7"/>
  <c r="AE186" i="6" s="1"/>
  <c r="AI186" i="6"/>
  <c r="N308" i="7"/>
  <c r="AE308" i="6" s="1"/>
  <c r="AI308" i="6"/>
  <c r="E149" i="7"/>
  <c r="AD149" i="6" s="1"/>
  <c r="AH149" i="6"/>
  <c r="N169" i="7"/>
  <c r="AE169" i="6" s="1"/>
  <c r="AI169" i="6"/>
  <c r="E62" i="7"/>
  <c r="AD62" i="6" s="1"/>
  <c r="AH62" i="6"/>
  <c r="E201" i="7"/>
  <c r="AD201" i="6" s="1"/>
  <c r="AH201" i="6"/>
  <c r="O273" i="7"/>
  <c r="AE273" i="6" s="1"/>
  <c r="AI273" i="6"/>
  <c r="E344" i="7"/>
  <c r="AD344" i="6" s="1"/>
  <c r="AH344" i="6"/>
  <c r="E92" i="7"/>
  <c r="AD92" i="6" s="1"/>
  <c r="AH92" i="6"/>
  <c r="E273" i="7"/>
  <c r="AD273" i="6" s="1"/>
  <c r="AH273" i="6"/>
  <c r="N155" i="7"/>
  <c r="AE155" i="6" s="1"/>
  <c r="AI155" i="6"/>
  <c r="Q410" i="7"/>
  <c r="Q383" i="3" s="1"/>
  <c r="AH197" i="6"/>
  <c r="AH118" i="6"/>
  <c r="AH164" i="6"/>
  <c r="L416" i="7"/>
  <c r="L389" i="3" s="1"/>
  <c r="AH70" i="6"/>
  <c r="AI93" i="6"/>
  <c r="AH150" i="6"/>
  <c r="G417" i="7"/>
  <c r="G390" i="3" s="1"/>
  <c r="AI67" i="6"/>
  <c r="W410" i="7"/>
  <c r="W383" i="3" s="1"/>
  <c r="M379" i="7"/>
  <c r="AH347" i="6"/>
  <c r="AI261" i="6"/>
  <c r="AE3" i="6"/>
  <c r="AD331" i="6"/>
  <c r="AE218" i="6"/>
  <c r="U383" i="7"/>
  <c r="AD53" i="6"/>
  <c r="AE271" i="6"/>
  <c r="F402" i="7"/>
  <c r="F375" i="3" s="1"/>
  <c r="AD311" i="6"/>
  <c r="H398" i="7"/>
  <c r="H371" i="3" s="1"/>
  <c r="AH158" i="6"/>
  <c r="AI253" i="6"/>
  <c r="AI212" i="6"/>
  <c r="P370" i="7"/>
  <c r="P415" i="7"/>
  <c r="P388" i="3" s="1"/>
  <c r="Y234" i="7"/>
  <c r="E234" i="8" s="1"/>
  <c r="Y275" i="7"/>
  <c r="E275" i="8" s="1"/>
  <c r="V139" i="7"/>
  <c r="AF139" i="6" s="1"/>
  <c r="AJ139" i="6"/>
  <c r="E284" i="7"/>
  <c r="AD284" i="6" s="1"/>
  <c r="AH284" i="6"/>
  <c r="N256" i="7"/>
  <c r="AE256" i="6" s="1"/>
  <c r="AI256" i="6"/>
  <c r="N363" i="7"/>
  <c r="AE363" i="6" s="1"/>
  <c r="AI363" i="6"/>
  <c r="L101" i="7"/>
  <c r="L407" i="7" s="1"/>
  <c r="L380" i="3" s="1"/>
  <c r="V234" i="7"/>
  <c r="AF234" i="6" s="1"/>
  <c r="AJ234" i="6"/>
  <c r="Y335" i="7"/>
  <c r="E335" i="8" s="1"/>
  <c r="Y253" i="7"/>
  <c r="E253" i="8" s="1"/>
  <c r="Y221" i="7"/>
  <c r="E221" i="8" s="1"/>
  <c r="V158" i="7"/>
  <c r="AJ158" i="6"/>
  <c r="V82" i="7"/>
  <c r="AF82" i="6" s="1"/>
  <c r="AJ82" i="6"/>
  <c r="V229" i="7"/>
  <c r="AF229" i="6" s="1"/>
  <c r="AJ229" i="6"/>
  <c r="V268" i="7"/>
  <c r="AJ268" i="6"/>
  <c r="Y93" i="7"/>
  <c r="E93" i="8" s="1"/>
  <c r="Y352" i="7"/>
  <c r="E352" i="8" s="1"/>
  <c r="Y303" i="7"/>
  <c r="E303" i="8" s="1"/>
  <c r="Y238" i="7"/>
  <c r="E238" i="8" s="1"/>
  <c r="V136" i="7"/>
  <c r="AF136" i="6" s="1"/>
  <c r="AJ136" i="6"/>
  <c r="Y150" i="7"/>
  <c r="E150" i="8" s="1"/>
  <c r="Y119" i="7"/>
  <c r="E119" i="8" s="1"/>
  <c r="V202" i="7"/>
  <c r="AF202" i="6" s="1"/>
  <c r="AJ202" i="6"/>
  <c r="Y148" i="7"/>
  <c r="E148" i="8" s="1"/>
  <c r="V95" i="7"/>
  <c r="AF95" i="6" s="1"/>
  <c r="AJ95" i="6"/>
  <c r="V166" i="7"/>
  <c r="AF166" i="6" s="1"/>
  <c r="AJ166" i="6"/>
  <c r="Y322" i="7"/>
  <c r="E322" i="8" s="1"/>
  <c r="V246" i="7"/>
  <c r="AF246" i="6" s="1"/>
  <c r="AJ246" i="6"/>
  <c r="Y310" i="7"/>
  <c r="E310" i="8" s="1"/>
  <c r="V248" i="7"/>
  <c r="AJ248" i="6"/>
  <c r="Y266" i="7"/>
  <c r="E266" i="8" s="1"/>
  <c r="Y314" i="7"/>
  <c r="E314" i="8" s="1"/>
  <c r="V282" i="7"/>
  <c r="AF282" i="6" s="1"/>
  <c r="AJ282" i="6"/>
  <c r="V143" i="7"/>
  <c r="AF143" i="6" s="1"/>
  <c r="AJ143" i="6"/>
  <c r="Y168" i="7"/>
  <c r="E168" i="8" s="1"/>
  <c r="Y331" i="7"/>
  <c r="E331" i="8" s="1"/>
  <c r="V119" i="7"/>
  <c r="AF119" i="6" s="1"/>
  <c r="AJ119" i="6"/>
  <c r="Y63" i="7"/>
  <c r="E63" i="8" s="1"/>
  <c r="Y318" i="7"/>
  <c r="E318" i="8" s="1"/>
  <c r="V199" i="7"/>
  <c r="AJ199" i="6"/>
  <c r="V214" i="7"/>
  <c r="AF214" i="6" s="1"/>
  <c r="AJ214" i="6"/>
  <c r="Y347" i="7"/>
  <c r="E347" i="8" s="1"/>
  <c r="Y233" i="7"/>
  <c r="E233" i="8" s="1"/>
  <c r="Y228" i="7"/>
  <c r="E228" i="8" s="1"/>
  <c r="Y135" i="7"/>
  <c r="E135" i="8" s="1"/>
  <c r="V197" i="7"/>
  <c r="AF197" i="6" s="1"/>
  <c r="AJ197" i="6"/>
  <c r="V249" i="7"/>
  <c r="AF249" i="6" s="1"/>
  <c r="AJ249" i="6"/>
  <c r="V317" i="7"/>
  <c r="AF317" i="6" s="1"/>
  <c r="AJ317" i="6"/>
  <c r="Y102" i="7"/>
  <c r="E102" i="8" s="1"/>
  <c r="Y254" i="7"/>
  <c r="E254" i="8" s="1"/>
  <c r="V273" i="7"/>
  <c r="AF273" i="6" s="1"/>
  <c r="AJ273" i="6"/>
  <c r="Y124" i="7"/>
  <c r="E124" i="8" s="1"/>
  <c r="Y130" i="7"/>
  <c r="E130" i="8" s="1"/>
  <c r="Y273" i="7"/>
  <c r="E273" i="8" s="1"/>
  <c r="V346" i="7"/>
  <c r="AJ346" i="6"/>
  <c r="V133" i="7"/>
  <c r="AF133" i="6" s="1"/>
  <c r="AJ133" i="6"/>
  <c r="E269" i="7"/>
  <c r="E140" i="7"/>
  <c r="AD140" i="6" s="1"/>
  <c r="AH140" i="6"/>
  <c r="N266" i="7"/>
  <c r="AE266" i="6" s="1"/>
  <c r="AI266" i="6"/>
  <c r="N322" i="7"/>
  <c r="AE322" i="6" s="1"/>
  <c r="AI322" i="6"/>
  <c r="E276" i="7"/>
  <c r="AD276" i="6" s="1"/>
  <c r="AH276" i="6"/>
  <c r="E122" i="7"/>
  <c r="AD122" i="6" s="1"/>
  <c r="AH122" i="6"/>
  <c r="E310" i="7"/>
  <c r="AD310" i="6" s="1"/>
  <c r="AH310" i="6"/>
  <c r="E266" i="7"/>
  <c r="AD266" i="6" s="1"/>
  <c r="AH266" i="6"/>
  <c r="E297" i="7"/>
  <c r="AD297" i="6" s="1"/>
  <c r="AH297" i="6"/>
  <c r="E330" i="7"/>
  <c r="AD330" i="6" s="1"/>
  <c r="AH330" i="6"/>
  <c r="E334" i="7"/>
  <c r="AD334" i="6" s="1"/>
  <c r="AH334" i="6"/>
  <c r="N149" i="7"/>
  <c r="AE149" i="6" s="1"/>
  <c r="AI149" i="6"/>
  <c r="E262" i="7"/>
  <c r="AD262" i="6" s="1"/>
  <c r="AH262" i="6"/>
  <c r="E223" i="7"/>
  <c r="AD223" i="6" s="1"/>
  <c r="AH223" i="6"/>
  <c r="E296" i="7"/>
  <c r="AD296" i="6" s="1"/>
  <c r="AH296" i="6"/>
  <c r="E117" i="7"/>
  <c r="AD117" i="6" s="1"/>
  <c r="AH117" i="6"/>
  <c r="N112" i="7"/>
  <c r="AE112" i="6" s="1"/>
  <c r="AI112" i="6"/>
  <c r="E82" i="7"/>
  <c r="AD82" i="6" s="1"/>
  <c r="AH82" i="6"/>
  <c r="E339" i="7"/>
  <c r="AD339" i="6" s="1"/>
  <c r="AH339" i="6"/>
  <c r="N68" i="7"/>
  <c r="AE68" i="6" s="1"/>
  <c r="AI68" i="6"/>
  <c r="O408" i="7"/>
  <c r="O381" i="3" s="1"/>
  <c r="O381" i="7"/>
  <c r="O370" i="7"/>
  <c r="O397" i="7"/>
  <c r="O370" i="3" s="1"/>
  <c r="E67" i="7"/>
  <c r="AD67" i="6" s="1"/>
  <c r="AH67" i="6"/>
  <c r="N242" i="7"/>
  <c r="AE242" i="6" s="1"/>
  <c r="AI242" i="6"/>
  <c r="V34" i="7"/>
  <c r="AF34" i="6" s="1"/>
  <c r="AJ34" i="6"/>
  <c r="N229" i="7"/>
  <c r="AE229" i="6" s="1"/>
  <c r="AI229" i="6"/>
  <c r="N312" i="7"/>
  <c r="AE312" i="6" s="1"/>
  <c r="AI312" i="6"/>
  <c r="N151" i="7"/>
  <c r="AE151" i="6" s="1"/>
  <c r="AI151" i="6"/>
  <c r="N350" i="7"/>
  <c r="AE350" i="6" s="1"/>
  <c r="AI350" i="6"/>
  <c r="E338" i="7"/>
  <c r="AD338" i="6" s="1"/>
  <c r="AH338" i="6"/>
  <c r="AD3" i="6"/>
  <c r="AD197" i="6"/>
  <c r="AD118" i="6"/>
  <c r="AD164" i="6"/>
  <c r="AD70" i="6"/>
  <c r="AE93" i="6"/>
  <c r="AD150" i="6"/>
  <c r="AE67" i="6"/>
  <c r="AD347" i="6"/>
  <c r="AE261" i="6"/>
  <c r="AF52" i="6"/>
  <c r="AI209" i="6"/>
  <c r="AH239" i="6"/>
  <c r="AH173" i="6"/>
  <c r="AI131" i="6"/>
  <c r="AH183" i="6"/>
  <c r="AD195" i="6"/>
  <c r="AE366" i="6"/>
  <c r="N404" i="7"/>
  <c r="N377" i="3" s="1"/>
  <c r="AI377" i="6" s="1"/>
  <c r="N377" i="7"/>
  <c r="AE377" i="6" s="1"/>
  <c r="AD159" i="6"/>
  <c r="AF305" i="6"/>
  <c r="AE287" i="6"/>
  <c r="AD158" i="6"/>
  <c r="AE335" i="6"/>
  <c r="AE253" i="6"/>
  <c r="AE212" i="6"/>
  <c r="S100" i="7"/>
  <c r="S237" i="7"/>
  <c r="S288" i="7"/>
  <c r="Y250" i="7"/>
  <c r="E250" i="8" s="1"/>
  <c r="R119" i="7"/>
  <c r="S257" i="7"/>
  <c r="R136" i="7"/>
  <c r="S240" i="7"/>
  <c r="S321" i="7"/>
  <c r="W300" i="7"/>
  <c r="W390" i="7" s="1"/>
  <c r="X348" i="7"/>
  <c r="R95" i="7"/>
  <c r="R227" i="7"/>
  <c r="S195" i="7"/>
  <c r="Y174" i="7"/>
  <c r="E174" i="8" s="1"/>
  <c r="S296" i="7"/>
  <c r="Y83" i="7"/>
  <c r="E83" i="8" s="1"/>
  <c r="R118" i="7"/>
  <c r="S203" i="7"/>
  <c r="S319" i="7"/>
  <c r="U200" i="7"/>
  <c r="S348" i="7"/>
  <c r="S62" i="7"/>
  <c r="R143" i="7"/>
  <c r="R185" i="7"/>
  <c r="S213" i="7"/>
  <c r="R313" i="7"/>
  <c r="R391" i="7" s="1"/>
  <c r="S308" i="7"/>
  <c r="S224" i="7"/>
  <c r="S197" i="7"/>
  <c r="R271" i="7"/>
  <c r="S263" i="7"/>
  <c r="S170" i="7"/>
  <c r="R151" i="7"/>
  <c r="W173" i="7"/>
  <c r="S142" i="7"/>
  <c r="S68" i="7"/>
  <c r="G85" i="7"/>
  <c r="G11" i="7"/>
  <c r="G88" i="7"/>
  <c r="Y88" i="7"/>
  <c r="S306" i="7"/>
  <c r="S174" i="7"/>
  <c r="S186" i="7"/>
  <c r="S302" i="7"/>
  <c r="S329" i="7"/>
  <c r="S238" i="7"/>
  <c r="U313" i="7"/>
  <c r="U391" i="7" s="1"/>
  <c r="Y170" i="7"/>
  <c r="E170" i="8" s="1"/>
  <c r="R64" i="7"/>
  <c r="X300" i="7"/>
  <c r="Y348" i="7"/>
  <c r="E348" i="8" s="1"/>
  <c r="S83" i="7"/>
  <c r="S166" i="7"/>
  <c r="R267" i="7"/>
  <c r="R152" i="7"/>
  <c r="S231" i="7"/>
  <c r="S336" i="7"/>
  <c r="R117" i="7"/>
  <c r="R139" i="7"/>
  <c r="R3" i="7"/>
  <c r="S216" i="7"/>
  <c r="S199" i="7"/>
  <c r="Y96" i="7"/>
  <c r="E96" i="8" s="1"/>
  <c r="S214" i="7"/>
  <c r="S258" i="7"/>
  <c r="R281" i="7"/>
  <c r="S223" i="7"/>
  <c r="S259" i="7"/>
  <c r="U170" i="7"/>
  <c r="U387" i="7" s="1"/>
  <c r="R109" i="7"/>
  <c r="R127" i="7"/>
  <c r="R128" i="7"/>
  <c r="T142" i="7"/>
  <c r="Y79" i="7"/>
  <c r="E79" i="8" s="1"/>
  <c r="R73" i="7"/>
  <c r="Q99" i="7"/>
  <c r="Q382" i="7" s="1"/>
  <c r="Q85" i="7"/>
  <c r="G269" i="7"/>
  <c r="K236" i="7"/>
  <c r="K415" i="7" s="1"/>
  <c r="K388" i="3" s="1"/>
  <c r="J337" i="7"/>
  <c r="L236" i="7"/>
  <c r="L372" i="7" s="1"/>
  <c r="R110" i="7"/>
  <c r="R88" i="7"/>
  <c r="S332" i="7"/>
  <c r="R138" i="7"/>
  <c r="R184" i="7"/>
  <c r="S234" i="7"/>
  <c r="Y86" i="7"/>
  <c r="E86" i="8" s="1"/>
  <c r="R71" i="7"/>
  <c r="Y264" i="7"/>
  <c r="E264" i="8" s="1"/>
  <c r="Y300" i="7"/>
  <c r="E300" i="8" s="1"/>
  <c r="T227" i="7"/>
  <c r="S215" i="7"/>
  <c r="Y65" i="7"/>
  <c r="E65" i="8" s="1"/>
  <c r="S267" i="7"/>
  <c r="W200" i="7"/>
  <c r="U264" i="7"/>
  <c r="R112" i="7"/>
  <c r="S219" i="7"/>
  <c r="R74" i="7"/>
  <c r="Y62" i="7"/>
  <c r="E62" i="8" s="1"/>
  <c r="S232" i="7"/>
  <c r="Y313" i="7"/>
  <c r="E313" i="8" s="1"/>
  <c r="S318" i="7"/>
  <c r="R96" i="7"/>
  <c r="Y95" i="7"/>
  <c r="E95" i="8" s="1"/>
  <c r="S247" i="7"/>
  <c r="R149" i="7"/>
  <c r="S209" i="7"/>
  <c r="R262" i="7"/>
  <c r="S251" i="7"/>
  <c r="U142" i="7"/>
  <c r="Y91" i="7"/>
  <c r="E91" i="8" s="1"/>
  <c r="O236" i="7"/>
  <c r="J191" i="7"/>
  <c r="J371" i="7" s="1"/>
  <c r="G337" i="7"/>
  <c r="K11" i="7"/>
  <c r="M236" i="7"/>
  <c r="M415" i="7" s="1"/>
  <c r="M388" i="3" s="1"/>
  <c r="R150" i="7"/>
  <c r="S242" i="7"/>
  <c r="S202" i="7"/>
  <c r="S279" i="7"/>
  <c r="U227" i="7"/>
  <c r="R282" i="7"/>
  <c r="R97" i="7"/>
  <c r="S65" i="7"/>
  <c r="Y161" i="7"/>
  <c r="E161" i="8" s="1"/>
  <c r="S156" i="7"/>
  <c r="X200" i="7"/>
  <c r="W264" i="7"/>
  <c r="S317" i="7"/>
  <c r="R270" i="7"/>
  <c r="S185" i="7"/>
  <c r="S249" i="7"/>
  <c r="Y89" i="7"/>
  <c r="E89" i="8" s="1"/>
  <c r="W313" i="7"/>
  <c r="W391" i="7" s="1"/>
  <c r="S96" i="7"/>
  <c r="S164" i="7"/>
  <c r="S260" i="7"/>
  <c r="S351" i="7"/>
  <c r="X170" i="7"/>
  <c r="X414" i="7" s="1"/>
  <c r="X387" i="3" s="1"/>
  <c r="R125" i="7"/>
  <c r="R273" i="7"/>
  <c r="R91" i="7"/>
  <c r="S79" i="7"/>
  <c r="J236" i="7"/>
  <c r="J388" i="7" s="1"/>
  <c r="M191" i="7"/>
  <c r="M412" i="7" s="1"/>
  <c r="M385" i="3" s="1"/>
  <c r="Q51" i="7"/>
  <c r="Q406" i="7" s="1"/>
  <c r="Q379" i="3" s="1"/>
  <c r="Q11" i="7"/>
  <c r="I88" i="7"/>
  <c r="H269" i="7"/>
  <c r="O11" i="7"/>
  <c r="J88" i="7"/>
  <c r="O191" i="7"/>
  <c r="O385" i="7" s="1"/>
  <c r="L11" i="7"/>
  <c r="M99" i="7"/>
  <c r="M85" i="7"/>
  <c r="R100" i="7"/>
  <c r="T101" i="7"/>
  <c r="T88" i="7"/>
  <c r="S338" i="7"/>
  <c r="R265" i="7"/>
  <c r="S204" i="7"/>
  <c r="S180" i="7"/>
  <c r="S210" i="7"/>
  <c r="R115" i="7"/>
  <c r="S248" i="7"/>
  <c r="R86" i="7"/>
  <c r="S300" i="7"/>
  <c r="S324" i="7"/>
  <c r="S261" i="7"/>
  <c r="S297" i="7"/>
  <c r="R300" i="7"/>
  <c r="R417" i="7" s="1"/>
  <c r="R390" i="3" s="1"/>
  <c r="R348" i="7"/>
  <c r="S293" i="7"/>
  <c r="Y181" i="7"/>
  <c r="E181" i="8" s="1"/>
  <c r="R159" i="7"/>
  <c r="S274" i="7"/>
  <c r="R169" i="7"/>
  <c r="R161" i="7"/>
  <c r="R181" i="7"/>
  <c r="X264" i="7"/>
  <c r="R85" i="7"/>
  <c r="S229" i="7"/>
  <c r="S350" i="7"/>
  <c r="S187" i="7"/>
  <c r="R89" i="7"/>
  <c r="X313" i="7"/>
  <c r="S226" i="7"/>
  <c r="S275" i="7"/>
  <c r="S292" i="7"/>
  <c r="S225" i="7"/>
  <c r="S206" i="7"/>
  <c r="S270" i="7"/>
  <c r="U223" i="7"/>
  <c r="S150" i="7"/>
  <c r="S307" i="7"/>
  <c r="S262" i="7"/>
  <c r="R170" i="7"/>
  <c r="R387" i="7" s="1"/>
  <c r="U173" i="7"/>
  <c r="S163" i="7"/>
  <c r="W142" i="7"/>
  <c r="R122" i="7"/>
  <c r="S91" i="7"/>
  <c r="R77" i="7"/>
  <c r="Q256" i="7"/>
  <c r="Q372" i="7" s="1"/>
  <c r="G236" i="7"/>
  <c r="G388" i="7" s="1"/>
  <c r="Q191" i="7"/>
  <c r="Q412" i="7" s="1"/>
  <c r="Q385" i="3" s="1"/>
  <c r="K85" i="7"/>
  <c r="K337" i="7"/>
  <c r="L85" i="7"/>
  <c r="I236" i="7"/>
  <c r="I372" i="7" s="1"/>
  <c r="U101" i="7"/>
  <c r="U380" i="7" s="1"/>
  <c r="U88" i="7"/>
  <c r="R113" i="7"/>
  <c r="R200" i="7"/>
  <c r="S254" i="7"/>
  <c r="S211" i="7"/>
  <c r="S86" i="7"/>
  <c r="T170" i="7"/>
  <c r="T387" i="7" s="1"/>
  <c r="R93" i="7"/>
  <c r="S160" i="7"/>
  <c r="S230" i="7"/>
  <c r="S310" i="7"/>
  <c r="R174" i="7"/>
  <c r="T300" i="7"/>
  <c r="T390" i="7" s="1"/>
  <c r="T348" i="7"/>
  <c r="S162" i="7"/>
  <c r="W170" i="7"/>
  <c r="W387" i="7" s="1"/>
  <c r="S243" i="7"/>
  <c r="S189" i="7"/>
  <c r="S169" i="7"/>
  <c r="S161" i="7"/>
  <c r="R120" i="7"/>
  <c r="Y200" i="7"/>
  <c r="E200" i="8" s="1"/>
  <c r="S181" i="7"/>
  <c r="R264" i="7"/>
  <c r="R389" i="7" s="1"/>
  <c r="R250" i="7"/>
  <c r="S339" i="7"/>
  <c r="S331" i="7"/>
  <c r="S85" i="7"/>
  <c r="R82" i="7"/>
  <c r="R266" i="7"/>
  <c r="S314" i="7"/>
  <c r="S212" i="7"/>
  <c r="S316" i="7"/>
  <c r="R168" i="7"/>
  <c r="S218" i="7"/>
  <c r="S89" i="7"/>
  <c r="S313" i="7"/>
  <c r="Y356" i="7"/>
  <c r="E356" i="8" s="1"/>
  <c r="S149" i="7"/>
  <c r="S228" i="7"/>
  <c r="R135" i="7"/>
  <c r="S343" i="7"/>
  <c r="S173" i="7"/>
  <c r="Y218" i="7"/>
  <c r="E218" i="8" s="1"/>
  <c r="R102" i="7"/>
  <c r="R124" i="7"/>
  <c r="R130" i="7"/>
  <c r="S205" i="7"/>
  <c r="S272" i="7"/>
  <c r="S77" i="7"/>
  <c r="S407" i="7" s="1"/>
  <c r="S380" i="3" s="1"/>
  <c r="I11" i="7"/>
  <c r="Q337" i="7"/>
  <c r="O85" i="7"/>
  <c r="H236" i="7"/>
  <c r="H399" i="7" s="1"/>
  <c r="H372" i="3" s="1"/>
  <c r="L337" i="7"/>
  <c r="R121" i="7"/>
  <c r="S184" i="7"/>
  <c r="S323" i="7"/>
  <c r="S335" i="7"/>
  <c r="S221" i="7"/>
  <c r="S264" i="7"/>
  <c r="S352" i="7"/>
  <c r="S303" i="7"/>
  <c r="R157" i="7"/>
  <c r="U300" i="7"/>
  <c r="U401" i="7" s="1"/>
  <c r="U374" i="3" s="1"/>
  <c r="U348" i="7"/>
  <c r="S244" i="7"/>
  <c r="W227" i="7"/>
  <c r="R104" i="7"/>
  <c r="R144" i="7"/>
  <c r="T161" i="7"/>
  <c r="S200" i="7"/>
  <c r="T264" i="7"/>
  <c r="S250" i="7"/>
  <c r="S222" i="7"/>
  <c r="T99" i="7"/>
  <c r="T409" i="7" s="1"/>
  <c r="T382" i="3" s="1"/>
  <c r="T85" i="7"/>
  <c r="S266" i="7"/>
  <c r="R62" i="7"/>
  <c r="S345" i="7"/>
  <c r="T313" i="7"/>
  <c r="T391" i="7" s="1"/>
  <c r="S347" i="7"/>
  <c r="R218" i="7"/>
  <c r="S233" i="7"/>
  <c r="Y173" i="7"/>
  <c r="E173" i="8" s="1"/>
  <c r="S241" i="7"/>
  <c r="Y97" i="7"/>
  <c r="E97" i="8" s="1"/>
  <c r="T173" i="7"/>
  <c r="T77" i="7"/>
  <c r="R75" i="7"/>
  <c r="J269" i="7"/>
  <c r="I191" i="7"/>
  <c r="I412" i="7" s="1"/>
  <c r="I385" i="3" s="1"/>
  <c r="M88" i="7"/>
  <c r="K191" i="7"/>
  <c r="K412" i="7" s="1"/>
  <c r="K385" i="3" s="1"/>
  <c r="K88" i="7"/>
  <c r="Q269" i="7"/>
  <c r="W101" i="7"/>
  <c r="W380" i="7" s="1"/>
  <c r="W88" i="7"/>
  <c r="Y158" i="7"/>
  <c r="E158" i="8" s="1"/>
  <c r="S294" i="7"/>
  <c r="S265" i="7"/>
  <c r="R145" i="7"/>
  <c r="S295" i="7"/>
  <c r="R186" i="7"/>
  <c r="S334" i="7"/>
  <c r="S157" i="7"/>
  <c r="W348" i="7"/>
  <c r="Y68" i="7"/>
  <c r="E68" i="8" s="1"/>
  <c r="Y227" i="7"/>
  <c r="E227" i="8" s="1"/>
  <c r="R261" i="7"/>
  <c r="R90" i="7"/>
  <c r="S201" i="7"/>
  <c r="S97" i="7"/>
  <c r="T200" i="7"/>
  <c r="S322" i="7"/>
  <c r="S246" i="7"/>
  <c r="U99" i="7"/>
  <c r="U85" i="7"/>
  <c r="R45" i="7"/>
  <c r="R103" i="7"/>
  <c r="S196" i="7"/>
  <c r="Y223" i="7"/>
  <c r="S299" i="7"/>
  <c r="R173" i="7"/>
  <c r="R263" i="7"/>
  <c r="R254" i="7"/>
  <c r="S273" i="7"/>
  <c r="R129" i="7"/>
  <c r="R142" i="7"/>
  <c r="J85" i="7"/>
  <c r="J11" i="7"/>
  <c r="F51" i="7"/>
  <c r="P283" i="7"/>
  <c r="Q101" i="7"/>
  <c r="Q380" i="7" s="1"/>
  <c r="M101" i="7"/>
  <c r="M407" i="7" s="1"/>
  <c r="M380" i="3" s="1"/>
  <c r="L99" i="7"/>
  <c r="L409" i="7" s="1"/>
  <c r="L382" i="3" s="1"/>
  <c r="O101" i="7"/>
  <c r="O380" i="7" s="1"/>
  <c r="H101" i="7"/>
  <c r="H407" i="7" s="1"/>
  <c r="H380" i="3" s="1"/>
  <c r="F99" i="7"/>
  <c r="K99" i="7"/>
  <c r="P101" i="7"/>
  <c r="P380" i="7" s="1"/>
  <c r="L283" i="7"/>
  <c r="L373" i="7" s="1"/>
  <c r="J99" i="7"/>
  <c r="J101" i="7"/>
  <c r="J407" i="7" s="1"/>
  <c r="J380" i="3" s="1"/>
  <c r="H99" i="7"/>
  <c r="I101" i="7"/>
  <c r="I396" i="7" s="1"/>
  <c r="I369" i="3" s="1"/>
  <c r="F101" i="7"/>
  <c r="F407" i="7" s="1"/>
  <c r="F380" i="3" s="1"/>
  <c r="K101" i="7"/>
  <c r="K407" i="7" s="1"/>
  <c r="K380" i="3" s="1"/>
  <c r="R337" i="7"/>
  <c r="T337" i="7"/>
  <c r="U337" i="7"/>
  <c r="U11" i="7"/>
  <c r="W337" i="7"/>
  <c r="P51" i="7"/>
  <c r="W285" i="7"/>
  <c r="H286" i="7"/>
  <c r="T285" i="7"/>
  <c r="P286" i="7"/>
  <c r="O286" i="7"/>
  <c r="J286" i="7"/>
  <c r="U285" i="7"/>
  <c r="W286" i="7"/>
  <c r="R256" i="7"/>
  <c r="F286" i="7"/>
  <c r="U147" i="7"/>
  <c r="U381" i="7" s="1"/>
  <c r="G286" i="7"/>
  <c r="Q286" i="7"/>
  <c r="Q373" i="7" s="1"/>
  <c r="M286" i="7"/>
  <c r="M400" i="7" s="1"/>
  <c r="M373" i="3" s="1"/>
  <c r="T256" i="7"/>
  <c r="L51" i="7"/>
  <c r="L379" i="7" s="1"/>
  <c r="O51" i="7"/>
  <c r="O379" i="7" s="1"/>
  <c r="I51" i="7"/>
  <c r="H51" i="7"/>
  <c r="H368" i="7" s="1"/>
  <c r="J51" i="7"/>
  <c r="J379" i="7" s="1"/>
  <c r="K51" i="7"/>
  <c r="G51" i="7"/>
  <c r="T147" i="7"/>
  <c r="T408" i="7" s="1"/>
  <c r="T381" i="3" s="1"/>
  <c r="W256" i="7"/>
  <c r="G283" i="7"/>
  <c r="S147" i="7"/>
  <c r="S381" i="7" s="1"/>
  <c r="K283" i="7"/>
  <c r="K400" i="7" s="1"/>
  <c r="K373" i="3" s="1"/>
  <c r="F283" i="7"/>
  <c r="F373" i="7" s="1"/>
  <c r="U256" i="7"/>
  <c r="W363" i="7"/>
  <c r="T255" i="7"/>
  <c r="T284" i="7"/>
  <c r="J283" i="7"/>
  <c r="H283" i="7"/>
  <c r="H400" i="7" s="1"/>
  <c r="H373" i="3" s="1"/>
  <c r="I283" i="7"/>
  <c r="I420" i="7" s="1"/>
  <c r="I393" i="3" s="1"/>
  <c r="O283" i="7"/>
  <c r="R255" i="7"/>
  <c r="W255" i="7"/>
  <c r="U284" i="7"/>
  <c r="U283" i="7"/>
  <c r="W284" i="7"/>
  <c r="T363" i="7"/>
  <c r="U363" i="7"/>
  <c r="U255" i="7"/>
  <c r="W147" i="7"/>
  <c r="W408" i="7" s="1"/>
  <c r="W381" i="3" s="1"/>
  <c r="R363" i="7"/>
  <c r="AF199" i="6" l="1"/>
  <c r="AF104" i="6"/>
  <c r="AF319" i="6"/>
  <c r="AF352" i="6"/>
  <c r="AF289" i="6"/>
  <c r="AF181" i="6"/>
  <c r="AF77" i="6"/>
  <c r="X384" i="7"/>
  <c r="AF112" i="6"/>
  <c r="AF115" i="6"/>
  <c r="AF180" i="6"/>
  <c r="AF248" i="6"/>
  <c r="AF162" i="6"/>
  <c r="AF215" i="6"/>
  <c r="AF272" i="6"/>
  <c r="AF169" i="6"/>
  <c r="J373" i="7"/>
  <c r="J396" i="7"/>
  <c r="J369" i="3" s="1"/>
  <c r="T407" i="7"/>
  <c r="T380" i="3" s="1"/>
  <c r="E384" i="8"/>
  <c r="X386" i="7"/>
  <c r="E383" i="8"/>
  <c r="E387" i="8"/>
  <c r="AF296" i="6"/>
  <c r="AF338" i="6"/>
  <c r="AF205" i="6"/>
  <c r="E375" i="8"/>
  <c r="E390" i="8"/>
  <c r="E374" i="8"/>
  <c r="E391" i="8"/>
  <c r="E386" i="8"/>
  <c r="AF268" i="6"/>
  <c r="AF211" i="6"/>
  <c r="AF267" i="6"/>
  <c r="AF281" i="6"/>
  <c r="AF310" i="6"/>
  <c r="AF201" i="6"/>
  <c r="AF218" i="6"/>
  <c r="AF351" i="6"/>
  <c r="W417" i="7"/>
  <c r="W390" i="3" s="1"/>
  <c r="AF73" i="6"/>
  <c r="AF127" i="6"/>
  <c r="AF302" i="6"/>
  <c r="X383" i="7"/>
  <c r="N417" i="7"/>
  <c r="N390" i="3" s="1"/>
  <c r="AF117" i="6"/>
  <c r="S414" i="7"/>
  <c r="S387" i="3" s="1"/>
  <c r="N374" i="7"/>
  <c r="AE374" i="6" s="1"/>
  <c r="V383" i="7"/>
  <c r="AF184" i="6"/>
  <c r="AF157" i="6"/>
  <c r="AF213" i="6"/>
  <c r="F398" i="7"/>
  <c r="F371" i="3" s="1"/>
  <c r="AF359" i="6"/>
  <c r="AF297" i="6"/>
  <c r="AF274" i="6"/>
  <c r="AF68" i="6"/>
  <c r="AF103" i="6"/>
  <c r="V410" i="7"/>
  <c r="V383" i="3" s="1"/>
  <c r="AF228" i="6"/>
  <c r="AF109" i="6"/>
  <c r="F371" i="7"/>
  <c r="AF158" i="6"/>
  <c r="AF356" i="6"/>
  <c r="AF331" i="6"/>
  <c r="AF238" i="6"/>
  <c r="X410" i="7"/>
  <c r="X383" i="3" s="1"/>
  <c r="U369" i="7"/>
  <c r="X390" i="7"/>
  <c r="AF346" i="6"/>
  <c r="F385" i="7"/>
  <c r="Y391" i="7"/>
  <c r="H369" i="7"/>
  <c r="E413" i="7"/>
  <c r="E386" i="3" s="1"/>
  <c r="AH386" i="6" s="1"/>
  <c r="AF323" i="6"/>
  <c r="AF145" i="6"/>
  <c r="AF327" i="6"/>
  <c r="AF125" i="6"/>
  <c r="AF277" i="6"/>
  <c r="AF324" i="6"/>
  <c r="AF279" i="6"/>
  <c r="AF336" i="6"/>
  <c r="AF292" i="6"/>
  <c r="AF329" i="6"/>
  <c r="X418" i="7"/>
  <c r="X391" i="3" s="1"/>
  <c r="O420" i="7"/>
  <c r="O393" i="3" s="1"/>
  <c r="E386" i="7"/>
  <c r="AD386" i="6" s="1"/>
  <c r="AF160" i="6"/>
  <c r="X191" i="7"/>
  <c r="X385" i="7" s="1"/>
  <c r="W416" i="7"/>
  <c r="W389" i="3" s="1"/>
  <c r="AH269" i="6"/>
  <c r="T416" i="7"/>
  <c r="T389" i="3" s="1"/>
  <c r="W397" i="7"/>
  <c r="W370" i="3" s="1"/>
  <c r="S417" i="7"/>
  <c r="S390" i="3" s="1"/>
  <c r="AD269" i="6"/>
  <c r="Y402" i="7"/>
  <c r="Y375" i="3" s="1"/>
  <c r="AE88" i="6"/>
  <c r="AF128" i="6"/>
  <c r="X337" i="7"/>
  <c r="X11" i="7"/>
  <c r="K396" i="7"/>
  <c r="K369" i="3" s="1"/>
  <c r="P400" i="7"/>
  <c r="P373" i="3" s="1"/>
  <c r="S370" i="7"/>
  <c r="L380" i="7"/>
  <c r="X236" i="7"/>
  <c r="Y383" i="7"/>
  <c r="Y375" i="7"/>
  <c r="G393" i="7"/>
  <c r="S386" i="7"/>
  <c r="AF232" i="6"/>
  <c r="X269" i="7"/>
  <c r="M369" i="7"/>
  <c r="AJ62" i="6"/>
  <c r="AJ257" i="6"/>
  <c r="AJ122" i="6"/>
  <c r="S410" i="7"/>
  <c r="S383" i="3" s="1"/>
  <c r="AF62" i="6"/>
  <c r="AF122" i="6"/>
  <c r="R410" i="7"/>
  <c r="R383" i="3" s="1"/>
  <c r="Y414" i="7"/>
  <c r="Y387" i="3" s="1"/>
  <c r="Y285" i="7"/>
  <c r="E285" i="8" s="1"/>
  <c r="V284" i="7"/>
  <c r="V88" i="7"/>
  <c r="AF88" i="6" s="1"/>
  <c r="AJ88" i="6"/>
  <c r="V227" i="7"/>
  <c r="AF227" i="6" s="1"/>
  <c r="AJ227" i="6"/>
  <c r="V170" i="7"/>
  <c r="AF170" i="6" s="1"/>
  <c r="AJ170" i="6"/>
  <c r="N390" i="7"/>
  <c r="R416" i="7"/>
  <c r="R389" i="3" s="1"/>
  <c r="T417" i="7"/>
  <c r="T390" i="3" s="1"/>
  <c r="O406" i="7"/>
  <c r="O379" i="3" s="1"/>
  <c r="T414" i="7"/>
  <c r="T387" i="3" s="1"/>
  <c r="I399" i="7"/>
  <c r="I372" i="3" s="1"/>
  <c r="Q420" i="7"/>
  <c r="Q393" i="3" s="1"/>
  <c r="Q371" i="7"/>
  <c r="X371" i="7"/>
  <c r="M420" i="7"/>
  <c r="M393" i="3" s="1"/>
  <c r="E416" i="7"/>
  <c r="E389" i="3" s="1"/>
  <c r="AH389" i="6" s="1"/>
  <c r="H406" i="7"/>
  <c r="H379" i="3" s="1"/>
  <c r="Q369" i="7"/>
  <c r="J398" i="7"/>
  <c r="J371" i="3" s="1"/>
  <c r="U408" i="7"/>
  <c r="U381" i="3" s="1"/>
  <c r="T389" i="7"/>
  <c r="L399" i="7"/>
  <c r="L372" i="3" s="1"/>
  <c r="N408" i="7"/>
  <c r="N381" i="3" s="1"/>
  <c r="Q368" i="7"/>
  <c r="H373" i="7"/>
  <c r="S380" i="7"/>
  <c r="O400" i="7"/>
  <c r="O373" i="3" s="1"/>
  <c r="T402" i="7"/>
  <c r="T375" i="3" s="1"/>
  <c r="AD148" i="6"/>
  <c r="T380" i="7"/>
  <c r="K385" i="7"/>
  <c r="Y387" i="7"/>
  <c r="J415" i="7"/>
  <c r="J388" i="3" s="1"/>
  <c r="E414" i="7"/>
  <c r="E387" i="3" s="1"/>
  <c r="AH387" i="6" s="1"/>
  <c r="I407" i="7"/>
  <c r="I380" i="3" s="1"/>
  <c r="W414" i="7"/>
  <c r="W387" i="3" s="1"/>
  <c r="I385" i="7"/>
  <c r="J395" i="7"/>
  <c r="J368" i="3" s="1"/>
  <c r="S413" i="7"/>
  <c r="S386" i="3" s="1"/>
  <c r="T381" i="7"/>
  <c r="L406" i="7"/>
  <c r="L379" i="3" s="1"/>
  <c r="P407" i="7"/>
  <c r="P380" i="3" s="1"/>
  <c r="J420" i="7"/>
  <c r="J393" i="3" s="1"/>
  <c r="M385" i="7"/>
  <c r="O388" i="7"/>
  <c r="V363" i="7"/>
  <c r="Y284" i="7"/>
  <c r="E284" i="8" s="1"/>
  <c r="V101" i="7"/>
  <c r="N269" i="7"/>
  <c r="AE269" i="6" s="1"/>
  <c r="AI269" i="6"/>
  <c r="V85" i="7"/>
  <c r="AF85" i="6" s="1"/>
  <c r="AJ85" i="6"/>
  <c r="T374" i="7"/>
  <c r="T382" i="7"/>
  <c r="J393" i="7"/>
  <c r="I415" i="7"/>
  <c r="I388" i="3" s="1"/>
  <c r="Q393" i="7"/>
  <c r="Q385" i="7"/>
  <c r="X398" i="7"/>
  <c r="X371" i="3" s="1"/>
  <c r="H380" i="7"/>
  <c r="AF102" i="6"/>
  <c r="AF148" i="6"/>
  <c r="W369" i="7"/>
  <c r="J412" i="7"/>
  <c r="J385" i="3" s="1"/>
  <c r="W381" i="7"/>
  <c r="S374" i="7"/>
  <c r="Y410" i="7"/>
  <c r="Y383" i="3" s="1"/>
  <c r="K398" i="7"/>
  <c r="K371" i="3" s="1"/>
  <c r="T418" i="7"/>
  <c r="T391" i="3" s="1"/>
  <c r="X375" i="7"/>
  <c r="AE153" i="6"/>
  <c r="N387" i="7"/>
  <c r="AE387" i="6" s="1"/>
  <c r="N414" i="7"/>
  <c r="N387" i="3" s="1"/>
  <c r="Q395" i="7"/>
  <c r="Q368" i="3" s="1"/>
  <c r="U414" i="7"/>
  <c r="U387" i="3" s="1"/>
  <c r="G415" i="7"/>
  <c r="G388" i="3" s="1"/>
  <c r="I398" i="7"/>
  <c r="I371" i="3" s="1"/>
  <c r="M399" i="7"/>
  <c r="M372" i="3" s="1"/>
  <c r="G399" i="7"/>
  <c r="G372" i="3" s="1"/>
  <c r="F400" i="7"/>
  <c r="F373" i="3" s="1"/>
  <c r="M373" i="7"/>
  <c r="E387" i="7"/>
  <c r="AD387" i="6" s="1"/>
  <c r="Y411" i="7"/>
  <c r="Y384" i="3" s="1"/>
  <c r="Y384" i="7"/>
  <c r="U416" i="7"/>
  <c r="U389" i="3" s="1"/>
  <c r="AF63" i="6"/>
  <c r="V407" i="7"/>
  <c r="V380" i="3" s="1"/>
  <c r="V380" i="7"/>
  <c r="U375" i="7"/>
  <c r="N386" i="7"/>
  <c r="AE386" i="6" s="1"/>
  <c r="Q400" i="7"/>
  <c r="Q373" i="3" s="1"/>
  <c r="H409" i="7"/>
  <c r="H382" i="3" s="1"/>
  <c r="R375" i="7"/>
  <c r="U396" i="7"/>
  <c r="U369" i="3" s="1"/>
  <c r="I369" i="7"/>
  <c r="I380" i="7"/>
  <c r="Y256" i="7"/>
  <c r="E256" i="8" s="1"/>
  <c r="V300" i="7"/>
  <c r="AF300" i="6" s="1"/>
  <c r="AJ300" i="6"/>
  <c r="N337" i="7"/>
  <c r="AI337" i="6"/>
  <c r="W370" i="7"/>
  <c r="W411" i="7"/>
  <c r="W384" i="3" s="1"/>
  <c r="W384" i="7"/>
  <c r="U384" i="7"/>
  <c r="U411" i="7"/>
  <c r="U384" i="3" s="1"/>
  <c r="Y101" i="7"/>
  <c r="V99" i="7"/>
  <c r="V382" i="7" s="1"/>
  <c r="T401" i="7"/>
  <c r="T374" i="3" s="1"/>
  <c r="U382" i="7"/>
  <c r="E410" i="7"/>
  <c r="E383" i="3" s="1"/>
  <c r="AH383" i="6" s="1"/>
  <c r="I388" i="7"/>
  <c r="Q398" i="7"/>
  <c r="Q371" i="3" s="1"/>
  <c r="AJ142" i="6"/>
  <c r="X412" i="7"/>
  <c r="X385" i="3" s="1"/>
  <c r="G400" i="7"/>
  <c r="G373" i="3" s="1"/>
  <c r="Q396" i="7"/>
  <c r="Q369" i="3" s="1"/>
  <c r="U417" i="7"/>
  <c r="U390" i="3" s="1"/>
  <c r="H372" i="7"/>
  <c r="Q388" i="7"/>
  <c r="S390" i="7"/>
  <c r="I400" i="7"/>
  <c r="I373" i="3" s="1"/>
  <c r="R402" i="7"/>
  <c r="R375" i="3" s="1"/>
  <c r="Q379" i="7"/>
  <c r="AH337" i="6"/>
  <c r="Q409" i="7"/>
  <c r="Q382" i="3" s="1"/>
  <c r="H388" i="7"/>
  <c r="AF3" i="6"/>
  <c r="U402" i="7"/>
  <c r="U375" i="3" s="1"/>
  <c r="I371" i="7"/>
  <c r="W389" i="7"/>
  <c r="AH286" i="6"/>
  <c r="M409" i="7"/>
  <c r="M382" i="3" s="1"/>
  <c r="W375" i="7"/>
  <c r="N413" i="7"/>
  <c r="N386" i="3" s="1"/>
  <c r="G372" i="7"/>
  <c r="F380" i="7"/>
  <c r="M388" i="7"/>
  <c r="R383" i="7"/>
  <c r="H382" i="7"/>
  <c r="X374" i="7"/>
  <c r="X387" i="7"/>
  <c r="L400" i="7"/>
  <c r="L373" i="3" s="1"/>
  <c r="Q415" i="7"/>
  <c r="Q388" i="3" s="1"/>
  <c r="Y363" i="7"/>
  <c r="E363" i="8" s="1"/>
  <c r="V337" i="7"/>
  <c r="AJ337" i="6"/>
  <c r="N99" i="7"/>
  <c r="N409" i="7" s="1"/>
  <c r="N382" i="3" s="1"/>
  <c r="V147" i="7"/>
  <c r="V370" i="7" s="1"/>
  <c r="F420" i="7"/>
  <c r="F393" i="3" s="1"/>
  <c r="F393" i="7"/>
  <c r="P406" i="7"/>
  <c r="P379" i="3" s="1"/>
  <c r="P395" i="7"/>
  <c r="P368" i="3" s="1"/>
  <c r="P379" i="7"/>
  <c r="P368" i="7"/>
  <c r="V269" i="7"/>
  <c r="P393" i="7"/>
  <c r="P420" i="7"/>
  <c r="P393" i="3" s="1"/>
  <c r="P373" i="7"/>
  <c r="F368" i="7"/>
  <c r="F406" i="7"/>
  <c r="F379" i="3" s="1"/>
  <c r="F395" i="7"/>
  <c r="F368" i="3" s="1"/>
  <c r="F379" i="7"/>
  <c r="T397" i="7"/>
  <c r="T370" i="3" s="1"/>
  <c r="T411" i="7"/>
  <c r="T384" i="3" s="1"/>
  <c r="T384" i="7"/>
  <c r="V200" i="7"/>
  <c r="AF200" i="6" s="1"/>
  <c r="AJ200" i="6"/>
  <c r="S397" i="7"/>
  <c r="S370" i="3" s="1"/>
  <c r="S411" i="7"/>
  <c r="S384" i="3" s="1"/>
  <c r="S384" i="7"/>
  <c r="V348" i="7"/>
  <c r="AF348" i="6" s="1"/>
  <c r="AJ348" i="6"/>
  <c r="W374" i="7"/>
  <c r="O415" i="7"/>
  <c r="O388" i="3" s="1"/>
  <c r="Y418" i="7"/>
  <c r="Y391" i="3" s="1"/>
  <c r="E383" i="7"/>
  <c r="AD383" i="6" s="1"/>
  <c r="S387" i="7"/>
  <c r="AI387" i="6" s="1"/>
  <c r="V411" i="7"/>
  <c r="V384" i="3" s="1"/>
  <c r="V384" i="7"/>
  <c r="V390" i="7"/>
  <c r="AF390" i="6" s="1"/>
  <c r="V417" i="7"/>
  <c r="V390" i="3" s="1"/>
  <c r="V401" i="7"/>
  <c r="V374" i="3" s="1"/>
  <c r="AF287" i="6"/>
  <c r="V374" i="7"/>
  <c r="N383" i="7"/>
  <c r="AE383" i="6" s="1"/>
  <c r="O395" i="7"/>
  <c r="O368" i="3" s="1"/>
  <c r="E397" i="7"/>
  <c r="E370" i="3" s="1"/>
  <c r="AH370" i="6" s="1"/>
  <c r="U390" i="7"/>
  <c r="Y416" i="7"/>
  <c r="Y389" i="3" s="1"/>
  <c r="K382" i="7"/>
  <c r="T396" i="7"/>
  <c r="T369" i="3" s="1"/>
  <c r="M398" i="7"/>
  <c r="M371" i="3" s="1"/>
  <c r="AD63" i="6"/>
  <c r="S401" i="7"/>
  <c r="S374" i="3" s="1"/>
  <c r="L420" i="7"/>
  <c r="L393" i="3" s="1"/>
  <c r="AD337" i="6"/>
  <c r="S408" i="7"/>
  <c r="S381" i="3" s="1"/>
  <c r="U418" i="7"/>
  <c r="U391" i="3" s="1"/>
  <c r="R390" i="7"/>
  <c r="AD286" i="6"/>
  <c r="O372" i="7"/>
  <c r="N389" i="7"/>
  <c r="AE389" i="6" s="1"/>
  <c r="K372" i="7"/>
  <c r="O371" i="7"/>
  <c r="AF142" i="6"/>
  <c r="X401" i="7"/>
  <c r="X374" i="3" s="1"/>
  <c r="L382" i="7"/>
  <c r="L388" i="7"/>
  <c r="W396" i="7"/>
  <c r="W369" i="3" s="1"/>
  <c r="V255" i="7"/>
  <c r="V285" i="7"/>
  <c r="N283" i="7"/>
  <c r="AE283" i="6" s="1"/>
  <c r="AI283" i="6"/>
  <c r="E236" i="7"/>
  <c r="AH236" i="6"/>
  <c r="V264" i="7"/>
  <c r="AF264" i="6" s="1"/>
  <c r="AJ264" i="6"/>
  <c r="N11" i="7"/>
  <c r="AE11" i="6" s="1"/>
  <c r="AI11" i="6"/>
  <c r="R386" i="7"/>
  <c r="AI386" i="6" s="1"/>
  <c r="R413" i="7"/>
  <c r="R386" i="3" s="1"/>
  <c r="V173" i="7"/>
  <c r="AF173" i="6" s="1"/>
  <c r="AJ173" i="6"/>
  <c r="W401" i="7"/>
  <c r="W374" i="3" s="1"/>
  <c r="W407" i="7"/>
  <c r="W380" i="3" s="1"/>
  <c r="L396" i="7"/>
  <c r="L369" i="3" s="1"/>
  <c r="E370" i="7"/>
  <c r="AD370" i="6" s="1"/>
  <c r="S383" i="7"/>
  <c r="K393" i="7"/>
  <c r="O393" i="7"/>
  <c r="U374" i="7"/>
  <c r="L415" i="7"/>
  <c r="L388" i="3" s="1"/>
  <c r="H393" i="7"/>
  <c r="AF335" i="6"/>
  <c r="H415" i="7"/>
  <c r="H388" i="3" s="1"/>
  <c r="AH85" i="6"/>
  <c r="E401" i="7"/>
  <c r="E374" i="3" s="1"/>
  <c r="AH374" i="6" s="1"/>
  <c r="E390" i="7"/>
  <c r="AD390" i="6" s="1"/>
  <c r="E374" i="7"/>
  <c r="AD374" i="6" s="1"/>
  <c r="E417" i="7"/>
  <c r="E390" i="3" s="1"/>
  <c r="AH390" i="6" s="1"/>
  <c r="AD287" i="6"/>
  <c r="AD335" i="6"/>
  <c r="AE63" i="6"/>
  <c r="R374" i="7"/>
  <c r="O399" i="7"/>
  <c r="O372" i="3" s="1"/>
  <c r="W402" i="7"/>
  <c r="W375" i="3" s="1"/>
  <c r="J400" i="7"/>
  <c r="J373" i="3" s="1"/>
  <c r="J382" i="7"/>
  <c r="G420" i="7"/>
  <c r="G393" i="3" s="1"/>
  <c r="K380" i="7"/>
  <c r="K388" i="7"/>
  <c r="O398" i="7"/>
  <c r="O371" i="3" s="1"/>
  <c r="X417" i="7"/>
  <c r="X390" i="3" s="1"/>
  <c r="L393" i="7"/>
  <c r="T369" i="7"/>
  <c r="M393" i="7"/>
  <c r="Y147" i="7"/>
  <c r="G368" i="7"/>
  <c r="G395" i="7"/>
  <c r="G368" i="3" s="1"/>
  <c r="G379" i="7"/>
  <c r="G406" i="7"/>
  <c r="G379" i="3" s="1"/>
  <c r="E51" i="7"/>
  <c r="AH51" i="6"/>
  <c r="N286" i="7"/>
  <c r="AE286" i="6" s="1"/>
  <c r="AI286" i="6"/>
  <c r="E101" i="7"/>
  <c r="E380" i="7" s="1"/>
  <c r="E283" i="7"/>
  <c r="AD283" i="6" s="1"/>
  <c r="AH283" i="6"/>
  <c r="F382" i="7"/>
  <c r="F409" i="7"/>
  <c r="F382" i="3" s="1"/>
  <c r="Y255" i="7"/>
  <c r="E255" i="8" s="1"/>
  <c r="N51" i="7"/>
  <c r="AI51" i="6"/>
  <c r="N236" i="7"/>
  <c r="AE236" i="6" s="1"/>
  <c r="AI236" i="6"/>
  <c r="V313" i="7"/>
  <c r="AJ313" i="6"/>
  <c r="K373" i="7"/>
  <c r="E389" i="7"/>
  <c r="AD389" i="6" s="1"/>
  <c r="E408" i="7"/>
  <c r="E381" i="3" s="1"/>
  <c r="AH381" i="6" s="1"/>
  <c r="K420" i="7"/>
  <c r="K393" i="3" s="1"/>
  <c r="AF261" i="6"/>
  <c r="G373" i="7"/>
  <c r="R418" i="7"/>
  <c r="R391" i="3" s="1"/>
  <c r="H420" i="7"/>
  <c r="H393" i="3" s="1"/>
  <c r="U407" i="7"/>
  <c r="U380" i="3" s="1"/>
  <c r="N397" i="7"/>
  <c r="N370" i="3" s="1"/>
  <c r="AI370" i="6" s="1"/>
  <c r="AD305" i="6"/>
  <c r="E391" i="7"/>
  <c r="AD391" i="6" s="1"/>
  <c r="E418" i="7"/>
  <c r="E391" i="3" s="1"/>
  <c r="AH391" i="6" s="1"/>
  <c r="E402" i="7"/>
  <c r="E375" i="3" s="1"/>
  <c r="AH375" i="6" s="1"/>
  <c r="E375" i="7"/>
  <c r="AD375" i="6" s="1"/>
  <c r="AD85" i="6"/>
  <c r="H379" i="7"/>
  <c r="W418" i="7"/>
  <c r="W391" i="3" s="1"/>
  <c r="X402" i="7"/>
  <c r="X375" i="3" s="1"/>
  <c r="R401" i="7"/>
  <c r="R374" i="3" s="1"/>
  <c r="M372" i="7"/>
  <c r="Y390" i="7"/>
  <c r="Y374" i="7"/>
  <c r="Y417" i="7"/>
  <c r="Y390" i="3" s="1"/>
  <c r="Y401" i="7"/>
  <c r="Y374" i="3" s="1"/>
  <c r="K369" i="7"/>
  <c r="K399" i="7"/>
  <c r="K372" i="3" s="1"/>
  <c r="O412" i="7"/>
  <c r="O385" i="3" s="1"/>
  <c r="J406" i="7"/>
  <c r="J379" i="3" s="1"/>
  <c r="V416" i="7"/>
  <c r="V389" i="3" s="1"/>
  <c r="AF257" i="6"/>
  <c r="R414" i="7"/>
  <c r="R387" i="3" s="1"/>
  <c r="U409" i="7"/>
  <c r="U382" i="3" s="1"/>
  <c r="J372" i="7"/>
  <c r="N101" i="7"/>
  <c r="AE101" i="6" s="1"/>
  <c r="AI101" i="6"/>
  <c r="R411" i="7"/>
  <c r="R384" i="3" s="1"/>
  <c r="R384" i="7"/>
  <c r="E11" i="7"/>
  <c r="AD11" i="6" s="1"/>
  <c r="AH11" i="6"/>
  <c r="N191" i="7"/>
  <c r="AE191" i="6" s="1"/>
  <c r="AI191" i="6"/>
  <c r="E191" i="7"/>
  <c r="AD191" i="6" s="1"/>
  <c r="AH191" i="6"/>
  <c r="N85" i="7"/>
  <c r="AE85" i="6" s="1"/>
  <c r="AI85" i="6"/>
  <c r="F369" i="7"/>
  <c r="P396" i="7"/>
  <c r="P369" i="3" s="1"/>
  <c r="Q399" i="7"/>
  <c r="Q372" i="3" s="1"/>
  <c r="E381" i="7"/>
  <c r="AD381" i="6" s="1"/>
  <c r="O368" i="7"/>
  <c r="T375" i="7"/>
  <c r="J385" i="7"/>
  <c r="M380" i="7"/>
  <c r="U370" i="7"/>
  <c r="H395" i="7"/>
  <c r="H368" i="3" s="1"/>
  <c r="N370" i="7"/>
  <c r="AE370" i="6" s="1"/>
  <c r="L368" i="7"/>
  <c r="AH88" i="6"/>
  <c r="I393" i="7"/>
  <c r="V414" i="7"/>
  <c r="V387" i="3" s="1"/>
  <c r="AJ387" i="6" s="1"/>
  <c r="X391" i="7"/>
  <c r="U389" i="7"/>
  <c r="N416" i="7"/>
  <c r="N389" i="3" s="1"/>
  <c r="N410" i="7"/>
  <c r="N383" i="3" s="1"/>
  <c r="J399" i="7"/>
  <c r="J372" i="3" s="1"/>
  <c r="J368" i="7"/>
  <c r="J369" i="7"/>
  <c r="K395" i="7"/>
  <c r="K368" i="3" s="1"/>
  <c r="K368" i="7"/>
  <c r="K379" i="7"/>
  <c r="K406" i="7"/>
  <c r="K379" i="3" s="1"/>
  <c r="I406" i="7"/>
  <c r="I379" i="3" s="1"/>
  <c r="I395" i="7"/>
  <c r="I368" i="3" s="1"/>
  <c r="I379" i="7"/>
  <c r="I368" i="7"/>
  <c r="V256" i="7"/>
  <c r="E99" i="7"/>
  <c r="AD99" i="6" s="1"/>
  <c r="AH99" i="6"/>
  <c r="V223" i="7"/>
  <c r="AF223" i="6" s="1"/>
  <c r="AJ223" i="6"/>
  <c r="S418" i="7"/>
  <c r="S391" i="3" s="1"/>
  <c r="S402" i="7"/>
  <c r="S375" i="3" s="1"/>
  <c r="S375" i="7"/>
  <c r="S391" i="7"/>
  <c r="AI391" i="6" s="1"/>
  <c r="N401" i="7"/>
  <c r="N374" i="3" s="1"/>
  <c r="AI374" i="6" s="1"/>
  <c r="M371" i="7"/>
  <c r="AD84" i="6"/>
  <c r="L369" i="7"/>
  <c r="L395" i="7"/>
  <c r="L368" i="3" s="1"/>
  <c r="AE305" i="6"/>
  <c r="N375" i="7"/>
  <c r="AE375" i="6" s="1"/>
  <c r="N418" i="7"/>
  <c r="N391" i="3" s="1"/>
  <c r="N402" i="7"/>
  <c r="N375" i="3" s="1"/>
  <c r="AI375" i="6" s="1"/>
  <c r="N391" i="7"/>
  <c r="AE391" i="6" s="1"/>
  <c r="U397" i="7"/>
  <c r="U370" i="3" s="1"/>
  <c r="Y413" i="7"/>
  <c r="Y386" i="3" s="1"/>
  <c r="Y386" i="7"/>
  <c r="N381" i="7"/>
  <c r="AE381" i="6" s="1"/>
  <c r="AD88" i="6"/>
  <c r="V413" i="7"/>
  <c r="V386" i="3" s="1"/>
  <c r="AJ386" i="6" s="1"/>
  <c r="V386" i="7"/>
  <c r="AF386" i="6" s="1"/>
  <c r="AF159" i="6"/>
  <c r="I373" i="7"/>
  <c r="V409" i="7"/>
  <c r="V382" i="3" s="1"/>
  <c r="K371" i="7"/>
  <c r="O373" i="7"/>
  <c r="V387" i="7"/>
  <c r="AF387" i="6" s="1"/>
  <c r="AF195" i="6"/>
  <c r="T370" i="7"/>
  <c r="O390" i="7"/>
  <c r="R285" i="7"/>
  <c r="U191" i="7"/>
  <c r="U371" i="7" s="1"/>
  <c r="R191" i="7"/>
  <c r="R412" i="7" s="1"/>
  <c r="R385" i="3" s="1"/>
  <c r="U269" i="7"/>
  <c r="S284" i="7"/>
  <c r="S416" i="7" s="1"/>
  <c r="S389" i="3" s="1"/>
  <c r="R283" i="7"/>
  <c r="Y100" i="7"/>
  <c r="E100" i="8" s="1"/>
  <c r="W191" i="7"/>
  <c r="W398" i="7" s="1"/>
  <c r="W371" i="3" s="1"/>
  <c r="R11" i="7"/>
  <c r="W11" i="7"/>
  <c r="W236" i="7"/>
  <c r="W388" i="7" s="1"/>
  <c r="Y99" i="7"/>
  <c r="X285" i="7"/>
  <c r="S236" i="7"/>
  <c r="S191" i="7"/>
  <c r="S385" i="7" s="1"/>
  <c r="U236" i="7"/>
  <c r="U372" i="7" s="1"/>
  <c r="R101" i="7"/>
  <c r="R407" i="7" s="1"/>
  <c r="R380" i="3" s="1"/>
  <c r="Y236" i="7"/>
  <c r="W283" i="7"/>
  <c r="W400" i="7" s="1"/>
  <c r="W373" i="3" s="1"/>
  <c r="W269" i="7"/>
  <c r="Y11" i="7"/>
  <c r="O99" i="7"/>
  <c r="O369" i="7" s="1"/>
  <c r="X363" i="7"/>
  <c r="R99" i="7"/>
  <c r="R369" i="7" s="1"/>
  <c r="S269" i="7"/>
  <c r="R236" i="7"/>
  <c r="R399" i="7" s="1"/>
  <c r="R372" i="3" s="1"/>
  <c r="X284" i="7"/>
  <c r="X389" i="7" s="1"/>
  <c r="S363" i="7"/>
  <c r="T51" i="7"/>
  <c r="T11" i="7"/>
  <c r="Y269" i="7"/>
  <c r="Y191" i="7"/>
  <c r="T269" i="7"/>
  <c r="S99" i="7"/>
  <c r="S409" i="7" s="1"/>
  <c r="S382" i="3" s="1"/>
  <c r="S255" i="7"/>
  <c r="X147" i="7"/>
  <c r="R147" i="7"/>
  <c r="R397" i="7" s="1"/>
  <c r="R370" i="3" s="1"/>
  <c r="S256" i="7"/>
  <c r="R269" i="7"/>
  <c r="S51" i="7"/>
  <c r="S11" i="7"/>
  <c r="T191" i="7"/>
  <c r="T371" i="7" s="1"/>
  <c r="Y337" i="7"/>
  <c r="E337" i="8" s="1"/>
  <c r="G101" i="7"/>
  <c r="X99" i="7"/>
  <c r="X255" i="7"/>
  <c r="S285" i="7"/>
  <c r="S337" i="7"/>
  <c r="T236" i="7"/>
  <c r="T388" i="7" s="1"/>
  <c r="X101" i="7"/>
  <c r="X256" i="7"/>
  <c r="K362" i="7"/>
  <c r="K409" i="7" s="1"/>
  <c r="K382" i="3" s="1"/>
  <c r="U286" i="7"/>
  <c r="U393" i="7" s="1"/>
  <c r="T286" i="7"/>
  <c r="S286" i="7"/>
  <c r="W51" i="7"/>
  <c r="U51" i="7"/>
  <c r="T283" i="7"/>
  <c r="V396" i="7" l="1"/>
  <c r="V369" i="3" s="1"/>
  <c r="Y382" i="7"/>
  <c r="E99" i="8"/>
  <c r="Y397" i="7"/>
  <c r="Y370" i="3" s="1"/>
  <c r="E147" i="8"/>
  <c r="Y407" i="7"/>
  <c r="Y380" i="3" s="1"/>
  <c r="E101" i="8"/>
  <c r="V389" i="7"/>
  <c r="AF389" i="6" s="1"/>
  <c r="AJ383" i="6"/>
  <c r="Y389" i="7"/>
  <c r="Y371" i="7"/>
  <c r="E191" i="8"/>
  <c r="Y399" i="7"/>
  <c r="Y372" i="3" s="1"/>
  <c r="E236" i="8"/>
  <c r="AF384" i="6"/>
  <c r="E400" i="7"/>
  <c r="E373" i="3" s="1"/>
  <c r="AH373" i="6" s="1"/>
  <c r="AJ384" i="6"/>
  <c r="N400" i="7"/>
  <c r="N373" i="3" s="1"/>
  <c r="AI373" i="6" s="1"/>
  <c r="E389" i="8"/>
  <c r="T400" i="7"/>
  <c r="T373" i="3" s="1"/>
  <c r="AF337" i="6"/>
  <c r="AF383" i="6"/>
  <c r="Y408" i="7"/>
  <c r="Y381" i="3" s="1"/>
  <c r="N393" i="7"/>
  <c r="AE393" i="6" s="1"/>
  <c r="AI384" i="6"/>
  <c r="Y370" i="7"/>
  <c r="Y381" i="7"/>
  <c r="V397" i="7"/>
  <c r="V370" i="3" s="1"/>
  <c r="AI390" i="6"/>
  <c r="AF374" i="6"/>
  <c r="X399" i="7"/>
  <c r="X372" i="3" s="1"/>
  <c r="S388" i="7"/>
  <c r="N372" i="7"/>
  <c r="AE372" i="6" s="1"/>
  <c r="E373" i="7"/>
  <c r="AD373" i="6" s="1"/>
  <c r="N373" i="7"/>
  <c r="U398" i="7"/>
  <c r="U371" i="3" s="1"/>
  <c r="Y283" i="7"/>
  <c r="E283" i="8" s="1"/>
  <c r="V286" i="7"/>
  <c r="V236" i="7"/>
  <c r="AJ236" i="6"/>
  <c r="AF256" i="6"/>
  <c r="S396" i="7"/>
  <c r="S369" i="3" s="1"/>
  <c r="N388" i="7"/>
  <c r="AE388" i="6" s="1"/>
  <c r="N412" i="7"/>
  <c r="N385" i="3" s="1"/>
  <c r="N380" i="7"/>
  <c r="AE380" i="6" s="1"/>
  <c r="S399" i="7"/>
  <c r="S372" i="3" s="1"/>
  <c r="R396" i="7"/>
  <c r="R369" i="3" s="1"/>
  <c r="W415" i="7"/>
  <c r="W388" i="3" s="1"/>
  <c r="AJ374" i="6"/>
  <c r="W399" i="7"/>
  <c r="W372" i="3" s="1"/>
  <c r="N399" i="7"/>
  <c r="N372" i="3" s="1"/>
  <c r="AI372" i="6" s="1"/>
  <c r="W371" i="7"/>
  <c r="R372" i="7"/>
  <c r="Y385" i="7"/>
  <c r="R381" i="7"/>
  <c r="AI381" i="6" s="1"/>
  <c r="S371" i="7"/>
  <c r="R415" i="7"/>
  <c r="R388" i="3" s="1"/>
  <c r="AF363" i="6"/>
  <c r="N420" i="7"/>
  <c r="N393" i="3" s="1"/>
  <c r="R388" i="7"/>
  <c r="T393" i="7"/>
  <c r="T420" i="7"/>
  <c r="T393" i="3" s="1"/>
  <c r="T406" i="7"/>
  <c r="T379" i="3" s="1"/>
  <c r="T395" i="7"/>
  <c r="T368" i="3" s="1"/>
  <c r="T368" i="7"/>
  <c r="T379" i="7"/>
  <c r="U388" i="7"/>
  <c r="AE51" i="6"/>
  <c r="N406" i="7"/>
  <c r="N379" i="3" s="1"/>
  <c r="N395" i="7"/>
  <c r="N368" i="3" s="1"/>
  <c r="AI368" i="6" s="1"/>
  <c r="N368" i="7"/>
  <c r="AE368" i="6" s="1"/>
  <c r="N379" i="7"/>
  <c r="AE379" i="6" s="1"/>
  <c r="AH101" i="6"/>
  <c r="N407" i="7"/>
  <c r="N380" i="3" s="1"/>
  <c r="S389" i="7"/>
  <c r="AI389" i="6" s="1"/>
  <c r="AJ255" i="6"/>
  <c r="O396" i="7"/>
  <c r="O369" i="3" s="1"/>
  <c r="AJ390" i="6"/>
  <c r="Y398" i="7"/>
  <c r="Y371" i="3" s="1"/>
  <c r="R408" i="7"/>
  <c r="R381" i="3" s="1"/>
  <c r="R398" i="7"/>
  <c r="R371" i="3" s="1"/>
  <c r="K376" i="7"/>
  <c r="AJ101" i="6"/>
  <c r="R371" i="7"/>
  <c r="S412" i="7"/>
  <c r="S385" i="3" s="1"/>
  <c r="E371" i="7"/>
  <c r="AD371" i="6" s="1"/>
  <c r="Y396" i="7"/>
  <c r="Y369" i="3" s="1"/>
  <c r="AE390" i="6"/>
  <c r="AJ284" i="6"/>
  <c r="S398" i="7"/>
  <c r="S371" i="3" s="1"/>
  <c r="V283" i="7"/>
  <c r="Y286" i="7"/>
  <c r="E286" i="8" s="1"/>
  <c r="T412" i="7"/>
  <c r="T385" i="3" s="1"/>
  <c r="T385" i="7"/>
  <c r="X100" i="7"/>
  <c r="AF100" i="6" s="1"/>
  <c r="AJ100" i="6"/>
  <c r="U412" i="7"/>
  <c r="U385" i="3" s="1"/>
  <c r="U385" i="7"/>
  <c r="AD101" i="6"/>
  <c r="E396" i="7"/>
  <c r="E369" i="3" s="1"/>
  <c r="AD236" i="6"/>
  <c r="E399" i="7"/>
  <c r="E372" i="3" s="1"/>
  <c r="AH372" i="6" s="1"/>
  <c r="E372" i="7"/>
  <c r="AD372" i="6" s="1"/>
  <c r="AF255" i="6"/>
  <c r="E407" i="7"/>
  <c r="E380" i="3" s="1"/>
  <c r="AJ269" i="6"/>
  <c r="AJ147" i="6"/>
  <c r="Y369" i="7"/>
  <c r="Y412" i="7"/>
  <c r="Y385" i="3" s="1"/>
  <c r="T372" i="7"/>
  <c r="AF101" i="6"/>
  <c r="U400" i="7"/>
  <c r="U373" i="3" s="1"/>
  <c r="E398" i="7"/>
  <c r="E371" i="3" s="1"/>
  <c r="AH371" i="6" s="1"/>
  <c r="AF284" i="6"/>
  <c r="Y51" i="7"/>
  <c r="E51" i="8" s="1"/>
  <c r="T373" i="7"/>
  <c r="AF269" i="6"/>
  <c r="AF147" i="6"/>
  <c r="T399" i="7"/>
  <c r="T372" i="3" s="1"/>
  <c r="AE337" i="6"/>
  <c r="T398" i="7"/>
  <c r="T371" i="3" s="1"/>
  <c r="K419" i="7"/>
  <c r="K392" i="3" s="1"/>
  <c r="V381" i="7"/>
  <c r="E412" i="7"/>
  <c r="E385" i="3" s="1"/>
  <c r="AH385" i="6" s="1"/>
  <c r="X381" i="7"/>
  <c r="X370" i="7"/>
  <c r="AF370" i="6" s="1"/>
  <c r="X408" i="7"/>
  <c r="X381" i="3" s="1"/>
  <c r="X397" i="7"/>
  <c r="X370" i="3" s="1"/>
  <c r="AJ370" i="6" s="1"/>
  <c r="R382" i="7"/>
  <c r="R409" i="7"/>
  <c r="R382" i="3" s="1"/>
  <c r="W385" i="7"/>
  <c r="W412" i="7"/>
  <c r="W385" i="3" s="1"/>
  <c r="E382" i="7"/>
  <c r="AD382" i="6" s="1"/>
  <c r="S369" i="7"/>
  <c r="T415" i="7"/>
  <c r="T388" i="3" s="1"/>
  <c r="AI99" i="6"/>
  <c r="X372" i="7"/>
  <c r="AJ99" i="6"/>
  <c r="W372" i="7"/>
  <c r="Y415" i="7"/>
  <c r="Y388" i="3" s="1"/>
  <c r="V408" i="7"/>
  <c r="V381" i="3" s="1"/>
  <c r="K403" i="7"/>
  <c r="K376" i="3" s="1"/>
  <c r="U415" i="7"/>
  <c r="U388" i="3" s="1"/>
  <c r="E385" i="7"/>
  <c r="AD385" i="6" s="1"/>
  <c r="U420" i="7"/>
  <c r="U393" i="3" s="1"/>
  <c r="U373" i="7"/>
  <c r="U379" i="7"/>
  <c r="U406" i="7"/>
  <c r="U379" i="3" s="1"/>
  <c r="U395" i="7"/>
  <c r="U368" i="3" s="1"/>
  <c r="U368" i="7"/>
  <c r="W379" i="7"/>
  <c r="W395" i="7"/>
  <c r="W368" i="3" s="1"/>
  <c r="W368" i="7"/>
  <c r="W406" i="7"/>
  <c r="W379" i="3" s="1"/>
  <c r="X407" i="7"/>
  <c r="X380" i="3" s="1"/>
  <c r="AJ380" i="6" s="1"/>
  <c r="X380" i="7"/>
  <c r="AF380" i="6" s="1"/>
  <c r="X382" i="7"/>
  <c r="AF382" i="6" s="1"/>
  <c r="X369" i="7"/>
  <c r="X409" i="7"/>
  <c r="X382" i="3" s="1"/>
  <c r="AJ382" i="6" s="1"/>
  <c r="X396" i="7"/>
  <c r="X369" i="3" s="1"/>
  <c r="AJ369" i="6" s="1"/>
  <c r="S406" i="7"/>
  <c r="S379" i="3" s="1"/>
  <c r="S395" i="7"/>
  <c r="S368" i="3" s="1"/>
  <c r="S379" i="7"/>
  <c r="S368" i="7"/>
  <c r="W420" i="7"/>
  <c r="W393" i="3" s="1"/>
  <c r="W393" i="7"/>
  <c r="E409" i="7"/>
  <c r="E382" i="3" s="1"/>
  <c r="AH382" i="6" s="1"/>
  <c r="R370" i="7"/>
  <c r="AF313" i="6"/>
  <c r="V375" i="7"/>
  <c r="AF375" i="6" s="1"/>
  <c r="V391" i="7"/>
  <c r="AF391" i="6" s="1"/>
  <c r="V418" i="7"/>
  <c r="V391" i="3" s="1"/>
  <c r="AJ391" i="6" s="1"/>
  <c r="V402" i="7"/>
  <c r="V375" i="3" s="1"/>
  <c r="AJ375" i="6" s="1"/>
  <c r="S415" i="7"/>
  <c r="S388" i="3" s="1"/>
  <c r="AJ285" i="6"/>
  <c r="N371" i="7"/>
  <c r="AE371" i="6" s="1"/>
  <c r="Y409" i="7"/>
  <c r="Y382" i="3" s="1"/>
  <c r="AE99" i="6"/>
  <c r="E393" i="7"/>
  <c r="AD393" i="6" s="1"/>
  <c r="AF99" i="6"/>
  <c r="V369" i="7"/>
  <c r="Y372" i="7"/>
  <c r="E420" i="7"/>
  <c r="E393" i="3" s="1"/>
  <c r="AH393" i="6" s="1"/>
  <c r="E369" i="7"/>
  <c r="S382" i="7"/>
  <c r="K392" i="7"/>
  <c r="U399" i="7"/>
  <c r="U372" i="3" s="1"/>
  <c r="G407" i="7"/>
  <c r="G380" i="3" s="1"/>
  <c r="G369" i="7"/>
  <c r="G396" i="7"/>
  <c r="G369" i="3" s="1"/>
  <c r="V11" i="7"/>
  <c r="AF11" i="6" s="1"/>
  <c r="AJ11" i="6"/>
  <c r="V191" i="7"/>
  <c r="V398" i="7" s="1"/>
  <c r="V371" i="3" s="1"/>
  <c r="AJ371" i="6" s="1"/>
  <c r="AJ191" i="6"/>
  <c r="R385" i="7"/>
  <c r="AI385" i="6" s="1"/>
  <c r="S372" i="7"/>
  <c r="AF285" i="6"/>
  <c r="W373" i="7"/>
  <c r="N415" i="7"/>
  <c r="N388" i="3" s="1"/>
  <c r="N385" i="7"/>
  <c r="AE385" i="6" s="1"/>
  <c r="Y388" i="7"/>
  <c r="N369" i="7"/>
  <c r="Y380" i="7"/>
  <c r="X416" i="7"/>
  <c r="X389" i="3" s="1"/>
  <c r="AJ389" i="6" s="1"/>
  <c r="V51" i="7"/>
  <c r="AJ256" i="6"/>
  <c r="AD51" i="6"/>
  <c r="E395" i="7"/>
  <c r="E368" i="3" s="1"/>
  <c r="AH368" i="6" s="1"/>
  <c r="E368" i="7"/>
  <c r="AD368" i="6" s="1"/>
  <c r="E379" i="7"/>
  <c r="AD379" i="6" s="1"/>
  <c r="E406" i="7"/>
  <c r="E379" i="3" s="1"/>
  <c r="AH379" i="6" s="1"/>
  <c r="AE373" i="6"/>
  <c r="N398" i="7"/>
  <c r="N371" i="3" s="1"/>
  <c r="AI371" i="6" s="1"/>
  <c r="X388" i="7"/>
  <c r="N396" i="7"/>
  <c r="N369" i="3" s="1"/>
  <c r="AI383" i="6"/>
  <c r="X415" i="7"/>
  <c r="X388" i="3" s="1"/>
  <c r="N382" i="7"/>
  <c r="AJ363" i="6"/>
  <c r="X286" i="7"/>
  <c r="X51" i="7"/>
  <c r="S283" i="7"/>
  <c r="X283" i="7"/>
  <c r="R286" i="7"/>
  <c r="R373" i="7" s="1"/>
  <c r="R51" i="7"/>
  <c r="R362" i="7"/>
  <c r="H362" i="7"/>
  <c r="L362" i="7"/>
  <c r="M362" i="7"/>
  <c r="G362" i="7"/>
  <c r="J362" i="7"/>
  <c r="Q362" i="7"/>
  <c r="W362" i="7"/>
  <c r="P362" i="7"/>
  <c r="I362" i="7"/>
  <c r="T362" i="7"/>
  <c r="U362" i="7"/>
  <c r="F362" i="7"/>
  <c r="O362" i="7"/>
  <c r="E380" i="8" l="1"/>
  <c r="E370" i="8"/>
  <c r="E381" i="8"/>
  <c r="E379" i="8"/>
  <c r="E368" i="8"/>
  <c r="E382" i="8"/>
  <c r="E369" i="8"/>
  <c r="E388" i="8"/>
  <c r="E372" i="8"/>
  <c r="E393" i="8"/>
  <c r="E373" i="8"/>
  <c r="E385" i="8"/>
  <c r="E371" i="8"/>
  <c r="AJ381" i="6"/>
  <c r="AI388" i="6"/>
  <c r="AI382" i="6"/>
  <c r="I419" i="7"/>
  <c r="I392" i="3" s="1"/>
  <c r="I376" i="7"/>
  <c r="I392" i="7"/>
  <c r="I403" i="7"/>
  <c r="I376" i="3" s="1"/>
  <c r="Y368" i="7"/>
  <c r="Y379" i="7"/>
  <c r="Y406" i="7"/>
  <c r="Y379" i="3" s="1"/>
  <c r="Y395" i="7"/>
  <c r="Y368" i="3" s="1"/>
  <c r="AJ283" i="6"/>
  <c r="AI369" i="6"/>
  <c r="V362" i="7"/>
  <c r="E362" i="7"/>
  <c r="AH362" i="6"/>
  <c r="AJ51" i="6"/>
  <c r="R393" i="7"/>
  <c r="AF369" i="6"/>
  <c r="AF381" i="6"/>
  <c r="AF283" i="6"/>
  <c r="V400" i="7"/>
  <c r="V373" i="3" s="1"/>
  <c r="V373" i="7"/>
  <c r="V393" i="7"/>
  <c r="V420" i="7"/>
  <c r="V393" i="3" s="1"/>
  <c r="Y420" i="7"/>
  <c r="Y393" i="3" s="1"/>
  <c r="Y393" i="7"/>
  <c r="Y400" i="7"/>
  <c r="Y373" i="3" s="1"/>
  <c r="Y373" i="7"/>
  <c r="R400" i="7"/>
  <c r="R373" i="3" s="1"/>
  <c r="P392" i="7"/>
  <c r="P376" i="7"/>
  <c r="P403" i="7"/>
  <c r="P376" i="3" s="1"/>
  <c r="P419" i="7"/>
  <c r="P392" i="3" s="1"/>
  <c r="P369" i="7"/>
  <c r="AE369" i="6" s="1"/>
  <c r="L376" i="7"/>
  <c r="L419" i="7"/>
  <c r="L392" i="3" s="1"/>
  <c r="L392" i="7"/>
  <c r="L403" i="7"/>
  <c r="L376" i="3" s="1"/>
  <c r="H376" i="7"/>
  <c r="H396" i="7"/>
  <c r="H369" i="3" s="1"/>
  <c r="H419" i="7"/>
  <c r="H392" i="3" s="1"/>
  <c r="H403" i="7"/>
  <c r="H376" i="3" s="1"/>
  <c r="H392" i="7"/>
  <c r="X420" i="7"/>
  <c r="X393" i="3" s="1"/>
  <c r="X393" i="7"/>
  <c r="X373" i="7"/>
  <c r="X400" i="7"/>
  <c r="X373" i="3" s="1"/>
  <c r="AH380" i="6"/>
  <c r="R420" i="7"/>
  <c r="R393" i="3" s="1"/>
  <c r="AF51" i="6"/>
  <c r="V379" i="7"/>
  <c r="V406" i="7"/>
  <c r="V379" i="3" s="1"/>
  <c r="V395" i="7"/>
  <c r="V368" i="3" s="1"/>
  <c r="V368" i="7"/>
  <c r="F403" i="7"/>
  <c r="F376" i="3" s="1"/>
  <c r="F392" i="7"/>
  <c r="F419" i="7"/>
  <c r="F392" i="3" s="1"/>
  <c r="F376" i="7"/>
  <c r="G380" i="7"/>
  <c r="AD380" i="6" s="1"/>
  <c r="G403" i="7"/>
  <c r="G376" i="3" s="1"/>
  <c r="G419" i="7"/>
  <c r="G392" i="3" s="1"/>
  <c r="G392" i="7"/>
  <c r="G376" i="7"/>
  <c r="AF191" i="6"/>
  <c r="V385" i="7"/>
  <c r="AF385" i="6" s="1"/>
  <c r="V412" i="7"/>
  <c r="V385" i="3" s="1"/>
  <c r="AJ385" i="6" s="1"/>
  <c r="W376" i="7"/>
  <c r="W392" i="7"/>
  <c r="W419" i="7"/>
  <c r="W392" i="3" s="1"/>
  <c r="W403" i="7"/>
  <c r="W376" i="3" s="1"/>
  <c r="S420" i="7"/>
  <c r="S393" i="3" s="1"/>
  <c r="S400" i="7"/>
  <c r="S373" i="3" s="1"/>
  <c r="S393" i="7"/>
  <c r="S373" i="7"/>
  <c r="Y362" i="7"/>
  <c r="E362" i="8" s="1"/>
  <c r="N362" i="7"/>
  <c r="AI362" i="6"/>
  <c r="Q407" i="7"/>
  <c r="Q380" i="3" s="1"/>
  <c r="Q376" i="7"/>
  <c r="Q403" i="7"/>
  <c r="Q376" i="3" s="1"/>
  <c r="Q419" i="7"/>
  <c r="Q392" i="3" s="1"/>
  <c r="Q392" i="7"/>
  <c r="R380" i="7"/>
  <c r="AI380" i="6" s="1"/>
  <c r="R376" i="7"/>
  <c r="R392" i="7"/>
  <c r="R419" i="7"/>
  <c r="R392" i="3" s="1"/>
  <c r="R403" i="7"/>
  <c r="R376" i="3" s="1"/>
  <c r="AF236" i="6"/>
  <c r="V415" i="7"/>
  <c r="V388" i="3" s="1"/>
  <c r="AJ388" i="6" s="1"/>
  <c r="V399" i="7"/>
  <c r="V372" i="3" s="1"/>
  <c r="AJ372" i="6" s="1"/>
  <c r="V372" i="7"/>
  <c r="AF372" i="6" s="1"/>
  <c r="V388" i="7"/>
  <c r="AF388" i="6" s="1"/>
  <c r="O376" i="7"/>
  <c r="O392" i="7"/>
  <c r="O419" i="7"/>
  <c r="O392" i="3" s="1"/>
  <c r="O403" i="7"/>
  <c r="O376" i="3" s="1"/>
  <c r="O407" i="7"/>
  <c r="O380" i="3" s="1"/>
  <c r="O409" i="7"/>
  <c r="O382" i="3" s="1"/>
  <c r="O382" i="7"/>
  <c r="AE382" i="6" s="1"/>
  <c r="M403" i="7"/>
  <c r="M376" i="3" s="1"/>
  <c r="M419" i="7"/>
  <c r="M392" i="3" s="1"/>
  <c r="M382" i="7"/>
  <c r="M376" i="7"/>
  <c r="M392" i="7"/>
  <c r="M396" i="7"/>
  <c r="M369" i="3" s="1"/>
  <c r="X368" i="7"/>
  <c r="X406" i="7"/>
  <c r="X379" i="3" s="1"/>
  <c r="X395" i="7"/>
  <c r="X368" i="3" s="1"/>
  <c r="X379" i="7"/>
  <c r="AD369" i="6"/>
  <c r="AJ286" i="6"/>
  <c r="U419" i="7"/>
  <c r="U392" i="3" s="1"/>
  <c r="U392" i="7"/>
  <c r="U376" i="7"/>
  <c r="U403" i="7"/>
  <c r="U376" i="3" s="1"/>
  <c r="T403" i="7"/>
  <c r="T376" i="3" s="1"/>
  <c r="T419" i="7"/>
  <c r="T392" i="3" s="1"/>
  <c r="T392" i="7"/>
  <c r="T376" i="7"/>
  <c r="J380" i="7"/>
  <c r="J409" i="7"/>
  <c r="J382" i="3" s="1"/>
  <c r="J419" i="7"/>
  <c r="J392" i="3" s="1"/>
  <c r="J392" i="7"/>
  <c r="J376" i="7"/>
  <c r="J403" i="7"/>
  <c r="J376" i="3" s="1"/>
  <c r="R368" i="7"/>
  <c r="R406" i="7"/>
  <c r="R379" i="3" s="1"/>
  <c r="R395" i="7"/>
  <c r="R368" i="3" s="1"/>
  <c r="R379" i="7"/>
  <c r="AI379" i="6" s="1"/>
  <c r="V371" i="7"/>
  <c r="AF371" i="6" s="1"/>
  <c r="AF286" i="6"/>
  <c r="X362" i="7"/>
  <c r="S362" i="7"/>
  <c r="E376" i="8" l="1"/>
  <c r="E392" i="8"/>
  <c r="AF368" i="6"/>
  <c r="AJ393" i="6"/>
  <c r="AF373" i="6"/>
  <c r="AJ373" i="6"/>
  <c r="S392" i="7"/>
  <c r="AI392" i="6" s="1"/>
  <c r="S376" i="7"/>
  <c r="S419" i="7"/>
  <c r="S392" i="3" s="1"/>
  <c r="S403" i="7"/>
  <c r="S376" i="3" s="1"/>
  <c r="AD362" i="6"/>
  <c r="E376" i="7"/>
  <c r="AD376" i="6" s="1"/>
  <c r="E403" i="7"/>
  <c r="E376" i="3" s="1"/>
  <c r="AH376" i="6" s="1"/>
  <c r="E419" i="7"/>
  <c r="E392" i="3" s="1"/>
  <c r="AH392" i="6" s="1"/>
  <c r="E392" i="7"/>
  <c r="AD392" i="6" s="1"/>
  <c r="X392" i="7"/>
  <c r="X419" i="7"/>
  <c r="X392" i="3" s="1"/>
  <c r="X403" i="7"/>
  <c r="X376" i="3" s="1"/>
  <c r="X376" i="7"/>
  <c r="AJ362" i="6"/>
  <c r="AF362" i="6"/>
  <c r="V403" i="7"/>
  <c r="V376" i="3" s="1"/>
  <c r="V376" i="7"/>
  <c r="V392" i="7"/>
  <c r="V419" i="7"/>
  <c r="V392" i="3" s="1"/>
  <c r="AJ392" i="6" s="1"/>
  <c r="AE362" i="6"/>
  <c r="N419" i="7"/>
  <c r="N392" i="3" s="1"/>
  <c r="N376" i="7"/>
  <c r="AE376" i="6" s="1"/>
  <c r="N392" i="7"/>
  <c r="AE392" i="6" s="1"/>
  <c r="N403" i="7"/>
  <c r="N376" i="3" s="1"/>
  <c r="AI376" i="6" s="1"/>
  <c r="AJ368" i="6"/>
  <c r="AI393" i="6"/>
  <c r="AJ379" i="6"/>
  <c r="Y403" i="7"/>
  <c r="Y376" i="3" s="1"/>
  <c r="Y376" i="7"/>
  <c r="Y392" i="7"/>
  <c r="Y419" i="7"/>
  <c r="Y392" i="3" s="1"/>
  <c r="AF379" i="6"/>
  <c r="AF393" i="6"/>
  <c r="AF392" i="6" l="1"/>
  <c r="AF376" i="6"/>
  <c r="AJ376" i="6"/>
  <c r="Z175" i="7" l="1"/>
  <c r="Z37" i="7"/>
  <c r="Z30" i="7"/>
  <c r="Z73" i="7"/>
  <c r="Z91" i="7"/>
  <c r="Z290" i="7"/>
  <c r="Z9" i="7"/>
  <c r="Z150" i="7"/>
  <c r="Z54" i="7"/>
  <c r="Z352" i="7"/>
  <c r="Z361" i="7"/>
  <c r="Z22" i="7"/>
  <c r="Z172" i="7"/>
  <c r="Z260" i="7"/>
  <c r="Z245" i="7"/>
  <c r="Z201" i="7"/>
  <c r="Z165" i="7"/>
  <c r="Z3" i="7"/>
  <c r="Z167" i="7"/>
  <c r="Z202" i="7"/>
  <c r="Z287" i="7"/>
  <c r="Z180" i="7"/>
  <c r="Z295" i="7"/>
  <c r="Z241" i="7"/>
  <c r="Z70" i="7"/>
  <c r="Z261" i="7"/>
  <c r="Z222" i="7"/>
  <c r="Z234" i="7"/>
  <c r="Z161" i="7"/>
  <c r="Z240" i="7"/>
  <c r="Z244" i="7"/>
  <c r="Z326" i="7"/>
  <c r="Z174" i="7"/>
  <c r="Z247" i="7"/>
  <c r="Z141" i="7"/>
  <c r="Z199" i="7"/>
  <c r="Z117" i="7"/>
  <c r="Z193" i="7"/>
  <c r="Z128" i="7"/>
  <c r="Z7" i="7"/>
  <c r="Z226" i="7"/>
  <c r="Z329" i="7"/>
  <c r="Z41" i="7"/>
  <c r="Z181" i="7"/>
  <c r="Z273" i="7"/>
  <c r="Z4" i="7"/>
  <c r="Z216" i="7"/>
  <c r="Z305" i="7"/>
  <c r="Z106" i="7"/>
  <c r="Z32" i="7"/>
  <c r="Z314" i="7"/>
  <c r="Z65" i="7"/>
  <c r="Z190" i="7"/>
  <c r="Z351" i="7"/>
  <c r="Z93" i="7"/>
  <c r="Z15" i="7"/>
  <c r="Z113" i="7"/>
  <c r="Z253" i="7"/>
  <c r="Z140" i="7"/>
  <c r="Z123" i="7"/>
  <c r="Z158" i="7"/>
  <c r="Z231" i="7"/>
  <c r="Z189" i="7"/>
  <c r="Z166" i="7"/>
  <c r="Z268" i="7"/>
  <c r="Z294" i="7"/>
  <c r="Z289" i="7"/>
  <c r="Z278" i="7"/>
  <c r="Z173" i="7"/>
  <c r="Z207" i="7"/>
  <c r="Z332" i="7"/>
  <c r="Z157" i="7"/>
  <c r="Z58" i="7"/>
  <c r="Z325" i="7"/>
  <c r="Z133" i="7"/>
  <c r="Z235" i="7"/>
  <c r="Z192" i="7"/>
  <c r="Z149" i="7"/>
  <c r="Z338" i="7"/>
  <c r="Z176" i="7"/>
  <c r="Z86" i="7"/>
  <c r="Z279" i="7"/>
  <c r="Z183" i="7"/>
  <c r="Z159" i="7"/>
  <c r="Z182" i="7"/>
  <c r="Z151" i="7"/>
  <c r="Z317" i="7"/>
  <c r="Z83" i="7"/>
  <c r="Z107" i="7"/>
  <c r="Z125" i="7"/>
  <c r="Z204" i="7"/>
  <c r="Z92" i="7"/>
  <c r="Z14" i="7"/>
  <c r="Z197" i="7"/>
  <c r="Z39" i="7"/>
  <c r="Z335" i="7"/>
  <c r="Z309" i="7"/>
  <c r="Z57" i="7"/>
  <c r="Z342" i="7"/>
  <c r="Z281" i="7"/>
  <c r="Z48" i="7"/>
  <c r="Z25" i="7"/>
  <c r="Z218" i="7"/>
  <c r="Z327" i="7"/>
  <c r="Z293" i="7"/>
  <c r="Z301" i="7"/>
  <c r="Z40" i="7"/>
  <c r="Z56" i="7"/>
  <c r="Z227" i="7"/>
  <c r="Z220" i="7"/>
  <c r="Z152" i="7"/>
  <c r="Z114" i="7"/>
  <c r="Z311" i="7"/>
  <c r="Z266" i="7"/>
  <c r="Z191" i="7"/>
  <c r="Z208" i="7"/>
  <c r="Z42" i="7"/>
  <c r="Z249" i="7"/>
  <c r="Z316" i="7"/>
  <c r="Z343" i="7"/>
  <c r="Z303" i="7"/>
  <c r="Z219" i="7"/>
  <c r="Z90" i="7"/>
  <c r="Z17" i="7"/>
  <c r="Z143" i="7"/>
  <c r="Z10" i="7"/>
  <c r="Z319" i="7"/>
  <c r="Z76" i="7"/>
  <c r="Z62" i="7"/>
  <c r="Z185" i="7"/>
  <c r="Z26" i="7"/>
  <c r="Z238" i="7"/>
  <c r="Z24" i="7"/>
  <c r="Z144" i="7"/>
  <c r="Z45" i="7"/>
  <c r="Z356" i="7"/>
  <c r="Z110" i="7"/>
  <c r="Z6" i="7"/>
  <c r="Z359" i="7"/>
  <c r="Z21" i="7"/>
  <c r="Z315" i="7"/>
  <c r="Z224" i="7"/>
  <c r="Z8" i="7"/>
  <c r="Z122" i="7"/>
  <c r="Z298" i="7"/>
  <c r="Z350" i="7"/>
  <c r="Z292" i="7"/>
  <c r="Z13" i="7"/>
  <c r="Z155" i="7"/>
  <c r="Z79" i="7"/>
  <c r="Z299" i="7"/>
  <c r="Z38" i="7"/>
  <c r="Z164" i="7"/>
  <c r="Z355" i="7"/>
  <c r="Z104" i="7"/>
  <c r="Z61" i="7"/>
  <c r="Z320" i="7"/>
  <c r="Z230" i="7"/>
  <c r="Z162" i="7"/>
  <c r="Z68" i="7"/>
  <c r="Z127" i="7"/>
  <c r="Z257" i="7"/>
  <c r="Z115" i="7"/>
  <c r="Z135" i="7"/>
  <c r="Z228" i="7"/>
  <c r="Z148" i="7"/>
  <c r="Z339" i="7"/>
  <c r="Z274" i="7"/>
  <c r="Z146" i="7"/>
  <c r="Z27" i="7"/>
  <c r="Z275" i="7"/>
  <c r="Z20" i="7"/>
  <c r="Z156" i="7"/>
  <c r="Z345" i="7"/>
  <c r="Z307" i="7"/>
  <c r="Z81" i="7"/>
  <c r="Z262" i="7"/>
  <c r="Z53" i="7"/>
  <c r="Z312" i="7"/>
  <c r="Z221" i="7"/>
  <c r="Z154" i="7"/>
  <c r="Z60" i="7"/>
  <c r="Z67" i="7"/>
  <c r="Z246" i="7"/>
  <c r="Z74" i="7"/>
  <c r="Z229" i="7"/>
  <c r="Z16" i="7"/>
  <c r="Z49" i="7"/>
  <c r="Z177" i="7"/>
  <c r="Z139" i="7"/>
  <c r="Z331" i="7"/>
  <c r="Z105" i="7"/>
  <c r="Z196" i="7"/>
  <c r="Z138" i="7"/>
  <c r="Z19" i="7"/>
  <c r="Z251" i="7"/>
  <c r="Z358" i="7"/>
  <c r="Z291" i="7"/>
  <c r="Z63" i="7"/>
  <c r="Z250" i="7"/>
  <c r="Z44" i="7"/>
  <c r="Z304" i="7"/>
  <c r="Z211" i="7"/>
  <c r="Z145" i="7"/>
  <c r="Z23" i="7"/>
  <c r="Z59" i="7"/>
  <c r="Z5" i="7"/>
  <c r="Z66" i="7"/>
  <c r="Z130" i="7"/>
  <c r="Z323" i="7"/>
  <c r="Z82" i="7"/>
  <c r="Z195" i="7"/>
  <c r="Z129" i="7"/>
  <c r="Z337" i="7"/>
  <c r="Z233" i="7"/>
  <c r="Z263" i="7"/>
  <c r="Z46" i="7"/>
  <c r="Z188" i="7"/>
  <c r="Z36" i="7"/>
  <c r="Z296" i="7"/>
  <c r="Z203" i="7"/>
  <c r="Z137" i="7"/>
  <c r="Z50" i="7"/>
  <c r="Z168" i="7"/>
  <c r="Z169" i="7"/>
  <c r="Z109" i="7"/>
  <c r="Z160" i="7"/>
  <c r="Z121" i="7"/>
  <c r="Z360" i="7"/>
  <c r="Z64" i="7"/>
  <c r="Z187" i="7"/>
  <c r="Z119" i="7"/>
  <c r="Z321" i="7"/>
  <c r="Z215" i="7"/>
  <c r="Z330" i="7"/>
  <c r="Z357" i="7"/>
  <c r="Z52" i="7"/>
  <c r="Z242" i="7"/>
  <c r="Z28" i="7"/>
  <c r="Z18" i="7"/>
  <c r="Z288" i="7"/>
  <c r="Z194" i="7"/>
  <c r="Z118" i="7"/>
  <c r="Z210" i="7"/>
  <c r="Z184" i="7"/>
  <c r="Z153" i="7"/>
  <c r="Z267" i="7"/>
  <c r="Z112" i="7"/>
  <c r="Z340" i="7"/>
  <c r="Z47" i="7"/>
  <c r="Z179" i="7"/>
  <c r="Z111" i="7"/>
  <c r="Z214" i="7"/>
  <c r="Z297" i="7"/>
  <c r="Z131" i="7"/>
  <c r="Z322" i="7"/>
  <c r="Z43" i="7"/>
  <c r="Z225" i="7"/>
  <c r="Z12" i="7"/>
  <c r="Z102" i="7"/>
  <c r="Z347" i="7"/>
  <c r="Z270" i="7"/>
  <c r="Z186" i="7"/>
  <c r="Z97" i="7"/>
  <c r="Z333" i="7"/>
  <c r="Z96" i="7"/>
  <c r="Z259" i="7"/>
  <c r="Z103" i="7"/>
  <c r="Z334" i="7"/>
  <c r="Z324" i="7"/>
  <c r="Z29" i="7"/>
  <c r="Z171" i="7"/>
  <c r="Z205" i="7"/>
  <c r="Z213" i="7"/>
  <c r="Z71" i="7"/>
  <c r="Z35" i="7"/>
  <c r="Z206" i="7"/>
  <c r="Z349" i="7"/>
  <c r="Z89" i="7"/>
  <c r="Z336" i="7"/>
  <c r="Z248" i="7"/>
  <c r="Z178" i="7"/>
  <c r="Z87" i="7"/>
  <c r="Z318" i="7"/>
  <c r="Z95" i="7"/>
  <c r="Z136" i="7"/>
  <c r="Z354" i="7"/>
  <c r="Z254" i="7"/>
  <c r="Z84" i="7"/>
  <c r="Z306" i="7"/>
  <c r="Z308" i="7"/>
  <c r="Z163" i="7"/>
  <c r="Z302" i="7"/>
  <c r="Z55" i="7"/>
  <c r="Z232" i="7"/>
  <c r="Z69" i="7"/>
  <c r="Z328" i="7"/>
  <c r="Z239" i="7"/>
  <c r="Z77" i="7"/>
  <c r="Z236" i="7"/>
  <c r="Z116" i="7"/>
  <c r="Z124" i="7"/>
  <c r="Z209" i="7"/>
  <c r="Z310" i="7"/>
  <c r="Z75" i="7"/>
  <c r="Z386" i="7" l="1"/>
  <c r="Z413" i="7"/>
  <c r="Z386" i="3" s="1"/>
  <c r="Z410" i="7"/>
  <c r="Z383" i="3" s="1"/>
  <c r="Z383" i="7"/>
  <c r="Z385" i="7"/>
  <c r="Z412" i="7"/>
  <c r="Z385" i="3" s="1"/>
  <c r="Z375" i="7"/>
  <c r="Z264" i="7"/>
  <c r="Z134" i="7"/>
  <c r="Z313" i="7"/>
  <c r="Z418" i="7" s="1"/>
  <c r="Z391" i="3" s="1"/>
  <c r="Z200" i="7"/>
  <c r="Z170" i="7"/>
  <c r="Z387" i="7" s="1"/>
  <c r="Z142" i="7"/>
  <c r="Z78" i="7"/>
  <c r="Z34" i="7"/>
  <c r="Z348" i="7"/>
  <c r="Z300" i="7"/>
  <c r="Z390" i="7" s="1"/>
  <c r="Z402" i="7" l="1"/>
  <c r="Z375" i="3" s="1"/>
  <c r="Z374" i="7"/>
  <c r="Z398" i="7"/>
  <c r="Z371" i="3" s="1"/>
  <c r="Z401" i="7"/>
  <c r="Z374" i="3" s="1"/>
  <c r="Z417" i="7"/>
  <c r="Z390" i="3" s="1"/>
  <c r="Z414" i="7"/>
  <c r="Z387" i="3" s="1"/>
  <c r="Z391" i="7"/>
  <c r="Z371" i="7"/>
  <c r="Z411" i="7"/>
  <c r="Z384" i="3" s="1"/>
  <c r="Z384" i="7"/>
  <c r="Z353" i="7" l="1"/>
  <c r="Z344" i="7"/>
  <c r="Z277" i="7"/>
  <c r="Z269" i="7"/>
  <c r="Z280" i="7"/>
  <c r="Z276" i="7"/>
  <c r="Z258" i="7"/>
  <c r="Z243" i="7"/>
  <c r="Z237" i="7"/>
  <c r="Z212" i="7"/>
  <c r="Z198" i="7"/>
  <c r="Z132" i="7"/>
  <c r="Z120" i="7"/>
  <c r="Z108" i="7"/>
  <c r="Z94" i="7"/>
  <c r="Z85" i="7"/>
  <c r="Z88" i="7"/>
  <c r="Z33" i="7"/>
  <c r="Z272" i="7" l="1"/>
  <c r="Z284" i="7"/>
  <c r="Z99" i="7"/>
  <c r="Z11" i="7"/>
  <c r="Z31" i="7"/>
  <c r="Z252" i="7"/>
  <c r="Z271" i="7"/>
  <c r="Z282" i="7"/>
  <c r="Z285" i="7"/>
  <c r="Z80" i="7"/>
  <c r="Z341" i="7"/>
  <c r="Z98" i="7"/>
  <c r="Z286" i="7"/>
  <c r="Z416" i="7" l="1"/>
  <c r="Z389" i="3" s="1"/>
  <c r="Z389" i="7"/>
  <c r="Z362" i="7"/>
  <c r="Z346" i="7"/>
  <c r="Z255" i="7"/>
  <c r="Z217" i="7"/>
  <c r="Z147" i="7"/>
  <c r="Z126" i="7"/>
  <c r="Z101" i="7"/>
  <c r="Z72" i="7"/>
  <c r="Z265" i="7"/>
  <c r="Z223" i="7"/>
  <c r="Z256" i="7"/>
  <c r="Z100" i="7"/>
  <c r="Z382" i="7" s="1"/>
  <c r="Z283" i="7"/>
  <c r="Z363" i="7"/>
  <c r="Z51" i="7"/>
  <c r="Z392" i="7" l="1"/>
  <c r="Z419" i="7"/>
  <c r="Z392" i="3" s="1"/>
  <c r="Z403" i="7"/>
  <c r="Z376" i="3" s="1"/>
  <c r="Z376" i="7"/>
  <c r="Z406" i="7"/>
  <c r="Z379" i="3" s="1"/>
  <c r="Z379" i="7"/>
  <c r="Z368" i="7"/>
  <c r="Z395" i="7"/>
  <c r="Z368" i="3" s="1"/>
  <c r="Z409" i="7"/>
  <c r="Z382" i="3" s="1"/>
  <c r="Z407" i="7"/>
  <c r="Z380" i="3" s="1"/>
  <c r="Z380" i="7"/>
  <c r="Z396" i="7"/>
  <c r="Z369" i="3" s="1"/>
  <c r="Z381" i="7"/>
  <c r="Z408" i="7"/>
  <c r="Z381" i="3" s="1"/>
  <c r="Z370" i="7"/>
  <c r="Z397" i="7"/>
  <c r="Z370" i="3" s="1"/>
  <c r="Z393" i="7"/>
  <c r="Z420" i="7"/>
  <c r="Z393" i="3" s="1"/>
  <c r="Z373" i="7"/>
  <c r="Z400" i="7"/>
  <c r="Z373" i="3" s="1"/>
  <c r="Z372" i="7"/>
  <c r="Z399" i="7"/>
  <c r="Z372" i="3" s="1"/>
  <c r="F364" i="7" l="1"/>
  <c r="F366" i="7"/>
  <c r="F396" i="7" s="1"/>
  <c r="F369" i="3" s="1"/>
  <c r="AH369" i="6" s="1"/>
  <c r="F365" i="7"/>
  <c r="F415" i="7" s="1"/>
  <c r="F388" i="3" s="1"/>
  <c r="F404" i="7"/>
  <c r="F377" i="3" s="1"/>
  <c r="F377" i="7"/>
  <c r="F388" i="7" l="1"/>
  <c r="E365" i="7"/>
  <c r="AD365" i="6" s="1"/>
  <c r="AH365" i="6"/>
  <c r="E366" i="7"/>
  <c r="AD366" i="6" s="1"/>
  <c r="AH366" i="6"/>
  <c r="E364" i="7"/>
  <c r="AH364" i="6"/>
  <c r="AD364" i="6" l="1"/>
  <c r="E377" i="7"/>
  <c r="AD377" i="6" s="1"/>
  <c r="E404" i="7"/>
  <c r="E377" i="3" s="1"/>
  <c r="AH377" i="6" s="1"/>
  <c r="E388" i="7"/>
  <c r="AD388" i="6" s="1"/>
  <c r="E415" i="7"/>
  <c r="E388" i="3" s="1"/>
  <c r="AH388" i="6" s="1"/>
  <c r="AC121" i="7" l="1"/>
  <c r="F121" i="8" s="1"/>
  <c r="I121" i="8" s="1"/>
  <c r="L121" i="8" s="1"/>
  <c r="AC251" i="7"/>
  <c r="F251" i="8" s="1"/>
  <c r="I251" i="8" s="1"/>
  <c r="L251" i="8" s="1"/>
  <c r="AB251" i="7"/>
  <c r="AC46" i="7"/>
  <c r="F46" i="8" s="1"/>
  <c r="I46" i="8" s="1"/>
  <c r="L46" i="8" s="1"/>
  <c r="AC248" i="7"/>
  <c r="F248" i="8" s="1"/>
  <c r="I248" i="8" s="1"/>
  <c r="L248" i="8" s="1"/>
  <c r="AB248" i="7"/>
  <c r="AC168" i="7"/>
  <c r="F168" i="8" s="1"/>
  <c r="AB168" i="7"/>
  <c r="AC169" i="7"/>
  <c r="F169" i="8" s="1"/>
  <c r="I169" i="8" s="1"/>
  <c r="L169" i="8" s="1"/>
  <c r="AB169" i="7"/>
  <c r="AC287" i="7"/>
  <c r="F287" i="8" s="1"/>
  <c r="AB287" i="7"/>
  <c r="AC112" i="7"/>
  <c r="F112" i="8" s="1"/>
  <c r="I112" i="8" s="1"/>
  <c r="L112" i="8" s="1"/>
  <c r="AC360" i="7"/>
  <c r="F360" i="8" s="1"/>
  <c r="I360" i="8" s="1"/>
  <c r="L360" i="8" s="1"/>
  <c r="AB360" i="7"/>
  <c r="AC64" i="7"/>
  <c r="F64" i="8" s="1"/>
  <c r="I64" i="8" s="1"/>
  <c r="L64" i="8" s="1"/>
  <c r="AC187" i="7"/>
  <c r="F187" i="8" s="1"/>
  <c r="I187" i="8" s="1"/>
  <c r="L187" i="8" s="1"/>
  <c r="AB187" i="7"/>
  <c r="AC119" i="7"/>
  <c r="F119" i="8" s="1"/>
  <c r="I119" i="8" s="1"/>
  <c r="L119" i="8" s="1"/>
  <c r="AC321" i="7"/>
  <c r="F321" i="8" s="1"/>
  <c r="I321" i="8" s="1"/>
  <c r="L321" i="8" s="1"/>
  <c r="AB321" i="7"/>
  <c r="AC233" i="7"/>
  <c r="F233" i="8" s="1"/>
  <c r="I233" i="8" s="1"/>
  <c r="L233" i="8" s="1"/>
  <c r="AB233" i="7"/>
  <c r="AC330" i="7"/>
  <c r="F330" i="8" s="1"/>
  <c r="I330" i="8" s="1"/>
  <c r="L330" i="8" s="1"/>
  <c r="AB330" i="7"/>
  <c r="AC43" i="7"/>
  <c r="F43" i="8" s="1"/>
  <c r="I43" i="8" s="1"/>
  <c r="L43" i="8" s="1"/>
  <c r="AC242" i="7"/>
  <c r="F242" i="8" s="1"/>
  <c r="I242" i="8" s="1"/>
  <c r="L242" i="8" s="1"/>
  <c r="AB242" i="7"/>
  <c r="AC28" i="7"/>
  <c r="F28" i="8" s="1"/>
  <c r="I28" i="8" s="1"/>
  <c r="L28" i="8" s="1"/>
  <c r="AC69" i="7"/>
  <c r="F69" i="8" s="1"/>
  <c r="I69" i="8" s="1"/>
  <c r="L69" i="8" s="1"/>
  <c r="AC328" i="7"/>
  <c r="F328" i="8" s="1"/>
  <c r="I328" i="8" s="1"/>
  <c r="L328" i="8" s="1"/>
  <c r="AB328" i="7"/>
  <c r="AC239" i="7"/>
  <c r="F239" i="8" s="1"/>
  <c r="I239" i="8" s="1"/>
  <c r="L239" i="8" s="1"/>
  <c r="AB239" i="7"/>
  <c r="AC170" i="7"/>
  <c r="F170" i="8" s="1"/>
  <c r="AB170" i="7"/>
  <c r="AC77" i="7"/>
  <c r="F77" i="8" s="1"/>
  <c r="I77" i="8" s="1"/>
  <c r="L77" i="8" s="1"/>
  <c r="AC95" i="7"/>
  <c r="F95" i="8" s="1"/>
  <c r="I95" i="8" s="1"/>
  <c r="L95" i="8" s="1"/>
  <c r="AC246" i="7"/>
  <c r="F246" i="8" s="1"/>
  <c r="I246" i="8" s="1"/>
  <c r="L246" i="8" s="1"/>
  <c r="AB246" i="7"/>
  <c r="AC5" i="7"/>
  <c r="F5" i="8" s="1"/>
  <c r="I5" i="8" s="1"/>
  <c r="L5" i="8" s="1"/>
  <c r="AC96" i="7"/>
  <c r="F96" i="8" s="1"/>
  <c r="I96" i="8" s="1"/>
  <c r="L96" i="8" s="1"/>
  <c r="AC160" i="7"/>
  <c r="F160" i="8" s="1"/>
  <c r="I160" i="8" s="1"/>
  <c r="L160" i="8" s="1"/>
  <c r="AB160" i="7"/>
  <c r="AC76" i="7"/>
  <c r="F76" i="8" s="1"/>
  <c r="I76" i="8" s="1"/>
  <c r="L76" i="8" s="1"/>
  <c r="AC173" i="7"/>
  <c r="F173" i="8" s="1"/>
  <c r="I173" i="8" s="1"/>
  <c r="L173" i="8" s="1"/>
  <c r="AB173" i="7"/>
  <c r="AC149" i="7"/>
  <c r="F149" i="8" s="1"/>
  <c r="I149" i="8" s="1"/>
  <c r="L149" i="8" s="1"/>
  <c r="AC191" i="7"/>
  <c r="F191" i="8" s="1"/>
  <c r="I191" i="8" s="1"/>
  <c r="L191" i="8" s="1"/>
  <c r="AB191" i="7"/>
  <c r="AC86" i="7"/>
  <c r="F86" i="8" s="1"/>
  <c r="I86" i="8" s="1"/>
  <c r="L86" i="8" s="1"/>
  <c r="AC199" i="7"/>
  <c r="F199" i="8" s="1"/>
  <c r="I199" i="8" s="1"/>
  <c r="L199" i="8" s="1"/>
  <c r="AB199" i="7"/>
  <c r="AC356" i="7"/>
  <c r="F356" i="8" s="1"/>
  <c r="I356" i="8" s="1"/>
  <c r="L356" i="8" s="1"/>
  <c r="AB356" i="7"/>
  <c r="AC309" i="7"/>
  <c r="F309" i="8" s="1"/>
  <c r="I309" i="8" s="1"/>
  <c r="L309" i="8" s="1"/>
  <c r="AB309" i="7"/>
  <c r="AC311" i="7"/>
  <c r="F311" i="8" s="1"/>
  <c r="I311" i="8" s="1"/>
  <c r="L311" i="8" s="1"/>
  <c r="AB311" i="7"/>
  <c r="AC42" i="7"/>
  <c r="F42" i="8" s="1"/>
  <c r="I42" i="8" s="1"/>
  <c r="L42" i="8" s="1"/>
  <c r="AC182" i="7"/>
  <c r="F182" i="8" s="1"/>
  <c r="I182" i="8" s="1"/>
  <c r="L182" i="8" s="1"/>
  <c r="AB182" i="7"/>
  <c r="AC208" i="7"/>
  <c r="F208" i="8" s="1"/>
  <c r="I208" i="8" s="1"/>
  <c r="L208" i="8" s="1"/>
  <c r="AB208" i="7"/>
  <c r="AC107" i="7"/>
  <c r="F107" i="8" s="1"/>
  <c r="I107" i="8" s="1"/>
  <c r="L107" i="8" s="1"/>
  <c r="AC235" i="7"/>
  <c r="F235" i="8" s="1"/>
  <c r="I235" i="8" s="1"/>
  <c r="L235" i="8" s="1"/>
  <c r="AB235" i="7"/>
  <c r="AC325" i="7"/>
  <c r="F325" i="8" s="1"/>
  <c r="I325" i="8" s="1"/>
  <c r="L325" i="8" s="1"/>
  <c r="AB325" i="7"/>
  <c r="AA9" i="7"/>
  <c r="AC9" i="7"/>
  <c r="F9" i="8" s="1"/>
  <c r="I9" i="8" s="1"/>
  <c r="L9" i="8" s="1"/>
  <c r="AA15" i="7"/>
  <c r="AC15" i="7"/>
  <c r="F15" i="8" s="1"/>
  <c r="I15" i="8" s="1"/>
  <c r="L15" i="8" s="1"/>
  <c r="AC150" i="7"/>
  <c r="F150" i="8" s="1"/>
  <c r="I150" i="8" s="1"/>
  <c r="L150" i="8" s="1"/>
  <c r="AC105" i="7"/>
  <c r="F105" i="8" s="1"/>
  <c r="I105" i="8" s="1"/>
  <c r="L105" i="8" s="1"/>
  <c r="AC337" i="7"/>
  <c r="F337" i="8" s="1"/>
  <c r="I337" i="8" s="1"/>
  <c r="L337" i="8" s="1"/>
  <c r="AB337" i="7"/>
  <c r="AC263" i="7"/>
  <c r="F263" i="8" s="1"/>
  <c r="I263" i="8" s="1"/>
  <c r="L263" i="8" s="1"/>
  <c r="AB263" i="7"/>
  <c r="AC336" i="7"/>
  <c r="F336" i="8" s="1"/>
  <c r="I336" i="8" s="1"/>
  <c r="L336" i="8" s="1"/>
  <c r="AB336" i="7"/>
  <c r="AC178" i="7"/>
  <c r="F178" i="8" s="1"/>
  <c r="I178" i="8" s="1"/>
  <c r="L178" i="8" s="1"/>
  <c r="AB178" i="7"/>
  <c r="AC257" i="7"/>
  <c r="F257" i="8" s="1"/>
  <c r="AB257" i="7"/>
  <c r="AC57" i="7"/>
  <c r="F57" i="8" s="1"/>
  <c r="I57" i="8" s="1"/>
  <c r="L57" i="8" s="1"/>
  <c r="AC103" i="7"/>
  <c r="F103" i="8" s="1"/>
  <c r="I103" i="8" s="1"/>
  <c r="L103" i="8" s="1"/>
  <c r="AC340" i="7"/>
  <c r="F340" i="8" s="1"/>
  <c r="I340" i="8" s="1"/>
  <c r="L340" i="8" s="1"/>
  <c r="AB340" i="7"/>
  <c r="AC47" i="7"/>
  <c r="F47" i="8" s="1"/>
  <c r="I47" i="8" s="1"/>
  <c r="L47" i="8" s="1"/>
  <c r="AC179" i="7"/>
  <c r="F179" i="8" s="1"/>
  <c r="I179" i="8" s="1"/>
  <c r="L179" i="8" s="1"/>
  <c r="AB179" i="7"/>
  <c r="AC111" i="7"/>
  <c r="F111" i="8" s="1"/>
  <c r="I111" i="8" s="1"/>
  <c r="L111" i="8" s="1"/>
  <c r="AC297" i="7"/>
  <c r="F297" i="8" s="1"/>
  <c r="I297" i="8" s="1"/>
  <c r="L297" i="8" s="1"/>
  <c r="AB297" i="7"/>
  <c r="AC215" i="7"/>
  <c r="F215" i="8" s="1"/>
  <c r="I215" i="8" s="1"/>
  <c r="L215" i="8" s="1"/>
  <c r="AB215" i="7"/>
  <c r="AB322" i="7"/>
  <c r="AC322" i="7"/>
  <c r="F322" i="8" s="1"/>
  <c r="I322" i="8" s="1"/>
  <c r="L322" i="8" s="1"/>
  <c r="AC35" i="7"/>
  <c r="F35" i="8" s="1"/>
  <c r="I35" i="8" s="1"/>
  <c r="L35" i="8" s="1"/>
  <c r="AC225" i="7"/>
  <c r="F225" i="8" s="1"/>
  <c r="I225" i="8" s="1"/>
  <c r="L225" i="8" s="1"/>
  <c r="AB225" i="7"/>
  <c r="AC12" i="7"/>
  <c r="F12" i="8" s="1"/>
  <c r="I12" i="8" s="1"/>
  <c r="L12" i="8" s="1"/>
  <c r="AC61" i="7"/>
  <c r="F61" i="8" s="1"/>
  <c r="I61" i="8" s="1"/>
  <c r="L61" i="8" s="1"/>
  <c r="AC320" i="7"/>
  <c r="F320" i="8" s="1"/>
  <c r="I320" i="8" s="1"/>
  <c r="L320" i="8" s="1"/>
  <c r="AB320" i="7"/>
  <c r="AC230" i="7"/>
  <c r="F230" i="8" s="1"/>
  <c r="I230" i="8" s="1"/>
  <c r="L230" i="8" s="1"/>
  <c r="AB230" i="7"/>
  <c r="AC162" i="7"/>
  <c r="F162" i="8" s="1"/>
  <c r="I162" i="8" s="1"/>
  <c r="L162" i="8" s="1"/>
  <c r="AB162" i="7"/>
  <c r="AC68" i="7"/>
  <c r="F68" i="8" s="1"/>
  <c r="I68" i="8" s="1"/>
  <c r="L68" i="8" s="1"/>
  <c r="AC23" i="7"/>
  <c r="F23" i="8" s="1"/>
  <c r="I23" i="8" s="1"/>
  <c r="L23" i="8" s="1"/>
  <c r="AC184" i="7"/>
  <c r="F184" i="8" s="1"/>
  <c r="I184" i="8" s="1"/>
  <c r="L184" i="8" s="1"/>
  <c r="AB184" i="7"/>
  <c r="AC229" i="7"/>
  <c r="F229" i="8" s="1"/>
  <c r="I229" i="8" s="1"/>
  <c r="L229" i="8" s="1"/>
  <c r="AB229" i="7"/>
  <c r="AC209" i="7"/>
  <c r="F209" i="8" s="1"/>
  <c r="I209" i="8" s="1"/>
  <c r="L209" i="8" s="1"/>
  <c r="AB209" i="7"/>
  <c r="AC84" i="7"/>
  <c r="F84" i="8" s="1"/>
  <c r="I84" i="8" s="1"/>
  <c r="L84" i="8" s="1"/>
  <c r="AC24" i="7"/>
  <c r="F24" i="8" s="1"/>
  <c r="I24" i="8" s="1"/>
  <c r="L24" i="8" s="1"/>
  <c r="AC45" i="7"/>
  <c r="F45" i="8" s="1"/>
  <c r="I45" i="8" s="1"/>
  <c r="L45" i="8" s="1"/>
  <c r="AC10" i="7"/>
  <c r="F10" i="8" s="1"/>
  <c r="I10" i="8" s="1"/>
  <c r="L10" i="8" s="1"/>
  <c r="AC48" i="7"/>
  <c r="F48" i="8" s="1"/>
  <c r="I48" i="8" s="1"/>
  <c r="L48" i="8" s="1"/>
  <c r="AC41" i="7"/>
  <c r="F41" i="8" s="1"/>
  <c r="I41" i="8" s="1"/>
  <c r="L41" i="8" s="1"/>
  <c r="AC133" i="7"/>
  <c r="F133" i="8" s="1"/>
  <c r="I133" i="8" s="1"/>
  <c r="L133" i="8" s="1"/>
  <c r="AC17" i="7"/>
  <c r="F17" i="8" s="1"/>
  <c r="I17" i="8" s="1"/>
  <c r="L17" i="8" s="1"/>
  <c r="AC227" i="7"/>
  <c r="F227" i="8" s="1"/>
  <c r="I227" i="8" s="1"/>
  <c r="L227" i="8" s="1"/>
  <c r="AB227" i="7"/>
  <c r="AC294" i="7"/>
  <c r="F294" i="8" s="1"/>
  <c r="I294" i="8" s="1"/>
  <c r="L294" i="8" s="1"/>
  <c r="AB294" i="7"/>
  <c r="AC301" i="7"/>
  <c r="F301" i="8" s="1"/>
  <c r="I301" i="8" s="1"/>
  <c r="L301" i="8" s="1"/>
  <c r="AB301" i="7"/>
  <c r="AC114" i="7"/>
  <c r="F114" i="8" s="1"/>
  <c r="I114" i="8" s="1"/>
  <c r="L114" i="8" s="1"/>
  <c r="AC183" i="7"/>
  <c r="F183" i="8" s="1"/>
  <c r="I183" i="8" s="1"/>
  <c r="L183" i="8" s="1"/>
  <c r="AB183" i="7"/>
  <c r="AC165" i="7"/>
  <c r="F165" i="8" s="1"/>
  <c r="I165" i="8" s="1"/>
  <c r="L165" i="8" s="1"/>
  <c r="AB165" i="7"/>
  <c r="AA167" i="7"/>
  <c r="AC167" i="7"/>
  <c r="F167" i="8" s="1"/>
  <c r="I167" i="8" s="1"/>
  <c r="L167" i="8" s="1"/>
  <c r="AB167" i="7"/>
  <c r="AA245" i="7"/>
  <c r="AC245" i="7"/>
  <c r="F245" i="8" s="1"/>
  <c r="I245" i="8" s="1"/>
  <c r="L245" i="8" s="1"/>
  <c r="AB245" i="7"/>
  <c r="AA202" i="7"/>
  <c r="AC202" i="7"/>
  <c r="F202" i="8" s="1"/>
  <c r="I202" i="8" s="1"/>
  <c r="L202" i="8" s="1"/>
  <c r="AB202" i="7"/>
  <c r="AC138" i="7"/>
  <c r="F138" i="8" s="1"/>
  <c r="I138" i="8" s="1"/>
  <c r="L138" i="8" s="1"/>
  <c r="AC82" i="7"/>
  <c r="F82" i="8" s="1"/>
  <c r="I82" i="8" s="1"/>
  <c r="L82" i="8" s="1"/>
  <c r="AC334" i="7"/>
  <c r="F334" i="8" s="1"/>
  <c r="I334" i="8" s="1"/>
  <c r="L334" i="8" s="1"/>
  <c r="AB334" i="7"/>
  <c r="AC214" i="7"/>
  <c r="F214" i="8" s="1"/>
  <c r="I214" i="8" s="1"/>
  <c r="L214" i="8" s="1"/>
  <c r="AB214" i="7"/>
  <c r="AC8" i="7"/>
  <c r="F8" i="8" s="1"/>
  <c r="I8" i="8" s="1"/>
  <c r="L8" i="8" s="1"/>
  <c r="AC206" i="7"/>
  <c r="F206" i="8" s="1"/>
  <c r="I206" i="8" s="1"/>
  <c r="L206" i="8" s="1"/>
  <c r="AB206" i="7"/>
  <c r="AC221" i="7"/>
  <c r="F221" i="8" s="1"/>
  <c r="I221" i="8" s="1"/>
  <c r="L221" i="8" s="1"/>
  <c r="AB221" i="7"/>
  <c r="AC154" i="7"/>
  <c r="F154" i="8" s="1"/>
  <c r="I154" i="8" s="1"/>
  <c r="L154" i="8" s="1"/>
  <c r="AC60" i="7"/>
  <c r="F60" i="8" s="1"/>
  <c r="I60" i="8" s="1"/>
  <c r="L60" i="8" s="1"/>
  <c r="AC210" i="7"/>
  <c r="F210" i="8" s="1"/>
  <c r="I210" i="8" s="1"/>
  <c r="L210" i="8" s="1"/>
  <c r="AB210" i="7"/>
  <c r="AC116" i="7"/>
  <c r="F116" i="8" s="1"/>
  <c r="I116" i="8" s="1"/>
  <c r="L116" i="8" s="1"/>
  <c r="AC153" i="7"/>
  <c r="F153" i="8" s="1"/>
  <c r="I153" i="8" s="1"/>
  <c r="L153" i="8" s="1"/>
  <c r="AC66" i="7"/>
  <c r="F66" i="8" s="1"/>
  <c r="I66" i="8" s="1"/>
  <c r="L66" i="8" s="1"/>
  <c r="AC75" i="7"/>
  <c r="F75" i="8" s="1"/>
  <c r="I75" i="8" s="1"/>
  <c r="L75" i="8" s="1"/>
  <c r="AC281" i="7"/>
  <c r="F281" i="8" s="1"/>
  <c r="I281" i="8" s="1"/>
  <c r="L281" i="8" s="1"/>
  <c r="AB281" i="7"/>
  <c r="AC110" i="7"/>
  <c r="F110" i="8" s="1"/>
  <c r="I110" i="8" s="1"/>
  <c r="L110" i="8" s="1"/>
  <c r="AC329" i="7"/>
  <c r="F329" i="8" s="1"/>
  <c r="I329" i="8" s="1"/>
  <c r="L329" i="8" s="1"/>
  <c r="AB329" i="7"/>
  <c r="AC207" i="7"/>
  <c r="F207" i="8" s="1"/>
  <c r="I207" i="8" s="1"/>
  <c r="L207" i="8" s="1"/>
  <c r="AB207" i="7"/>
  <c r="AC6" i="7"/>
  <c r="F6" i="8" s="1"/>
  <c r="I6" i="8" s="1"/>
  <c r="L6" i="8" s="1"/>
  <c r="AC56" i="7"/>
  <c r="F56" i="8" s="1"/>
  <c r="I56" i="8" s="1"/>
  <c r="L56" i="8" s="1"/>
  <c r="AC319" i="7"/>
  <c r="F319" i="8" s="1"/>
  <c r="I319" i="8" s="1"/>
  <c r="L319" i="8" s="1"/>
  <c r="AB319" i="7"/>
  <c r="AC159" i="7"/>
  <c r="F159" i="8" s="1"/>
  <c r="I159" i="8" s="1"/>
  <c r="L159" i="8" s="1"/>
  <c r="AB159" i="7"/>
  <c r="AC125" i="7"/>
  <c r="F125" i="8" s="1"/>
  <c r="I125" i="8" s="1"/>
  <c r="L125" i="8" s="1"/>
  <c r="AC218" i="7"/>
  <c r="F218" i="8" s="1"/>
  <c r="I218" i="8" s="1"/>
  <c r="L218" i="8" s="1"/>
  <c r="AB218" i="7"/>
  <c r="AC39" i="7"/>
  <c r="F39" i="8" s="1"/>
  <c r="I39" i="8" s="1"/>
  <c r="L39" i="8" s="1"/>
  <c r="AC65" i="7"/>
  <c r="F65" i="8" s="1"/>
  <c r="I65" i="8" s="1"/>
  <c r="L65" i="8" s="1"/>
  <c r="AC40" i="7"/>
  <c r="F40" i="8" s="1"/>
  <c r="I40" i="8" s="1"/>
  <c r="L40" i="8" s="1"/>
  <c r="AA290" i="7"/>
  <c r="AB290" i="7"/>
  <c r="AC290" i="7"/>
  <c r="F290" i="8" s="1"/>
  <c r="I290" i="8" s="1"/>
  <c r="L290" i="8" s="1"/>
  <c r="AC91" i="7"/>
  <c r="F91" i="8" s="1"/>
  <c r="I91" i="8" s="1"/>
  <c r="L91" i="8" s="1"/>
  <c r="AC93" i="7"/>
  <c r="F93" i="8" s="1"/>
  <c r="I93" i="8" s="1"/>
  <c r="L93" i="8" s="1"/>
  <c r="AA175" i="7"/>
  <c r="AC175" i="7"/>
  <c r="F175" i="8" s="1"/>
  <c r="I175" i="8" s="1"/>
  <c r="L175" i="8" s="1"/>
  <c r="AB175" i="7"/>
  <c r="AC189" i="7"/>
  <c r="F189" i="8" s="1"/>
  <c r="I189" i="8" s="1"/>
  <c r="L189" i="8" s="1"/>
  <c r="AB189" i="7"/>
  <c r="AC19" i="7"/>
  <c r="F19" i="8" s="1"/>
  <c r="I19" i="8" s="1"/>
  <c r="L19" i="8" s="1"/>
  <c r="AC129" i="7"/>
  <c r="F129" i="8" s="1"/>
  <c r="I129" i="8" s="1"/>
  <c r="L129" i="8" s="1"/>
  <c r="AB306" i="7"/>
  <c r="AC306" i="7"/>
  <c r="F306" i="8" s="1"/>
  <c r="I306" i="8" s="1"/>
  <c r="L306" i="8" s="1"/>
  <c r="AC171" i="7"/>
  <c r="F171" i="8" s="1"/>
  <c r="I171" i="8" s="1"/>
  <c r="L171" i="8" s="1"/>
  <c r="AB171" i="7"/>
  <c r="AC224" i="7"/>
  <c r="F224" i="8" s="1"/>
  <c r="I224" i="8" s="1"/>
  <c r="L224" i="8" s="1"/>
  <c r="AB224" i="7"/>
  <c r="AC349" i="7"/>
  <c r="F349" i="8" s="1"/>
  <c r="I349" i="8" s="1"/>
  <c r="L349" i="8" s="1"/>
  <c r="AB349" i="7"/>
  <c r="AC298" i="7"/>
  <c r="F298" i="8" s="1"/>
  <c r="I298" i="8" s="1"/>
  <c r="L298" i="8" s="1"/>
  <c r="AB298" i="7"/>
  <c r="AC359" i="7"/>
  <c r="F359" i="8" s="1"/>
  <c r="I359" i="8" s="1"/>
  <c r="L359" i="8" s="1"/>
  <c r="AB359" i="7"/>
  <c r="AC308" i="7"/>
  <c r="F308" i="8" s="1"/>
  <c r="I308" i="8" s="1"/>
  <c r="L308" i="8" s="1"/>
  <c r="AB308" i="7"/>
  <c r="AC21" i="7"/>
  <c r="F21" i="8" s="1"/>
  <c r="I21" i="8" s="1"/>
  <c r="L21" i="8" s="1"/>
  <c r="AC163" i="7"/>
  <c r="F163" i="8" s="1"/>
  <c r="I163" i="8" s="1"/>
  <c r="L163" i="8" s="1"/>
  <c r="AB163" i="7"/>
  <c r="AC205" i="7"/>
  <c r="F205" i="8" s="1"/>
  <c r="I205" i="8" s="1"/>
  <c r="L205" i="8" s="1"/>
  <c r="AB205" i="7"/>
  <c r="AC302" i="7"/>
  <c r="F302" i="8" s="1"/>
  <c r="I302" i="8" s="1"/>
  <c r="L302" i="8" s="1"/>
  <c r="AB302" i="7"/>
  <c r="AC71" i="7"/>
  <c r="F71" i="8" s="1"/>
  <c r="I71" i="8" s="1"/>
  <c r="L71" i="8" s="1"/>
  <c r="AC156" i="7"/>
  <c r="F156" i="8" s="1"/>
  <c r="I156" i="8" s="1"/>
  <c r="L156" i="8" s="1"/>
  <c r="AC355" i="7"/>
  <c r="F355" i="8" s="1"/>
  <c r="I355" i="8" s="1"/>
  <c r="L355" i="8" s="1"/>
  <c r="AB355" i="7"/>
  <c r="AC122" i="7"/>
  <c r="F122" i="8" s="1"/>
  <c r="I122" i="8" s="1"/>
  <c r="L122" i="8" s="1"/>
  <c r="AC262" i="7"/>
  <c r="F262" i="8" s="1"/>
  <c r="I262" i="8" s="1"/>
  <c r="L262" i="8" s="1"/>
  <c r="AB262" i="7"/>
  <c r="AC44" i="7"/>
  <c r="F44" i="8" s="1"/>
  <c r="I44" i="8" s="1"/>
  <c r="L44" i="8" s="1"/>
  <c r="AC304" i="7"/>
  <c r="F304" i="8" s="1"/>
  <c r="I304" i="8" s="1"/>
  <c r="L304" i="8" s="1"/>
  <c r="AB304" i="7"/>
  <c r="AC211" i="7"/>
  <c r="F211" i="8" s="1"/>
  <c r="I211" i="8" s="1"/>
  <c r="L211" i="8" s="1"/>
  <c r="AB211" i="7"/>
  <c r="AC145" i="7"/>
  <c r="F145" i="8" s="1"/>
  <c r="I145" i="8" s="1"/>
  <c r="L145" i="8" s="1"/>
  <c r="AC127" i="7"/>
  <c r="F127" i="8" s="1"/>
  <c r="I127" i="8" s="1"/>
  <c r="L127" i="8" s="1"/>
  <c r="AC136" i="7"/>
  <c r="F136" i="8" s="1"/>
  <c r="I136" i="8" s="1"/>
  <c r="L136" i="8" s="1"/>
  <c r="AC333" i="7"/>
  <c r="F333" i="8" s="1"/>
  <c r="I333" i="8" s="1"/>
  <c r="L333" i="8" s="1"/>
  <c r="AB333" i="7"/>
  <c r="AC16" i="7"/>
  <c r="F16" i="8" s="1"/>
  <c r="I16" i="8" s="1"/>
  <c r="L16" i="8" s="1"/>
  <c r="AC259" i="7"/>
  <c r="F259" i="8" s="1"/>
  <c r="I259" i="8" s="1"/>
  <c r="L259" i="8" s="1"/>
  <c r="AB259" i="7"/>
  <c r="AC244" i="7"/>
  <c r="F244" i="8" s="1"/>
  <c r="I244" i="8" s="1"/>
  <c r="L244" i="8" s="1"/>
  <c r="AB244" i="7"/>
  <c r="AC192" i="7"/>
  <c r="F192" i="8" s="1"/>
  <c r="I192" i="8" s="1"/>
  <c r="L192" i="8" s="1"/>
  <c r="AB192" i="7"/>
  <c r="AC303" i="7"/>
  <c r="F303" i="8" s="1"/>
  <c r="I303" i="8" s="1"/>
  <c r="L303" i="8" s="1"/>
  <c r="AB303" i="7"/>
  <c r="AC313" i="7"/>
  <c r="F313" i="8" s="1"/>
  <c r="I313" i="8" s="1"/>
  <c r="L313" i="8" s="1"/>
  <c r="AB313" i="7"/>
  <c r="AC141" i="7"/>
  <c r="F141" i="8" s="1"/>
  <c r="I141" i="8" s="1"/>
  <c r="L141" i="8" s="1"/>
  <c r="AC140" i="7"/>
  <c r="F140" i="8" s="1"/>
  <c r="I140" i="8" s="1"/>
  <c r="L140" i="8" s="1"/>
  <c r="AC181" i="7"/>
  <c r="F181" i="8" s="1"/>
  <c r="I181" i="8" s="1"/>
  <c r="L181" i="8" s="1"/>
  <c r="AB181" i="7"/>
  <c r="AC238" i="7"/>
  <c r="F238" i="8" s="1"/>
  <c r="I238" i="8" s="1"/>
  <c r="L238" i="8" s="1"/>
  <c r="AB238" i="7"/>
  <c r="AC83" i="7"/>
  <c r="F83" i="8" s="1"/>
  <c r="I83" i="8" s="1"/>
  <c r="L83" i="8" s="1"/>
  <c r="AC190" i="7"/>
  <c r="F190" i="8" s="1"/>
  <c r="I190" i="8" s="1"/>
  <c r="L190" i="8" s="1"/>
  <c r="AB190" i="7"/>
  <c r="AC151" i="7"/>
  <c r="F151" i="8" s="1"/>
  <c r="I151" i="8" s="1"/>
  <c r="L151" i="8" s="1"/>
  <c r="AC289" i="7"/>
  <c r="F289" i="8" s="1"/>
  <c r="I289" i="8" s="1"/>
  <c r="L289" i="8" s="1"/>
  <c r="AB289" i="7"/>
  <c r="AA226" i="7"/>
  <c r="AC226" i="7"/>
  <c r="F226" i="8" s="1"/>
  <c r="I226" i="8" s="1"/>
  <c r="L226" i="8" s="1"/>
  <c r="AB226" i="7"/>
  <c r="AA161" i="7"/>
  <c r="AC161" i="7"/>
  <c r="F161" i="8" s="1"/>
  <c r="I161" i="8" s="1"/>
  <c r="L161" i="8" s="1"/>
  <c r="AB161" i="7"/>
  <c r="AC128" i="7"/>
  <c r="F128" i="8" s="1"/>
  <c r="I128" i="8" s="1"/>
  <c r="L128" i="8" s="1"/>
  <c r="AA106" i="7"/>
  <c r="AC106" i="7"/>
  <c r="F106" i="8" s="1"/>
  <c r="I106" i="8" s="1"/>
  <c r="L106" i="8" s="1"/>
  <c r="AC305" i="7"/>
  <c r="F305" i="8" s="1"/>
  <c r="AB305" i="7"/>
  <c r="AC73" i="7"/>
  <c r="F73" i="8" s="1"/>
  <c r="I73" i="8" s="1"/>
  <c r="L73" i="8" s="1"/>
  <c r="AC196" i="7"/>
  <c r="F196" i="8" s="1"/>
  <c r="I196" i="8" s="1"/>
  <c r="L196" i="8" s="1"/>
  <c r="AB196" i="7"/>
  <c r="AC52" i="7"/>
  <c r="F52" i="8" s="1"/>
  <c r="AB324" i="7"/>
  <c r="AC324" i="7"/>
  <c r="F324" i="8" s="1"/>
  <c r="I324" i="8" s="1"/>
  <c r="L324" i="8" s="1"/>
  <c r="AC213" i="7"/>
  <c r="F213" i="8" s="1"/>
  <c r="I213" i="8" s="1"/>
  <c r="L213" i="8" s="1"/>
  <c r="AB213" i="7"/>
  <c r="AC312" i="7"/>
  <c r="F312" i="8" s="1"/>
  <c r="I312" i="8" s="1"/>
  <c r="L312" i="8" s="1"/>
  <c r="AB312" i="7"/>
  <c r="AC148" i="7"/>
  <c r="F148" i="8" s="1"/>
  <c r="I148" i="8" s="1"/>
  <c r="L148" i="8" s="1"/>
  <c r="AC350" i="7"/>
  <c r="F350" i="8" s="1"/>
  <c r="I350" i="8" s="1"/>
  <c r="L350" i="8" s="1"/>
  <c r="AB350" i="7"/>
  <c r="AB292" i="7"/>
  <c r="AC292" i="7"/>
  <c r="F292" i="8" s="1"/>
  <c r="I292" i="8" s="1"/>
  <c r="L292" i="8" s="1"/>
  <c r="AC13" i="7"/>
  <c r="F13" i="8" s="1"/>
  <c r="I13" i="8" s="1"/>
  <c r="L13" i="8" s="1"/>
  <c r="AC155" i="7"/>
  <c r="F155" i="8" s="1"/>
  <c r="I155" i="8" s="1"/>
  <c r="L155" i="8" s="1"/>
  <c r="AC79" i="7"/>
  <c r="F79" i="8" s="1"/>
  <c r="I79" i="8" s="1"/>
  <c r="L79" i="8" s="1"/>
  <c r="AC315" i="7"/>
  <c r="F315" i="8" s="1"/>
  <c r="I315" i="8" s="1"/>
  <c r="L315" i="8" s="1"/>
  <c r="AB315" i="7"/>
  <c r="AC55" i="7"/>
  <c r="F55" i="8" s="1"/>
  <c r="I55" i="8" s="1"/>
  <c r="L55" i="8" s="1"/>
  <c r="AC357" i="7"/>
  <c r="F357" i="8" s="1"/>
  <c r="I357" i="8" s="1"/>
  <c r="L357" i="8" s="1"/>
  <c r="AB357" i="7"/>
  <c r="AC345" i="7"/>
  <c r="F345" i="8" s="1"/>
  <c r="I345" i="8" s="1"/>
  <c r="L345" i="8" s="1"/>
  <c r="AB345" i="7"/>
  <c r="AC104" i="7"/>
  <c r="F104" i="8" s="1"/>
  <c r="I104" i="8" s="1"/>
  <c r="L104" i="8" s="1"/>
  <c r="AC250" i="7"/>
  <c r="F250" i="8" s="1"/>
  <c r="I250" i="8" s="1"/>
  <c r="L250" i="8" s="1"/>
  <c r="AB250" i="7"/>
  <c r="AC36" i="7"/>
  <c r="F36" i="8" s="1"/>
  <c r="I36" i="8" s="1"/>
  <c r="L36" i="8" s="1"/>
  <c r="AC296" i="7"/>
  <c r="F296" i="8" s="1"/>
  <c r="I296" i="8" s="1"/>
  <c r="L296" i="8" s="1"/>
  <c r="AB296" i="7"/>
  <c r="AC203" i="7"/>
  <c r="F203" i="8" s="1"/>
  <c r="I203" i="8" s="1"/>
  <c r="L203" i="8" s="1"/>
  <c r="AB203" i="7"/>
  <c r="AC137" i="7"/>
  <c r="F137" i="8" s="1"/>
  <c r="I137" i="8" s="1"/>
  <c r="L137" i="8" s="1"/>
  <c r="AC50" i="7"/>
  <c r="F50" i="8" s="1"/>
  <c r="I50" i="8" s="1"/>
  <c r="L50" i="8" s="1"/>
  <c r="AC67" i="7"/>
  <c r="F67" i="8" s="1"/>
  <c r="I67" i="8" s="1"/>
  <c r="L67" i="8" s="1"/>
  <c r="AC254" i="7"/>
  <c r="F254" i="8" s="1"/>
  <c r="I254" i="8" s="1"/>
  <c r="L254" i="8" s="1"/>
  <c r="AB254" i="7"/>
  <c r="AC267" i="7"/>
  <c r="F267" i="8" s="1"/>
  <c r="I267" i="8" s="1"/>
  <c r="L267" i="8" s="1"/>
  <c r="AB267" i="7"/>
  <c r="AC177" i="7"/>
  <c r="F177" i="8" s="1"/>
  <c r="I177" i="8" s="1"/>
  <c r="L177" i="8" s="1"/>
  <c r="AB177" i="7"/>
  <c r="AC174" i="7"/>
  <c r="F174" i="8" s="1"/>
  <c r="AB174" i="7"/>
  <c r="AC279" i="7"/>
  <c r="AB279" i="7"/>
  <c r="AB316" i="7"/>
  <c r="AC316" i="7"/>
  <c r="F316" i="8" s="1"/>
  <c r="I316" i="8" s="1"/>
  <c r="L316" i="8" s="1"/>
  <c r="AC335" i="7"/>
  <c r="F335" i="8" s="1"/>
  <c r="AB335" i="7"/>
  <c r="AC219" i="7"/>
  <c r="F219" i="8" s="1"/>
  <c r="I219" i="8" s="1"/>
  <c r="L219" i="8" s="1"/>
  <c r="AB219" i="7"/>
  <c r="AC62" i="7"/>
  <c r="F62" i="8" s="1"/>
  <c r="I62" i="8" s="1"/>
  <c r="L62" i="8" s="1"/>
  <c r="AC113" i="7"/>
  <c r="F113" i="8" s="1"/>
  <c r="I113" i="8" s="1"/>
  <c r="L113" i="8" s="1"/>
  <c r="AC144" i="7"/>
  <c r="F144" i="8" s="1"/>
  <c r="I144" i="8" s="1"/>
  <c r="L144" i="8" s="1"/>
  <c r="AC14" i="7"/>
  <c r="F14" i="8" s="1"/>
  <c r="I14" i="8" s="1"/>
  <c r="L14" i="8" s="1"/>
  <c r="AC123" i="7"/>
  <c r="F123" i="8" s="1"/>
  <c r="I123" i="8" s="1"/>
  <c r="L123" i="8" s="1"/>
  <c r="AC261" i="7"/>
  <c r="F261" i="8" s="1"/>
  <c r="AB261" i="7"/>
  <c r="AC204" i="7"/>
  <c r="F204" i="8" s="1"/>
  <c r="I204" i="8" s="1"/>
  <c r="L204" i="8" s="1"/>
  <c r="AB204" i="7"/>
  <c r="AA158" i="7"/>
  <c r="AC158" i="7"/>
  <c r="F158" i="8" s="1"/>
  <c r="I158" i="8" s="1"/>
  <c r="L158" i="8" s="1"/>
  <c r="AC117" i="7"/>
  <c r="F117" i="8" s="1"/>
  <c r="I117" i="8" s="1"/>
  <c r="L117" i="8" s="1"/>
  <c r="AA34" i="7"/>
  <c r="AC34" i="7"/>
  <c r="F34" i="8" s="1"/>
  <c r="I34" i="8" s="1"/>
  <c r="L34" i="8" s="1"/>
  <c r="AA30" i="7"/>
  <c r="AC30" i="7"/>
  <c r="F30" i="8" s="1"/>
  <c r="I30" i="8" s="1"/>
  <c r="L30" i="8" s="1"/>
  <c r="AA222" i="7"/>
  <c r="AC222" i="7"/>
  <c r="F222" i="8" s="1"/>
  <c r="I222" i="8" s="1"/>
  <c r="L222" i="8" s="1"/>
  <c r="AB222" i="7"/>
  <c r="AC54" i="7"/>
  <c r="F54" i="8" s="1"/>
  <c r="I54" i="8" s="1"/>
  <c r="L54" i="8" s="1"/>
  <c r="AA4" i="7"/>
  <c r="AC4" i="7"/>
  <c r="F4" i="8" s="1"/>
  <c r="I4" i="8" s="1"/>
  <c r="L4" i="8" s="1"/>
  <c r="AC323" i="7"/>
  <c r="F323" i="8" s="1"/>
  <c r="I323" i="8" s="1"/>
  <c r="L323" i="8" s="1"/>
  <c r="AB323" i="7"/>
  <c r="AC358" i="7"/>
  <c r="F358" i="8" s="1"/>
  <c r="I358" i="8" s="1"/>
  <c r="L358" i="8" s="1"/>
  <c r="AB358" i="7"/>
  <c r="AC29" i="7"/>
  <c r="F29" i="8" s="1"/>
  <c r="I29" i="8" s="1"/>
  <c r="L29" i="8" s="1"/>
  <c r="AC131" i="7"/>
  <c r="F131" i="8" s="1"/>
  <c r="I131" i="8" s="1"/>
  <c r="L131" i="8" s="1"/>
  <c r="AC53" i="7"/>
  <c r="F53" i="8" s="1"/>
  <c r="I53" i="8" s="1"/>
  <c r="L53" i="8" s="1"/>
  <c r="AC139" i="7"/>
  <c r="F139" i="8" s="1"/>
  <c r="I139" i="8" s="1"/>
  <c r="L139" i="8" s="1"/>
  <c r="AC339" i="7"/>
  <c r="F339" i="8" s="1"/>
  <c r="I339" i="8" s="1"/>
  <c r="L339" i="8" s="1"/>
  <c r="AB339" i="7"/>
  <c r="AC264" i="7"/>
  <c r="F264" i="8" s="1"/>
  <c r="I264" i="8" s="1"/>
  <c r="L264" i="8" s="1"/>
  <c r="AB264" i="7"/>
  <c r="AC274" i="7"/>
  <c r="F274" i="8" s="1"/>
  <c r="I274" i="8" s="1"/>
  <c r="L274" i="8" s="1"/>
  <c r="AB274" i="7"/>
  <c r="AC146" i="7"/>
  <c r="F146" i="8" s="1"/>
  <c r="I146" i="8" s="1"/>
  <c r="L146" i="8" s="1"/>
  <c r="AC27" i="7"/>
  <c r="F27" i="8" s="1"/>
  <c r="I27" i="8" s="1"/>
  <c r="L27" i="8" s="1"/>
  <c r="AC299" i="7"/>
  <c r="F299" i="8" s="1"/>
  <c r="I299" i="8" s="1"/>
  <c r="L299" i="8" s="1"/>
  <c r="AB299" i="7"/>
  <c r="AC38" i="7"/>
  <c r="F38" i="8" s="1"/>
  <c r="I38" i="8" s="1"/>
  <c r="L38" i="8" s="1"/>
  <c r="AC232" i="7"/>
  <c r="F232" i="8" s="1"/>
  <c r="I232" i="8" s="1"/>
  <c r="L232" i="8" s="1"/>
  <c r="AB232" i="7"/>
  <c r="AC307" i="7"/>
  <c r="F307" i="8" s="1"/>
  <c r="I307" i="8" s="1"/>
  <c r="L307" i="8" s="1"/>
  <c r="AB307" i="7"/>
  <c r="AC81" i="7"/>
  <c r="F81" i="8" s="1"/>
  <c r="I81" i="8" s="1"/>
  <c r="L81" i="8" s="1"/>
  <c r="AC188" i="7"/>
  <c r="F188" i="8" s="1"/>
  <c r="I188" i="8" s="1"/>
  <c r="L188" i="8" s="1"/>
  <c r="AB188" i="7"/>
  <c r="AC18" i="7"/>
  <c r="F18" i="8" s="1"/>
  <c r="I18" i="8" s="1"/>
  <c r="L18" i="8" s="1"/>
  <c r="AC288" i="7"/>
  <c r="F288" i="8" s="1"/>
  <c r="I288" i="8" s="1"/>
  <c r="L288" i="8" s="1"/>
  <c r="AB288" i="7"/>
  <c r="AC194" i="7"/>
  <c r="F194" i="8" s="1"/>
  <c r="I194" i="8" s="1"/>
  <c r="L194" i="8" s="1"/>
  <c r="AB194" i="7"/>
  <c r="AC118" i="7"/>
  <c r="F118" i="8" s="1"/>
  <c r="I118" i="8" s="1"/>
  <c r="L118" i="8" s="1"/>
  <c r="AB318" i="7"/>
  <c r="AC318" i="7"/>
  <c r="F318" i="8" s="1"/>
  <c r="I318" i="8" s="1"/>
  <c r="L318" i="8" s="1"/>
  <c r="AC59" i="7"/>
  <c r="F59" i="8" s="1"/>
  <c r="AC124" i="7"/>
  <c r="F124" i="8" s="1"/>
  <c r="I124" i="8" s="1"/>
  <c r="L124" i="8" s="1"/>
  <c r="AC135" i="7"/>
  <c r="F135" i="8" s="1"/>
  <c r="I135" i="8" s="1"/>
  <c r="L135" i="8" s="1"/>
  <c r="AC109" i="7"/>
  <c r="F109" i="8" s="1"/>
  <c r="I109" i="8" s="1"/>
  <c r="L109" i="8" s="1"/>
  <c r="AB338" i="7"/>
  <c r="AC338" i="7"/>
  <c r="F338" i="8" s="1"/>
  <c r="I338" i="8" s="1"/>
  <c r="L338" i="8" s="1"/>
  <c r="AC234" i="7"/>
  <c r="F234" i="8" s="1"/>
  <c r="I234" i="8" s="1"/>
  <c r="L234" i="8" s="1"/>
  <c r="AB234" i="7"/>
  <c r="AC247" i="7"/>
  <c r="AB247" i="7"/>
  <c r="AC317" i="7"/>
  <c r="F317" i="8" s="1"/>
  <c r="I317" i="8" s="1"/>
  <c r="L317" i="8" s="1"/>
  <c r="AB317" i="7"/>
  <c r="AC185" i="7"/>
  <c r="F185" i="8" s="1"/>
  <c r="I185" i="8" s="1"/>
  <c r="L185" i="8" s="1"/>
  <c r="AB185" i="7"/>
  <c r="AC241" i="7"/>
  <c r="F241" i="8" s="1"/>
  <c r="I241" i="8" s="1"/>
  <c r="L241" i="8" s="1"/>
  <c r="AB241" i="7"/>
  <c r="AC7" i="7"/>
  <c r="F7" i="8" s="1"/>
  <c r="I7" i="8" s="1"/>
  <c r="L7" i="8" s="1"/>
  <c r="AA197" i="7"/>
  <c r="AC197" i="7"/>
  <c r="F197" i="8" s="1"/>
  <c r="I197" i="8" s="1"/>
  <c r="L197" i="8" s="1"/>
  <c r="AB197" i="7"/>
  <c r="AC70" i="7"/>
  <c r="F70" i="8" s="1"/>
  <c r="I70" i="8" s="1"/>
  <c r="L70" i="8" s="1"/>
  <c r="AC220" i="7"/>
  <c r="F220" i="8" s="1"/>
  <c r="I220" i="8" s="1"/>
  <c r="L220" i="8" s="1"/>
  <c r="AB220" i="7"/>
  <c r="AC193" i="7"/>
  <c r="F193" i="8" s="1"/>
  <c r="I193" i="8" s="1"/>
  <c r="L193" i="8" s="1"/>
  <c r="AB193" i="7"/>
  <c r="AC249" i="7"/>
  <c r="F249" i="8" s="1"/>
  <c r="I249" i="8" s="1"/>
  <c r="L249" i="8" s="1"/>
  <c r="AB249" i="7"/>
  <c r="AA201" i="7"/>
  <c r="AC201" i="7"/>
  <c r="F201" i="8" s="1"/>
  <c r="I201" i="8" s="1"/>
  <c r="L201" i="8" s="1"/>
  <c r="AB201" i="7"/>
  <c r="AA22" i="7"/>
  <c r="AC22" i="7"/>
  <c r="F22" i="8" s="1"/>
  <c r="I22" i="8" s="1"/>
  <c r="L22" i="8" s="1"/>
  <c r="AA3" i="7"/>
  <c r="AC3" i="7"/>
  <c r="F3" i="8" s="1"/>
  <c r="AA37" i="7"/>
  <c r="AC37" i="7"/>
  <c r="F37" i="8" s="1"/>
  <c r="I37" i="8" s="1"/>
  <c r="L37" i="8" s="1"/>
  <c r="AA361" i="7"/>
  <c r="AB361" i="7"/>
  <c r="AC361" i="7"/>
  <c r="F361" i="8" s="1"/>
  <c r="I361" i="8" s="1"/>
  <c r="L361" i="8" s="1"/>
  <c r="AC331" i="7"/>
  <c r="F331" i="8" s="1"/>
  <c r="I331" i="8" s="1"/>
  <c r="L331" i="8" s="1"/>
  <c r="AB331" i="7"/>
  <c r="AC275" i="7"/>
  <c r="F275" i="8" s="1"/>
  <c r="I275" i="8" s="1"/>
  <c r="L275" i="8" s="1"/>
  <c r="AB275" i="7"/>
  <c r="AC20" i="7"/>
  <c r="F20" i="8" s="1"/>
  <c r="I20" i="8" s="1"/>
  <c r="L20" i="8" s="1"/>
  <c r="AC164" i="7"/>
  <c r="F164" i="8" s="1"/>
  <c r="I164" i="8" s="1"/>
  <c r="L164" i="8" s="1"/>
  <c r="AB164" i="7"/>
  <c r="AC291" i="7"/>
  <c r="F291" i="8" s="1"/>
  <c r="I291" i="8" s="1"/>
  <c r="L291" i="8" s="1"/>
  <c r="AB291" i="7"/>
  <c r="AC63" i="7"/>
  <c r="F63" i="8" s="1"/>
  <c r="I63" i="8" s="1"/>
  <c r="L63" i="8" s="1"/>
  <c r="AC102" i="7"/>
  <c r="F102" i="8" s="1"/>
  <c r="AC347" i="7"/>
  <c r="F347" i="8" s="1"/>
  <c r="I347" i="8" s="1"/>
  <c r="L347" i="8" s="1"/>
  <c r="AB347" i="7"/>
  <c r="AB270" i="7"/>
  <c r="AC270" i="7"/>
  <c r="F270" i="8" s="1"/>
  <c r="I270" i="8" s="1"/>
  <c r="L270" i="8" s="1"/>
  <c r="AC186" i="7"/>
  <c r="F186" i="8" s="1"/>
  <c r="I186" i="8" s="1"/>
  <c r="L186" i="8" s="1"/>
  <c r="AB186" i="7"/>
  <c r="AC97" i="7"/>
  <c r="F97" i="8" s="1"/>
  <c r="I97" i="8" s="1"/>
  <c r="L97" i="8" s="1"/>
  <c r="AC236" i="7"/>
  <c r="F236" i="8" s="1"/>
  <c r="I236" i="8" s="1"/>
  <c r="L236" i="8" s="1"/>
  <c r="AB236" i="7"/>
  <c r="AB354" i="7"/>
  <c r="AC354" i="7"/>
  <c r="F354" i="8" s="1"/>
  <c r="I354" i="8" s="1"/>
  <c r="L354" i="8" s="1"/>
  <c r="AC115" i="7"/>
  <c r="F115" i="8" s="1"/>
  <c r="I115" i="8" s="1"/>
  <c r="L115" i="8" s="1"/>
  <c r="AC49" i="7"/>
  <c r="F49" i="8" s="1"/>
  <c r="I49" i="8" s="1"/>
  <c r="L49" i="8" s="1"/>
  <c r="AC310" i="7"/>
  <c r="F310" i="8" s="1"/>
  <c r="I310" i="8" s="1"/>
  <c r="L310" i="8" s="1"/>
  <c r="AB310" i="7"/>
  <c r="AC231" i="7"/>
  <c r="F231" i="8" s="1"/>
  <c r="I231" i="8" s="1"/>
  <c r="L231" i="8" s="1"/>
  <c r="AB231" i="7"/>
  <c r="AC134" i="7"/>
  <c r="F134" i="8" s="1"/>
  <c r="I134" i="8" s="1"/>
  <c r="L134" i="8" s="1"/>
  <c r="AC166" i="7"/>
  <c r="F166" i="8" s="1"/>
  <c r="I166" i="8" s="1"/>
  <c r="L166" i="8" s="1"/>
  <c r="AB166" i="7"/>
  <c r="AC342" i="7"/>
  <c r="F342" i="8" s="1"/>
  <c r="I342" i="8" s="1"/>
  <c r="L342" i="8" s="1"/>
  <c r="AB342" i="7"/>
  <c r="AC332" i="7"/>
  <c r="F332" i="8" s="1"/>
  <c r="I332" i="8" s="1"/>
  <c r="L332" i="8" s="1"/>
  <c r="AB332" i="7"/>
  <c r="AC351" i="7"/>
  <c r="F351" i="8" s="1"/>
  <c r="I351" i="8" s="1"/>
  <c r="L351" i="8" s="1"/>
  <c r="AB351" i="7"/>
  <c r="AC90" i="7"/>
  <c r="F90" i="8" s="1"/>
  <c r="I90" i="8" s="1"/>
  <c r="L90" i="8" s="1"/>
  <c r="AC143" i="7"/>
  <c r="F143" i="8" s="1"/>
  <c r="I143" i="8" s="1"/>
  <c r="L143" i="8" s="1"/>
  <c r="AB314" i="7"/>
  <c r="AC314" i="7"/>
  <c r="F314" i="8" s="1"/>
  <c r="I314" i="8" s="1"/>
  <c r="L314" i="8" s="1"/>
  <c r="AC25" i="7"/>
  <c r="F25" i="8" s="1"/>
  <c r="I25" i="8" s="1"/>
  <c r="L25" i="8" s="1"/>
  <c r="AC326" i="7"/>
  <c r="F326" i="8" s="1"/>
  <c r="I326" i="8" s="1"/>
  <c r="L326" i="8" s="1"/>
  <c r="AB326" i="7"/>
  <c r="AC343" i="7"/>
  <c r="F343" i="8" s="1"/>
  <c r="I343" i="8" s="1"/>
  <c r="L343" i="8" s="1"/>
  <c r="AB343" i="7"/>
  <c r="AC295" i="7"/>
  <c r="F295" i="8" s="1"/>
  <c r="I295" i="8" s="1"/>
  <c r="L295" i="8" s="1"/>
  <c r="AB295" i="7"/>
  <c r="AC58" i="7"/>
  <c r="F58" i="8" s="1"/>
  <c r="AA172" i="7"/>
  <c r="AC172" i="7"/>
  <c r="F172" i="8" s="1"/>
  <c r="I172" i="8" s="1"/>
  <c r="L172" i="8" s="1"/>
  <c r="AB172" i="7"/>
  <c r="AC157" i="7"/>
  <c r="F157" i="8" s="1"/>
  <c r="I157" i="8" s="1"/>
  <c r="L157" i="8" s="1"/>
  <c r="AA180" i="7"/>
  <c r="AC180" i="7"/>
  <c r="F180" i="8" s="1"/>
  <c r="I180" i="8" s="1"/>
  <c r="L180" i="8" s="1"/>
  <c r="AB180" i="7"/>
  <c r="AA348" i="7"/>
  <c r="AB348" i="7"/>
  <c r="AC348" i="7"/>
  <c r="F348" i="8" s="1"/>
  <c r="I348" i="8" s="1"/>
  <c r="L348" i="8" s="1"/>
  <c r="AA300" i="7"/>
  <c r="AC300" i="7"/>
  <c r="F300" i="8" s="1"/>
  <c r="I300" i="8" s="1"/>
  <c r="L300" i="8" s="1"/>
  <c r="AB300" i="7"/>
  <c r="AC130" i="7"/>
  <c r="F130" i="8" s="1"/>
  <c r="I130" i="8" s="1"/>
  <c r="L130" i="8" s="1"/>
  <c r="AC195" i="7"/>
  <c r="F195" i="8" s="1"/>
  <c r="AB195" i="7"/>
  <c r="AC89" i="7"/>
  <c r="F89" i="8" s="1"/>
  <c r="I89" i="8" s="1"/>
  <c r="L89" i="8" s="1"/>
  <c r="AC87" i="7"/>
  <c r="F87" i="8" s="1"/>
  <c r="I87" i="8" s="1"/>
  <c r="L87" i="8" s="1"/>
  <c r="AC74" i="7"/>
  <c r="F74" i="8" s="1"/>
  <c r="I74" i="8" s="1"/>
  <c r="L74" i="8" s="1"/>
  <c r="AC228" i="7"/>
  <c r="F228" i="8" s="1"/>
  <c r="I228" i="8" s="1"/>
  <c r="L228" i="8" s="1"/>
  <c r="AB228" i="7"/>
  <c r="AC92" i="7"/>
  <c r="F92" i="8" s="1"/>
  <c r="I92" i="8" s="1"/>
  <c r="L92" i="8" s="1"/>
  <c r="AC266" i="7"/>
  <c r="F266" i="8" s="1"/>
  <c r="I266" i="8" s="1"/>
  <c r="L266" i="8" s="1"/>
  <c r="AB266" i="7"/>
  <c r="AC253" i="7"/>
  <c r="F253" i="8" s="1"/>
  <c r="I253" i="8" s="1"/>
  <c r="L253" i="8" s="1"/>
  <c r="AB253" i="7"/>
  <c r="AB278" i="7"/>
  <c r="AC278" i="7"/>
  <c r="F278" i="8" s="1"/>
  <c r="I278" i="8" s="1"/>
  <c r="L278" i="8" s="1"/>
  <c r="AC26" i="7"/>
  <c r="F26" i="8" s="1"/>
  <c r="I26" i="8" s="1"/>
  <c r="L26" i="8" s="1"/>
  <c r="AC32" i="7"/>
  <c r="F32" i="8" s="1"/>
  <c r="I32" i="8" s="1"/>
  <c r="L32" i="8" s="1"/>
  <c r="AC273" i="7"/>
  <c r="F273" i="8" s="1"/>
  <c r="I273" i="8" s="1"/>
  <c r="L273" i="8" s="1"/>
  <c r="AB273" i="7"/>
  <c r="AC327" i="7"/>
  <c r="F327" i="8" s="1"/>
  <c r="I327" i="8" s="1"/>
  <c r="L327" i="8" s="1"/>
  <c r="AB327" i="7"/>
  <c r="AC176" i="7"/>
  <c r="F176" i="8" s="1"/>
  <c r="I176" i="8" s="1"/>
  <c r="L176" i="8" s="1"/>
  <c r="AB176" i="7"/>
  <c r="AC293" i="7"/>
  <c r="F293" i="8" s="1"/>
  <c r="I293" i="8" s="1"/>
  <c r="L293" i="8" s="1"/>
  <c r="AB293" i="7"/>
  <c r="AC152" i="7"/>
  <c r="F152" i="8" s="1"/>
  <c r="I152" i="8" s="1"/>
  <c r="L152" i="8" s="1"/>
  <c r="AA352" i="7"/>
  <c r="AC352" i="7"/>
  <c r="F352" i="8" s="1"/>
  <c r="I352" i="8" s="1"/>
  <c r="L352" i="8" s="1"/>
  <c r="AB352" i="7"/>
  <c r="AA240" i="7"/>
  <c r="AC240" i="7"/>
  <c r="F240" i="8" s="1"/>
  <c r="I240" i="8" s="1"/>
  <c r="L240" i="8" s="1"/>
  <c r="AB240" i="7"/>
  <c r="AA260" i="7"/>
  <c r="AB260" i="7"/>
  <c r="AC260" i="7"/>
  <c r="F260" i="8" s="1"/>
  <c r="I260" i="8" s="1"/>
  <c r="L260" i="8" s="1"/>
  <c r="AA78" i="7"/>
  <c r="AC78" i="7"/>
  <c r="F78" i="8" s="1"/>
  <c r="I78" i="8" s="1"/>
  <c r="L78" i="8" s="1"/>
  <c r="AC268" i="7"/>
  <c r="F268" i="8" s="1"/>
  <c r="I268" i="8" s="1"/>
  <c r="L268" i="8" s="1"/>
  <c r="AB268" i="7"/>
  <c r="AA216" i="7"/>
  <c r="AC216" i="7"/>
  <c r="F216" i="8" s="1"/>
  <c r="I216" i="8" s="1"/>
  <c r="L216" i="8" s="1"/>
  <c r="AB216" i="7"/>
  <c r="AA195" i="7"/>
  <c r="AA358" i="7"/>
  <c r="AA89" i="7"/>
  <c r="AA257" i="7"/>
  <c r="AA287" i="7"/>
  <c r="AA112" i="7"/>
  <c r="AA187" i="7"/>
  <c r="AA233" i="7"/>
  <c r="AA242" i="7"/>
  <c r="AA69" i="7"/>
  <c r="AA170" i="7"/>
  <c r="AA95" i="7"/>
  <c r="AA103" i="7"/>
  <c r="AA340" i="7"/>
  <c r="AA47" i="7"/>
  <c r="AA179" i="7"/>
  <c r="AA111" i="7"/>
  <c r="AA297" i="7"/>
  <c r="AA215" i="7"/>
  <c r="AA322" i="7"/>
  <c r="AA35" i="7"/>
  <c r="AA225" i="7"/>
  <c r="AA61" i="7"/>
  <c r="AA320" i="7"/>
  <c r="AA230" i="7"/>
  <c r="AA162" i="7"/>
  <c r="AA68" i="7"/>
  <c r="AA23" i="7"/>
  <c r="AA184" i="7"/>
  <c r="AA229" i="7"/>
  <c r="AA209" i="7"/>
  <c r="AA84" i="7"/>
  <c r="AA24" i="7"/>
  <c r="AA45" i="7"/>
  <c r="AA48" i="7"/>
  <c r="AA41" i="7"/>
  <c r="AA133" i="7"/>
  <c r="AA227" i="7"/>
  <c r="AA294" i="7"/>
  <c r="AA301" i="7"/>
  <c r="AA114" i="7"/>
  <c r="AA183" i="7"/>
  <c r="AA165" i="7"/>
  <c r="AA323" i="7"/>
  <c r="AA337" i="7"/>
  <c r="AA52" i="7"/>
  <c r="AA336" i="7"/>
  <c r="AA87" i="7"/>
  <c r="AA169" i="7"/>
  <c r="AA360" i="7"/>
  <c r="AA119" i="7"/>
  <c r="AA330" i="7"/>
  <c r="AA28" i="7"/>
  <c r="AA239" i="7"/>
  <c r="AA96" i="7"/>
  <c r="AA306" i="7"/>
  <c r="AA334" i="7"/>
  <c r="AA324" i="7"/>
  <c r="AA29" i="7"/>
  <c r="AA171" i="7"/>
  <c r="AA214" i="7"/>
  <c r="AA213" i="7"/>
  <c r="AA131" i="7"/>
  <c r="AA224" i="7"/>
  <c r="AA206" i="7"/>
  <c r="AA349" i="7"/>
  <c r="AA53" i="7"/>
  <c r="AA312" i="7"/>
  <c r="AA221" i="7"/>
  <c r="AA154" i="7"/>
  <c r="AA60" i="7"/>
  <c r="AA210" i="7"/>
  <c r="AA116" i="7"/>
  <c r="AA153" i="7"/>
  <c r="AA66" i="7"/>
  <c r="AA75" i="7"/>
  <c r="AA281" i="7"/>
  <c r="AA110" i="7"/>
  <c r="AA329" i="7"/>
  <c r="AA207" i="7"/>
  <c r="AA56" i="7"/>
  <c r="AA319" i="7"/>
  <c r="AA159" i="7"/>
  <c r="AA125" i="7"/>
  <c r="AA218" i="7"/>
  <c r="AA39" i="7"/>
  <c r="AA65" i="7"/>
  <c r="AA40" i="7"/>
  <c r="AA91" i="7"/>
  <c r="AA93" i="7"/>
  <c r="AA189" i="7"/>
  <c r="AA163" i="7"/>
  <c r="AA355" i="7"/>
  <c r="AA211" i="7"/>
  <c r="AA136" i="7"/>
  <c r="AA192" i="7"/>
  <c r="AA303" i="7"/>
  <c r="AA313" i="7"/>
  <c r="AA141" i="7"/>
  <c r="AA140" i="7"/>
  <c r="AA181" i="7"/>
  <c r="AA238" i="7"/>
  <c r="AA83" i="7"/>
  <c r="AA190" i="7"/>
  <c r="AA151" i="7"/>
  <c r="AA289" i="7"/>
  <c r="AA128" i="7"/>
  <c r="AA305" i="7"/>
  <c r="AA73" i="7"/>
  <c r="AA308" i="7"/>
  <c r="AA71" i="7"/>
  <c r="AA122" i="7"/>
  <c r="AA304" i="7"/>
  <c r="AA333" i="7"/>
  <c r="AA148" i="7"/>
  <c r="AA79" i="7"/>
  <c r="AA357" i="7"/>
  <c r="AA36" i="7"/>
  <c r="AA137" i="7"/>
  <c r="AA67" i="7"/>
  <c r="AA267" i="7"/>
  <c r="AA174" i="7"/>
  <c r="AA279" i="7"/>
  <c r="AA316" i="7"/>
  <c r="AA335" i="7"/>
  <c r="AA219" i="7"/>
  <c r="AA62" i="7"/>
  <c r="AA113" i="7"/>
  <c r="AA144" i="7"/>
  <c r="AA123" i="7"/>
  <c r="AA261" i="7"/>
  <c r="AA204" i="7"/>
  <c r="AA117" i="7"/>
  <c r="AA54" i="7"/>
  <c r="AA298" i="7"/>
  <c r="AA21" i="7"/>
  <c r="AA302" i="7"/>
  <c r="AA262" i="7"/>
  <c r="AA145" i="7"/>
  <c r="AA259" i="7"/>
  <c r="AA350" i="7"/>
  <c r="AA155" i="7"/>
  <c r="AA55" i="7"/>
  <c r="AA104" i="7"/>
  <c r="AA296" i="7"/>
  <c r="AA50" i="7"/>
  <c r="AA177" i="7"/>
  <c r="AA339" i="7"/>
  <c r="AA264" i="7"/>
  <c r="AA274" i="7"/>
  <c r="AA146" i="7"/>
  <c r="AA27" i="7"/>
  <c r="AA299" i="7"/>
  <c r="AA38" i="7"/>
  <c r="AA232" i="7"/>
  <c r="AA307" i="7"/>
  <c r="AA81" i="7"/>
  <c r="AA188" i="7"/>
  <c r="AA288" i="7"/>
  <c r="AA194" i="7"/>
  <c r="AA118" i="7"/>
  <c r="AA318" i="7"/>
  <c r="AA59" i="7"/>
  <c r="AA124" i="7"/>
  <c r="AA135" i="7"/>
  <c r="AA109" i="7"/>
  <c r="AA338" i="7"/>
  <c r="AA234" i="7"/>
  <c r="AA247" i="7"/>
  <c r="AA317" i="7"/>
  <c r="AA185" i="7"/>
  <c r="AA241" i="7"/>
  <c r="AA70" i="7"/>
  <c r="AA220" i="7"/>
  <c r="AA193" i="7"/>
  <c r="AA249" i="7"/>
  <c r="AA359" i="7"/>
  <c r="AA205" i="7"/>
  <c r="AA156" i="7"/>
  <c r="AA44" i="7"/>
  <c r="AA127" i="7"/>
  <c r="AA244" i="7"/>
  <c r="AA292" i="7"/>
  <c r="AA315" i="7"/>
  <c r="AA345" i="7"/>
  <c r="AA250" i="7"/>
  <c r="AA203" i="7"/>
  <c r="AA254" i="7"/>
  <c r="AA139" i="7"/>
  <c r="AA130" i="7"/>
  <c r="AA331" i="7"/>
  <c r="AA105" i="7"/>
  <c r="AA196" i="7"/>
  <c r="AA138" i="7"/>
  <c r="AA19" i="7"/>
  <c r="AA275" i="7"/>
  <c r="AA20" i="7"/>
  <c r="AA164" i="7"/>
  <c r="AA291" i="7"/>
  <c r="AA63" i="7"/>
  <c r="AA102" i="7"/>
  <c r="AA347" i="7"/>
  <c r="AA270" i="7"/>
  <c r="AA186" i="7"/>
  <c r="AA97" i="7"/>
  <c r="AA236" i="7"/>
  <c r="AA354" i="7"/>
  <c r="AA115" i="7"/>
  <c r="AA49" i="7"/>
  <c r="AA310" i="7"/>
  <c r="AA231" i="7"/>
  <c r="AA134" i="7"/>
  <c r="AA166" i="7"/>
  <c r="AA342" i="7"/>
  <c r="AA332" i="7"/>
  <c r="AA351" i="7"/>
  <c r="AA90" i="7"/>
  <c r="AA143" i="7"/>
  <c r="AA314" i="7"/>
  <c r="AA25" i="7"/>
  <c r="AA326" i="7"/>
  <c r="AA343" i="7"/>
  <c r="AA295" i="7"/>
  <c r="AA58" i="7"/>
  <c r="AA157" i="7"/>
  <c r="AA121" i="7"/>
  <c r="AA129" i="7"/>
  <c r="AA263" i="7"/>
  <c r="AA248" i="7"/>
  <c r="AA168" i="7"/>
  <c r="AA74" i="7"/>
  <c r="AA57" i="7"/>
  <c r="AA92" i="7"/>
  <c r="AA266" i="7"/>
  <c r="AA253" i="7"/>
  <c r="AA278" i="7"/>
  <c r="AA26" i="7"/>
  <c r="AA32" i="7"/>
  <c r="AA273" i="7"/>
  <c r="AA327" i="7"/>
  <c r="AA176" i="7"/>
  <c r="AA293" i="7"/>
  <c r="AA152" i="7"/>
  <c r="AA268" i="7"/>
  <c r="AA82" i="7"/>
  <c r="AA251" i="7"/>
  <c r="AA46" i="7"/>
  <c r="AA178" i="7"/>
  <c r="AA228" i="7"/>
  <c r="AA64" i="7"/>
  <c r="AA321" i="7"/>
  <c r="AA43" i="7"/>
  <c r="AA328" i="7"/>
  <c r="AA77" i="7"/>
  <c r="AA246" i="7"/>
  <c r="AA160" i="7"/>
  <c r="AA76" i="7"/>
  <c r="AA173" i="7"/>
  <c r="AA149" i="7"/>
  <c r="AA191" i="7"/>
  <c r="AA86" i="7"/>
  <c r="AA199" i="7"/>
  <c r="AA356" i="7"/>
  <c r="AA309" i="7"/>
  <c r="AA311" i="7"/>
  <c r="AA42" i="7"/>
  <c r="AA182" i="7"/>
  <c r="AA208" i="7"/>
  <c r="AA107" i="7"/>
  <c r="AA235" i="7"/>
  <c r="AA325" i="7"/>
  <c r="AA150" i="7"/>
  <c r="AA17" i="7"/>
  <c r="AA16" i="7"/>
  <c r="AA14" i="7"/>
  <c r="AA18" i="7"/>
  <c r="AA13" i="7"/>
  <c r="AA12" i="7"/>
  <c r="AA8" i="7"/>
  <c r="AA10" i="7"/>
  <c r="AA7" i="7"/>
  <c r="AA6" i="7"/>
  <c r="AA5" i="7"/>
  <c r="AB4" i="7"/>
  <c r="AB34" i="7"/>
  <c r="AB73" i="7"/>
  <c r="AB3" i="7"/>
  <c r="AB91" i="7"/>
  <c r="AB150" i="7"/>
  <c r="AB30" i="7"/>
  <c r="AB9" i="7"/>
  <c r="AB117" i="7"/>
  <c r="AB39" i="7"/>
  <c r="AB152" i="7"/>
  <c r="AB76" i="7"/>
  <c r="AB90" i="7"/>
  <c r="AB157" i="7"/>
  <c r="AB144" i="7"/>
  <c r="AB133" i="7"/>
  <c r="AB158" i="7"/>
  <c r="AB151" i="7"/>
  <c r="AB106" i="7"/>
  <c r="AB92" i="7"/>
  <c r="AB143" i="7"/>
  <c r="AB140" i="7"/>
  <c r="AB65" i="7"/>
  <c r="AB15" i="7"/>
  <c r="AB93" i="7"/>
  <c r="AB123" i="7"/>
  <c r="AB40" i="7"/>
  <c r="AB78" i="7"/>
  <c r="AB128" i="7"/>
  <c r="AB58" i="7"/>
  <c r="AB149" i="7"/>
  <c r="AB10" i="7"/>
  <c r="AB107" i="7"/>
  <c r="AB56" i="7"/>
  <c r="AB113" i="7"/>
  <c r="AB41" i="7"/>
  <c r="AB32" i="7"/>
  <c r="AB83" i="7"/>
  <c r="AB54" i="7"/>
  <c r="AB37" i="7"/>
  <c r="AB42" i="7"/>
  <c r="AB14" i="7"/>
  <c r="AB141" i="7"/>
  <c r="AB114" i="7"/>
  <c r="AB70" i="7"/>
  <c r="AB57" i="7"/>
  <c r="AB134" i="7"/>
  <c r="AB125" i="7"/>
  <c r="AB25" i="7"/>
  <c r="AB48" i="7"/>
  <c r="AB17" i="7"/>
  <c r="AB86" i="7"/>
  <c r="AB62" i="7"/>
  <c r="AB26" i="7"/>
  <c r="AB24" i="7"/>
  <c r="AB45" i="7"/>
  <c r="AB110" i="7"/>
  <c r="AB7" i="7"/>
  <c r="AB6" i="7"/>
  <c r="AB21" i="7"/>
  <c r="AB8" i="7"/>
  <c r="AB122" i="7"/>
  <c r="AB13" i="7"/>
  <c r="AB155" i="7"/>
  <c r="AB79" i="7"/>
  <c r="AB38" i="7"/>
  <c r="AB104" i="7"/>
  <c r="AB61" i="7"/>
  <c r="AB68" i="7"/>
  <c r="AB127" i="7"/>
  <c r="AB115" i="7"/>
  <c r="AB135" i="7"/>
  <c r="AB148" i="7"/>
  <c r="AB146" i="7"/>
  <c r="AB27" i="7"/>
  <c r="AB20" i="7"/>
  <c r="AB156" i="7"/>
  <c r="AB81" i="7"/>
  <c r="AB53" i="7"/>
  <c r="AB154" i="7"/>
  <c r="AB60" i="7"/>
  <c r="AB67" i="7"/>
  <c r="AB74" i="7"/>
  <c r="AB16" i="7"/>
  <c r="AB49" i="7"/>
  <c r="AB139" i="7"/>
  <c r="AB105" i="7"/>
  <c r="AB138" i="7"/>
  <c r="AB19" i="7"/>
  <c r="AB63" i="7"/>
  <c r="AB44" i="7"/>
  <c r="AB145" i="7"/>
  <c r="AB23" i="7"/>
  <c r="AB59" i="7"/>
  <c r="AB5" i="7"/>
  <c r="AB66" i="7"/>
  <c r="AB130" i="7"/>
  <c r="AB82" i="7"/>
  <c r="AB129" i="7"/>
  <c r="AB46" i="7"/>
  <c r="AB36" i="7"/>
  <c r="AB137" i="7"/>
  <c r="AB50" i="7"/>
  <c r="AB109" i="7"/>
  <c r="AB121" i="7"/>
  <c r="AB64" i="7"/>
  <c r="AB119" i="7"/>
  <c r="AB52" i="7"/>
  <c r="AB28" i="7"/>
  <c r="AB18" i="7"/>
  <c r="AB118" i="7"/>
  <c r="AB153" i="7"/>
  <c r="AB112" i="7"/>
  <c r="AB47" i="7"/>
  <c r="AB111" i="7"/>
  <c r="AB131" i="7"/>
  <c r="AB43" i="7"/>
  <c r="AB12" i="7"/>
  <c r="AB102" i="7"/>
  <c r="AB97" i="7"/>
  <c r="AB96" i="7"/>
  <c r="AB103" i="7"/>
  <c r="AB29" i="7"/>
  <c r="AB71" i="7"/>
  <c r="AB35" i="7"/>
  <c r="AB89" i="7"/>
  <c r="AB87" i="7"/>
  <c r="AB95" i="7"/>
  <c r="AB136" i="7"/>
  <c r="AB84" i="7"/>
  <c r="AB55" i="7"/>
  <c r="AB69" i="7"/>
  <c r="AB77" i="7"/>
  <c r="AB116" i="7"/>
  <c r="AB124" i="7"/>
  <c r="AB75" i="7"/>
  <c r="I58" i="8" l="1"/>
  <c r="F383" i="8"/>
  <c r="I52" i="8"/>
  <c r="I102" i="8"/>
  <c r="I3" i="8"/>
  <c r="I59" i="8"/>
  <c r="I261" i="8"/>
  <c r="F386" i="8"/>
  <c r="I174" i="8"/>
  <c r="F385" i="8"/>
  <c r="F371" i="8"/>
  <c r="I168" i="8"/>
  <c r="I335" i="8"/>
  <c r="I195" i="8"/>
  <c r="I257" i="8"/>
  <c r="F375" i="8"/>
  <c r="F391" i="8"/>
  <c r="I305" i="8"/>
  <c r="F387" i="8"/>
  <c r="I170" i="8"/>
  <c r="F374" i="8"/>
  <c r="F390" i="8"/>
  <c r="I287" i="8"/>
  <c r="AB410" i="7"/>
  <c r="AB383" i="3" s="1"/>
  <c r="AB383" i="7"/>
  <c r="AB375" i="7"/>
  <c r="AB391" i="7"/>
  <c r="AB402" i="7"/>
  <c r="AB375" i="3" s="1"/>
  <c r="AB418" i="7"/>
  <c r="AB391" i="3" s="1"/>
  <c r="AB386" i="7"/>
  <c r="AB413" i="7"/>
  <c r="AB386" i="3" s="1"/>
  <c r="AA410" i="7"/>
  <c r="AA383" i="3" s="1"/>
  <c r="AA383" i="7"/>
  <c r="AC410" i="7"/>
  <c r="AC383" i="3" s="1"/>
  <c r="AC383" i="7"/>
  <c r="AC391" i="7"/>
  <c r="AC402" i="7"/>
  <c r="AC375" i="3" s="1"/>
  <c r="AC418" i="7"/>
  <c r="AC391" i="3" s="1"/>
  <c r="AC375" i="7"/>
  <c r="AC414" i="7"/>
  <c r="AC387" i="3" s="1"/>
  <c r="AC387" i="7"/>
  <c r="AB412" i="7"/>
  <c r="AB385" i="3" s="1"/>
  <c r="AB398" i="7"/>
  <c r="AB371" i="3" s="1"/>
  <c r="AB385" i="7"/>
  <c r="AB371" i="7"/>
  <c r="AC413" i="7"/>
  <c r="AC386" i="3" s="1"/>
  <c r="AC386" i="7"/>
  <c r="AA402" i="7"/>
  <c r="AA375" i="3" s="1"/>
  <c r="AA418" i="7"/>
  <c r="AA391" i="3" s="1"/>
  <c r="AA375" i="7"/>
  <c r="AA391" i="7"/>
  <c r="AA385" i="7"/>
  <c r="AA412" i="7"/>
  <c r="AA385" i="3" s="1"/>
  <c r="AA398" i="7"/>
  <c r="AA371" i="3" s="1"/>
  <c r="AA371" i="7"/>
  <c r="AA386" i="7"/>
  <c r="AA413" i="7"/>
  <c r="AA386" i="3" s="1"/>
  <c r="AA401" i="7"/>
  <c r="AA374" i="3" s="1"/>
  <c r="AA390" i="7"/>
  <c r="AA374" i="7"/>
  <c r="AA417" i="7"/>
  <c r="AA390" i="3" s="1"/>
  <c r="AB387" i="7"/>
  <c r="AB414" i="7"/>
  <c r="AB387" i="3" s="1"/>
  <c r="AA414" i="7"/>
  <c r="AA387" i="3" s="1"/>
  <c r="AA387" i="7"/>
  <c r="AB390" i="7"/>
  <c r="AB417" i="7"/>
  <c r="AB390" i="3" s="1"/>
  <c r="AB401" i="7"/>
  <c r="AB374" i="3" s="1"/>
  <c r="AB374" i="7"/>
  <c r="AC385" i="7"/>
  <c r="AC412" i="7"/>
  <c r="AC385" i="3" s="1"/>
  <c r="AC398" i="7"/>
  <c r="AC371" i="3" s="1"/>
  <c r="AC371" i="7"/>
  <c r="AC417" i="7"/>
  <c r="AC390" i="3" s="1"/>
  <c r="AC401" i="7"/>
  <c r="AC374" i="3" s="1"/>
  <c r="AC374" i="7"/>
  <c r="AC390" i="7"/>
  <c r="AB142" i="7"/>
  <c r="AA142" i="7"/>
  <c r="AC142" i="7"/>
  <c r="F142" i="8" s="1"/>
  <c r="AC200" i="7"/>
  <c r="F200" i="8" s="1"/>
  <c r="I200" i="8" s="1"/>
  <c r="L200" i="8" s="1"/>
  <c r="AB22" i="7"/>
  <c r="AA200" i="7"/>
  <c r="AB200" i="7"/>
  <c r="AC33" i="7"/>
  <c r="AA265" i="7"/>
  <c r="AC265" i="7"/>
  <c r="AB265" i="7"/>
  <c r="AA31" i="7"/>
  <c r="AC31" i="7"/>
  <c r="AB280" i="7"/>
  <c r="AC72" i="7"/>
  <c r="AC276" i="7"/>
  <c r="AB276" i="7"/>
  <c r="AC258" i="7"/>
  <c r="AB258" i="7"/>
  <c r="AA11" i="7"/>
  <c r="AC11" i="7"/>
  <c r="AA276" i="7"/>
  <c r="AA88" i="7"/>
  <c r="AA280" i="7"/>
  <c r="AA72" i="7"/>
  <c r="AA33" i="7"/>
  <c r="AA258" i="7"/>
  <c r="AB88" i="7"/>
  <c r="AB31" i="7"/>
  <c r="AB11" i="7"/>
  <c r="AB33" i="7"/>
  <c r="AB72" i="7"/>
  <c r="L102" i="8" l="1"/>
  <c r="F384" i="8"/>
  <c r="I142" i="8"/>
  <c r="L59" i="8"/>
  <c r="I383" i="8"/>
  <c r="L52" i="8"/>
  <c r="L3" i="8"/>
  <c r="L58" i="8"/>
  <c r="I390" i="8"/>
  <c r="I374" i="8"/>
  <c r="L287" i="8"/>
  <c r="L257" i="8"/>
  <c r="L170" i="8"/>
  <c r="L387" i="8" s="1"/>
  <c r="I387" i="8"/>
  <c r="L195" i="8"/>
  <c r="I386" i="8"/>
  <c r="L174" i="8"/>
  <c r="L386" i="8" s="1"/>
  <c r="I375" i="8"/>
  <c r="I391" i="8"/>
  <c r="L305" i="8"/>
  <c r="L168" i="8"/>
  <c r="I371" i="8"/>
  <c r="I385" i="8"/>
  <c r="L335" i="8"/>
  <c r="L261" i="8"/>
  <c r="AC411" i="7"/>
  <c r="AC384" i="3" s="1"/>
  <c r="AC384" i="7"/>
  <c r="AA411" i="7"/>
  <c r="AA384" i="3" s="1"/>
  <c r="AA384" i="7"/>
  <c r="AB411" i="7"/>
  <c r="AB384" i="3" s="1"/>
  <c r="AB384" i="7"/>
  <c r="AC101" i="7"/>
  <c r="F101" i="8" s="1"/>
  <c r="AC88" i="7"/>
  <c r="AC286" i="7"/>
  <c r="F286" i="8" s="1"/>
  <c r="I286" i="8" s="1"/>
  <c r="L286" i="8" s="1"/>
  <c r="AC280" i="7"/>
  <c r="AB286" i="7"/>
  <c r="AA101" i="7"/>
  <c r="AC51" i="7"/>
  <c r="F51" i="8" s="1"/>
  <c r="AA285" i="7"/>
  <c r="AA51" i="7"/>
  <c r="AB101" i="7"/>
  <c r="AA286" i="7"/>
  <c r="AB285" i="7"/>
  <c r="AB51" i="7"/>
  <c r="AB368" i="7" s="1"/>
  <c r="AC285" i="7"/>
  <c r="F285" i="8" s="1"/>
  <c r="I285" i="8" s="1"/>
  <c r="L285" i="8" s="1"/>
  <c r="I384" i="8" l="1"/>
  <c r="L142" i="8"/>
  <c r="L384" i="8" s="1"/>
  <c r="I101" i="8"/>
  <c r="F380" i="8"/>
  <c r="I51" i="8"/>
  <c r="F379" i="8"/>
  <c r="F368" i="8"/>
  <c r="L383" i="8"/>
  <c r="L391" i="8"/>
  <c r="L375" i="8"/>
  <c r="L385" i="8"/>
  <c r="L371" i="8"/>
  <c r="L374" i="8"/>
  <c r="L390" i="8"/>
  <c r="AC395" i="7"/>
  <c r="AC368" i="3" s="1"/>
  <c r="AC379" i="7"/>
  <c r="AC368" i="7"/>
  <c r="AC406" i="7"/>
  <c r="AC379" i="3" s="1"/>
  <c r="AA407" i="7"/>
  <c r="AA380" i="3" s="1"/>
  <c r="AA380" i="7"/>
  <c r="AB406" i="7"/>
  <c r="AB379" i="3" s="1"/>
  <c r="AB379" i="7"/>
  <c r="AC407" i="7"/>
  <c r="AC380" i="3" s="1"/>
  <c r="AC380" i="7"/>
  <c r="AB380" i="7"/>
  <c r="AB407" i="7"/>
  <c r="AB380" i="3" s="1"/>
  <c r="AB395" i="7"/>
  <c r="AB368" i="3" s="1"/>
  <c r="AA379" i="7"/>
  <c r="AA406" i="7"/>
  <c r="AA379" i="3" s="1"/>
  <c r="AA395" i="7"/>
  <c r="AA368" i="3" s="1"/>
  <c r="AA368" i="7"/>
  <c r="L101" i="8" l="1"/>
  <c r="L380" i="8" s="1"/>
  <c r="I380" i="8"/>
  <c r="L51" i="8"/>
  <c r="I379" i="8"/>
  <c r="I368" i="8"/>
  <c r="AC344" i="7"/>
  <c r="AB344" i="7"/>
  <c r="AC132" i="7"/>
  <c r="AC126" i="7"/>
  <c r="AC80" i="7"/>
  <c r="AA243" i="7"/>
  <c r="AB243" i="7"/>
  <c r="AC98" i="7"/>
  <c r="AB277" i="7"/>
  <c r="AC108" i="7"/>
  <c r="AC341" i="7"/>
  <c r="AB341" i="7"/>
  <c r="AC272" i="7"/>
  <c r="AC120" i="7"/>
  <c r="AA344" i="7"/>
  <c r="AA132" i="7"/>
  <c r="AA126" i="7"/>
  <c r="AA277" i="7"/>
  <c r="AA120" i="7"/>
  <c r="AA80" i="7"/>
  <c r="AA98" i="7"/>
  <c r="AA108" i="7"/>
  <c r="AA341" i="7"/>
  <c r="AA272" i="7"/>
  <c r="AB108" i="7"/>
  <c r="AB98" i="7"/>
  <c r="AB132" i="7"/>
  <c r="AB126" i="7"/>
  <c r="AB120" i="7"/>
  <c r="AB80" i="7"/>
  <c r="L368" i="8" l="1"/>
  <c r="L379" i="8"/>
  <c r="AC284" i="7"/>
  <c r="F284" i="8" s="1"/>
  <c r="AC277" i="7"/>
  <c r="AB223" i="7"/>
  <c r="AA223" i="7"/>
  <c r="AB272" i="7"/>
  <c r="AC223" i="7"/>
  <c r="AC256" i="7"/>
  <c r="F256" i="8" s="1"/>
  <c r="I256" i="8" s="1"/>
  <c r="L256" i="8" s="1"/>
  <c r="AC243" i="7"/>
  <c r="AB256" i="7"/>
  <c r="AA284" i="7"/>
  <c r="AB363" i="7"/>
  <c r="AB284" i="7"/>
  <c r="AA256" i="7"/>
  <c r="AA100" i="7"/>
  <c r="AA147" i="7"/>
  <c r="AB100" i="7"/>
  <c r="AC100" i="7"/>
  <c r="F100" i="8" s="1"/>
  <c r="I100" i="8" s="1"/>
  <c r="L100" i="8" s="1"/>
  <c r="AC363" i="7"/>
  <c r="F363" i="8" s="1"/>
  <c r="I363" i="8" s="1"/>
  <c r="L363" i="8" s="1"/>
  <c r="AB147" i="7"/>
  <c r="AA363" i="7"/>
  <c r="AC147" i="7"/>
  <c r="F147" i="8" s="1"/>
  <c r="AC269" i="7"/>
  <c r="AB269" i="7"/>
  <c r="AC346" i="7"/>
  <c r="AC252" i="7"/>
  <c r="AB252" i="7"/>
  <c r="AC212" i="7"/>
  <c r="AB212" i="7"/>
  <c r="AC353" i="7"/>
  <c r="AC198" i="7"/>
  <c r="AB198" i="7"/>
  <c r="AC271" i="7"/>
  <c r="AB271" i="7"/>
  <c r="AC85" i="7"/>
  <c r="AC237" i="7"/>
  <c r="AB237" i="7"/>
  <c r="AC217" i="7"/>
  <c r="AB217" i="7"/>
  <c r="AB282" i="7"/>
  <c r="AC282" i="7"/>
  <c r="AA353" i="7"/>
  <c r="AA217" i="7"/>
  <c r="AA198" i="7"/>
  <c r="AA237" i="7"/>
  <c r="AA271" i="7"/>
  <c r="AA269" i="7"/>
  <c r="AA282" i="7"/>
  <c r="AA346" i="7"/>
  <c r="AA212" i="7"/>
  <c r="AA94" i="7"/>
  <c r="AA85" i="7"/>
  <c r="AA252" i="7"/>
  <c r="AB94" i="7"/>
  <c r="I147" i="8" l="1"/>
  <c r="F381" i="8"/>
  <c r="F370" i="8"/>
  <c r="I284" i="8"/>
  <c r="F389" i="8"/>
  <c r="AB408" i="7"/>
  <c r="AB381" i="3" s="1"/>
  <c r="AB381" i="7"/>
  <c r="AB370" i="7"/>
  <c r="AB397" i="7"/>
  <c r="AB370" i="3" s="1"/>
  <c r="AA416" i="7"/>
  <c r="AA389" i="3" s="1"/>
  <c r="AA389" i="7"/>
  <c r="AA408" i="7"/>
  <c r="AA381" i="3" s="1"/>
  <c r="AA381" i="7"/>
  <c r="AA370" i="7"/>
  <c r="AA397" i="7"/>
  <c r="AA370" i="3" s="1"/>
  <c r="AC381" i="7"/>
  <c r="AC408" i="7"/>
  <c r="AC381" i="3" s="1"/>
  <c r="AC397" i="7"/>
  <c r="AC370" i="3" s="1"/>
  <c r="AC370" i="7"/>
  <c r="AB389" i="7"/>
  <c r="AB416" i="7"/>
  <c r="AB389" i="3" s="1"/>
  <c r="AC389" i="7"/>
  <c r="AC416" i="7"/>
  <c r="AC389" i="3" s="1"/>
  <c r="AB85" i="7"/>
  <c r="AB353" i="7"/>
  <c r="AB346" i="7"/>
  <c r="AB99" i="7"/>
  <c r="AB382" i="7" s="1"/>
  <c r="AA362" i="7"/>
  <c r="AC283" i="7"/>
  <c r="F283" i="8" s="1"/>
  <c r="AC362" i="7"/>
  <c r="F362" i="8" s="1"/>
  <c r="AA99" i="7"/>
  <c r="AA396" i="7" s="1"/>
  <c r="AA369" i="3" s="1"/>
  <c r="AA283" i="7"/>
  <c r="AB255" i="7"/>
  <c r="AC255" i="7"/>
  <c r="F255" i="8" s="1"/>
  <c r="AB283" i="7"/>
  <c r="AA255" i="7"/>
  <c r="AB362" i="7"/>
  <c r="L147" i="8" l="1"/>
  <c r="I381" i="8"/>
  <c r="I370" i="8"/>
  <c r="I255" i="8"/>
  <c r="F372" i="8"/>
  <c r="F388" i="8"/>
  <c r="I362" i="8"/>
  <c r="F392" i="8"/>
  <c r="F376" i="8"/>
  <c r="I283" i="8"/>
  <c r="F393" i="8"/>
  <c r="F373" i="8"/>
  <c r="L284" i="8"/>
  <c r="L389" i="8" s="1"/>
  <c r="I389" i="8"/>
  <c r="AB369" i="7"/>
  <c r="AB396" i="7"/>
  <c r="AB369" i="3" s="1"/>
  <c r="AB400" i="7"/>
  <c r="AB373" i="3" s="1"/>
  <c r="AB393" i="7"/>
  <c r="AB420" i="7"/>
  <c r="AB393" i="3" s="1"/>
  <c r="AB373" i="7"/>
  <c r="AC403" i="7"/>
  <c r="AC376" i="3" s="1"/>
  <c r="AC419" i="7"/>
  <c r="AC392" i="3" s="1"/>
  <c r="AC392" i="7"/>
  <c r="AC376" i="7"/>
  <c r="AB372" i="7"/>
  <c r="AB399" i="7"/>
  <c r="AB372" i="3" s="1"/>
  <c r="AA382" i="7"/>
  <c r="AA399" i="7"/>
  <c r="AA372" i="3" s="1"/>
  <c r="AA372" i="7"/>
  <c r="AC372" i="7"/>
  <c r="AC399" i="7"/>
  <c r="AC372" i="3" s="1"/>
  <c r="AA420" i="7"/>
  <c r="AA393" i="3" s="1"/>
  <c r="AA393" i="7"/>
  <c r="AA400" i="7"/>
  <c r="AA373" i="3" s="1"/>
  <c r="AA373" i="7"/>
  <c r="AC373" i="7"/>
  <c r="AC400" i="7"/>
  <c r="AC373" i="3" s="1"/>
  <c r="AC420" i="7"/>
  <c r="AC393" i="3" s="1"/>
  <c r="AC393" i="7"/>
  <c r="AA409" i="7"/>
  <c r="AA382" i="3" s="1"/>
  <c r="AB403" i="7"/>
  <c r="AB376" i="3" s="1"/>
  <c r="AB419" i="7"/>
  <c r="AB392" i="3" s="1"/>
  <c r="AB392" i="7"/>
  <c r="AB376" i="7"/>
  <c r="AA403" i="7"/>
  <c r="AA376" i="3" s="1"/>
  <c r="AA419" i="7"/>
  <c r="AA392" i="3" s="1"/>
  <c r="AA392" i="7"/>
  <c r="AA376" i="7"/>
  <c r="AB409" i="7"/>
  <c r="AB382" i="3" s="1"/>
  <c r="AA369" i="7"/>
  <c r="AC94" i="7"/>
  <c r="AC99" i="7"/>
  <c r="F99" i="8" s="1"/>
  <c r="I99" i="8" l="1"/>
  <c r="F382" i="8"/>
  <c r="F369" i="8"/>
  <c r="L370" i="8"/>
  <c r="L381" i="8"/>
  <c r="L362" i="8"/>
  <c r="I392" i="8"/>
  <c r="I376" i="8"/>
  <c r="L283" i="8"/>
  <c r="I373" i="8"/>
  <c r="I393" i="8"/>
  <c r="L255" i="8"/>
  <c r="I388" i="8"/>
  <c r="I372" i="8"/>
  <c r="AC369" i="7"/>
  <c r="AC409" i="7"/>
  <c r="AC382" i="3" s="1"/>
  <c r="AC382" i="7"/>
  <c r="AC396" i="7"/>
  <c r="AC369" i="3" s="1"/>
  <c r="L99" i="8" l="1"/>
  <c r="I369" i="8"/>
  <c r="I382" i="8"/>
  <c r="L392" i="8"/>
  <c r="L376" i="8"/>
  <c r="L372" i="8"/>
  <c r="L388" i="8"/>
  <c r="L373" i="8"/>
  <c r="L393" i="8"/>
  <c r="L382" i="8" l="1"/>
  <c r="L369" i="8"/>
  <c r="AG161" i="6"/>
  <c r="AK161" i="6"/>
  <c r="AK356" i="6"/>
  <c r="AG356" i="6"/>
  <c r="AG182" i="6"/>
  <c r="AK182" i="6"/>
  <c r="AK223" i="6"/>
  <c r="AG223" i="6"/>
  <c r="AG173" i="6"/>
  <c r="AK173" i="6"/>
  <c r="AG158" i="6" l="1"/>
  <c r="AK158" i="6"/>
  <c r="AG227" i="6" l="1"/>
  <c r="AK227" i="6"/>
  <c r="AC365" i="7" l="1"/>
  <c r="AC366" i="7"/>
  <c r="Z366" i="7"/>
  <c r="Z369" i="7" s="1"/>
  <c r="AA366" i="7"/>
  <c r="Z364" i="7"/>
  <c r="Z365" i="7"/>
  <c r="Z377" i="7" l="1"/>
  <c r="Z404" i="7"/>
  <c r="Z377" i="3" s="1"/>
  <c r="Z388" i="7"/>
  <c r="Z415" i="7"/>
  <c r="Z388" i="3" s="1"/>
  <c r="AC364" i="7"/>
  <c r="AB364" i="7"/>
  <c r="AB366" i="7"/>
  <c r="AB365" i="7"/>
  <c r="AA364" i="7"/>
  <c r="AA365" i="7"/>
  <c r="AA404" i="7" l="1"/>
  <c r="AA377" i="3" s="1"/>
  <c r="AA377" i="7"/>
  <c r="AA388" i="7"/>
  <c r="AA415" i="7"/>
  <c r="AA388" i="3" s="1"/>
  <c r="AB404" i="7"/>
  <c r="AB377" i="3" s="1"/>
  <c r="AB377" i="7"/>
  <c r="AB415" i="7"/>
  <c r="AB388" i="3" s="1"/>
  <c r="AB388" i="7"/>
  <c r="AC404" i="7"/>
  <c r="AC377" i="3" s="1"/>
  <c r="AC377" i="7"/>
  <c r="AC415" i="7"/>
  <c r="AC388" i="3" s="1"/>
  <c r="AC388" i="7"/>
  <c r="AA384" i="6" l="1"/>
  <c r="Z384" i="6"/>
  <c r="AB384" i="6"/>
  <c r="AA387" i="6" l="1"/>
  <c r="AG229" i="6"/>
  <c r="AK229" i="6"/>
  <c r="AG280" i="6"/>
  <c r="AK280" i="6"/>
  <c r="AG316" i="6"/>
  <c r="AK316" i="6"/>
  <c r="AG349" i="6"/>
  <c r="AK349" i="6"/>
  <c r="AK84" i="6"/>
  <c r="AG84" i="6"/>
  <c r="AG281" i="6"/>
  <c r="AK281" i="6"/>
  <c r="AA375" i="6"/>
  <c r="AA391" i="6"/>
  <c r="AG265" i="6"/>
  <c r="AK265" i="6"/>
  <c r="AK180" i="6"/>
  <c r="AG180" i="6"/>
  <c r="AG220" i="6"/>
  <c r="AK220" i="6"/>
  <c r="AG338" i="6"/>
  <c r="AK338" i="6"/>
  <c r="AB390" i="6"/>
  <c r="AB374" i="6"/>
  <c r="AG336" i="6"/>
  <c r="AK336" i="6"/>
  <c r="AG330" i="6"/>
  <c r="AK330" i="6"/>
  <c r="AG162" i="6"/>
  <c r="AK162" i="6"/>
  <c r="AG270" i="6"/>
  <c r="AK270" i="6"/>
  <c r="AG181" i="6"/>
  <c r="AK181" i="6"/>
  <c r="AB371" i="6"/>
  <c r="AB385" i="6"/>
  <c r="AG164" i="6"/>
  <c r="AK164" i="6"/>
  <c r="AG209" i="6"/>
  <c r="AK209" i="6"/>
  <c r="AG288" i="6"/>
  <c r="AK288" i="6"/>
  <c r="AG163" i="6"/>
  <c r="AK163" i="6"/>
  <c r="AB387" i="6"/>
  <c r="AK276" i="6"/>
  <c r="AG276" i="6"/>
  <c r="AK279" i="6"/>
  <c r="AG279" i="6"/>
  <c r="AG207" i="6"/>
  <c r="AK207" i="6"/>
  <c r="AG210" i="6"/>
  <c r="AK210" i="6"/>
  <c r="AG157" i="6"/>
  <c r="AK157" i="6"/>
  <c r="AG215" i="6"/>
  <c r="AK215" i="6"/>
  <c r="AG360" i="6"/>
  <c r="AK360" i="6"/>
  <c r="AG56" i="6"/>
  <c r="AK56" i="6"/>
  <c r="AG310" i="6"/>
  <c r="AK310" i="6"/>
  <c r="AG228" i="6"/>
  <c r="AK228" i="6"/>
  <c r="AG332" i="6"/>
  <c r="AK332" i="6"/>
  <c r="AG302" i="6"/>
  <c r="AK302" i="6"/>
  <c r="AG246" i="6"/>
  <c r="AK246" i="6"/>
  <c r="AG96" i="6"/>
  <c r="AK96" i="6"/>
  <c r="AG171" i="6"/>
  <c r="AK171" i="6"/>
  <c r="AG97" i="6"/>
  <c r="AK97" i="6"/>
  <c r="AA385" i="6"/>
  <c r="AA371" i="6"/>
  <c r="AG167" i="6"/>
  <c r="AK167" i="6"/>
  <c r="AG321" i="6"/>
  <c r="AK321" i="6"/>
  <c r="AG153" i="6"/>
  <c r="AK153" i="6"/>
  <c r="AC387" i="6"/>
  <c r="AG278" i="6"/>
  <c r="AK278" i="6"/>
  <c r="AG150" i="6"/>
  <c r="AK150" i="6"/>
  <c r="AG202" i="6"/>
  <c r="AK202" i="6"/>
  <c r="AG348" i="6"/>
  <c r="AK348" i="6"/>
  <c r="AG168" i="6"/>
  <c r="AK168" i="6"/>
  <c r="AK151" i="6"/>
  <c r="AG151" i="6"/>
  <c r="AG354" i="6"/>
  <c r="AK354" i="6"/>
  <c r="AG177" i="6"/>
  <c r="AK177" i="6"/>
  <c r="AG345" i="6"/>
  <c r="AK345" i="6"/>
  <c r="AG213" i="6"/>
  <c r="AK213" i="6"/>
  <c r="AG91" i="6"/>
  <c r="AK91" i="6"/>
  <c r="AG214" i="6"/>
  <c r="AK214" i="6"/>
  <c r="AG197" i="6"/>
  <c r="AK197" i="6"/>
  <c r="AG293" i="6"/>
  <c r="AK293" i="6"/>
  <c r="AG234" i="6"/>
  <c r="AK234" i="6"/>
  <c r="AG366" i="6"/>
  <c r="AK366" i="6"/>
  <c r="AG239" i="6"/>
  <c r="AK239" i="6"/>
  <c r="AG199" i="6"/>
  <c r="AK199" i="6"/>
  <c r="AG231" i="6"/>
  <c r="AK231" i="6"/>
  <c r="AG337" i="6"/>
  <c r="AK337" i="6"/>
  <c r="AG160" i="6"/>
  <c r="AK160" i="6"/>
  <c r="AA386" i="6"/>
  <c r="AG156" i="6"/>
  <c r="AK156" i="6"/>
  <c r="AG262" i="6"/>
  <c r="AK262" i="6"/>
  <c r="AG203" i="6"/>
  <c r="AK203" i="6"/>
  <c r="AB391" i="6"/>
  <c r="AB375" i="6"/>
  <c r="AK95" i="6"/>
  <c r="AG95" i="6"/>
  <c r="AG152" i="6"/>
  <c r="AK152" i="6"/>
  <c r="AG323" i="6"/>
  <c r="AK323" i="6"/>
  <c r="AG87" i="6"/>
  <c r="AK87" i="6"/>
  <c r="AG264" i="6"/>
  <c r="AK264" i="6"/>
  <c r="AG187" i="6"/>
  <c r="AK187" i="6"/>
  <c r="AG192" i="6"/>
  <c r="AK192" i="6"/>
  <c r="AG189" i="6"/>
  <c r="AK189" i="6"/>
  <c r="AA383" i="6"/>
  <c r="AG318" i="6"/>
  <c r="AK318" i="6"/>
  <c r="AG174" i="6"/>
  <c r="AK174" i="6"/>
  <c r="AG258" i="6"/>
  <c r="AK258" i="6"/>
  <c r="AG175" i="6"/>
  <c r="AK175" i="6"/>
  <c r="AG183" i="6"/>
  <c r="AK183" i="6"/>
  <c r="AG339" i="6"/>
  <c r="AK339" i="6"/>
  <c r="AG327" i="6"/>
  <c r="AK327" i="6"/>
  <c r="AG254" i="6"/>
  <c r="AK254" i="6"/>
  <c r="AK340" i="6"/>
  <c r="AG340" i="6"/>
  <c r="AG193" i="6"/>
  <c r="AK193" i="6"/>
  <c r="AG343" i="6"/>
  <c r="AK343" i="6"/>
  <c r="AG304" i="6"/>
  <c r="AK304" i="6"/>
  <c r="AG329" i="6"/>
  <c r="AK329" i="6"/>
  <c r="Z375" i="6"/>
  <c r="AK324" i="6"/>
  <c r="AG324" i="6"/>
  <c r="AG249" i="6"/>
  <c r="AK249" i="6"/>
  <c r="AG240" i="6"/>
  <c r="AK240" i="6"/>
  <c r="AK196" i="6"/>
  <c r="AG196" i="6"/>
  <c r="AG226" i="6"/>
  <c r="AK226" i="6"/>
  <c r="AG66" i="6"/>
  <c r="AK66" i="6"/>
  <c r="AG179" i="6"/>
  <c r="AK179" i="6"/>
  <c r="AG359" i="6"/>
  <c r="AK359" i="6"/>
  <c r="AG365" i="6"/>
  <c r="AK365" i="6"/>
  <c r="Z386" i="6"/>
  <c r="AG333" i="6"/>
  <c r="AK333" i="6"/>
  <c r="AG305" i="6"/>
  <c r="AK305" i="6"/>
  <c r="AC391" i="6"/>
  <c r="AC375" i="6"/>
  <c r="AG364" i="6"/>
  <c r="AK364" i="6"/>
  <c r="AC377" i="6"/>
  <c r="AG172" i="6"/>
  <c r="AK172" i="6"/>
  <c r="AG186" i="6"/>
  <c r="AK186" i="6"/>
  <c r="AK308" i="6"/>
  <c r="AG308" i="6"/>
  <c r="AG257" i="6"/>
  <c r="AK257" i="6"/>
  <c r="AG208" i="6"/>
  <c r="AK208" i="6"/>
  <c r="AG221" i="6"/>
  <c r="AK221" i="6"/>
  <c r="AB383" i="6"/>
  <c r="AG176" i="6"/>
  <c r="AK176" i="6"/>
  <c r="AG190" i="6"/>
  <c r="AK190" i="6"/>
  <c r="Z377" i="6"/>
  <c r="AK52" i="6"/>
  <c r="AG52" i="6"/>
  <c r="AC383" i="6"/>
  <c r="AG154" i="6"/>
  <c r="AK154" i="6"/>
  <c r="AG232" i="6"/>
  <c r="AK232" i="6"/>
  <c r="AG216" i="6"/>
  <c r="AK216" i="6"/>
  <c r="AB386" i="6"/>
  <c r="AK287" i="6"/>
  <c r="AC374" i="6"/>
  <c r="AG287" i="6"/>
  <c r="AC390" i="6"/>
  <c r="AG311" i="6"/>
  <c r="AK311" i="6"/>
  <c r="AG306" i="6"/>
  <c r="AK306" i="6"/>
  <c r="AG297" i="6"/>
  <c r="AK297" i="6"/>
  <c r="AG242" i="6"/>
  <c r="AK242" i="6"/>
  <c r="AG83" i="6"/>
  <c r="AK83" i="6"/>
  <c r="AG335" i="6"/>
  <c r="AK335" i="6"/>
  <c r="AK191" i="6"/>
  <c r="AG191" i="6"/>
  <c r="AG149" i="6"/>
  <c r="AK149" i="6"/>
  <c r="AG53" i="6"/>
  <c r="AK53" i="6"/>
  <c r="AG233" i="6"/>
  <c r="AK233" i="6"/>
  <c r="AK260" i="6"/>
  <c r="AG260" i="6"/>
  <c r="Z383" i="6"/>
  <c r="AG218" i="6"/>
  <c r="AK218" i="6"/>
  <c r="AG89" i="6"/>
  <c r="AK89" i="6"/>
  <c r="AG238" i="6"/>
  <c r="AK238" i="6"/>
  <c r="AG298" i="6"/>
  <c r="AK298" i="6"/>
  <c r="AG342" i="6"/>
  <c r="AK342" i="6"/>
  <c r="AG204" i="6"/>
  <c r="AK204" i="6"/>
  <c r="AG352" i="6"/>
  <c r="AK352" i="6"/>
  <c r="AG326" i="6"/>
  <c r="AK326" i="6"/>
  <c r="AG331" i="6"/>
  <c r="AK331" i="6"/>
  <c r="AG361" i="6"/>
  <c r="AK361" i="6"/>
  <c r="AG57" i="6"/>
  <c r="AK57" i="6"/>
  <c r="AG290" i="6"/>
  <c r="AK290" i="6"/>
  <c r="AG259" i="6"/>
  <c r="AK259" i="6"/>
  <c r="AG289" i="6"/>
  <c r="AK289" i="6"/>
  <c r="AG248" i="6"/>
  <c r="AK248" i="6"/>
  <c r="AG273" i="6"/>
  <c r="AK273" i="6"/>
  <c r="AG230" i="6"/>
  <c r="AK230" i="6"/>
  <c r="AG200" i="6"/>
  <c r="AK200" i="6"/>
  <c r="AG291" i="6"/>
  <c r="AK291" i="6"/>
  <c r="AG334" i="6"/>
  <c r="AK334" i="6"/>
  <c r="AG184" i="6"/>
  <c r="AK184" i="6"/>
  <c r="AK159" i="6"/>
  <c r="AG159" i="6"/>
  <c r="AC386" i="6"/>
  <c r="AG58" i="6"/>
  <c r="AK58" i="6"/>
  <c r="AG312" i="6"/>
  <c r="AK312" i="6"/>
  <c r="AG317" i="6"/>
  <c r="AK317" i="6"/>
  <c r="AA377" i="6"/>
  <c r="AG86" i="6"/>
  <c r="AK86" i="6"/>
  <c r="AG292" i="6"/>
  <c r="AK292" i="6"/>
  <c r="AG296" i="6"/>
  <c r="AK296" i="6"/>
  <c r="AG250" i="6"/>
  <c r="AK250" i="6"/>
  <c r="AG350" i="6"/>
  <c r="AK350" i="6"/>
  <c r="AG195" i="6"/>
  <c r="AK195" i="6"/>
  <c r="AG245" i="6"/>
  <c r="AK245" i="6"/>
  <c r="AG224" i="6"/>
  <c r="AK224" i="6"/>
  <c r="AG266" i="6"/>
  <c r="AK266" i="6"/>
  <c r="AG299" i="6"/>
  <c r="AK299" i="6"/>
  <c r="AA390" i="6"/>
  <c r="AA374" i="6"/>
  <c r="AG247" i="6"/>
  <c r="AK247" i="6"/>
  <c r="AK142" i="6"/>
  <c r="AG142" i="6"/>
  <c r="AC384" i="6"/>
  <c r="AK351" i="6"/>
  <c r="AG351" i="6"/>
  <c r="AG92" i="6"/>
  <c r="AK92" i="6"/>
  <c r="AG313" i="6"/>
  <c r="AK313" i="6"/>
  <c r="AG355" i="6"/>
  <c r="AK355" i="6"/>
  <c r="AG236" i="6"/>
  <c r="AK236" i="6"/>
  <c r="AG309" i="6"/>
  <c r="AK309" i="6"/>
  <c r="AG61" i="6"/>
  <c r="AK61" i="6"/>
  <c r="AG315" i="6"/>
  <c r="AK315" i="6"/>
  <c r="AG201" i="6"/>
  <c r="AK201" i="6"/>
  <c r="AK68" i="6"/>
  <c r="AG68" i="6"/>
  <c r="AK244" i="6"/>
  <c r="AG244" i="6"/>
  <c r="AG294" i="6"/>
  <c r="AK294" i="6"/>
  <c r="AG268" i="6"/>
  <c r="AK268" i="6"/>
  <c r="AG275" i="6"/>
  <c r="AK275" i="6"/>
  <c r="Z385" i="6"/>
  <c r="Z371" i="6"/>
  <c r="AG194" i="6"/>
  <c r="AK194" i="6"/>
  <c r="AG81" i="6"/>
  <c r="AK81" i="6"/>
  <c r="AB377" i="6"/>
  <c r="AG261" i="6"/>
  <c r="AK261" i="6"/>
  <c r="AG79" i="6"/>
  <c r="AK79" i="6"/>
  <c r="AG222" i="6"/>
  <c r="AK222" i="6"/>
  <c r="AG263" i="6"/>
  <c r="AK263" i="6"/>
  <c r="AG347" i="6"/>
  <c r="AK347" i="6"/>
  <c r="AG178" i="6"/>
  <c r="AK178" i="6"/>
  <c r="Z387" i="6"/>
  <c r="AG166" i="6"/>
  <c r="AK166" i="6"/>
  <c r="AG253" i="6"/>
  <c r="AK253" i="6"/>
  <c r="AG65" i="6"/>
  <c r="AK65" i="6"/>
  <c r="AG303" i="6"/>
  <c r="AK303" i="6"/>
  <c r="AG188" i="6"/>
  <c r="AK188" i="6"/>
  <c r="AG185" i="6"/>
  <c r="AK185" i="6"/>
  <c r="AG251" i="6"/>
  <c r="AK251" i="6"/>
  <c r="AG205" i="6"/>
  <c r="AK205" i="6"/>
  <c r="AG328" i="6"/>
  <c r="AK328" i="6"/>
  <c r="AG165" i="6"/>
  <c r="AK165" i="6"/>
  <c r="AG206" i="6"/>
  <c r="AK206" i="6"/>
  <c r="AG155" i="6"/>
  <c r="AK155" i="6"/>
  <c r="AG169" i="6"/>
  <c r="AK169" i="6"/>
  <c r="AG274" i="6"/>
  <c r="AK274" i="6"/>
  <c r="AG62" i="6"/>
  <c r="AK62" i="6"/>
  <c r="Z374" i="6"/>
  <c r="Z390" i="6"/>
  <c r="AG320" i="6"/>
  <c r="AK320" i="6"/>
  <c r="AG307" i="6"/>
  <c r="AK307" i="6"/>
  <c r="AG241" i="6"/>
  <c r="AK241" i="6"/>
  <c r="AG357" i="6"/>
  <c r="AK357" i="6"/>
  <c r="AG295" i="6"/>
  <c r="AK295" i="6"/>
  <c r="AG358" i="6"/>
  <c r="AK358" i="6"/>
  <c r="AG235" i="6"/>
  <c r="AK235" i="6"/>
  <c r="AG314" i="6"/>
  <c r="AK314" i="6"/>
  <c r="AG325" i="6"/>
  <c r="AK325" i="6"/>
  <c r="AK319" i="6"/>
  <c r="AG319" i="6"/>
  <c r="AG267" i="6"/>
  <c r="AK267" i="6"/>
  <c r="AG219" i="6"/>
  <c r="AK219" i="6"/>
  <c r="AG54" i="6"/>
  <c r="AK54" i="6"/>
  <c r="AG225" i="6"/>
  <c r="AK225" i="6"/>
  <c r="AG300" i="6"/>
  <c r="AK300" i="6"/>
  <c r="AK148" i="6"/>
  <c r="AG148" i="6"/>
  <c r="AC371" i="6"/>
  <c r="AC385" i="6"/>
  <c r="AG322" i="6"/>
  <c r="AK322" i="6"/>
  <c r="AG301" i="6"/>
  <c r="AK301" i="6"/>
  <c r="AG170" i="6"/>
  <c r="AK170" i="6"/>
  <c r="AG211" i="6"/>
  <c r="AK211" i="6"/>
  <c r="AK212" i="6" l="1"/>
  <c r="AG212" i="6"/>
  <c r="AG78" i="6"/>
  <c r="AK78" i="6"/>
  <c r="AG98" i="6"/>
  <c r="AK98" i="6"/>
  <c r="AG282" i="6"/>
  <c r="AK282" i="6"/>
  <c r="AG252" i="6"/>
  <c r="AK252" i="6"/>
  <c r="AG3" i="6"/>
  <c r="AK3" i="6"/>
  <c r="AG384" i="6"/>
  <c r="AK384" i="6"/>
  <c r="AG386" i="6"/>
  <c r="AK386" i="6"/>
  <c r="AG375" i="6"/>
  <c r="AK375" i="6"/>
  <c r="AK387" i="6"/>
  <c r="AG387" i="6"/>
  <c r="AG237" i="6"/>
  <c r="AK237" i="6"/>
  <c r="AG385" i="6"/>
  <c r="AK385" i="6"/>
  <c r="AG391" i="6"/>
  <c r="AK391" i="6"/>
  <c r="AG341" i="6"/>
  <c r="AK341" i="6"/>
  <c r="AG217" i="6"/>
  <c r="AK217" i="6"/>
  <c r="AK134" i="6"/>
  <c r="AG134" i="6"/>
  <c r="AG272" i="6"/>
  <c r="AK272" i="6"/>
  <c r="AG371" i="6"/>
  <c r="AK371" i="6"/>
  <c r="AG94" i="6"/>
  <c r="AK94" i="6"/>
  <c r="AG271" i="6"/>
  <c r="AK271" i="6"/>
  <c r="AG77" i="6"/>
  <c r="AK77" i="6"/>
  <c r="AG390" i="6"/>
  <c r="AK390" i="6"/>
  <c r="AG383" i="6"/>
  <c r="AK383" i="6"/>
  <c r="AG286" i="6"/>
  <c r="AK286" i="6"/>
  <c r="AG353" i="6"/>
  <c r="AK353" i="6"/>
  <c r="AG285" i="6"/>
  <c r="AK285" i="6"/>
  <c r="AG374" i="6"/>
  <c r="AK374" i="6"/>
  <c r="AG377" i="6"/>
  <c r="AK377" i="6"/>
  <c r="Z391" i="6"/>
  <c r="AG277" i="6"/>
  <c r="AK277" i="6"/>
  <c r="AG269" i="6"/>
  <c r="AK269" i="6"/>
  <c r="Y369" i="6"/>
  <c r="AB389" i="6"/>
  <c r="AA389" i="6"/>
  <c r="Z389" i="6"/>
  <c r="Z393" i="6"/>
  <c r="AK23" i="6" l="1"/>
  <c r="AG23" i="6"/>
  <c r="AG146" i="6"/>
  <c r="AK146" i="6"/>
  <c r="AG126" i="6"/>
  <c r="AK126" i="6"/>
  <c r="AG74" i="6"/>
  <c r="AK74" i="6"/>
  <c r="AG115" i="6"/>
  <c r="AK115" i="6"/>
  <c r="AG29" i="6"/>
  <c r="AK29" i="6"/>
  <c r="AG90" i="6"/>
  <c r="AK90" i="6"/>
  <c r="AG19" i="6"/>
  <c r="AK19" i="6"/>
  <c r="AG60" i="6"/>
  <c r="AK60" i="6"/>
  <c r="AG139" i="6"/>
  <c r="AK139" i="6"/>
  <c r="AG48" i="6"/>
  <c r="AK48" i="6"/>
  <c r="AG7" i="6"/>
  <c r="AK7" i="6"/>
  <c r="AG141" i="6"/>
  <c r="AK141" i="6"/>
  <c r="AG143" i="6"/>
  <c r="AK143" i="6"/>
  <c r="AG118" i="6"/>
  <c r="AK118" i="6"/>
  <c r="AG32" i="6"/>
  <c r="AK32" i="6"/>
  <c r="AG80" i="6"/>
  <c r="AK80" i="6"/>
  <c r="AA373" i="6"/>
  <c r="AA393" i="6"/>
  <c r="AG40" i="6"/>
  <c r="AK40" i="6"/>
  <c r="AG8" i="6"/>
  <c r="AK8" i="6"/>
  <c r="AG72" i="6"/>
  <c r="AK72" i="6"/>
  <c r="AG93" i="6"/>
  <c r="AK93" i="6"/>
  <c r="AK70" i="6"/>
  <c r="AG70" i="6"/>
  <c r="AG106" i="6"/>
  <c r="AK106" i="6"/>
  <c r="AG137" i="6"/>
  <c r="AK137" i="6"/>
  <c r="AG34" i="6"/>
  <c r="AK34" i="6"/>
  <c r="AG64" i="6"/>
  <c r="AK64" i="6"/>
  <c r="AG112" i="6"/>
  <c r="AK112" i="6"/>
  <c r="AG17" i="6"/>
  <c r="AK17" i="6"/>
  <c r="AG121" i="6"/>
  <c r="AK121" i="6"/>
  <c r="AK132" i="6"/>
  <c r="AG132" i="6"/>
  <c r="AG33" i="6"/>
  <c r="AK33" i="6"/>
  <c r="AG140" i="6"/>
  <c r="AK140" i="6"/>
  <c r="AG130" i="6"/>
  <c r="AK130" i="6"/>
  <c r="AG243" i="6"/>
  <c r="AK243" i="6"/>
  <c r="AG67" i="6"/>
  <c r="AK67" i="6"/>
  <c r="AK20" i="6"/>
  <c r="AG20" i="6"/>
  <c r="AB393" i="6"/>
  <c r="AB373" i="6"/>
  <c r="AG14" i="6"/>
  <c r="AK14" i="6"/>
  <c r="AG36" i="6"/>
  <c r="AK36" i="6"/>
  <c r="AG123" i="6"/>
  <c r="AK123" i="6"/>
  <c r="AG107" i="6"/>
  <c r="AK107" i="6"/>
  <c r="AG59" i="6"/>
  <c r="AK59" i="6"/>
  <c r="AG9" i="6"/>
  <c r="AK9" i="6"/>
  <c r="AG39" i="6"/>
  <c r="AK39" i="6"/>
  <c r="AK127" i="6"/>
  <c r="AG127" i="6"/>
  <c r="AG135" i="6"/>
  <c r="AK135" i="6"/>
  <c r="AG37" i="6"/>
  <c r="AK37" i="6"/>
  <c r="AG136" i="6"/>
  <c r="AK136" i="6"/>
  <c r="AG44" i="6"/>
  <c r="AK44" i="6"/>
  <c r="AG45" i="6"/>
  <c r="AK45" i="6"/>
  <c r="AG133" i="6"/>
  <c r="AK133" i="6"/>
  <c r="AG104" i="6"/>
  <c r="AK104" i="6"/>
  <c r="AG28" i="6"/>
  <c r="AK28" i="6"/>
  <c r="AG284" i="6"/>
  <c r="AK284" i="6"/>
  <c r="AC389" i="6"/>
  <c r="AG283" i="6"/>
  <c r="AK283" i="6"/>
  <c r="AC373" i="6"/>
  <c r="AC393" i="6"/>
  <c r="AG5" i="6"/>
  <c r="AK5" i="6"/>
  <c r="AG26" i="6"/>
  <c r="AK26" i="6"/>
  <c r="AG114" i="6"/>
  <c r="AK114" i="6"/>
  <c r="AG13" i="6"/>
  <c r="AK13" i="6"/>
  <c r="AG105" i="6"/>
  <c r="AK105" i="6"/>
  <c r="AG113" i="6"/>
  <c r="AK113" i="6"/>
  <c r="AG47" i="6"/>
  <c r="AK47" i="6"/>
  <c r="AG110" i="6"/>
  <c r="AK110" i="6"/>
  <c r="AG103" i="6"/>
  <c r="AK103" i="6"/>
  <c r="Z373" i="6"/>
  <c r="AG344" i="6"/>
  <c r="AK344" i="6"/>
  <c r="AG27" i="6"/>
  <c r="AK27" i="6"/>
  <c r="AG12" i="6"/>
  <c r="AK12" i="6"/>
  <c r="AG30" i="6"/>
  <c r="AK30" i="6"/>
  <c r="AG73" i="6"/>
  <c r="AK73" i="6"/>
  <c r="AG122" i="6"/>
  <c r="AK122" i="6"/>
  <c r="AG111" i="6"/>
  <c r="AK111" i="6"/>
  <c r="AG50" i="6"/>
  <c r="AK50" i="6"/>
  <c r="AK4" i="6"/>
  <c r="AG4" i="6"/>
  <c r="AG16" i="6"/>
  <c r="AK16" i="6"/>
  <c r="AG125" i="6"/>
  <c r="AK125" i="6"/>
  <c r="AG128" i="6"/>
  <c r="AK128" i="6"/>
  <c r="AG100" i="6"/>
  <c r="AK100" i="6"/>
  <c r="AG346" i="6"/>
  <c r="AK346" i="6"/>
  <c r="AG10" i="6"/>
  <c r="AK10" i="6"/>
  <c r="AG55" i="6"/>
  <c r="AK55" i="6"/>
  <c r="AG46" i="6"/>
  <c r="AK46" i="6"/>
  <c r="AA380" i="6"/>
  <c r="AG108" i="6"/>
  <c r="AK108" i="6"/>
  <c r="AG85" i="6"/>
  <c r="AK85" i="6"/>
  <c r="AG43" i="6"/>
  <c r="AK43" i="6"/>
  <c r="AG49" i="6"/>
  <c r="AK49" i="6"/>
  <c r="AB382" i="6"/>
  <c r="AA379" i="6" l="1"/>
  <c r="Z370" i="6"/>
  <c r="AC379" i="6"/>
  <c r="AG379" i="6" s="1"/>
  <c r="AB369" i="6"/>
  <c r="Z381" i="6"/>
  <c r="AB380" i="6"/>
  <c r="AB381" i="6"/>
  <c r="AA370" i="6"/>
  <c r="AG363" i="6"/>
  <c r="AK363" i="6"/>
  <c r="AG393" i="6"/>
  <c r="AK393" i="6"/>
  <c r="AG71" i="6"/>
  <c r="AK71" i="6"/>
  <c r="AG119" i="6"/>
  <c r="AK119" i="6"/>
  <c r="AG35" i="6"/>
  <c r="AK35" i="6"/>
  <c r="AG131" i="6"/>
  <c r="AK131" i="6"/>
  <c r="AG145" i="6"/>
  <c r="AK145" i="6"/>
  <c r="AG373" i="6"/>
  <c r="AK373" i="6"/>
  <c r="AK102" i="6"/>
  <c r="AG102" i="6"/>
  <c r="AG18" i="6"/>
  <c r="AK18" i="6"/>
  <c r="AG75" i="6"/>
  <c r="AK75" i="6"/>
  <c r="AK116" i="6"/>
  <c r="AG116" i="6"/>
  <c r="AG124" i="6"/>
  <c r="AK124" i="6"/>
  <c r="AB368" i="6"/>
  <c r="AB379" i="6"/>
  <c r="AG11" i="6"/>
  <c r="AK11" i="6"/>
  <c r="AB370" i="6"/>
  <c r="AK38" i="6"/>
  <c r="AG38" i="6"/>
  <c r="AG41" i="6"/>
  <c r="AK41" i="6"/>
  <c r="AG109" i="6"/>
  <c r="AK109" i="6"/>
  <c r="AG69" i="6"/>
  <c r="AK69" i="6"/>
  <c r="AG144" i="6"/>
  <c r="AK144" i="6"/>
  <c r="AG129" i="6"/>
  <c r="AK129" i="6"/>
  <c r="AK63" i="6"/>
  <c r="AG63" i="6"/>
  <c r="AG21" i="6"/>
  <c r="AK21" i="6"/>
  <c r="Z380" i="6"/>
  <c r="AG256" i="6"/>
  <c r="AK256" i="6"/>
  <c r="AA382" i="6"/>
  <c r="AG389" i="6"/>
  <c r="AK389" i="6"/>
  <c r="Z379" i="6"/>
  <c r="Z368" i="6"/>
  <c r="AG25" i="6"/>
  <c r="AK25" i="6"/>
  <c r="AG117" i="6"/>
  <c r="AK117" i="6"/>
  <c r="Z392" i="6"/>
  <c r="Z376" i="6"/>
  <c r="AG51" i="6"/>
  <c r="AK51" i="6"/>
  <c r="AK31" i="6"/>
  <c r="AG31" i="6"/>
  <c r="AG120" i="6"/>
  <c r="AK120" i="6"/>
  <c r="AG42" i="6"/>
  <c r="AK42" i="6"/>
  <c r="AC380" i="6"/>
  <c r="AA381" i="6"/>
  <c r="AA368" i="6"/>
  <c r="AG138" i="6"/>
  <c r="AK138" i="6"/>
  <c r="AG88" i="6"/>
  <c r="AK88" i="6"/>
  <c r="AG362" i="6"/>
  <c r="AK362" i="6"/>
  <c r="AC392" i="6"/>
  <c r="AC376" i="6"/>
  <c r="AC370" i="6"/>
  <c r="AG101" i="6"/>
  <c r="AK101" i="6"/>
  <c r="Z382" i="6"/>
  <c r="AB392" i="6"/>
  <c r="AB376" i="6"/>
  <c r="AG22" i="6"/>
  <c r="AK22" i="6"/>
  <c r="AK6" i="6"/>
  <c r="AG6" i="6"/>
  <c r="AG15" i="6"/>
  <c r="AK15" i="6"/>
  <c r="AG76" i="6"/>
  <c r="AK76" i="6"/>
  <c r="AG82" i="6"/>
  <c r="AK82" i="6"/>
  <c r="AG24" i="6"/>
  <c r="AK24" i="6"/>
  <c r="AC368" i="6"/>
  <c r="AK379" i="6" l="1"/>
  <c r="AG370" i="6"/>
  <c r="AK370" i="6"/>
  <c r="AG368" i="6"/>
  <c r="AK368" i="6"/>
  <c r="AC381" i="6"/>
  <c r="AG99" i="6"/>
  <c r="AK99" i="6"/>
  <c r="AC382" i="6"/>
  <c r="AC369" i="6"/>
  <c r="AA369" i="6"/>
  <c r="AG147" i="6"/>
  <c r="AK147" i="6"/>
  <c r="AA376" i="6"/>
  <c r="AA392" i="6"/>
  <c r="AG376" i="6"/>
  <c r="AK376" i="6"/>
  <c r="AG392" i="6"/>
  <c r="AK392" i="6"/>
  <c r="AG380" i="6"/>
  <c r="AK380" i="6"/>
  <c r="AG382" i="6" l="1"/>
  <c r="AK382" i="6"/>
  <c r="AG381" i="6"/>
  <c r="AK381" i="6"/>
  <c r="AG369" i="6"/>
  <c r="AK369" i="6"/>
  <c r="AG198" i="6" l="1"/>
  <c r="AK198" i="6"/>
  <c r="AK255" i="6" l="1"/>
  <c r="AG255" i="6"/>
  <c r="AC372" i="6"/>
  <c r="AC388" i="6"/>
  <c r="AA388" i="6"/>
  <c r="AA372" i="6"/>
  <c r="Z372" i="6"/>
  <c r="Z388" i="6"/>
  <c r="Z369" i="6"/>
  <c r="AB388" i="6"/>
  <c r="AB372" i="6"/>
  <c r="AK388" i="6" l="1"/>
  <c r="AG388" i="6"/>
  <c r="AG372" i="6"/>
  <c r="AK372" i="6"/>
</calcChain>
</file>

<file path=xl/sharedStrings.xml><?xml version="1.0" encoding="utf-8"?>
<sst xmlns="http://schemas.openxmlformats.org/spreadsheetml/2006/main" count="5973" uniqueCount="655">
  <si>
    <t>Gestore</t>
  </si>
  <si>
    <t>PR</t>
  </si>
  <si>
    <t>Cod</t>
  </si>
  <si>
    <t>Comune</t>
  </si>
  <si>
    <t>IRETI PC</t>
  </si>
  <si>
    <t>Agazzano</t>
  </si>
  <si>
    <t>Alseno</t>
  </si>
  <si>
    <t>Besenzone</t>
  </si>
  <si>
    <t>Bettola</t>
  </si>
  <si>
    <t>Bobbio</t>
  </si>
  <si>
    <t>Borgonovo Val Tidone</t>
  </si>
  <si>
    <t>Cadeo</t>
  </si>
  <si>
    <t>Calendasco</t>
  </si>
  <si>
    <t>Caminata</t>
  </si>
  <si>
    <t>Caorso</t>
  </si>
  <si>
    <t>Carpaneto Piacentino</t>
  </si>
  <si>
    <t>Castell'Arquato</t>
  </si>
  <si>
    <t>Castel San Giovanni</t>
  </si>
  <si>
    <t>Castelvetro Piacentino</t>
  </si>
  <si>
    <t>Cerignale</t>
  </si>
  <si>
    <t>Coli</t>
  </si>
  <si>
    <t>Corte Brugnatella</t>
  </si>
  <si>
    <t>Cortemaggiore</t>
  </si>
  <si>
    <t>Farini</t>
  </si>
  <si>
    <t>Ferriere</t>
  </si>
  <si>
    <t>Fiorenzuola d'Arda</t>
  </si>
  <si>
    <t>Gazzola</t>
  </si>
  <si>
    <t>Gossolengo</t>
  </si>
  <si>
    <t>Gragnano Trebbiense</t>
  </si>
  <si>
    <t>Gropparello</t>
  </si>
  <si>
    <t>Lugagnano Val d'Arda</t>
  </si>
  <si>
    <t>Monticelli d'Ongina</t>
  </si>
  <si>
    <t>Morfasso</t>
  </si>
  <si>
    <t>Nibbiano</t>
  </si>
  <si>
    <t>Ottone</t>
  </si>
  <si>
    <t>Pecorara</t>
  </si>
  <si>
    <t>Piacenza</t>
  </si>
  <si>
    <t>Pianello Val Tidone</t>
  </si>
  <si>
    <t>Piozzano</t>
  </si>
  <si>
    <t>Podenzano</t>
  </si>
  <si>
    <t>Ponte dell'Olio</t>
  </si>
  <si>
    <t>Pontenure</t>
  </si>
  <si>
    <t>Rivergaro</t>
  </si>
  <si>
    <t>Rottofreno</t>
  </si>
  <si>
    <t>San Giorgio Piacentino</t>
  </si>
  <si>
    <t>San Pietro in Cerro</t>
  </si>
  <si>
    <t>Sarmato</t>
  </si>
  <si>
    <t>Travo</t>
  </si>
  <si>
    <t>Vernasca</t>
  </si>
  <si>
    <t>Vigolzone</t>
  </si>
  <si>
    <t>Villanova sull'Arda</t>
  </si>
  <si>
    <t>Zerba</t>
  </si>
  <si>
    <t>Ziano Piacentino</t>
  </si>
  <si>
    <t>M2000</t>
  </si>
  <si>
    <t>Albareto</t>
  </si>
  <si>
    <t>Bardi</t>
  </si>
  <si>
    <t>Bedonia</t>
  </si>
  <si>
    <t>Berceto</t>
  </si>
  <si>
    <t>Bore</t>
  </si>
  <si>
    <t>Borgo Val di Taro</t>
  </si>
  <si>
    <t>EMAMB</t>
  </si>
  <si>
    <t>Busseto</t>
  </si>
  <si>
    <t>IRETI PR</t>
  </si>
  <si>
    <t>Calestano</t>
  </si>
  <si>
    <t>Collecchio</t>
  </si>
  <si>
    <t>Colorno</t>
  </si>
  <si>
    <t>Compiano</t>
  </si>
  <si>
    <t>Corniglio</t>
  </si>
  <si>
    <t>Felino</t>
  </si>
  <si>
    <t>Fidenza</t>
  </si>
  <si>
    <t>Fontanellato</t>
  </si>
  <si>
    <t>Fontevivo</t>
  </si>
  <si>
    <t>Fornovo di Taro</t>
  </si>
  <si>
    <t>Langhirano</t>
  </si>
  <si>
    <t>Lesignano de' Bagni</t>
  </si>
  <si>
    <t>Medesano</t>
  </si>
  <si>
    <t>Mezzani</t>
  </si>
  <si>
    <t>Monchio Delle Corti</t>
  </si>
  <si>
    <t>Montechiarugolo</t>
  </si>
  <si>
    <t>Neviano Degli Arduini</t>
  </si>
  <si>
    <t>Noceto</t>
  </si>
  <si>
    <t>Palanzano</t>
  </si>
  <si>
    <t>Parma</t>
  </si>
  <si>
    <t>Pellegrino Parmense</t>
  </si>
  <si>
    <t>Polesine Parmense</t>
  </si>
  <si>
    <t>Roccabianca</t>
  </si>
  <si>
    <t>Sala Baganza</t>
  </si>
  <si>
    <t>Salsomaggiore Terme</t>
  </si>
  <si>
    <t>San Secondo Parmense</t>
  </si>
  <si>
    <t>Sissa</t>
  </si>
  <si>
    <t>Solignano</t>
  </si>
  <si>
    <t>Soragna</t>
  </si>
  <si>
    <t>Sorbolo</t>
  </si>
  <si>
    <t>Terenzo</t>
  </si>
  <si>
    <t>Tizzano Val Parma</t>
  </si>
  <si>
    <t>Tornolo</t>
  </si>
  <si>
    <t>Torrile</t>
  </si>
  <si>
    <t>Traversetolo</t>
  </si>
  <si>
    <t>Trecasali</t>
  </si>
  <si>
    <t>Valmozzola</t>
  </si>
  <si>
    <t>Varano de' Melegari</t>
  </si>
  <si>
    <t>Varsi</t>
  </si>
  <si>
    <t>Zibello</t>
  </si>
  <si>
    <t>IRETI RE</t>
  </si>
  <si>
    <t>Albinea</t>
  </si>
  <si>
    <t>Bagnolo in Piano</t>
  </si>
  <si>
    <t>Baiso</t>
  </si>
  <si>
    <t>Bibbiano</t>
  </si>
  <si>
    <t>Boretto</t>
  </si>
  <si>
    <t>Brescello</t>
  </si>
  <si>
    <t>Busana</t>
  </si>
  <si>
    <t>Cadelbosco di Sopra</t>
  </si>
  <si>
    <t>Campagnola Emilia</t>
  </si>
  <si>
    <t>Campegine</t>
  </si>
  <si>
    <t>Carpineti</t>
  </si>
  <si>
    <t>Casalgrande</t>
  </si>
  <si>
    <t>Casina</t>
  </si>
  <si>
    <t>Castellarano</t>
  </si>
  <si>
    <t>Castelnovo di Sotto</t>
  </si>
  <si>
    <t>Castelnovo ne' Monti</t>
  </si>
  <si>
    <t>Cavriago</t>
  </si>
  <si>
    <t>Canossa</t>
  </si>
  <si>
    <t>Collagna</t>
  </si>
  <si>
    <t>Correggio</t>
  </si>
  <si>
    <t>Fabbrico</t>
  </si>
  <si>
    <t>Gattatico</t>
  </si>
  <si>
    <t>Gualtieri</t>
  </si>
  <si>
    <t>Guastalla</t>
  </si>
  <si>
    <t>Ligonchio</t>
  </si>
  <si>
    <t>Luzzara</t>
  </si>
  <si>
    <t>Montecchio Emilia</t>
  </si>
  <si>
    <t>Novellara</t>
  </si>
  <si>
    <t>Poviglio</t>
  </si>
  <si>
    <t>Quattro Castella</t>
  </si>
  <si>
    <t>Ramiseto</t>
  </si>
  <si>
    <t>Reggiolo</t>
  </si>
  <si>
    <t>Reggio nell'Emilia</t>
  </si>
  <si>
    <t>Rio Saliceto</t>
  </si>
  <si>
    <t>Rolo</t>
  </si>
  <si>
    <t>Rubiera</t>
  </si>
  <si>
    <t>San Martino in Rio</t>
  </si>
  <si>
    <t>San Polo d'Enza</t>
  </si>
  <si>
    <t>Sant'Ilario d'Enza</t>
  </si>
  <si>
    <t>Scandiano</t>
  </si>
  <si>
    <t>AST</t>
  </si>
  <si>
    <t>Toano</t>
  </si>
  <si>
    <t>Vetto</t>
  </si>
  <si>
    <t>Vezzano sul Crostolo</t>
  </si>
  <si>
    <t>Viano</t>
  </si>
  <si>
    <t>Villa Minozzo</t>
  </si>
  <si>
    <t>AIMAG</t>
  </si>
  <si>
    <t>Bastiglia</t>
  </si>
  <si>
    <t>Bomporto</t>
  </si>
  <si>
    <t>Campogalliano</t>
  </si>
  <si>
    <t>Camposanto</t>
  </si>
  <si>
    <t>Carpi</t>
  </si>
  <si>
    <t>HERA MO</t>
  </si>
  <si>
    <t>Castelfranco Emilia</t>
  </si>
  <si>
    <t>Castelnuovo Rangone</t>
  </si>
  <si>
    <t>Castelvetro di Modena</t>
  </si>
  <si>
    <t>Cavezzo</t>
  </si>
  <si>
    <t>Concordia sulla Secchia</t>
  </si>
  <si>
    <t>Fanano</t>
  </si>
  <si>
    <t>SORGEA</t>
  </si>
  <si>
    <t>Finale Emilia</t>
  </si>
  <si>
    <t>Fiorano Modenese</t>
  </si>
  <si>
    <t>Fiumalbo</t>
  </si>
  <si>
    <t>Formigine</t>
  </si>
  <si>
    <t>Frassinoro</t>
  </si>
  <si>
    <t>Guiglia</t>
  </si>
  <si>
    <t>Lama Mocogno</t>
  </si>
  <si>
    <t>Maranello</t>
  </si>
  <si>
    <t>Marano sul Panaro</t>
  </si>
  <si>
    <t>Medolla</t>
  </si>
  <si>
    <t>Mirandola</t>
  </si>
  <si>
    <t>Modena</t>
  </si>
  <si>
    <t>Montecreto</t>
  </si>
  <si>
    <t>Montefiorino</t>
  </si>
  <si>
    <t>Montese</t>
  </si>
  <si>
    <t>Nonantola</t>
  </si>
  <si>
    <t>Novi di Modena</t>
  </si>
  <si>
    <t>Palagano</t>
  </si>
  <si>
    <t>Pavullo nel Frignano</t>
  </si>
  <si>
    <t>Pievepelago</t>
  </si>
  <si>
    <t>Polinago</t>
  </si>
  <si>
    <t>Prignano sulla Secchia</t>
  </si>
  <si>
    <t>Ravarino</t>
  </si>
  <si>
    <t>Riolunato</t>
  </si>
  <si>
    <t>San Cesario sul Panaro</t>
  </si>
  <si>
    <t>San Felice sul Panaro</t>
  </si>
  <si>
    <t>San Possidonio</t>
  </si>
  <si>
    <t>San Prospero</t>
  </si>
  <si>
    <t>Sassuolo</t>
  </si>
  <si>
    <t>Savignano sul Panaro</t>
  </si>
  <si>
    <t>Serramazzoni</t>
  </si>
  <si>
    <t>Sestola</t>
  </si>
  <si>
    <t>Soliera</t>
  </si>
  <si>
    <t>Spilamberto</t>
  </si>
  <si>
    <t>Vignola</t>
  </si>
  <si>
    <t>Zocca</t>
  </si>
  <si>
    <t>HERA BO</t>
  </si>
  <si>
    <t>Anzola dell'Emilia</t>
  </si>
  <si>
    <t>Argelato</t>
  </si>
  <si>
    <t>Baricella</t>
  </si>
  <si>
    <t>Bazzano</t>
  </si>
  <si>
    <t>Bentivoglio</t>
  </si>
  <si>
    <t>Bologna</t>
  </si>
  <si>
    <t>Borgo Tossignano</t>
  </si>
  <si>
    <t>Budrio</t>
  </si>
  <si>
    <t>Calderara di Reno</t>
  </si>
  <si>
    <t>Camugnano</t>
  </si>
  <si>
    <t>Casalecchio di Reno</t>
  </si>
  <si>
    <t>Casalfiumanese</t>
  </si>
  <si>
    <t>Castel d'Aiano</t>
  </si>
  <si>
    <t>Castel del Rio</t>
  </si>
  <si>
    <t>Castel di Casio</t>
  </si>
  <si>
    <t>Castel Guelfo di Bologna</t>
  </si>
  <si>
    <t>Castello d'Argile</t>
  </si>
  <si>
    <t>Castello di Serravalle</t>
  </si>
  <si>
    <t>Castel Maggiore</t>
  </si>
  <si>
    <t>Castel San Pietro Terme</t>
  </si>
  <si>
    <t>Castenaso</t>
  </si>
  <si>
    <t>Castiglione dei Pepoli</t>
  </si>
  <si>
    <t>Crespellano</t>
  </si>
  <si>
    <t>Crevalcore</t>
  </si>
  <si>
    <t>Dozza</t>
  </si>
  <si>
    <t>Fontanelice</t>
  </si>
  <si>
    <t>Gaggio Montano</t>
  </si>
  <si>
    <t>Galliera</t>
  </si>
  <si>
    <t>Granaglione</t>
  </si>
  <si>
    <t>Granarolo dell'Emilia</t>
  </si>
  <si>
    <t>Grizzana Morandi</t>
  </si>
  <si>
    <t>Imola</t>
  </si>
  <si>
    <t>Lizzano in Belvedere</t>
  </si>
  <si>
    <t>Loiano</t>
  </si>
  <si>
    <t>Malalbergo</t>
  </si>
  <si>
    <t>Marzabotto</t>
  </si>
  <si>
    <t>Medicina</t>
  </si>
  <si>
    <t>Minerbio</t>
  </si>
  <si>
    <t>Molinella</t>
  </si>
  <si>
    <t>Monghidoro</t>
  </si>
  <si>
    <t>Monterenzio</t>
  </si>
  <si>
    <t>Monte San Pietro</t>
  </si>
  <si>
    <t>Monteveglio</t>
  </si>
  <si>
    <t>Monzuno</t>
  </si>
  <si>
    <t>Mordano</t>
  </si>
  <si>
    <t>Ozzano dell'Emilia</t>
  </si>
  <si>
    <t>Pianoro</t>
  </si>
  <si>
    <t>Pieve di Cento</t>
  </si>
  <si>
    <t>Porretta Terme</t>
  </si>
  <si>
    <t>Sala Bolognese</t>
  </si>
  <si>
    <t>San Benedetto Val di Sambro</t>
  </si>
  <si>
    <t>San Giorgio di Piano</t>
  </si>
  <si>
    <t>San Giovanni in Persiceto</t>
  </si>
  <si>
    <t>San Lazzaro di Savena</t>
  </si>
  <si>
    <t>San Pietro in Casale</t>
  </si>
  <si>
    <t>Sant'Agata Bolognese</t>
  </si>
  <si>
    <t>Sasso Marconi</t>
  </si>
  <si>
    <t>Savigno</t>
  </si>
  <si>
    <t>Vergato</t>
  </si>
  <si>
    <t>Zola Predosa</t>
  </si>
  <si>
    <t>HERA FE</t>
  </si>
  <si>
    <t>Argenta</t>
  </si>
  <si>
    <t>CADF</t>
  </si>
  <si>
    <t>Berra</t>
  </si>
  <si>
    <t>Bondeno</t>
  </si>
  <si>
    <t>Cento</t>
  </si>
  <si>
    <t>Codigoro</t>
  </si>
  <si>
    <t>Comacchio</t>
  </si>
  <si>
    <t>Copparo</t>
  </si>
  <si>
    <t>Ferrara</t>
  </si>
  <si>
    <t>Formignana</t>
  </si>
  <si>
    <t>Jolanda di Savoia</t>
  </si>
  <si>
    <t>Lagosanto</t>
  </si>
  <si>
    <t>Masi Torello</t>
  </si>
  <si>
    <t>Massa Fiscaglia</t>
  </si>
  <si>
    <t>Mesola</t>
  </si>
  <si>
    <t>Migliarino</t>
  </si>
  <si>
    <t>Mirabello</t>
  </si>
  <si>
    <t>Ostellato</t>
  </si>
  <si>
    <t>Poggio Renatico</t>
  </si>
  <si>
    <t>Portomaggiore</t>
  </si>
  <si>
    <t>Ro</t>
  </si>
  <si>
    <t>Sant'Agostino</t>
  </si>
  <si>
    <t>Vigarano Mainarda</t>
  </si>
  <si>
    <t>Voghiera</t>
  </si>
  <si>
    <t>Tresigallo</t>
  </si>
  <si>
    <t>Goro</t>
  </si>
  <si>
    <t>Migliaro</t>
  </si>
  <si>
    <t>HERA RA</t>
  </si>
  <si>
    <t>Alfonsine</t>
  </si>
  <si>
    <t>Bagnacavallo</t>
  </si>
  <si>
    <t>Bagnara di Romagna</t>
  </si>
  <si>
    <t>Brisighella</t>
  </si>
  <si>
    <t>Casola Valsenio</t>
  </si>
  <si>
    <t>Castel Bolognese</t>
  </si>
  <si>
    <t>Cervia</t>
  </si>
  <si>
    <t>Conselice</t>
  </si>
  <si>
    <t>Cotignola</t>
  </si>
  <si>
    <t>Faenza</t>
  </si>
  <si>
    <t>Fusignano</t>
  </si>
  <si>
    <t>Lugo</t>
  </si>
  <si>
    <t>Massa Lombarda</t>
  </si>
  <si>
    <t>Ravenna</t>
  </si>
  <si>
    <t>Riolo Terme</t>
  </si>
  <si>
    <t>Russi</t>
  </si>
  <si>
    <t>Sant'Agata sul Santerno</t>
  </si>
  <si>
    <t>Solarolo</t>
  </si>
  <si>
    <t>HERA FC</t>
  </si>
  <si>
    <t>Bagno di Romagna</t>
  </si>
  <si>
    <t>Bertinoro</t>
  </si>
  <si>
    <t>Borghi</t>
  </si>
  <si>
    <t>Castrocaro Terme e Terra del Sole</t>
  </si>
  <si>
    <t>Cesena</t>
  </si>
  <si>
    <t>Cesenatico</t>
  </si>
  <si>
    <t>Civitella di Romagna</t>
  </si>
  <si>
    <t>Dovadola</t>
  </si>
  <si>
    <t>Forlì</t>
  </si>
  <si>
    <t>Forlimpopoli</t>
  </si>
  <si>
    <t>Galeata</t>
  </si>
  <si>
    <t>Gambettola</t>
  </si>
  <si>
    <t>Gatteo</t>
  </si>
  <si>
    <t>Longiano</t>
  </si>
  <si>
    <t>Meldola</t>
  </si>
  <si>
    <t>Mercato Saraceno</t>
  </si>
  <si>
    <t>Modigliana</t>
  </si>
  <si>
    <t>Montiano</t>
  </si>
  <si>
    <t>Portico e San Benedetto</t>
  </si>
  <si>
    <t>Predappio</t>
  </si>
  <si>
    <t>Premilcuore</t>
  </si>
  <si>
    <t>Rocca San Casciano</t>
  </si>
  <si>
    <t>Roncofreddo</t>
  </si>
  <si>
    <t>San Mauro Pascoli</t>
  </si>
  <si>
    <t>Santa Sofia</t>
  </si>
  <si>
    <t>Sarsina</t>
  </si>
  <si>
    <t>Savignano sul Rubicone</t>
  </si>
  <si>
    <t>Sogliano al Rubicone</t>
  </si>
  <si>
    <t>Tredozio</t>
  </si>
  <si>
    <t>Verghereto</t>
  </si>
  <si>
    <t>HERA RN</t>
  </si>
  <si>
    <t>Bellaria-Igea Marina</t>
  </si>
  <si>
    <t>Cattolica</t>
  </si>
  <si>
    <t>Coriano</t>
  </si>
  <si>
    <t>Gemmano</t>
  </si>
  <si>
    <t>Misano Adriatico</t>
  </si>
  <si>
    <t>Mondaino</t>
  </si>
  <si>
    <t>Monte Colombo</t>
  </si>
  <si>
    <t>Montefiore Conca</t>
  </si>
  <si>
    <t>Montegridolfo</t>
  </si>
  <si>
    <t>Montescudo</t>
  </si>
  <si>
    <t>Morciano di Romagna</t>
  </si>
  <si>
    <t>Poggio Berni</t>
  </si>
  <si>
    <t>Riccione</t>
  </si>
  <si>
    <t>Rimini</t>
  </si>
  <si>
    <t>Saludecio</t>
  </si>
  <si>
    <t>San Clemente</t>
  </si>
  <si>
    <t>San Giovanni in Marignano</t>
  </si>
  <si>
    <t>Santarcangelo di Romagna</t>
  </si>
  <si>
    <t>Torriana</t>
  </si>
  <si>
    <t>Verucchio</t>
  </si>
  <si>
    <t>Casteldelci</t>
  </si>
  <si>
    <t>Maiolo</t>
  </si>
  <si>
    <t>Novafeltria</t>
  </si>
  <si>
    <t>Pennabilli</t>
  </si>
  <si>
    <t>San Leo</t>
  </si>
  <si>
    <t>Sant'Agata Feltria</t>
  </si>
  <si>
    <t>Talamello</t>
  </si>
  <si>
    <t>Firenzuola</t>
  </si>
  <si>
    <t>Marradi</t>
  </si>
  <si>
    <t>Palazzuolo sul Senio</t>
  </si>
  <si>
    <t>Sissa Trecasali</t>
  </si>
  <si>
    <t>Polesine Zibello</t>
  </si>
  <si>
    <t>Ventasso</t>
  </si>
  <si>
    <t>Valsamoggia</t>
  </si>
  <si>
    <t>Alto Reno terme</t>
  </si>
  <si>
    <t>Fiscaglia</t>
  </si>
  <si>
    <t>Terre del Reno</t>
  </si>
  <si>
    <t>Poggio Torriana</t>
  </si>
  <si>
    <t>Montescudo-Montecolombo</t>
  </si>
  <si>
    <t>Alta Val Tidone</t>
  </si>
  <si>
    <t>Riva del Po</t>
  </si>
  <si>
    <t>Tresignana</t>
  </si>
  <si>
    <t>Sorbolo Mezzani</t>
  </si>
  <si>
    <t>Residenti al 1° Gennaio (migliaia)</t>
  </si>
  <si>
    <t>Presenze in esercizi gestiti in forma imprenditoriale (migliaia)</t>
  </si>
  <si>
    <t>Presenze in case non occupate da residenti (migliaia)</t>
  </si>
  <si>
    <t>% serviti da acquedotto SII</t>
  </si>
  <si>
    <t>totale bufalini</t>
  </si>
  <si>
    <t>totale equini</t>
  </si>
  <si>
    <t>pecore da latte</t>
  </si>
  <si>
    <t>totale caprini</t>
  </si>
  <si>
    <t>totale suini</t>
  </si>
  <si>
    <t>totale avicoli</t>
  </si>
  <si>
    <t>totale conigli</t>
  </si>
  <si>
    <t>Ovini escluso pecore da latte</t>
  </si>
  <si>
    <t>Vacche da latte</t>
  </si>
  <si>
    <t>Capi allevati ISTAT 2010</t>
  </si>
  <si>
    <t>Bovini escluso vacche da latte</t>
  </si>
  <si>
    <t>Estrazione di gas naturale</t>
  </si>
  <si>
    <t>Estrazione di pietra, sabbia e argilla</t>
  </si>
  <si>
    <t>Estrazione di minerali da cave e miniere nca</t>
  </si>
  <si>
    <t>Attività di supporto all'estrazione di petrolio e di gas naturale</t>
  </si>
  <si>
    <t>Lavorazione e conservazione di carne e produzione di prodotti a base di carne</t>
  </si>
  <si>
    <t>Lavorazione e conservazione di pesce, crostacei e molluschi</t>
  </si>
  <si>
    <t>Lavorazione e conservazione di frutta e ortaggi</t>
  </si>
  <si>
    <t>Produzione di oli e grassi vegetali e animali</t>
  </si>
  <si>
    <t>Industria lattiero-casearia</t>
  </si>
  <si>
    <t>Lavorazione delle granaglie, produzione di amidi e di prodotti amidacei</t>
  </si>
  <si>
    <t>Produzione di prodotti da forno e farinacei</t>
  </si>
  <si>
    <t>Produzione di altri prodotti alimentari</t>
  </si>
  <si>
    <t>Produzione di prodotti per l'alimentazione degli animali</t>
  </si>
  <si>
    <t>Industria delle bevande</t>
  </si>
  <si>
    <t>Industria del tabacco</t>
  </si>
  <si>
    <t>Preparazione e filatura di fibre tessili</t>
  </si>
  <si>
    <t>Tessitura</t>
  </si>
  <si>
    <t>Finissaggio dei tessili</t>
  </si>
  <si>
    <t>Altre industrie tessili</t>
  </si>
  <si>
    <t>Confezione di articoli di abbigliamento (escluso abbigliamento in pelliccia)</t>
  </si>
  <si>
    <t>Confezione di articoli in pelliccia</t>
  </si>
  <si>
    <t>Fabbricazione di articoli di maglieria</t>
  </si>
  <si>
    <t>Preparazione e concia del cuoio; fabbricazione di articoli da viaggio, borse, pelletteria e selleria; preparazione e tintura di pellicce</t>
  </si>
  <si>
    <t>Fabbricazione di calzature</t>
  </si>
  <si>
    <t>Taglio e piallatura del legno</t>
  </si>
  <si>
    <t>Fabbricazione di prodotti in legno, sughero, paglia e materiali da intreccio</t>
  </si>
  <si>
    <t>Fabbricazione di pasta-carta, carta e cartone</t>
  </si>
  <si>
    <t>Fabbricazione di articoli di carta e cartone</t>
  </si>
  <si>
    <t>Stampa e servizi connessi alla stampa</t>
  </si>
  <si>
    <t>Riproduzione di supporti registrati</t>
  </si>
  <si>
    <t>Fabbricazione di prodotti derivanti dalla raffinazione del petrolio</t>
  </si>
  <si>
    <t>Fabbricazione di prodotti chimici di base, di fertilizzanti e composti azotati, di materie plastiche e gomma sintetica in forme primarie</t>
  </si>
  <si>
    <t>Fabbricazione di agrofarmaci e di altri prodotti chimici per l'agricoltura</t>
  </si>
  <si>
    <t>Fabbricazione di pitture, vernici e smalti, inchiostri da stampa e adesivi sintetici (mastici)</t>
  </si>
  <si>
    <t>Fabbricazione di saponi e detergenti, di prodotti per la pulizia e la lucidatura, di profumi e cosmetici</t>
  </si>
  <si>
    <t>Fabbricazione di altri prodotti chimici</t>
  </si>
  <si>
    <t>Fabbricazione di prodotti farmaceutici di base</t>
  </si>
  <si>
    <t>Fabbricazione di medicinali e preparati farmaceutici</t>
  </si>
  <si>
    <t>Fabbricazione di articoli in gomma</t>
  </si>
  <si>
    <t>Fabbricazione di articoli in materie plastiche</t>
  </si>
  <si>
    <t>Fabbricazione di vetro e di prodotti in vetro</t>
  </si>
  <si>
    <t>Fabbricazione di prodotti refrattari</t>
  </si>
  <si>
    <t>Fabbricazione di materiali da costruzione in terracotta</t>
  </si>
  <si>
    <t>Fabbricazione di altri prodotti in porcellana e in ceramica</t>
  </si>
  <si>
    <t>Produzione di cemento, calce e gesso</t>
  </si>
  <si>
    <t>Fabbricazione di prodotti in calcestruzzo, cemento e gesso</t>
  </si>
  <si>
    <t>Taglio, modellatura e finitura di pietre</t>
  </si>
  <si>
    <t>Fabbricazione di prodotti abrasivi e di prodotti in minerali non metalliferi nca</t>
  </si>
  <si>
    <t>Siderurgia</t>
  </si>
  <si>
    <t>Fabbricazione di tubi, condotti, profilati cavi e relativi accessori in acciaio (esclusi quelli in acciaio colato)</t>
  </si>
  <si>
    <t>Fabbricazione di altri prodotti della prima trasformazione dell'acciaio</t>
  </si>
  <si>
    <t>Produzione di metalli di base preziosi e altri metalli non ferrosi, trattamento dei combustibili nucleari</t>
  </si>
  <si>
    <t>Fonderie</t>
  </si>
  <si>
    <t>Fabbricazione di elementi da costruzione in metallo</t>
  </si>
  <si>
    <t>Fabbricazione di cisterne, serbatoi, radiatori e contenitori in metallo</t>
  </si>
  <si>
    <t>Fabbricazione di generatori di vapore (esclusi i contenitori in metallo per caldaie per il riscaldamento centrale ad acqua calda)</t>
  </si>
  <si>
    <t>Fabbricazione di armi e munizioni</t>
  </si>
  <si>
    <t>Fucinatura, imbutitura, stampaggio e profilatura dei metalli; metallurgia delle polveri</t>
  </si>
  <si>
    <t>Trattamento e rivestimento dei metalli; lavori di meccanica generale</t>
  </si>
  <si>
    <t>Fabbricazione di articoli di coltelleria, utensili e oggetti di ferramenta</t>
  </si>
  <si>
    <t>Fabbricazione di altri prodotti in metallo</t>
  </si>
  <si>
    <t>Fabbricazione di componenti elettronici e schede elettroniche</t>
  </si>
  <si>
    <t>Fabbricazione di computer e unità periferiche</t>
  </si>
  <si>
    <t>Fabbricazione di apparecchiature per le telecomunicazioni</t>
  </si>
  <si>
    <t>Fabbricazione di prodotti di elettronica di consumo audio e video</t>
  </si>
  <si>
    <t>Fabbricazione di strumenti e apparecchi di misurazione, prova e navigazione; orologi</t>
  </si>
  <si>
    <t>Fabbricazione di strumenti per irradiazione, apparecchiature elettromedicali ed elettroterapeutiche</t>
  </si>
  <si>
    <t>Fabbricazione di strumenti ottici e attrezzature fotografiche</t>
  </si>
  <si>
    <t>Fabbricazione di motori, generatori e trasformatori elettrici e di apparecchiature per la distribuzione e il controllo dell'elettricità</t>
  </si>
  <si>
    <t>Fabbricazione di batterie di pile ed accumulatori elettrici</t>
  </si>
  <si>
    <t>Fabbricazione di cablaggi e apparecchiature di cablaggio</t>
  </si>
  <si>
    <t>Fabbricazione di apparecchiature per illuminazione</t>
  </si>
  <si>
    <t>Fabbricazione di apparecchi per uso domestico</t>
  </si>
  <si>
    <t>Fabbricazione di altre apparecchiature elettriche</t>
  </si>
  <si>
    <t>Fabbricazione di macchine di impiego generale</t>
  </si>
  <si>
    <t>Fabbricazione di altre macchine di impiego generale</t>
  </si>
  <si>
    <t>Fabbricazione di macchine per l'agricoltura e la silvicoltura</t>
  </si>
  <si>
    <t>Fabbricazione di macchine per la formatura dei metalli e di altre macchine utensili</t>
  </si>
  <si>
    <t>Fabbricazione di altre macchine per impieghi speciali</t>
  </si>
  <si>
    <t>Fabbricazione di autoveicoli</t>
  </si>
  <si>
    <t>Fabbricazione di carrozzerie per autoveicoli, rimorchi e semirimorchi</t>
  </si>
  <si>
    <t>Fabbricazione di parti ed accessori per autoveicoli e loro motori</t>
  </si>
  <si>
    <t>Costruzione di navi e imbarcazioni</t>
  </si>
  <si>
    <t>Costruzione di locomotive e di materiale rotabile ferro-tranviario</t>
  </si>
  <si>
    <t>Fabbricazione di aeromobili, di veicoli spaziali e dei relativi dispositivi</t>
  </si>
  <si>
    <t>Fabbricazione di mezzi di trasporto nca</t>
  </si>
  <si>
    <t>Fabbricazione di mobili</t>
  </si>
  <si>
    <t>Fabbricazione di gioielleria, bigiotteria e articoli connessi; lavorazione delle pietre preziose</t>
  </si>
  <si>
    <t>Fabbricazione di strumenti musicali</t>
  </si>
  <si>
    <t>Fabbricazione di articoli sportivi</t>
  </si>
  <si>
    <t>Fabbricazione di giochi e giocattoli</t>
  </si>
  <si>
    <t>Fabbricazione di strumenti e forniture mediche e dentistiche</t>
  </si>
  <si>
    <t>Industrie manifatturiere nca</t>
  </si>
  <si>
    <t>Riparazione e manutenzione di prodotti in metallo, macchine ed apparecchiature</t>
  </si>
  <si>
    <t>Installazione di macchine ed apparecchiature industriali</t>
  </si>
  <si>
    <t>Produzione, trasmissione e distribuzione di energia elettrica</t>
  </si>
  <si>
    <t>Produzione di gas; distribuzione di combustibili gassosi mediante condotte</t>
  </si>
  <si>
    <t>Fornitura di vapore e aria condizionata</t>
  </si>
  <si>
    <t>Raccolta, trattamento e fornitura di acqua</t>
  </si>
  <si>
    <t>Gestione delle reti fognarie</t>
  </si>
  <si>
    <t>Raccolta dei rifiuti</t>
  </si>
  <si>
    <t>Trattamento e smaltimento dei rifiuti</t>
  </si>
  <si>
    <t>Recupero dei materiali</t>
  </si>
  <si>
    <t>Attività di risanamento e altri servizi di gestione dei rifiuti</t>
  </si>
  <si>
    <t>Sviluppo di progetti immobiliari</t>
  </si>
  <si>
    <t>Costruzione di edifici residenziali e non residenziali</t>
  </si>
  <si>
    <t>Costruzione di strade e ferrovie</t>
  </si>
  <si>
    <t>Costruzione di opere di pubblica utilità</t>
  </si>
  <si>
    <t>Costruzione di altre opere di ingegneria civile</t>
  </si>
  <si>
    <t>Demolizione e preparazione del cantiere edile</t>
  </si>
  <si>
    <t>Installazione di impianti elettrici, idraulici ed altri lavori di costruzione e installazione</t>
  </si>
  <si>
    <t>Completamento e finitura di edifici</t>
  </si>
  <si>
    <t>Altri lavori specializzati di costruzione</t>
  </si>
  <si>
    <t>Commercio di autoveicoli</t>
  </si>
  <si>
    <t>Manutenzione e riparazione di autoveicoli</t>
  </si>
  <si>
    <t>Commercio di parti e accessori di autoveicoli</t>
  </si>
  <si>
    <t>Commercio, manutenzione e riparazione di motocicli e relative parti ed accessori</t>
  </si>
  <si>
    <t>Intermediari del commercio</t>
  </si>
  <si>
    <t>Commercio all'ingrosso di materie prime agricole e di animali vivi</t>
  </si>
  <si>
    <t>Commercio all'ingrosso di prodotti alimentari, bevande e prodotti del tabacco</t>
  </si>
  <si>
    <t>Commercio all'ingrosso di beni di consumo finale</t>
  </si>
  <si>
    <t>Commercio all'ingrosso di apparecchiature ict</t>
  </si>
  <si>
    <t>Commercio all'ingrosso di altri macchinari, attrezzature e forniture</t>
  </si>
  <si>
    <t>Commercio all'ingrosso specializzato di altri prodotti</t>
  </si>
  <si>
    <t>Commercio all'ingrosso non specializzato</t>
  </si>
  <si>
    <t>Commercio al dettaglio in esercizi non specializzati</t>
  </si>
  <si>
    <t>Commercio al dettaglio di prodotti alimentari, bevande e tabacco in esercizi specializzati</t>
  </si>
  <si>
    <t>Commercio al dettaglio di carburante per autotrazione in esercizi specializzati</t>
  </si>
  <si>
    <t>Commercio al dettaglio di apparecchiature informatiche e per le telecomunicazioni (ict) in esercizi specializzati</t>
  </si>
  <si>
    <t>Commercio al dettaglio di altri prodotti per uso domestico in esercizi specializzati</t>
  </si>
  <si>
    <t>Commercio al dettaglio di articoli culturali e ricreativi in esercizi specializzati</t>
  </si>
  <si>
    <t>Commercio al dettaglio di altri prodotti in esercizi specializzati</t>
  </si>
  <si>
    <t>Commercio al dettaglio ambulante</t>
  </si>
  <si>
    <t>Commercio al dettaglio al di fuori di negozi, banchi e mercati</t>
  </si>
  <si>
    <t>Trasporto ferroviario di passeggeri (interurbano)</t>
  </si>
  <si>
    <t>Trasporto ferroviario di merci</t>
  </si>
  <si>
    <t>Altri trasporti terrestri di passeggeri</t>
  </si>
  <si>
    <t>Trasporto di merci su strada e servizi di trasloco</t>
  </si>
  <si>
    <t>Trasporto mediante condotte</t>
  </si>
  <si>
    <t>Trasporto marittimo e costiero di passeggeri</t>
  </si>
  <si>
    <t>Trasporto marittimo e costiero di merci</t>
  </si>
  <si>
    <t>Trasporto di passeggeri per vie d'acqua interne</t>
  </si>
  <si>
    <t>Trasporto aereo di passeggeri</t>
  </si>
  <si>
    <t>Magazzinaggio e custodia</t>
  </si>
  <si>
    <t>Attività di supporto ai trasporti</t>
  </si>
  <si>
    <t>Attività postali con obbligo di servizio universale</t>
  </si>
  <si>
    <t>Altre attività postali e di corriere</t>
  </si>
  <si>
    <t>Alberghi e strutture simili</t>
  </si>
  <si>
    <t>Alloggi per vacanze e altre strutture per brevi soggiorni</t>
  </si>
  <si>
    <t>Aree di campeggio e aree attrezzate per camper e roulotte</t>
  </si>
  <si>
    <t>Altri alloggi</t>
  </si>
  <si>
    <t>Ristoranti e attività di ristorazione mobile</t>
  </si>
  <si>
    <t>Fornitura di pasti preparati (catering) e altri servizi di ristorazione</t>
  </si>
  <si>
    <t>Bar e altri esercizi simili senza cucina</t>
  </si>
  <si>
    <t>Edizione di libri, periodici ed altre attività editoriali</t>
  </si>
  <si>
    <t>Edizione di software</t>
  </si>
  <si>
    <t>Attività di produzione, post-produzione e distribuzione cinematografica, di video e di programmi televisivi</t>
  </si>
  <si>
    <t>Attività di registrazione sonora e di editoria musicale</t>
  </si>
  <si>
    <t>Trasmissioni radiofoniche</t>
  </si>
  <si>
    <t>Attività di programmazione e trasmissioni televisive</t>
  </si>
  <si>
    <t>Telecomunicazioni fisse</t>
  </si>
  <si>
    <t>Telecomunicazioni mobili</t>
  </si>
  <si>
    <t>Telecomunicazioni satellitari</t>
  </si>
  <si>
    <t>Altre attività di telecomunicazione</t>
  </si>
  <si>
    <t>Produzione di software, consulenza informatica e attività connesse</t>
  </si>
  <si>
    <t>Elaborazione dei dati, hosting e attività connesse; portali web</t>
  </si>
  <si>
    <t>Altre attività dei servizi d'informazione</t>
  </si>
  <si>
    <t>Intermediazione monetaria</t>
  </si>
  <si>
    <t>Attività delle società di partecipazione (holding)</t>
  </si>
  <si>
    <t>Altre attività di servizi finanziari (escluse le assicurazioni e i fondi pensione)</t>
  </si>
  <si>
    <t>Assicurazioni</t>
  </si>
  <si>
    <t>Attività ausiliarie dei servizi finanziari (escluse le assicurazioni e i fondi pensione)</t>
  </si>
  <si>
    <t>Attività ausiliarie delle assicurazioni e dei fondi pensione</t>
  </si>
  <si>
    <t>Attività di gestione dei fondi</t>
  </si>
  <si>
    <t>Compravendita di beni immobili effettuata su beni propri</t>
  </si>
  <si>
    <t>Affitto e gestione di immobili di proprietà o in leasing</t>
  </si>
  <si>
    <t>Attività immobiliari per conto terzi</t>
  </si>
  <si>
    <t>Attività degli studi legali</t>
  </si>
  <si>
    <t>Contabilità, controllo e revisione contabile, consulenza in materia fiscale e del lavoro</t>
  </si>
  <si>
    <t>Attività di direzione aziendale</t>
  </si>
  <si>
    <t>Attività di consulenza gestionale</t>
  </si>
  <si>
    <t>Attività degli studi di architettura, ingegneria ed altri studi tecnici</t>
  </si>
  <si>
    <t>Collaudi ed analisi tecniche</t>
  </si>
  <si>
    <t>Ricerca e sviluppo sperimentale nel campo delle scienze naturali e dell'ingegneria</t>
  </si>
  <si>
    <t>Ricerca e sviluppo sperimentale nel campo delle scienze sociali e umanistiche</t>
  </si>
  <si>
    <t>Pubblicità</t>
  </si>
  <si>
    <t>Ricerche di mercato e sondaggi di opinione</t>
  </si>
  <si>
    <t>Attività di design specializzate</t>
  </si>
  <si>
    <t>Attività fotografiche</t>
  </si>
  <si>
    <t>Traduzione e interpretariato</t>
  </si>
  <si>
    <t>Altre attività professionali, scientifiche e tecniche nca</t>
  </si>
  <si>
    <t>Servizi veterinari</t>
  </si>
  <si>
    <t>Noleggio di autoveicoli</t>
  </si>
  <si>
    <t>Noleggio di beni per uso personale e per la casa</t>
  </si>
  <si>
    <t>Noleggio di altre macchine, attrezzature e beni materiali</t>
  </si>
  <si>
    <t>Concessione dei diritti di sfruttamento di proprietà intellettuale e prodotti simili (escluse le opere protette dal copyright)</t>
  </si>
  <si>
    <t>Attività di agenzie di collocamento</t>
  </si>
  <si>
    <t>Attività delle agenzie di lavoro temporaneo (interinale)</t>
  </si>
  <si>
    <t>Attività delle agenzie di viaggio e dei tour operator</t>
  </si>
  <si>
    <t>Altri servizi di prenotazione e attività connesse</t>
  </si>
  <si>
    <t>Servizi di vigilanza privata</t>
  </si>
  <si>
    <t>Servizi connessi ai sistemi di vigilanza</t>
  </si>
  <si>
    <t>Servizi investigativi privati</t>
  </si>
  <si>
    <t>Servizi integrati di gestione agli edifici</t>
  </si>
  <si>
    <t>Attività di pulizia e disinfestazione</t>
  </si>
  <si>
    <t>Cura e manutenzione del paesaggio</t>
  </si>
  <si>
    <t>Attività di supporto per le funzioni d'ufficio</t>
  </si>
  <si>
    <t>Attività dei call center</t>
  </si>
  <si>
    <t>Organizzazione di convegni e fiere</t>
  </si>
  <si>
    <t>Servizi di supporto alle imprese nca</t>
  </si>
  <si>
    <t>Istruzione prescolastica</t>
  </si>
  <si>
    <t>Istruzione primaria</t>
  </si>
  <si>
    <t>Istruzione secondaria</t>
  </si>
  <si>
    <t>Istruzione post-secondaria universitaria e non universitaria</t>
  </si>
  <si>
    <t>Altri servizi di istruzione</t>
  </si>
  <si>
    <t>Attività di supporto all'istruzione</t>
  </si>
  <si>
    <t>Servizi ospedalieri</t>
  </si>
  <si>
    <t>Servizi degli studi medici e odontoiatrici</t>
  </si>
  <si>
    <t>Altri servizi di assistenza sanitaria</t>
  </si>
  <si>
    <t>Strutture di assistenza infermieristica residenziale</t>
  </si>
  <si>
    <t>Strutture di assistenza residenziale per persone affette da ritardi mentali, disturbi mentali o che abusano di sostanze stupefacenti</t>
  </si>
  <si>
    <t>Strutture di assistenza residenziale per anziani e disabili</t>
  </si>
  <si>
    <t>Altre strutture di assistenza sociale residenziale</t>
  </si>
  <si>
    <t>Assistenza sociale non residenziale per anziani e disabili</t>
  </si>
  <si>
    <t>Altre attività di assistenza sociale non residenziale</t>
  </si>
  <si>
    <t>Attività creative, artistiche e di intrattenimento</t>
  </si>
  <si>
    <t>Attività di biblioteche, archivi, musei ed altre attività culturali</t>
  </si>
  <si>
    <t>Attività riguardanti le lotterie, le scommesse, le case da gioco</t>
  </si>
  <si>
    <t>Attività sportive</t>
  </si>
  <si>
    <t>Attività ricreative e di divertimento</t>
  </si>
  <si>
    <t>Riparazione di computer e di apparecchiature per le comunicazioni</t>
  </si>
  <si>
    <t>Riparazione di beni per uso personale e per la casa</t>
  </si>
  <si>
    <t>Altre attività di servizi per la persona</t>
  </si>
  <si>
    <t>Industria</t>
  </si>
  <si>
    <t>San Giovanni Persiceto</t>
  </si>
  <si>
    <t>Codice</t>
  </si>
  <si>
    <t>Attività economica (ATECO 2007)</t>
  </si>
  <si>
    <t>AE equivalenti</t>
  </si>
  <si>
    <t>Totali</t>
  </si>
  <si>
    <t>Servizi</t>
  </si>
  <si>
    <t>Fatturati (migliaia di mc) - Scenari al netto di impatti CC</t>
  </si>
  <si>
    <t>Addetti</t>
  </si>
  <si>
    <t>2000-02</t>
  </si>
  <si>
    <t>2009-11</t>
  </si>
  <si>
    <t>2017-19</t>
  </si>
  <si>
    <t>Consumi pro-capite per pres. Eq. Serv. (l/gg)</t>
  </si>
  <si>
    <t>Consumi pro-capite per Res. Serv. (l/gg)</t>
  </si>
  <si>
    <r>
      <t xml:space="preserve">Fabbisogni idrici DGR 1195/2016 </t>
    </r>
    <r>
      <rPr>
        <b/>
        <i/>
        <sz val="10"/>
        <color rgb="FFFF0000"/>
        <rFont val="Calibri"/>
        <family val="2"/>
        <scheme val="minor"/>
      </rPr>
      <t>CON PERDITE 30%</t>
    </r>
    <r>
      <rPr>
        <b/>
        <sz val="10"/>
        <color theme="1"/>
        <rFont val="Calibri"/>
        <family val="2"/>
        <scheme val="minor"/>
      </rPr>
      <t xml:space="preserve"> (mc)</t>
    </r>
  </si>
  <si>
    <t>Consumo umano</t>
  </si>
  <si>
    <t>TOTALI</t>
  </si>
  <si>
    <t>Volumi congrui (migliaia di mc/anno)</t>
  </si>
  <si>
    <t>Residenti + fluttuanti equivalenti serviti (migliaia)</t>
  </si>
  <si>
    <t>AE Attività economiche (migliaia)</t>
  </si>
  <si>
    <t>Consumo zootecnico</t>
  </si>
  <si>
    <r>
      <t>Consumo industriale</t>
    </r>
    <r>
      <rPr>
        <b/>
        <i/>
        <sz val="11"/>
        <color theme="1"/>
        <rFont val="Calibri"/>
        <family val="2"/>
        <scheme val="minor"/>
      </rPr>
      <t xml:space="preserve"> (eventualmente accorpato al consumo umano)</t>
    </r>
  </si>
  <si>
    <t>Popolazione servita equivalente (residenti  + fluttuanti equiv.) - (migliaia)</t>
  </si>
  <si>
    <t>Attività produttive industriali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</si>
</sst>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B05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4" tint="-0.249977111117893"/>
      <name val="Calibri"/>
      <family val="2"/>
      <scheme val="minor"/>
    </font>
    <font>
      <sz val="10"/>
      <color theme="4" tint="-0.249977111117893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6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3" fillId="0" borderId="0" xfId="0" applyFont="1"/>
    <xf numFmtId="2" fontId="3" fillId="0" borderId="0" xfId="0" applyNumberFormat="1" applyFont="1"/>
    <xf numFmtId="164" fontId="3" fillId="0" borderId="0" xfId="0" applyNumberFormat="1" applyFont="1"/>
    <xf numFmtId="0" fontId="5" fillId="0" borderId="1" xfId="0" applyFont="1" applyBorder="1"/>
    <xf numFmtId="164" fontId="6" fillId="0" borderId="0" xfId="0" applyNumberFormat="1" applyFont="1"/>
    <xf numFmtId="0" fontId="6" fillId="0" borderId="0" xfId="0" applyFont="1"/>
    <xf numFmtId="9" fontId="8" fillId="0" borderId="0" xfId="1" applyFont="1"/>
    <xf numFmtId="0" fontId="7" fillId="0" borderId="1" xfId="0" applyFont="1" applyBorder="1"/>
    <xf numFmtId="0" fontId="8" fillId="0" borderId="0" xfId="0" applyFont="1"/>
    <xf numFmtId="9" fontId="6" fillId="0" borderId="0" xfId="1" applyFont="1"/>
    <xf numFmtId="1" fontId="3" fillId="0" borderId="0" xfId="0" applyNumberFormat="1" applyFont="1"/>
    <xf numFmtId="1" fontId="6" fillId="0" borderId="0" xfId="0" applyNumberFormat="1" applyFont="1"/>
    <xf numFmtId="0" fontId="2" fillId="0" borderId="1" xfId="0" applyFont="1" applyBorder="1" applyAlignment="1">
      <alignment horizontal="center" wrapText="1"/>
    </xf>
    <xf numFmtId="1" fontId="2" fillId="0" borderId="0" xfId="0" applyNumberFormat="1" applyFont="1"/>
    <xf numFmtId="0" fontId="2" fillId="0" borderId="0" xfId="0" applyFont="1"/>
    <xf numFmtId="1" fontId="2" fillId="0" borderId="0" xfId="0" applyNumberFormat="1" applyFont="1" applyAlignment="1">
      <alignment textRotation="90" wrapText="1"/>
    </xf>
    <xf numFmtId="1" fontId="3" fillId="0" borderId="1" xfId="0" applyNumberFormat="1" applyFont="1" applyBorder="1"/>
    <xf numFmtId="1" fontId="2" fillId="0" borderId="1" xfId="0" applyNumberFormat="1" applyFont="1" applyBorder="1" applyAlignment="1">
      <alignment textRotation="90" wrapText="1"/>
    </xf>
    <xf numFmtId="1" fontId="2" fillId="0" borderId="1" xfId="0" applyNumberFormat="1" applyFont="1" applyBorder="1"/>
    <xf numFmtId="1" fontId="2" fillId="0" borderId="3" xfId="0" applyNumberFormat="1" applyFont="1" applyBorder="1"/>
    <xf numFmtId="1" fontId="9" fillId="0" borderId="1" xfId="0" applyNumberFormat="1" applyFont="1" applyBorder="1"/>
    <xf numFmtId="2" fontId="6" fillId="0" borderId="0" xfId="0" applyNumberFormat="1" applyFont="1"/>
    <xf numFmtId="1" fontId="2" fillId="0" borderId="0" xfId="0" applyNumberFormat="1" applyFont="1" applyBorder="1"/>
    <xf numFmtId="1" fontId="9" fillId="0" borderId="0" xfId="0" applyNumberFormat="1" applyFont="1" applyBorder="1"/>
    <xf numFmtId="1" fontId="3" fillId="0" borderId="0" xfId="0" applyNumberFormat="1" applyFont="1" applyBorder="1"/>
    <xf numFmtId="0" fontId="3" fillId="0" borderId="0" xfId="0" applyFont="1" applyBorder="1"/>
    <xf numFmtId="164" fontId="3" fillId="0" borderId="0" xfId="0" applyNumberFormat="1" applyFont="1" applyBorder="1"/>
    <xf numFmtId="0" fontId="10" fillId="0" borderId="0" xfId="0" applyFont="1"/>
    <xf numFmtId="1" fontId="10" fillId="0" borderId="0" xfId="0" applyNumberFormat="1" applyFont="1"/>
    <xf numFmtId="0" fontId="11" fillId="0" borderId="0" xfId="0" applyFont="1"/>
    <xf numFmtId="164" fontId="11" fillId="0" borderId="0" xfId="0" applyNumberFormat="1" applyFont="1"/>
    <xf numFmtId="1" fontId="11" fillId="0" borderId="0" xfId="0" applyNumberFormat="1" applyFont="1"/>
    <xf numFmtId="0" fontId="13" fillId="0" borderId="0" xfId="0" applyFont="1"/>
    <xf numFmtId="0" fontId="5" fillId="0" borderId="3" xfId="0" applyFont="1" applyBorder="1"/>
    <xf numFmtId="0" fontId="12" fillId="0" borderId="1" xfId="0" quotePrefix="1" applyFont="1" applyBorder="1"/>
    <xf numFmtId="0" fontId="10" fillId="0" borderId="1" xfId="0" applyFont="1" applyBorder="1"/>
    <xf numFmtId="0" fontId="11" fillId="0" borderId="1" xfId="0" applyFont="1" applyBorder="1"/>
    <xf numFmtId="164" fontId="10" fillId="0" borderId="0" xfId="0" applyNumberFormat="1" applyFont="1"/>
    <xf numFmtId="9" fontId="10" fillId="0" borderId="0" xfId="1" applyFont="1"/>
    <xf numFmtId="9" fontId="11" fillId="0" borderId="0" xfId="1" applyFont="1"/>
    <xf numFmtId="1" fontId="15" fillId="0" borderId="1" xfId="0" applyNumberFormat="1" applyFont="1" applyBorder="1" applyAlignment="1">
      <alignment textRotation="90" wrapText="1"/>
    </xf>
    <xf numFmtId="1" fontId="15" fillId="0" borderId="3" xfId="0" applyNumberFormat="1" applyFont="1" applyBorder="1" applyAlignment="1">
      <alignment textRotation="90" wrapText="1"/>
    </xf>
    <xf numFmtId="1" fontId="2" fillId="0" borderId="4" xfId="0" applyNumberFormat="1" applyFont="1" applyBorder="1" applyAlignment="1">
      <alignment horizontal="center"/>
    </xf>
    <xf numFmtId="1" fontId="9" fillId="0" borderId="4" xfId="0" applyNumberFormat="1" applyFont="1" applyBorder="1" applyAlignment="1">
      <alignment horizontal="center"/>
    </xf>
    <xf numFmtId="164" fontId="0" fillId="0" borderId="0" xfId="0" applyNumberFormat="1"/>
    <xf numFmtId="1" fontId="0" fillId="0" borderId="0" xfId="0" applyNumberFormat="1"/>
    <xf numFmtId="0" fontId="2" fillId="0" borderId="3" xfId="0" applyFont="1" applyBorder="1"/>
    <xf numFmtId="0" fontId="14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center" wrapText="1"/>
    </xf>
    <xf numFmtId="0" fontId="14" fillId="0" borderId="1" xfId="0" applyFont="1" applyFill="1" applyBorder="1" applyAlignment="1">
      <alignment horizontal="center"/>
    </xf>
    <xf numFmtId="2" fontId="2" fillId="0" borderId="0" xfId="0" applyNumberFormat="1" applyFont="1"/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 textRotation="90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4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01B4D-38FA-4DDC-82E1-BB38BD1C84BC}">
  <dimension ref="A1:AC393"/>
  <sheetViews>
    <sheetView workbookViewId="0">
      <pane xSplit="4" ySplit="2" topLeftCell="E344" activePane="bottomRight" state="frozen"/>
      <selection pane="topRight" activeCell="E1" sqref="E1"/>
      <selection pane="bottomLeft" activeCell="A2" sqref="A2"/>
      <selection pane="bottomRight" activeCell="R360" sqref="R360"/>
    </sheetView>
  </sheetViews>
  <sheetFormatPr defaultColWidth="8.85546875" defaultRowHeight="12.75" x14ac:dyDescent="0.2"/>
  <cols>
    <col min="1" max="1" width="8.5703125" style="4" bestFit="1" customWidth="1"/>
    <col min="2" max="2" width="3.140625" style="4" bestFit="1" customWidth="1"/>
    <col min="3" max="3" width="6" style="4" bestFit="1" customWidth="1"/>
    <col min="4" max="4" width="19.5703125" style="4" customWidth="1"/>
    <col min="5" max="5" width="6.42578125" style="4" bestFit="1" customWidth="1"/>
    <col min="6" max="25" width="5.42578125" style="4" bestFit="1" customWidth="1"/>
    <col min="26" max="29" width="5.42578125" style="9" bestFit="1" customWidth="1"/>
    <col min="30" max="16384" width="8.85546875" style="4"/>
  </cols>
  <sheetData>
    <row r="1" spans="1:29" x14ac:dyDescent="0.2">
      <c r="E1" s="56" t="s">
        <v>383</v>
      </c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</row>
    <row r="2" spans="1:29" x14ac:dyDescent="0.2">
      <c r="A2" s="1" t="s">
        <v>0</v>
      </c>
      <c r="B2" s="1" t="s">
        <v>1</v>
      </c>
      <c r="C2" s="1" t="s">
        <v>2</v>
      </c>
      <c r="D2" s="1" t="s">
        <v>3</v>
      </c>
      <c r="E2" s="1">
        <v>2000</v>
      </c>
      <c r="F2" s="1">
        <v>2001</v>
      </c>
      <c r="G2" s="1">
        <v>2002</v>
      </c>
      <c r="H2" s="1">
        <v>2003</v>
      </c>
      <c r="I2" s="1">
        <v>2004</v>
      </c>
      <c r="J2" s="1">
        <v>2005</v>
      </c>
      <c r="K2" s="1">
        <v>2006</v>
      </c>
      <c r="L2" s="1">
        <v>2007</v>
      </c>
      <c r="M2" s="1">
        <v>2008</v>
      </c>
      <c r="N2" s="1">
        <v>2009</v>
      </c>
      <c r="O2" s="1">
        <v>2010</v>
      </c>
      <c r="P2" s="1">
        <v>2011</v>
      </c>
      <c r="Q2" s="1">
        <v>2012</v>
      </c>
      <c r="R2" s="1">
        <v>2013</v>
      </c>
      <c r="S2" s="1">
        <v>2014</v>
      </c>
      <c r="T2" s="1">
        <v>2015</v>
      </c>
      <c r="U2" s="1">
        <v>2016</v>
      </c>
      <c r="V2" s="1">
        <v>2017</v>
      </c>
      <c r="W2" s="1">
        <v>2018</v>
      </c>
      <c r="X2" s="1">
        <v>2019</v>
      </c>
      <c r="Y2" s="1">
        <v>2020</v>
      </c>
      <c r="Z2" s="7">
        <v>2025</v>
      </c>
      <c r="AA2" s="7">
        <v>2030</v>
      </c>
      <c r="AB2" s="7">
        <v>2035</v>
      </c>
      <c r="AC2" s="7">
        <v>2040</v>
      </c>
    </row>
    <row r="3" spans="1:29" x14ac:dyDescent="0.2">
      <c r="A3" s="2" t="s">
        <v>4</v>
      </c>
      <c r="B3" s="2" t="str">
        <f t="shared" ref="B3:B10" si="0">LEFT(C3,2)</f>
        <v>33</v>
      </c>
      <c r="C3" s="2">
        <v>33001</v>
      </c>
      <c r="D3" s="2" t="s">
        <v>5</v>
      </c>
      <c r="E3" s="6">
        <v>1.996</v>
      </c>
      <c r="F3" s="6">
        <v>1.996</v>
      </c>
      <c r="G3" s="6">
        <v>2.044</v>
      </c>
      <c r="H3" s="6">
        <v>2.016</v>
      </c>
      <c r="I3" s="6">
        <v>2.0409999999999999</v>
      </c>
      <c r="J3" s="6">
        <v>2.02</v>
      </c>
      <c r="K3" s="6">
        <v>2.0049999999999999</v>
      </c>
      <c r="L3" s="6">
        <v>1.9910000000000001</v>
      </c>
      <c r="M3" s="6">
        <v>2.0339999999999998</v>
      </c>
      <c r="N3" s="6">
        <v>2.0539999999999998</v>
      </c>
      <c r="O3" s="6">
        <v>2.0830000000000002</v>
      </c>
      <c r="P3" s="6">
        <v>2.1080000000000001</v>
      </c>
      <c r="Q3" s="6">
        <v>2.105</v>
      </c>
      <c r="R3" s="6">
        <v>2.0950000000000002</v>
      </c>
      <c r="S3" s="6">
        <v>2.0649999999999999</v>
      </c>
      <c r="T3" s="6">
        <v>2.08</v>
      </c>
      <c r="U3" s="6">
        <v>2.0979999999999999</v>
      </c>
      <c r="V3" s="6">
        <v>2.0790000000000002</v>
      </c>
      <c r="W3" s="6">
        <v>2.06</v>
      </c>
      <c r="X3" s="6">
        <v>2.0339999999999998</v>
      </c>
      <c r="Y3" s="6">
        <v>2.008</v>
      </c>
      <c r="Z3" s="8">
        <v>1.9956313316093264</v>
      </c>
      <c r="AA3" s="8">
        <v>2.0064365949628558</v>
      </c>
      <c r="AB3" s="8">
        <v>1.9939077744914271</v>
      </c>
      <c r="AC3" s="8">
        <v>1.9813789540199978</v>
      </c>
    </row>
    <row r="4" spans="1:29" x14ac:dyDescent="0.2">
      <c r="A4" s="2" t="s">
        <v>4</v>
      </c>
      <c r="B4" s="2" t="str">
        <f t="shared" si="0"/>
        <v>33</v>
      </c>
      <c r="C4" s="2">
        <v>33002</v>
      </c>
      <c r="D4" s="2" t="s">
        <v>6</v>
      </c>
      <c r="E4" s="6">
        <v>4.6589999999999998</v>
      </c>
      <c r="F4" s="6">
        <v>4.6639999999999997</v>
      </c>
      <c r="G4" s="6">
        <v>4.7009999999999996</v>
      </c>
      <c r="H4" s="6">
        <v>4.7249999999999996</v>
      </c>
      <c r="I4" s="6">
        <v>4.7539999999999996</v>
      </c>
      <c r="J4" s="6">
        <v>4.7910000000000004</v>
      </c>
      <c r="K4" s="6">
        <v>4.8019999999999996</v>
      </c>
      <c r="L4" s="6">
        <v>4.8220000000000001</v>
      </c>
      <c r="M4" s="6">
        <v>4.83</v>
      </c>
      <c r="N4" s="6">
        <v>4.891</v>
      </c>
      <c r="O4" s="6">
        <v>4.8520000000000003</v>
      </c>
      <c r="P4" s="6">
        <v>4.8970000000000002</v>
      </c>
      <c r="Q4" s="6">
        <v>4.931</v>
      </c>
      <c r="R4" s="6">
        <v>4.883</v>
      </c>
      <c r="S4" s="6">
        <v>4.84</v>
      </c>
      <c r="T4" s="6">
        <v>4.7839999999999998</v>
      </c>
      <c r="U4" s="6">
        <v>4.72</v>
      </c>
      <c r="V4" s="6">
        <v>4.7270000000000003</v>
      </c>
      <c r="W4" s="6">
        <v>4.6959999999999997</v>
      </c>
      <c r="X4" s="6">
        <v>4.7089999999999996</v>
      </c>
      <c r="Y4" s="6">
        <v>4.7060000000000004</v>
      </c>
      <c r="Z4" s="8">
        <v>4.6169678293563132</v>
      </c>
      <c r="AA4" s="8">
        <v>4.5130043600861729</v>
      </c>
      <c r="AB4" s="8">
        <v>4.4239154328526151</v>
      </c>
      <c r="AC4" s="8">
        <v>4.3348265056190565</v>
      </c>
    </row>
    <row r="5" spans="1:29" x14ac:dyDescent="0.2">
      <c r="A5" s="2" t="s">
        <v>4</v>
      </c>
      <c r="B5" s="2" t="str">
        <f t="shared" si="0"/>
        <v>33</v>
      </c>
      <c r="C5" s="2">
        <v>33003</v>
      </c>
      <c r="D5" s="2" t="s">
        <v>7</v>
      </c>
      <c r="E5" s="6">
        <v>0.97799999999999998</v>
      </c>
      <c r="F5" s="6">
        <v>0.96399999999999997</v>
      </c>
      <c r="G5" s="6">
        <v>0.96499999999999997</v>
      </c>
      <c r="H5" s="6">
        <v>0.96799999999999997</v>
      </c>
      <c r="I5" s="6">
        <v>0.99</v>
      </c>
      <c r="J5" s="6">
        <v>0.98099999999999998</v>
      </c>
      <c r="K5" s="6">
        <v>0.98599999999999999</v>
      </c>
      <c r="L5" s="6">
        <v>0.99199999999999999</v>
      </c>
      <c r="M5" s="6">
        <v>0.98299999999999998</v>
      </c>
      <c r="N5" s="6">
        <v>0.99199999999999999</v>
      </c>
      <c r="O5" s="6">
        <v>0.98499999999999999</v>
      </c>
      <c r="P5" s="6">
        <v>0.98899999999999999</v>
      </c>
      <c r="Q5" s="6">
        <v>0.97699999999999998</v>
      </c>
      <c r="R5" s="6">
        <v>0.99</v>
      </c>
      <c r="S5" s="6">
        <v>0.995</v>
      </c>
      <c r="T5" s="6">
        <v>1</v>
      </c>
      <c r="U5" s="6">
        <v>0.97799999999999998</v>
      </c>
      <c r="V5" s="6">
        <v>0.98099999999999998</v>
      </c>
      <c r="W5" s="6">
        <v>0.95899999999999996</v>
      </c>
      <c r="X5" s="6">
        <v>0.99299999999999999</v>
      </c>
      <c r="Y5" s="6">
        <v>0.96199999999999997</v>
      </c>
      <c r="Z5" s="8">
        <v>0.95563059851600207</v>
      </c>
      <c r="AA5" s="8">
        <v>0.97853576457178626</v>
      </c>
      <c r="AB5" s="8">
        <v>0.97196111210441616</v>
      </c>
      <c r="AC5" s="8">
        <v>0.96538645963704628</v>
      </c>
    </row>
    <row r="6" spans="1:29" x14ac:dyDescent="0.2">
      <c r="A6" s="2" t="s">
        <v>4</v>
      </c>
      <c r="B6" s="2" t="str">
        <f t="shared" si="0"/>
        <v>33</v>
      </c>
      <c r="C6" s="2">
        <v>33004</v>
      </c>
      <c r="D6" s="2" t="s">
        <v>8</v>
      </c>
      <c r="E6" s="6">
        <v>3.2890000000000001</v>
      </c>
      <c r="F6" s="6">
        <v>3.266</v>
      </c>
      <c r="G6" s="6">
        <v>3.2170000000000001</v>
      </c>
      <c r="H6" s="6">
        <v>3.2120000000000002</v>
      </c>
      <c r="I6" s="6">
        <v>3.1989999999999998</v>
      </c>
      <c r="J6" s="6">
        <v>3.1909999999999998</v>
      </c>
      <c r="K6" s="6">
        <v>3.1579999999999999</v>
      </c>
      <c r="L6" s="6">
        <v>3.1379999999999999</v>
      </c>
      <c r="M6" s="6">
        <v>3.1309999999999998</v>
      </c>
      <c r="N6" s="6">
        <v>3.077</v>
      </c>
      <c r="O6" s="6">
        <v>3.06</v>
      </c>
      <c r="P6" s="6">
        <v>3.032</v>
      </c>
      <c r="Q6" s="6">
        <v>3.0059999999999998</v>
      </c>
      <c r="R6" s="6">
        <v>2.9870000000000001</v>
      </c>
      <c r="S6" s="6">
        <v>2.9359999999999999</v>
      </c>
      <c r="T6" s="6">
        <v>2.8769999999999998</v>
      </c>
      <c r="U6" s="6">
        <v>2.8260000000000001</v>
      </c>
      <c r="V6" s="6">
        <v>2.79</v>
      </c>
      <c r="W6" s="6">
        <v>2.7559999999999998</v>
      </c>
      <c r="X6" s="6">
        <v>2.72</v>
      </c>
      <c r="Y6" s="6">
        <v>2.6890000000000001</v>
      </c>
      <c r="Z6" s="8">
        <v>2.5153920059274006</v>
      </c>
      <c r="AA6" s="8">
        <v>2.3336592649570718</v>
      </c>
      <c r="AB6" s="8">
        <v>2.1580498399375583</v>
      </c>
      <c r="AC6" s="8">
        <v>1.9824404149180455</v>
      </c>
    </row>
    <row r="7" spans="1:29" x14ac:dyDescent="0.2">
      <c r="A7" s="2" t="s">
        <v>4</v>
      </c>
      <c r="B7" s="2" t="str">
        <f t="shared" si="0"/>
        <v>33</v>
      </c>
      <c r="C7" s="2">
        <v>33005</v>
      </c>
      <c r="D7" s="2" t="s">
        <v>9</v>
      </c>
      <c r="E7" s="6">
        <v>3.8650000000000002</v>
      </c>
      <c r="F7" s="6">
        <v>3.851</v>
      </c>
      <c r="G7" s="6">
        <v>3.8210000000000002</v>
      </c>
      <c r="H7" s="6">
        <v>3.79</v>
      </c>
      <c r="I7" s="6">
        <v>3.7719999999999998</v>
      </c>
      <c r="J7" s="6">
        <v>3.7879999999999998</v>
      </c>
      <c r="K7" s="6">
        <v>3.7309999999999999</v>
      </c>
      <c r="L7" s="6">
        <v>3.718</v>
      </c>
      <c r="M7" s="6">
        <v>3.7250000000000001</v>
      </c>
      <c r="N7" s="6">
        <v>3.7229999999999999</v>
      </c>
      <c r="O7" s="6">
        <v>3.7549999999999999</v>
      </c>
      <c r="P7" s="6">
        <v>3.7370000000000001</v>
      </c>
      <c r="Q7" s="6">
        <v>3.754</v>
      </c>
      <c r="R7" s="6">
        <v>3.7549999999999999</v>
      </c>
      <c r="S7" s="6">
        <v>3.6960000000000002</v>
      </c>
      <c r="T7" s="6">
        <v>3.6379999999999999</v>
      </c>
      <c r="U7" s="6">
        <v>3.5750000000000002</v>
      </c>
      <c r="V7" s="6">
        <v>3.5720000000000001</v>
      </c>
      <c r="W7" s="6">
        <v>3.5880000000000001</v>
      </c>
      <c r="X7" s="6">
        <v>3.5720000000000001</v>
      </c>
      <c r="Y7" s="6">
        <v>3.5539999999999998</v>
      </c>
      <c r="Z7" s="8">
        <v>3.4629142839152287</v>
      </c>
      <c r="AA7" s="8">
        <v>3.370596513426964</v>
      </c>
      <c r="AB7" s="8">
        <v>3.2790494740755842</v>
      </c>
      <c r="AC7" s="8">
        <v>3.1875024347242045</v>
      </c>
    </row>
    <row r="8" spans="1:29" x14ac:dyDescent="0.2">
      <c r="A8" s="2" t="s">
        <v>4</v>
      </c>
      <c r="B8" s="2" t="str">
        <f t="shared" si="0"/>
        <v>33</v>
      </c>
      <c r="C8" s="2">
        <v>33006</v>
      </c>
      <c r="D8" s="2" t="s">
        <v>10</v>
      </c>
      <c r="E8" s="6">
        <v>6.8150000000000004</v>
      </c>
      <c r="F8" s="6">
        <v>6.8680000000000003</v>
      </c>
      <c r="G8" s="6">
        <v>6.8730000000000002</v>
      </c>
      <c r="H8" s="6">
        <v>6.9539999999999997</v>
      </c>
      <c r="I8" s="6">
        <v>7.0229999999999997</v>
      </c>
      <c r="J8" s="6">
        <v>7.0549999999999997</v>
      </c>
      <c r="K8" s="6">
        <v>7.1159999999999997</v>
      </c>
      <c r="L8" s="6">
        <v>7.2</v>
      </c>
      <c r="M8" s="6">
        <v>7.3769999999999998</v>
      </c>
      <c r="N8" s="6">
        <v>7.484</v>
      </c>
      <c r="O8" s="6">
        <v>7.6020000000000003</v>
      </c>
      <c r="P8" s="6">
        <v>7.7130000000000001</v>
      </c>
      <c r="Q8" s="6">
        <v>7.8109999999999999</v>
      </c>
      <c r="R8" s="6">
        <v>7.85</v>
      </c>
      <c r="S8" s="6">
        <v>7.8620000000000001</v>
      </c>
      <c r="T8" s="6">
        <v>7.8869999999999996</v>
      </c>
      <c r="U8" s="6">
        <v>7.8949999999999996</v>
      </c>
      <c r="V8" s="6">
        <v>7.9</v>
      </c>
      <c r="W8" s="6">
        <v>7.9429999999999996</v>
      </c>
      <c r="X8" s="6">
        <v>8.0109999999999992</v>
      </c>
      <c r="Y8" s="6">
        <v>8.0709999999999997</v>
      </c>
      <c r="Z8" s="8">
        <v>8.2385739396066171</v>
      </c>
      <c r="AA8" s="8">
        <v>8.3769220203710706</v>
      </c>
      <c r="AB8" s="8">
        <v>8.5432502114488287</v>
      </c>
      <c r="AC8" s="8">
        <v>8.7095784025265885</v>
      </c>
    </row>
    <row r="9" spans="1:29" x14ac:dyDescent="0.2">
      <c r="A9" s="2" t="s">
        <v>4</v>
      </c>
      <c r="B9" s="2" t="str">
        <f t="shared" si="0"/>
        <v>33</v>
      </c>
      <c r="C9" s="2">
        <v>33007</v>
      </c>
      <c r="D9" s="2" t="s">
        <v>11</v>
      </c>
      <c r="E9" s="6">
        <v>5.4930000000000003</v>
      </c>
      <c r="F9" s="6">
        <v>5.4539999999999997</v>
      </c>
      <c r="G9" s="6">
        <v>5.4829999999999997</v>
      </c>
      <c r="H9" s="6">
        <v>5.4939999999999998</v>
      </c>
      <c r="I9" s="6">
        <v>5.5510000000000002</v>
      </c>
      <c r="J9" s="6">
        <v>5.6</v>
      </c>
      <c r="K9" s="6">
        <v>5.6310000000000002</v>
      </c>
      <c r="L9" s="6">
        <v>5.8419999999999996</v>
      </c>
      <c r="M9" s="6">
        <v>5.9169999999999998</v>
      </c>
      <c r="N9" s="6">
        <v>6.0570000000000004</v>
      </c>
      <c r="O9" s="6">
        <v>6.1609999999999996</v>
      </c>
      <c r="P9" s="6">
        <v>6.1870000000000003</v>
      </c>
      <c r="Q9" s="6">
        <v>6.226</v>
      </c>
      <c r="R9" s="6">
        <v>6.2089999999999996</v>
      </c>
      <c r="S9" s="6">
        <v>6.1580000000000004</v>
      </c>
      <c r="T9" s="6">
        <v>6.1630000000000003</v>
      </c>
      <c r="U9" s="6">
        <v>6.1180000000000003</v>
      </c>
      <c r="V9" s="6">
        <v>6.1310000000000002</v>
      </c>
      <c r="W9" s="6">
        <v>6.1079999999999997</v>
      </c>
      <c r="X9" s="6">
        <v>6.0650000000000004</v>
      </c>
      <c r="Y9" s="6">
        <v>6.03</v>
      </c>
      <c r="Z9" s="8">
        <v>5.9790438025002297</v>
      </c>
      <c r="AA9" s="8">
        <v>5.9522456810548183</v>
      </c>
      <c r="AB9" s="8">
        <v>5.9009937178979177</v>
      </c>
      <c r="AC9" s="8">
        <v>5.849741754741018</v>
      </c>
    </row>
    <row r="10" spans="1:29" x14ac:dyDescent="0.2">
      <c r="A10" s="2" t="s">
        <v>4</v>
      </c>
      <c r="B10" s="2" t="str">
        <f t="shared" si="0"/>
        <v>33</v>
      </c>
      <c r="C10" s="2">
        <v>33008</v>
      </c>
      <c r="D10" s="2" t="s">
        <v>12</v>
      </c>
      <c r="E10" s="6">
        <v>2.3130000000000002</v>
      </c>
      <c r="F10" s="6">
        <v>2.2930000000000001</v>
      </c>
      <c r="G10" s="6">
        <v>2.3199999999999998</v>
      </c>
      <c r="H10" s="6">
        <v>2.339</v>
      </c>
      <c r="I10" s="6">
        <v>2.359</v>
      </c>
      <c r="J10" s="6">
        <v>2.38</v>
      </c>
      <c r="K10" s="6">
        <v>2.4009999999999998</v>
      </c>
      <c r="L10" s="6">
        <v>2.4129999999999998</v>
      </c>
      <c r="M10" s="6">
        <v>2.4359999999999999</v>
      </c>
      <c r="N10" s="6">
        <v>2.46</v>
      </c>
      <c r="O10" s="6">
        <v>2.484</v>
      </c>
      <c r="P10" s="6">
        <v>2.5070000000000001</v>
      </c>
      <c r="Q10" s="6">
        <v>2.4940000000000002</v>
      </c>
      <c r="R10" s="6">
        <v>2.5150000000000001</v>
      </c>
      <c r="S10" s="6">
        <v>2.528</v>
      </c>
      <c r="T10" s="6">
        <v>2.528</v>
      </c>
      <c r="U10" s="6">
        <v>2.5139999999999998</v>
      </c>
      <c r="V10" s="6">
        <v>2.4780000000000002</v>
      </c>
      <c r="W10" s="6">
        <v>2.4649999999999999</v>
      </c>
      <c r="X10" s="6">
        <v>2.4209999999999998</v>
      </c>
      <c r="Y10" s="6">
        <v>2.4169999999999998</v>
      </c>
      <c r="Z10" s="8">
        <v>2.4057838625076973</v>
      </c>
      <c r="AA10" s="8">
        <v>2.3962836609385589</v>
      </c>
      <c r="AB10" s="8">
        <v>2.3850489613651771</v>
      </c>
      <c r="AC10" s="8">
        <v>2.3738142617917948</v>
      </c>
    </row>
    <row r="11" spans="1:29" x14ac:dyDescent="0.2">
      <c r="A11" s="2"/>
      <c r="B11" s="2"/>
      <c r="C11" s="2">
        <v>33009</v>
      </c>
      <c r="D11" s="3" t="s">
        <v>13</v>
      </c>
      <c r="E11" s="6">
        <v>0.314</v>
      </c>
      <c r="F11" s="6">
        <v>0.313</v>
      </c>
      <c r="G11" s="6">
        <v>0.29899999999999999</v>
      </c>
      <c r="H11" s="6">
        <v>0.29499999999999998</v>
      </c>
      <c r="I11" s="6">
        <v>0.29899999999999999</v>
      </c>
      <c r="J11" s="6">
        <v>0.309</v>
      </c>
      <c r="K11" s="6">
        <v>0.317</v>
      </c>
      <c r="L11" s="6">
        <v>0.32200000000000001</v>
      </c>
      <c r="M11" s="6">
        <v>0.315</v>
      </c>
      <c r="N11" s="6">
        <v>0.29699999999999999</v>
      </c>
      <c r="O11" s="6">
        <v>0.28699999999999998</v>
      </c>
      <c r="P11" s="6">
        <v>0.28299999999999997</v>
      </c>
      <c r="Q11" s="6">
        <v>0.27600000000000002</v>
      </c>
      <c r="R11" s="6">
        <v>0.27300000000000002</v>
      </c>
      <c r="S11" s="6">
        <v>0.27</v>
      </c>
      <c r="T11" s="6">
        <v>0.26100000000000001</v>
      </c>
      <c r="U11" s="6">
        <v>0.252</v>
      </c>
      <c r="V11" s="6">
        <v>0.25</v>
      </c>
      <c r="W11" s="6">
        <v>0.2427030456852792</v>
      </c>
      <c r="X11" s="6">
        <v>0.23905456852791879</v>
      </c>
      <c r="Y11" s="6">
        <v>0.23540609137055837</v>
      </c>
      <c r="Z11" s="8">
        <v>0.20901456975274099</v>
      </c>
      <c r="AA11" s="8">
        <v>0.18009334833134749</v>
      </c>
      <c r="AB11" s="8">
        <v>0.15329279369654236</v>
      </c>
      <c r="AC11" s="8">
        <v>0.12649223906173723</v>
      </c>
    </row>
    <row r="12" spans="1:29" x14ac:dyDescent="0.2">
      <c r="A12" s="2" t="s">
        <v>4</v>
      </c>
      <c r="B12" s="2" t="str">
        <f t="shared" ref="B12:B30" si="1">LEFT(C12,2)</f>
        <v>33</v>
      </c>
      <c r="C12" s="2">
        <v>33010</v>
      </c>
      <c r="D12" s="2" t="s">
        <v>14</v>
      </c>
      <c r="E12" s="6">
        <v>4.4690000000000003</v>
      </c>
      <c r="F12" s="6">
        <v>4.4829999999999997</v>
      </c>
      <c r="G12" s="6">
        <v>4.5350000000000001</v>
      </c>
      <c r="H12" s="6">
        <v>4.4989999999999997</v>
      </c>
      <c r="I12" s="6">
        <v>4.5549999999999997</v>
      </c>
      <c r="J12" s="6">
        <v>4.5949999999999998</v>
      </c>
      <c r="K12" s="6">
        <v>4.6559999999999997</v>
      </c>
      <c r="L12" s="6">
        <v>4.7560000000000002</v>
      </c>
      <c r="M12" s="6">
        <v>4.843</v>
      </c>
      <c r="N12" s="6">
        <v>4.944</v>
      </c>
      <c r="O12" s="6">
        <v>4.8929999999999998</v>
      </c>
      <c r="P12" s="6">
        <v>4.8959999999999999</v>
      </c>
      <c r="Q12" s="6">
        <v>4.8869999999999996</v>
      </c>
      <c r="R12" s="6">
        <v>4.859</v>
      </c>
      <c r="S12" s="6">
        <v>4.7809999999999997</v>
      </c>
      <c r="T12" s="6">
        <v>4.7759999999999998</v>
      </c>
      <c r="U12" s="6">
        <v>4.7510000000000003</v>
      </c>
      <c r="V12" s="6">
        <v>4.7590000000000003</v>
      </c>
      <c r="W12" s="6">
        <v>4.7329999999999997</v>
      </c>
      <c r="X12" s="6">
        <v>4.8010000000000002</v>
      </c>
      <c r="Y12" s="6">
        <v>4.8449999999999998</v>
      </c>
      <c r="Z12" s="8">
        <v>4.836210518234008</v>
      </c>
      <c r="AA12" s="8">
        <v>4.7818387483366855</v>
      </c>
      <c r="AB12" s="8">
        <v>4.7731290884897239</v>
      </c>
      <c r="AC12" s="8">
        <v>4.7644194286427624</v>
      </c>
    </row>
    <row r="13" spans="1:29" x14ac:dyDescent="0.2">
      <c r="A13" s="2" t="s">
        <v>4</v>
      </c>
      <c r="B13" s="2" t="str">
        <f t="shared" si="1"/>
        <v>33</v>
      </c>
      <c r="C13" s="2">
        <v>33011</v>
      </c>
      <c r="D13" s="2" t="s">
        <v>15</v>
      </c>
      <c r="E13" s="6">
        <v>6.81</v>
      </c>
      <c r="F13" s="6">
        <v>6.835</v>
      </c>
      <c r="G13" s="6">
        <v>6.899</v>
      </c>
      <c r="H13" s="6">
        <v>6.89</v>
      </c>
      <c r="I13" s="6">
        <v>7.149</v>
      </c>
      <c r="J13" s="6">
        <v>7.2949999999999999</v>
      </c>
      <c r="K13" s="6">
        <v>7.3810000000000002</v>
      </c>
      <c r="L13" s="6">
        <v>7.4390000000000001</v>
      </c>
      <c r="M13" s="6">
        <v>7.4029999999999996</v>
      </c>
      <c r="N13" s="6">
        <v>7.5279999999999996</v>
      </c>
      <c r="O13" s="6">
        <v>7.66</v>
      </c>
      <c r="P13" s="6">
        <v>7.681</v>
      </c>
      <c r="Q13" s="6">
        <v>7.6760000000000002</v>
      </c>
      <c r="R13" s="6">
        <v>7.6369999999999996</v>
      </c>
      <c r="S13" s="6">
        <v>7.6740000000000004</v>
      </c>
      <c r="T13" s="6">
        <v>7.67</v>
      </c>
      <c r="U13" s="6">
        <v>7.718</v>
      </c>
      <c r="V13" s="6">
        <v>7.72</v>
      </c>
      <c r="W13" s="6">
        <v>7.742</v>
      </c>
      <c r="X13" s="6">
        <v>7.73</v>
      </c>
      <c r="Y13" s="6">
        <v>7.6769999999999996</v>
      </c>
      <c r="Z13" s="8">
        <v>7.7042241614284919</v>
      </c>
      <c r="AA13" s="8">
        <v>7.790306641820103</v>
      </c>
      <c r="AB13" s="8">
        <v>7.8177187517383331</v>
      </c>
      <c r="AC13" s="8">
        <v>7.8451308616565614</v>
      </c>
    </row>
    <row r="14" spans="1:29" x14ac:dyDescent="0.2">
      <c r="A14" s="2" t="s">
        <v>4</v>
      </c>
      <c r="B14" s="2" t="str">
        <f t="shared" si="1"/>
        <v>33</v>
      </c>
      <c r="C14" s="2">
        <v>33012</v>
      </c>
      <c r="D14" s="2" t="s">
        <v>16</v>
      </c>
      <c r="E14" s="6">
        <v>4.6550000000000002</v>
      </c>
      <c r="F14" s="6">
        <v>4.6470000000000002</v>
      </c>
      <c r="G14" s="6">
        <v>4.6310000000000002</v>
      </c>
      <c r="H14" s="6">
        <v>4.5830000000000002</v>
      </c>
      <c r="I14" s="6">
        <v>4.6059999999999999</v>
      </c>
      <c r="J14" s="6">
        <v>4.5970000000000004</v>
      </c>
      <c r="K14" s="6">
        <v>4.6219999999999999</v>
      </c>
      <c r="L14" s="6">
        <v>4.617</v>
      </c>
      <c r="M14" s="6">
        <v>4.6829999999999998</v>
      </c>
      <c r="N14" s="6">
        <v>4.6989999999999998</v>
      </c>
      <c r="O14" s="6">
        <v>4.7279999999999998</v>
      </c>
      <c r="P14" s="6">
        <v>4.7729999999999997</v>
      </c>
      <c r="Q14" s="6">
        <v>4.7329999999999997</v>
      </c>
      <c r="R14" s="6">
        <v>4.7409999999999997</v>
      </c>
      <c r="S14" s="6">
        <v>4.7130000000000001</v>
      </c>
      <c r="T14" s="6">
        <v>4.7130000000000001</v>
      </c>
      <c r="U14" s="6">
        <v>4.718</v>
      </c>
      <c r="V14" s="6">
        <v>4.6879999999999997</v>
      </c>
      <c r="W14" s="6">
        <v>4.6369999999999996</v>
      </c>
      <c r="X14" s="6">
        <v>4.5970000000000004</v>
      </c>
      <c r="Y14" s="6">
        <v>4.5730000000000004</v>
      </c>
      <c r="Z14" s="8">
        <v>4.5235451704093013</v>
      </c>
      <c r="AA14" s="8">
        <v>4.4876283679023441</v>
      </c>
      <c r="AB14" s="8">
        <v>4.4379139896761384</v>
      </c>
      <c r="AC14" s="8">
        <v>4.3881996114499309</v>
      </c>
    </row>
    <row r="15" spans="1:29" x14ac:dyDescent="0.2">
      <c r="A15" s="2" t="s">
        <v>4</v>
      </c>
      <c r="B15" s="2" t="str">
        <f t="shared" si="1"/>
        <v>33</v>
      </c>
      <c r="C15" s="2">
        <v>33013</v>
      </c>
      <c r="D15" s="2" t="s">
        <v>17</v>
      </c>
      <c r="E15" s="6">
        <v>11.849</v>
      </c>
      <c r="F15" s="6">
        <v>11.928000000000001</v>
      </c>
      <c r="G15" s="6">
        <v>12.063000000000001</v>
      </c>
      <c r="H15" s="6">
        <v>12.138999999999999</v>
      </c>
      <c r="I15" s="6">
        <v>12.374000000000001</v>
      </c>
      <c r="J15" s="6">
        <v>12.651</v>
      </c>
      <c r="K15" s="6">
        <v>12.86</v>
      </c>
      <c r="L15" s="6">
        <v>13.079000000000001</v>
      </c>
      <c r="M15" s="6">
        <v>13.340999999999999</v>
      </c>
      <c r="N15" s="6">
        <v>13.696</v>
      </c>
      <c r="O15" s="6">
        <v>13.826000000000001</v>
      </c>
      <c r="P15" s="6">
        <v>13.943</v>
      </c>
      <c r="Q15" s="6">
        <v>13.991</v>
      </c>
      <c r="R15" s="6">
        <v>13.871</v>
      </c>
      <c r="S15" s="6">
        <v>13.849</v>
      </c>
      <c r="T15" s="6">
        <v>13.833</v>
      </c>
      <c r="U15" s="6">
        <v>13.747999999999999</v>
      </c>
      <c r="V15" s="6">
        <v>13.749000000000001</v>
      </c>
      <c r="W15" s="6">
        <v>13.784000000000001</v>
      </c>
      <c r="X15" s="6">
        <v>13.807</v>
      </c>
      <c r="Y15" s="6">
        <v>13.923999999999999</v>
      </c>
      <c r="Z15" s="8">
        <v>13.961620172916625</v>
      </c>
      <c r="AA15" s="8">
        <v>13.889068931371128</v>
      </c>
      <c r="AB15" s="8">
        <v>13.926372991085278</v>
      </c>
      <c r="AC15" s="8">
        <v>13.963677050799427</v>
      </c>
    </row>
    <row r="16" spans="1:29" x14ac:dyDescent="0.2">
      <c r="A16" s="2" t="s">
        <v>4</v>
      </c>
      <c r="B16" s="2" t="str">
        <f t="shared" si="1"/>
        <v>33</v>
      </c>
      <c r="C16" s="2">
        <v>33014</v>
      </c>
      <c r="D16" s="2" t="s">
        <v>18</v>
      </c>
      <c r="E16" s="6">
        <v>4.7389999999999999</v>
      </c>
      <c r="F16" s="6">
        <v>4.7640000000000002</v>
      </c>
      <c r="G16" s="6">
        <v>4.8040000000000003</v>
      </c>
      <c r="H16" s="6">
        <v>4.883</v>
      </c>
      <c r="I16" s="6">
        <v>5.0220000000000002</v>
      </c>
      <c r="J16" s="6">
        <v>5.1269999999999998</v>
      </c>
      <c r="K16" s="6">
        <v>5.29</v>
      </c>
      <c r="L16" s="6">
        <v>5.3250000000000002</v>
      </c>
      <c r="M16" s="6">
        <v>5.3949999999999996</v>
      </c>
      <c r="N16" s="6">
        <v>5.4950000000000001</v>
      </c>
      <c r="O16" s="6">
        <v>5.51</v>
      </c>
      <c r="P16" s="6">
        <v>5.5810000000000004</v>
      </c>
      <c r="Q16" s="6">
        <v>5.61</v>
      </c>
      <c r="R16" s="6">
        <v>5.5839999999999996</v>
      </c>
      <c r="S16" s="6">
        <v>5.5789999999999997</v>
      </c>
      <c r="T16" s="6">
        <v>5.5170000000000003</v>
      </c>
      <c r="U16" s="6">
        <v>5.4710000000000001</v>
      </c>
      <c r="V16" s="6">
        <v>5.3869999999999996</v>
      </c>
      <c r="W16" s="6">
        <v>5.3559999999999999</v>
      </c>
      <c r="X16" s="6">
        <v>5.3250000000000002</v>
      </c>
      <c r="Y16" s="6">
        <v>5.25</v>
      </c>
      <c r="Z16" s="8">
        <v>5.1639019842386711</v>
      </c>
      <c r="AA16" s="8">
        <v>5.1328784276868635</v>
      </c>
      <c r="AB16" s="8">
        <v>5.0455504402718026</v>
      </c>
      <c r="AC16" s="8">
        <v>4.9582224528567407</v>
      </c>
    </row>
    <row r="17" spans="1:29" x14ac:dyDescent="0.2">
      <c r="A17" s="2" t="s">
        <v>4</v>
      </c>
      <c r="B17" s="2" t="str">
        <f t="shared" si="1"/>
        <v>33</v>
      </c>
      <c r="C17" s="2">
        <v>33015</v>
      </c>
      <c r="D17" s="2" t="s">
        <v>19</v>
      </c>
      <c r="E17" s="6">
        <v>0.245</v>
      </c>
      <c r="F17" s="6">
        <v>0.23</v>
      </c>
      <c r="G17" s="6">
        <v>0.224</v>
      </c>
      <c r="H17" s="6">
        <v>0.217</v>
      </c>
      <c r="I17" s="6">
        <v>0.21099999999999999</v>
      </c>
      <c r="J17" s="6">
        <v>0.19700000000000001</v>
      </c>
      <c r="K17" s="6">
        <v>0.187</v>
      </c>
      <c r="L17" s="6">
        <v>0.17499999999999999</v>
      </c>
      <c r="M17" s="6">
        <v>0.17899999999999999</v>
      </c>
      <c r="N17" s="6">
        <v>0.17</v>
      </c>
      <c r="O17" s="6">
        <v>0.16600000000000001</v>
      </c>
      <c r="P17" s="6">
        <v>0.17</v>
      </c>
      <c r="Q17" s="6">
        <v>0.159</v>
      </c>
      <c r="R17" s="6">
        <v>0.153</v>
      </c>
      <c r="S17" s="6">
        <v>0.153</v>
      </c>
      <c r="T17" s="6">
        <v>0.13700000000000001</v>
      </c>
      <c r="U17" s="6">
        <v>0.127</v>
      </c>
      <c r="V17" s="6">
        <v>0.128</v>
      </c>
      <c r="W17" s="6">
        <v>0.123</v>
      </c>
      <c r="X17" s="6">
        <v>0.122</v>
      </c>
      <c r="Y17" s="6">
        <v>0.121</v>
      </c>
      <c r="Z17" s="8">
        <v>9.9416575192096582E-2</v>
      </c>
      <c r="AA17" s="8">
        <v>7.4124039517014267E-2</v>
      </c>
      <c r="AB17" s="8">
        <v>5.2362239297475292E-2</v>
      </c>
      <c r="AC17" s="8">
        <v>3.06004390779363E-2</v>
      </c>
    </row>
    <row r="18" spans="1:29" x14ac:dyDescent="0.2">
      <c r="A18" s="2" t="s">
        <v>4</v>
      </c>
      <c r="B18" s="2" t="str">
        <f t="shared" si="1"/>
        <v>33</v>
      </c>
      <c r="C18" s="2">
        <v>33016</v>
      </c>
      <c r="D18" s="2" t="s">
        <v>20</v>
      </c>
      <c r="E18" s="6">
        <v>1.0980000000000001</v>
      </c>
      <c r="F18" s="6">
        <v>1.1080000000000001</v>
      </c>
      <c r="G18" s="6">
        <v>1.0820000000000001</v>
      </c>
      <c r="H18" s="6">
        <v>1.054</v>
      </c>
      <c r="I18" s="6">
        <v>1.0509999999999999</v>
      </c>
      <c r="J18" s="6">
        <v>1.03</v>
      </c>
      <c r="K18" s="6">
        <v>1.034</v>
      </c>
      <c r="L18" s="6">
        <v>1.0329999999999999</v>
      </c>
      <c r="M18" s="6">
        <v>1.0289999999999999</v>
      </c>
      <c r="N18" s="6">
        <v>1.0069999999999999</v>
      </c>
      <c r="O18" s="6">
        <v>0.999</v>
      </c>
      <c r="P18" s="6">
        <v>1.0009999999999999</v>
      </c>
      <c r="Q18" s="6">
        <v>0.97899999999999998</v>
      </c>
      <c r="R18" s="6">
        <v>0.97399999999999998</v>
      </c>
      <c r="S18" s="6">
        <v>0.92</v>
      </c>
      <c r="T18" s="6">
        <v>0.89500000000000002</v>
      </c>
      <c r="U18" s="6">
        <v>0.879</v>
      </c>
      <c r="V18" s="6">
        <v>0.91200000000000003</v>
      </c>
      <c r="W18" s="6">
        <v>0.873</v>
      </c>
      <c r="X18" s="6">
        <v>0.84699999999999998</v>
      </c>
      <c r="Y18" s="6">
        <v>0.85499999999999998</v>
      </c>
      <c r="Z18" s="8">
        <v>0.80364605241870246</v>
      </c>
      <c r="AA18" s="8">
        <v>0.73507842582106453</v>
      </c>
      <c r="AB18" s="8">
        <v>0.68420498301245758</v>
      </c>
      <c r="AC18" s="8">
        <v>0.63333154020385052</v>
      </c>
    </row>
    <row r="19" spans="1:29" x14ac:dyDescent="0.2">
      <c r="A19" s="2" t="s">
        <v>4</v>
      </c>
      <c r="B19" s="2" t="str">
        <f t="shared" si="1"/>
        <v>33</v>
      </c>
      <c r="C19" s="2">
        <v>33017</v>
      </c>
      <c r="D19" s="2" t="s">
        <v>21</v>
      </c>
      <c r="E19" s="6">
        <v>0.85699999999999998</v>
      </c>
      <c r="F19" s="6">
        <v>0.85299999999999998</v>
      </c>
      <c r="G19" s="6">
        <v>0.82</v>
      </c>
      <c r="H19" s="6">
        <v>0.81499999999999995</v>
      </c>
      <c r="I19" s="6">
        <v>0.78200000000000003</v>
      </c>
      <c r="J19" s="6">
        <v>0.78900000000000003</v>
      </c>
      <c r="K19" s="6">
        <v>0.77700000000000002</v>
      </c>
      <c r="L19" s="6">
        <v>0.76</v>
      </c>
      <c r="M19" s="6">
        <v>0.73</v>
      </c>
      <c r="N19" s="6">
        <v>0.71199999999999997</v>
      </c>
      <c r="O19" s="6">
        <v>0.70799999999999996</v>
      </c>
      <c r="P19" s="6">
        <v>0.68799999999999994</v>
      </c>
      <c r="Q19" s="6">
        <v>0.66800000000000004</v>
      </c>
      <c r="R19" s="6">
        <v>0.63700000000000001</v>
      </c>
      <c r="S19" s="6">
        <v>0.63200000000000001</v>
      </c>
      <c r="T19" s="6">
        <v>0.61</v>
      </c>
      <c r="U19" s="6">
        <v>0.58599999999999997</v>
      </c>
      <c r="V19" s="6">
        <v>0.56799999999999995</v>
      </c>
      <c r="W19" s="6">
        <v>0.57999999999999996</v>
      </c>
      <c r="X19" s="6">
        <v>0.58599999999999997</v>
      </c>
      <c r="Y19" s="6">
        <v>0.57399999999999995</v>
      </c>
      <c r="Z19" s="8">
        <v>0.5344472920696326</v>
      </c>
      <c r="AA19" s="8">
        <v>0.49716489361702121</v>
      </c>
      <c r="AB19" s="8">
        <v>0.45678529980657639</v>
      </c>
      <c r="AC19" s="8">
        <v>0.41640570599613153</v>
      </c>
    </row>
    <row r="20" spans="1:29" x14ac:dyDescent="0.2">
      <c r="A20" s="2" t="s">
        <v>4</v>
      </c>
      <c r="B20" s="2" t="str">
        <f t="shared" si="1"/>
        <v>33</v>
      </c>
      <c r="C20" s="2">
        <v>33018</v>
      </c>
      <c r="D20" s="2" t="s">
        <v>22</v>
      </c>
      <c r="E20" s="6">
        <v>4.2089999999999996</v>
      </c>
      <c r="F20" s="6">
        <v>4.1929999999999996</v>
      </c>
      <c r="G20" s="6">
        <v>4.1859999999999999</v>
      </c>
      <c r="H20" s="6">
        <v>4.1970000000000001</v>
      </c>
      <c r="I20" s="6">
        <v>4.2149999999999999</v>
      </c>
      <c r="J20" s="6">
        <v>4.2560000000000002</v>
      </c>
      <c r="K20" s="6">
        <v>4.3390000000000004</v>
      </c>
      <c r="L20" s="6">
        <v>4.4050000000000002</v>
      </c>
      <c r="M20" s="6">
        <v>4.4580000000000002</v>
      </c>
      <c r="N20" s="6">
        <v>4.5110000000000001</v>
      </c>
      <c r="O20" s="6">
        <v>4.5190000000000001</v>
      </c>
      <c r="P20" s="6">
        <v>4.5469999999999997</v>
      </c>
      <c r="Q20" s="6">
        <v>4.5949999999999998</v>
      </c>
      <c r="R20" s="6">
        <v>4.6059999999999999</v>
      </c>
      <c r="S20" s="6">
        <v>4.6269999999999998</v>
      </c>
      <c r="T20" s="6">
        <v>4.6580000000000004</v>
      </c>
      <c r="U20" s="6">
        <v>4.6520000000000001</v>
      </c>
      <c r="V20" s="6">
        <v>4.6529999999999996</v>
      </c>
      <c r="W20" s="6">
        <v>4.6769999999999996</v>
      </c>
      <c r="X20" s="6">
        <v>4.6849999999999996</v>
      </c>
      <c r="Y20" s="6">
        <v>4.6920000000000002</v>
      </c>
      <c r="Z20" s="8">
        <v>4.7412283421149368</v>
      </c>
      <c r="AA20" s="8">
        <v>4.793140776252911</v>
      </c>
      <c r="AB20" s="8">
        <v>4.8422956745496872</v>
      </c>
      <c r="AC20" s="8">
        <v>4.8914505728464652</v>
      </c>
    </row>
    <row r="21" spans="1:29" x14ac:dyDescent="0.2">
      <c r="A21" s="2" t="s">
        <v>4</v>
      </c>
      <c r="B21" s="2" t="str">
        <f t="shared" si="1"/>
        <v>33</v>
      </c>
      <c r="C21" s="2">
        <v>33019</v>
      </c>
      <c r="D21" s="2" t="s">
        <v>23</v>
      </c>
      <c r="E21" s="6">
        <v>1.958</v>
      </c>
      <c r="F21" s="6">
        <v>1.9219999999999999</v>
      </c>
      <c r="G21" s="6">
        <v>1.883</v>
      </c>
      <c r="H21" s="6">
        <v>1.8320000000000001</v>
      </c>
      <c r="I21" s="6">
        <v>1.794</v>
      </c>
      <c r="J21" s="6">
        <v>1.744</v>
      </c>
      <c r="K21" s="6">
        <v>1.7030000000000001</v>
      </c>
      <c r="L21" s="6">
        <v>1.627</v>
      </c>
      <c r="M21" s="6">
        <v>1.589</v>
      </c>
      <c r="N21" s="6">
        <v>1.548</v>
      </c>
      <c r="O21" s="6">
        <v>1.5229999999999999</v>
      </c>
      <c r="P21" s="6">
        <v>1.4890000000000001</v>
      </c>
      <c r="Q21" s="6">
        <v>1.4770000000000001</v>
      </c>
      <c r="R21" s="6">
        <v>1.423</v>
      </c>
      <c r="S21" s="6">
        <v>1.37</v>
      </c>
      <c r="T21" s="6">
        <v>1.34</v>
      </c>
      <c r="U21" s="6">
        <v>1.292</v>
      </c>
      <c r="V21" s="6">
        <v>1.2430000000000001</v>
      </c>
      <c r="W21" s="6">
        <v>1.2010000000000001</v>
      </c>
      <c r="X21" s="6">
        <v>1.171</v>
      </c>
      <c r="Y21" s="6">
        <v>1.1499999999999999</v>
      </c>
      <c r="Z21" s="8">
        <v>0.98867430560010272</v>
      </c>
      <c r="AA21" s="8">
        <v>0.80960238790172545</v>
      </c>
      <c r="AB21" s="8">
        <v>0.64533074603887364</v>
      </c>
      <c r="AC21" s="8">
        <v>0.4810591041760216</v>
      </c>
    </row>
    <row r="22" spans="1:29" x14ac:dyDescent="0.2">
      <c r="A22" s="2" t="s">
        <v>4</v>
      </c>
      <c r="B22" s="2" t="str">
        <f t="shared" si="1"/>
        <v>33</v>
      </c>
      <c r="C22" s="2">
        <v>33020</v>
      </c>
      <c r="D22" s="2" t="s">
        <v>24</v>
      </c>
      <c r="E22" s="6">
        <v>2.222</v>
      </c>
      <c r="F22" s="6">
        <v>2.1920000000000002</v>
      </c>
      <c r="G22" s="6">
        <v>2.161</v>
      </c>
      <c r="H22" s="6">
        <v>1.956</v>
      </c>
      <c r="I22" s="6">
        <v>1.8879999999999999</v>
      </c>
      <c r="J22" s="6">
        <v>1.823</v>
      </c>
      <c r="K22" s="6">
        <v>1.7749999999999999</v>
      </c>
      <c r="L22" s="6">
        <v>1.7310000000000001</v>
      </c>
      <c r="M22" s="6">
        <v>1.6839999999999999</v>
      </c>
      <c r="N22" s="6">
        <v>1.605</v>
      </c>
      <c r="O22" s="6">
        <v>1.595</v>
      </c>
      <c r="P22" s="6">
        <v>1.5509999999999999</v>
      </c>
      <c r="Q22" s="6">
        <v>1.5149999999999999</v>
      </c>
      <c r="R22" s="6">
        <v>1.448</v>
      </c>
      <c r="S22" s="6">
        <v>1.351</v>
      </c>
      <c r="T22" s="6">
        <v>1.3360000000000001</v>
      </c>
      <c r="U22" s="6">
        <v>1.2949999999999999</v>
      </c>
      <c r="V22" s="6">
        <v>1.27</v>
      </c>
      <c r="W22" s="6">
        <v>1.2370000000000001</v>
      </c>
      <c r="X22" s="6">
        <v>1.1970000000000001</v>
      </c>
      <c r="Y22" s="6">
        <v>1.159</v>
      </c>
      <c r="Z22" s="8">
        <v>1.0096206896551723</v>
      </c>
      <c r="AA22" s="8">
        <v>0.85759061616732613</v>
      </c>
      <c r="AB22" s="8">
        <v>0.70331362351611093</v>
      </c>
      <c r="AC22" s="8">
        <v>0.54903663086489551</v>
      </c>
    </row>
    <row r="23" spans="1:29" x14ac:dyDescent="0.2">
      <c r="A23" s="2" t="s">
        <v>4</v>
      </c>
      <c r="B23" s="2" t="str">
        <f t="shared" si="1"/>
        <v>33</v>
      </c>
      <c r="C23" s="2">
        <v>33021</v>
      </c>
      <c r="D23" s="2" t="s">
        <v>25</v>
      </c>
      <c r="E23" s="6">
        <v>13.430999999999999</v>
      </c>
      <c r="F23" s="6">
        <v>13.537000000000001</v>
      </c>
      <c r="G23" s="6">
        <v>13.503</v>
      </c>
      <c r="H23" s="6">
        <v>13.589</v>
      </c>
      <c r="I23" s="6">
        <v>13.706</v>
      </c>
      <c r="J23" s="6">
        <v>13.845000000000001</v>
      </c>
      <c r="K23" s="6">
        <v>14.1</v>
      </c>
      <c r="L23" s="6">
        <v>14.195</v>
      </c>
      <c r="M23" s="6">
        <v>14.47</v>
      </c>
      <c r="N23" s="6">
        <v>14.807</v>
      </c>
      <c r="O23" s="6">
        <v>14.97</v>
      </c>
      <c r="P23" s="6">
        <v>15.204000000000001</v>
      </c>
      <c r="Q23" s="6">
        <v>15.379</v>
      </c>
      <c r="R23" s="6">
        <v>15.502000000000001</v>
      </c>
      <c r="S23" s="6">
        <v>15.406000000000001</v>
      </c>
      <c r="T23" s="6">
        <v>15.35</v>
      </c>
      <c r="U23" s="6">
        <v>15.308</v>
      </c>
      <c r="V23" s="6">
        <v>15.313000000000001</v>
      </c>
      <c r="W23" s="6">
        <v>15.298999999999999</v>
      </c>
      <c r="X23" s="6">
        <v>15.282999999999999</v>
      </c>
      <c r="Y23" s="6">
        <v>15.188000000000001</v>
      </c>
      <c r="Z23" s="8">
        <v>15.227769972177137</v>
      </c>
      <c r="AA23" s="8">
        <v>15.371041207961747</v>
      </c>
      <c r="AB23" s="8">
        <v>15.41105993885345</v>
      </c>
      <c r="AC23" s="8">
        <v>15.451078669745156</v>
      </c>
    </row>
    <row r="24" spans="1:29" x14ac:dyDescent="0.2">
      <c r="A24" s="2" t="s">
        <v>4</v>
      </c>
      <c r="B24" s="2" t="str">
        <f t="shared" si="1"/>
        <v>33</v>
      </c>
      <c r="C24" s="2">
        <v>33022</v>
      </c>
      <c r="D24" s="2" t="s">
        <v>26</v>
      </c>
      <c r="E24" s="6">
        <v>1.569</v>
      </c>
      <c r="F24" s="6">
        <v>1.6279999999999999</v>
      </c>
      <c r="G24" s="6">
        <v>1.6910000000000001</v>
      </c>
      <c r="H24" s="6">
        <v>1.7589999999999999</v>
      </c>
      <c r="I24" s="6">
        <v>1.8</v>
      </c>
      <c r="J24" s="6">
        <v>1.857</v>
      </c>
      <c r="K24" s="6">
        <v>1.87</v>
      </c>
      <c r="L24" s="6">
        <v>1.931</v>
      </c>
      <c r="M24" s="6">
        <v>1.966</v>
      </c>
      <c r="N24" s="6">
        <v>1.984</v>
      </c>
      <c r="O24" s="6">
        <v>2.0190000000000001</v>
      </c>
      <c r="P24" s="6">
        <v>2.0249999999999999</v>
      </c>
      <c r="Q24" s="6">
        <v>2.0299999999999998</v>
      </c>
      <c r="R24" s="6">
        <v>2.06</v>
      </c>
      <c r="S24" s="6">
        <v>2.0710000000000002</v>
      </c>
      <c r="T24" s="6">
        <v>2.0830000000000002</v>
      </c>
      <c r="U24" s="6">
        <v>2.0779999999999998</v>
      </c>
      <c r="V24" s="6">
        <v>2.08</v>
      </c>
      <c r="W24" s="6">
        <v>2.0680000000000001</v>
      </c>
      <c r="X24" s="6">
        <v>2.0840000000000001</v>
      </c>
      <c r="Y24" s="6">
        <v>2.12</v>
      </c>
      <c r="Z24" s="8">
        <v>2.1452571311025785</v>
      </c>
      <c r="AA24" s="8">
        <v>2.1386221201316511</v>
      </c>
      <c r="AB24" s="8">
        <v>2.1634503565551291</v>
      </c>
      <c r="AC24" s="8">
        <v>2.1882785929786071</v>
      </c>
    </row>
    <row r="25" spans="1:29" x14ac:dyDescent="0.2">
      <c r="A25" s="2" t="s">
        <v>4</v>
      </c>
      <c r="B25" s="2" t="str">
        <f t="shared" si="1"/>
        <v>33</v>
      </c>
      <c r="C25" s="2">
        <v>33023</v>
      </c>
      <c r="D25" s="2" t="s">
        <v>27</v>
      </c>
      <c r="E25" s="6">
        <v>3.6579999999999999</v>
      </c>
      <c r="F25" s="6">
        <v>3.7290000000000001</v>
      </c>
      <c r="G25" s="6">
        <v>3.78</v>
      </c>
      <c r="H25" s="6">
        <v>3.8730000000000002</v>
      </c>
      <c r="I25" s="6">
        <v>4.0549999999999997</v>
      </c>
      <c r="J25" s="6">
        <v>4.2030000000000003</v>
      </c>
      <c r="K25" s="6">
        <v>4.3979999999999997</v>
      </c>
      <c r="L25" s="6">
        <v>4.6870000000000003</v>
      </c>
      <c r="M25" s="6">
        <v>4.82</v>
      </c>
      <c r="N25" s="6">
        <v>5.0220000000000002</v>
      </c>
      <c r="O25" s="6">
        <v>5.1859999999999999</v>
      </c>
      <c r="P25" s="6">
        <v>5.3319999999999999</v>
      </c>
      <c r="Q25" s="6">
        <v>5.4589999999999996</v>
      </c>
      <c r="R25" s="6">
        <v>5.5229999999999997</v>
      </c>
      <c r="S25" s="6">
        <v>5.5430000000000001</v>
      </c>
      <c r="T25" s="6">
        <v>5.625</v>
      </c>
      <c r="U25" s="6">
        <v>5.6459999999999999</v>
      </c>
      <c r="V25" s="6">
        <v>5.6550000000000002</v>
      </c>
      <c r="W25" s="6">
        <v>5.6550000000000002</v>
      </c>
      <c r="X25" s="6">
        <v>5.6879999999999997</v>
      </c>
      <c r="Y25" s="6">
        <v>5.7229999999999999</v>
      </c>
      <c r="Z25" s="8">
        <v>5.8451394017958771</v>
      </c>
      <c r="AA25" s="8">
        <v>5.9550633615783477</v>
      </c>
      <c r="AB25" s="8">
        <v>6.0764557986594161</v>
      </c>
      <c r="AC25" s="8">
        <v>6.1978482357404827</v>
      </c>
    </row>
    <row r="26" spans="1:29" x14ac:dyDescent="0.2">
      <c r="A26" s="2" t="s">
        <v>4</v>
      </c>
      <c r="B26" s="2" t="str">
        <f t="shared" si="1"/>
        <v>33</v>
      </c>
      <c r="C26" s="2">
        <v>33024</v>
      </c>
      <c r="D26" s="2" t="s">
        <v>28</v>
      </c>
      <c r="E26" s="6">
        <v>3.371</v>
      </c>
      <c r="F26" s="6">
        <v>3.47</v>
      </c>
      <c r="G26" s="6">
        <v>3.516</v>
      </c>
      <c r="H26" s="6">
        <v>3.5760000000000001</v>
      </c>
      <c r="I26" s="6">
        <v>3.714</v>
      </c>
      <c r="J26" s="6">
        <v>3.819</v>
      </c>
      <c r="K26" s="6">
        <v>3.9249999999999998</v>
      </c>
      <c r="L26" s="6">
        <v>4.0860000000000003</v>
      </c>
      <c r="M26" s="6">
        <v>4.1719999999999997</v>
      </c>
      <c r="N26" s="6">
        <v>4.3259999999999996</v>
      </c>
      <c r="O26" s="6">
        <v>4.3330000000000002</v>
      </c>
      <c r="P26" s="6">
        <v>4.3940000000000001</v>
      </c>
      <c r="Q26" s="6">
        <v>4.4240000000000004</v>
      </c>
      <c r="R26" s="6">
        <v>4.4710000000000001</v>
      </c>
      <c r="S26" s="6">
        <v>4.5209999999999999</v>
      </c>
      <c r="T26" s="6">
        <v>4.5529999999999999</v>
      </c>
      <c r="U26" s="6">
        <v>4.5659999999999998</v>
      </c>
      <c r="V26" s="6">
        <v>4.6020000000000003</v>
      </c>
      <c r="W26" s="6">
        <v>4.62</v>
      </c>
      <c r="X26" s="6">
        <v>4.5620000000000003</v>
      </c>
      <c r="Y26" s="6">
        <v>4.5789999999999997</v>
      </c>
      <c r="Z26" s="8">
        <v>4.6229972033871825</v>
      </c>
      <c r="AA26" s="8">
        <v>4.6584344905165143</v>
      </c>
      <c r="AB26" s="8">
        <v>4.7022683498422024</v>
      </c>
      <c r="AC26" s="8">
        <v>4.7461022091678906</v>
      </c>
    </row>
    <row r="27" spans="1:29" x14ac:dyDescent="0.2">
      <c r="A27" s="2" t="s">
        <v>4</v>
      </c>
      <c r="B27" s="2" t="str">
        <f t="shared" si="1"/>
        <v>33</v>
      </c>
      <c r="C27" s="2">
        <v>33025</v>
      </c>
      <c r="D27" s="2" t="s">
        <v>29</v>
      </c>
      <c r="E27" s="6">
        <v>2.504</v>
      </c>
      <c r="F27" s="6">
        <v>2.4870000000000001</v>
      </c>
      <c r="G27" s="6">
        <v>2.4660000000000002</v>
      </c>
      <c r="H27" s="6">
        <v>2.4660000000000002</v>
      </c>
      <c r="I27" s="6">
        <v>2.3660000000000001</v>
      </c>
      <c r="J27" s="6">
        <v>2.379</v>
      </c>
      <c r="K27" s="6">
        <v>2.3860000000000001</v>
      </c>
      <c r="L27" s="6">
        <v>2.3940000000000001</v>
      </c>
      <c r="M27" s="6">
        <v>2.371</v>
      </c>
      <c r="N27" s="6">
        <v>2.403</v>
      </c>
      <c r="O27" s="6">
        <v>2.4089999999999998</v>
      </c>
      <c r="P27" s="6">
        <v>2.4750000000000001</v>
      </c>
      <c r="Q27" s="6">
        <v>2.4430000000000001</v>
      </c>
      <c r="R27" s="6">
        <v>2.4420000000000002</v>
      </c>
      <c r="S27" s="6">
        <v>2.3580000000000001</v>
      </c>
      <c r="T27" s="6">
        <v>2.33</v>
      </c>
      <c r="U27" s="6">
        <v>2.282</v>
      </c>
      <c r="V27" s="6">
        <v>2.2690000000000001</v>
      </c>
      <c r="W27" s="6">
        <v>2.2669999999999999</v>
      </c>
      <c r="X27" s="6">
        <v>2.2429999999999999</v>
      </c>
      <c r="Y27" s="6">
        <v>2.2349999999999999</v>
      </c>
      <c r="Z27" s="8">
        <v>2.1503856773160996</v>
      </c>
      <c r="AA27" s="8">
        <v>2.0561821759660064</v>
      </c>
      <c r="AB27" s="8">
        <v>1.9712649832232823</v>
      </c>
      <c r="AC27" s="8">
        <v>1.8863477904805579</v>
      </c>
    </row>
    <row r="28" spans="1:29" x14ac:dyDescent="0.2">
      <c r="A28" s="2" t="s">
        <v>4</v>
      </c>
      <c r="B28" s="2" t="str">
        <f t="shared" si="1"/>
        <v>33</v>
      </c>
      <c r="C28" s="2">
        <v>33026</v>
      </c>
      <c r="D28" s="2" t="s">
        <v>30</v>
      </c>
      <c r="E28" s="6">
        <v>4.2729999999999997</v>
      </c>
      <c r="F28" s="6">
        <v>4.2640000000000002</v>
      </c>
      <c r="G28" s="6">
        <v>4.2759999999999998</v>
      </c>
      <c r="H28" s="6">
        <v>4.2380000000000004</v>
      </c>
      <c r="I28" s="6">
        <v>4.2229999999999999</v>
      </c>
      <c r="J28" s="6">
        <v>4.2469999999999999</v>
      </c>
      <c r="K28" s="6">
        <v>4.2779999999999996</v>
      </c>
      <c r="L28" s="6">
        <v>4.2690000000000001</v>
      </c>
      <c r="M28" s="6">
        <v>4.298</v>
      </c>
      <c r="N28" s="6">
        <v>4.319</v>
      </c>
      <c r="O28" s="6">
        <v>4.3090000000000002</v>
      </c>
      <c r="P28" s="6">
        <v>4.2919999999999998</v>
      </c>
      <c r="Q28" s="6">
        <v>4.2729999999999997</v>
      </c>
      <c r="R28" s="6">
        <v>4.2140000000000004</v>
      </c>
      <c r="S28" s="6">
        <v>4.1539999999999999</v>
      </c>
      <c r="T28" s="6">
        <v>4.1820000000000004</v>
      </c>
      <c r="U28" s="6">
        <v>4.1189999999999998</v>
      </c>
      <c r="V28" s="6">
        <v>4.0540000000000003</v>
      </c>
      <c r="W28" s="6">
        <v>3.988</v>
      </c>
      <c r="X28" s="6">
        <v>3.9319999999999999</v>
      </c>
      <c r="Y28" s="6">
        <v>3.895</v>
      </c>
      <c r="Z28" s="8">
        <v>3.7227284619635483</v>
      </c>
      <c r="AA28" s="8">
        <v>3.5494023844337566</v>
      </c>
      <c r="AB28" s="8">
        <v>3.3754943773581911</v>
      </c>
      <c r="AC28" s="8">
        <v>3.2015863702826257</v>
      </c>
    </row>
    <row r="29" spans="1:29" x14ac:dyDescent="0.2">
      <c r="A29" s="2" t="s">
        <v>4</v>
      </c>
      <c r="B29" s="2" t="str">
        <f t="shared" si="1"/>
        <v>33</v>
      </c>
      <c r="C29" s="2">
        <v>33027</v>
      </c>
      <c r="D29" s="2" t="s">
        <v>31</v>
      </c>
      <c r="E29" s="6">
        <v>5.2830000000000004</v>
      </c>
      <c r="F29" s="6">
        <v>5.29</v>
      </c>
      <c r="G29" s="6">
        <v>5.2750000000000004</v>
      </c>
      <c r="H29" s="6">
        <v>5.2519999999999998</v>
      </c>
      <c r="I29" s="6">
        <v>5.2670000000000003</v>
      </c>
      <c r="J29" s="6">
        <v>5.3109999999999999</v>
      </c>
      <c r="K29" s="6">
        <v>5.3010000000000002</v>
      </c>
      <c r="L29" s="6">
        <v>5.3639999999999999</v>
      </c>
      <c r="M29" s="6">
        <v>5.4189999999999996</v>
      </c>
      <c r="N29" s="6">
        <v>5.52</v>
      </c>
      <c r="O29" s="6">
        <v>5.4530000000000003</v>
      </c>
      <c r="P29" s="6">
        <v>5.4710000000000001</v>
      </c>
      <c r="Q29" s="6">
        <v>5.4489999999999998</v>
      </c>
      <c r="R29" s="6">
        <v>5.4550000000000001</v>
      </c>
      <c r="S29" s="6">
        <v>5.3940000000000001</v>
      </c>
      <c r="T29" s="6">
        <v>5.32</v>
      </c>
      <c r="U29" s="6">
        <v>5.3209999999999997</v>
      </c>
      <c r="V29" s="6">
        <v>5.2919999999999998</v>
      </c>
      <c r="W29" s="6">
        <v>5.2949999999999999</v>
      </c>
      <c r="X29" s="6">
        <v>5.2510000000000003</v>
      </c>
      <c r="Y29" s="6">
        <v>5.194</v>
      </c>
      <c r="Z29" s="8">
        <v>5.0809744680241709</v>
      </c>
      <c r="AA29" s="8">
        <v>4.9996150268596136</v>
      </c>
      <c r="AB29" s="8">
        <v>4.8853491299776204</v>
      </c>
      <c r="AC29" s="8">
        <v>4.7710832330956263</v>
      </c>
    </row>
    <row r="30" spans="1:29" x14ac:dyDescent="0.2">
      <c r="A30" s="2" t="s">
        <v>4</v>
      </c>
      <c r="B30" s="2" t="str">
        <f t="shared" si="1"/>
        <v>33</v>
      </c>
      <c r="C30" s="2">
        <v>33028</v>
      </c>
      <c r="D30" s="2" t="s">
        <v>32</v>
      </c>
      <c r="E30" s="6">
        <v>1.4710000000000001</v>
      </c>
      <c r="F30" s="6">
        <v>1.429</v>
      </c>
      <c r="G30" s="6">
        <v>1.375</v>
      </c>
      <c r="H30" s="6">
        <v>1.3320000000000001</v>
      </c>
      <c r="I30" s="6">
        <v>1.3069999999999999</v>
      </c>
      <c r="J30" s="6">
        <v>1.3129999999999999</v>
      </c>
      <c r="K30" s="6">
        <v>1.2609999999999999</v>
      </c>
      <c r="L30" s="6">
        <v>1.2250000000000001</v>
      </c>
      <c r="M30" s="6">
        <v>1.208</v>
      </c>
      <c r="N30" s="6">
        <v>1.202</v>
      </c>
      <c r="O30" s="6">
        <v>1.1579999999999999</v>
      </c>
      <c r="P30" s="6">
        <v>1.131</v>
      </c>
      <c r="Q30" s="6">
        <v>1.099</v>
      </c>
      <c r="R30" s="6">
        <v>1.0960000000000001</v>
      </c>
      <c r="S30" s="6">
        <v>1.077</v>
      </c>
      <c r="T30" s="6">
        <v>1.05</v>
      </c>
      <c r="U30" s="6">
        <v>1.024</v>
      </c>
      <c r="V30" s="6">
        <v>1.0129999999999999</v>
      </c>
      <c r="W30" s="6">
        <v>0.98499999999999999</v>
      </c>
      <c r="X30" s="6">
        <v>0.96299999999999997</v>
      </c>
      <c r="Y30" s="6">
        <v>0.95499999999999996</v>
      </c>
      <c r="Z30" s="8">
        <v>0.85837816059021566</v>
      </c>
      <c r="AA30" s="8">
        <v>0.74865127856170766</v>
      </c>
      <c r="AB30" s="8">
        <v>0.65122004154430202</v>
      </c>
      <c r="AC30" s="8">
        <v>0.55378880452689638</v>
      </c>
    </row>
    <row r="31" spans="1:29" x14ac:dyDescent="0.2">
      <c r="A31" s="2"/>
      <c r="B31" s="2"/>
      <c r="C31" s="2">
        <v>33029</v>
      </c>
      <c r="D31" s="3" t="s">
        <v>33</v>
      </c>
      <c r="E31" s="6">
        <v>2.4279999999999999</v>
      </c>
      <c r="F31" s="6">
        <v>2.4630000000000001</v>
      </c>
      <c r="G31" s="6">
        <v>2.4140000000000001</v>
      </c>
      <c r="H31" s="6">
        <v>2.3959999999999999</v>
      </c>
      <c r="I31" s="6">
        <v>2.4039999999999999</v>
      </c>
      <c r="J31" s="6">
        <v>2.3919999999999999</v>
      </c>
      <c r="K31" s="6">
        <v>2.3839999999999999</v>
      </c>
      <c r="L31" s="6">
        <v>2.3559999999999999</v>
      </c>
      <c r="M31" s="6">
        <v>2.3719999999999999</v>
      </c>
      <c r="N31" s="6">
        <v>2.3450000000000002</v>
      </c>
      <c r="O31" s="6">
        <v>2.3420000000000001</v>
      </c>
      <c r="P31" s="6">
        <v>2.294</v>
      </c>
      <c r="Q31" s="6">
        <v>2.266</v>
      </c>
      <c r="R31" s="6">
        <v>2.2690000000000001</v>
      </c>
      <c r="S31" s="6">
        <v>2.218</v>
      </c>
      <c r="T31" s="6">
        <v>2.222</v>
      </c>
      <c r="U31" s="6">
        <v>2.1789999999999998</v>
      </c>
      <c r="V31" s="6">
        <v>2.1850000000000001</v>
      </c>
      <c r="W31" s="6">
        <v>2.1212246192893405</v>
      </c>
      <c r="X31" s="6">
        <v>2.0893369289340105</v>
      </c>
      <c r="Y31" s="6">
        <v>2.0574492385786805</v>
      </c>
      <c r="Z31" s="8">
        <v>1.9408164751881964</v>
      </c>
      <c r="AA31" s="8">
        <v>1.8287680180547579</v>
      </c>
      <c r="AB31" s="8">
        <v>1.7103276040187343</v>
      </c>
      <c r="AC31" s="8">
        <v>1.5918871899827103</v>
      </c>
    </row>
    <row r="32" spans="1:29" x14ac:dyDescent="0.2">
      <c r="A32" s="2" t="s">
        <v>4</v>
      </c>
      <c r="B32" s="2" t="str">
        <f>LEFT(C32,2)</f>
        <v>33</v>
      </c>
      <c r="C32" s="2">
        <v>33030</v>
      </c>
      <c r="D32" s="2" t="s">
        <v>34</v>
      </c>
      <c r="E32" s="6">
        <v>0.76600000000000001</v>
      </c>
      <c r="F32" s="6">
        <v>0.75700000000000001</v>
      </c>
      <c r="G32" s="6">
        <v>0.72299999999999998</v>
      </c>
      <c r="H32" s="6">
        <v>0.71699999999999997</v>
      </c>
      <c r="I32" s="6">
        <v>0.68799999999999994</v>
      </c>
      <c r="J32" s="6">
        <v>0.67500000000000004</v>
      </c>
      <c r="K32" s="6">
        <v>0.67600000000000005</v>
      </c>
      <c r="L32" s="6">
        <v>0.63600000000000001</v>
      </c>
      <c r="M32" s="6">
        <v>0.61299999999999999</v>
      </c>
      <c r="N32" s="6">
        <v>0.623</v>
      </c>
      <c r="O32" s="6">
        <v>0.60099999999999998</v>
      </c>
      <c r="P32" s="6">
        <v>0.60099999999999998</v>
      </c>
      <c r="Q32" s="6">
        <v>0.57399999999999995</v>
      </c>
      <c r="R32" s="6">
        <v>0.55900000000000005</v>
      </c>
      <c r="S32" s="6">
        <v>0.54900000000000004</v>
      </c>
      <c r="T32" s="6">
        <v>0.54100000000000004</v>
      </c>
      <c r="U32" s="6">
        <v>0.51600000000000001</v>
      </c>
      <c r="V32" s="6">
        <v>0.51600000000000001</v>
      </c>
      <c r="W32" s="6">
        <v>0.495</v>
      </c>
      <c r="X32" s="6">
        <v>0.48799999999999999</v>
      </c>
      <c r="Y32" s="6">
        <v>0.46400000000000002</v>
      </c>
      <c r="Z32" s="8">
        <v>0.40871548619447778</v>
      </c>
      <c r="AA32" s="8">
        <v>0.36008307322929167</v>
      </c>
      <c r="AB32" s="8">
        <v>0.30193901560624253</v>
      </c>
      <c r="AC32" s="8">
        <v>0.24379495798319334</v>
      </c>
    </row>
    <row r="33" spans="1:29" x14ac:dyDescent="0.2">
      <c r="A33" s="2"/>
      <c r="B33" s="2"/>
      <c r="C33" s="2">
        <v>33031</v>
      </c>
      <c r="D33" s="3" t="s">
        <v>35</v>
      </c>
      <c r="E33" s="6">
        <v>0.96299999999999997</v>
      </c>
      <c r="F33" s="6">
        <v>0.95599999999999996</v>
      </c>
      <c r="G33" s="6">
        <v>0.92600000000000005</v>
      </c>
      <c r="H33" s="6">
        <v>0.90600000000000003</v>
      </c>
      <c r="I33" s="6">
        <v>0.89400000000000002</v>
      </c>
      <c r="J33" s="6">
        <v>0.88500000000000001</v>
      </c>
      <c r="K33" s="6">
        <v>0.85299999999999998</v>
      </c>
      <c r="L33" s="6">
        <v>0.83699999999999997</v>
      </c>
      <c r="M33" s="6">
        <v>0.82399999999999995</v>
      </c>
      <c r="N33" s="6">
        <v>0.82899999999999996</v>
      </c>
      <c r="O33" s="6">
        <v>0.82</v>
      </c>
      <c r="P33" s="6">
        <v>0.80600000000000005</v>
      </c>
      <c r="Q33" s="6">
        <v>0.80900000000000005</v>
      </c>
      <c r="R33" s="6">
        <v>0.78400000000000003</v>
      </c>
      <c r="S33" s="6">
        <v>0.77100000000000002</v>
      </c>
      <c r="T33" s="6">
        <v>0.74299999999999999</v>
      </c>
      <c r="U33" s="6">
        <v>0.73199999999999998</v>
      </c>
      <c r="V33" s="6">
        <v>0.71699999999999997</v>
      </c>
      <c r="W33" s="6">
        <v>0.69607233502538068</v>
      </c>
      <c r="X33" s="6">
        <v>0.68560850253807104</v>
      </c>
      <c r="Y33" s="6">
        <v>0.6751446700507614</v>
      </c>
      <c r="Z33" s="8">
        <v>0.61255198509300302</v>
      </c>
      <c r="AA33" s="8">
        <v>0.54577037065872325</v>
      </c>
      <c r="AB33" s="8">
        <v>0.48220758344083775</v>
      </c>
      <c r="AC33" s="8">
        <v>0.41864479622295236</v>
      </c>
    </row>
    <row r="34" spans="1:29" x14ac:dyDescent="0.2">
      <c r="A34" s="2" t="s">
        <v>4</v>
      </c>
      <c r="B34" s="2" t="str">
        <f t="shared" ref="B34:B51" si="2">LEFT(C34,2)</f>
        <v>33</v>
      </c>
      <c r="C34" s="2">
        <v>33032</v>
      </c>
      <c r="D34" s="2" t="s">
        <v>36</v>
      </c>
      <c r="E34" s="6">
        <v>98.384</v>
      </c>
      <c r="F34" s="6">
        <v>98.406999999999996</v>
      </c>
      <c r="G34" s="6">
        <v>98.477000000000004</v>
      </c>
      <c r="H34" s="6">
        <v>97.991</v>
      </c>
      <c r="I34" s="6">
        <v>98.582999999999998</v>
      </c>
      <c r="J34" s="6">
        <v>99.15</v>
      </c>
      <c r="K34" s="6">
        <v>99.34</v>
      </c>
      <c r="L34" s="6">
        <v>99.625</v>
      </c>
      <c r="M34" s="6">
        <v>100.286</v>
      </c>
      <c r="N34" s="6">
        <v>101.77800000000001</v>
      </c>
      <c r="O34" s="6">
        <v>102.687</v>
      </c>
      <c r="P34" s="6">
        <v>103.206</v>
      </c>
      <c r="Q34" s="6">
        <v>103.83799999999999</v>
      </c>
      <c r="R34" s="6">
        <v>103.61</v>
      </c>
      <c r="S34" s="6">
        <v>102.651</v>
      </c>
      <c r="T34" s="6">
        <v>102.623</v>
      </c>
      <c r="U34" s="6">
        <v>102.49</v>
      </c>
      <c r="V34" s="6">
        <v>102.499</v>
      </c>
      <c r="W34" s="6">
        <v>103.262</v>
      </c>
      <c r="X34" s="6">
        <v>104.149</v>
      </c>
      <c r="Y34" s="6">
        <v>104.485</v>
      </c>
      <c r="Z34" s="8">
        <v>105.42085624020342</v>
      </c>
      <c r="AA34" s="8">
        <v>106.20126282656916</v>
      </c>
      <c r="AB34" s="8">
        <v>107.13410956591878</v>
      </c>
      <c r="AC34" s="8">
        <v>108.06695630526839</v>
      </c>
    </row>
    <row r="35" spans="1:29" x14ac:dyDescent="0.2">
      <c r="A35" s="2" t="s">
        <v>4</v>
      </c>
      <c r="B35" s="2" t="str">
        <f t="shared" si="2"/>
        <v>33</v>
      </c>
      <c r="C35" s="2">
        <v>33033</v>
      </c>
      <c r="D35" s="2" t="s">
        <v>37</v>
      </c>
      <c r="E35" s="6">
        <v>2.21</v>
      </c>
      <c r="F35" s="6">
        <v>2.1989999999999998</v>
      </c>
      <c r="G35" s="6">
        <v>2.2130000000000001</v>
      </c>
      <c r="H35" s="6">
        <v>2.23</v>
      </c>
      <c r="I35" s="6">
        <v>2.246</v>
      </c>
      <c r="J35" s="6">
        <v>2.2730000000000001</v>
      </c>
      <c r="K35" s="6">
        <v>2.2789999999999999</v>
      </c>
      <c r="L35" s="6">
        <v>2.2570000000000001</v>
      </c>
      <c r="M35" s="6">
        <v>2.2839999999999998</v>
      </c>
      <c r="N35" s="6">
        <v>2.2839999999999998</v>
      </c>
      <c r="O35" s="6">
        <v>2.2909999999999999</v>
      </c>
      <c r="P35" s="6">
        <v>2.2959999999999998</v>
      </c>
      <c r="Q35" s="6">
        <v>2.3109999999999999</v>
      </c>
      <c r="R35" s="6">
        <v>2.2850000000000001</v>
      </c>
      <c r="S35" s="6">
        <v>2.2909999999999999</v>
      </c>
      <c r="T35" s="6">
        <v>2.2349999999999999</v>
      </c>
      <c r="U35" s="6">
        <v>2.2029999999999998</v>
      </c>
      <c r="V35" s="6">
        <v>2.218</v>
      </c>
      <c r="W35" s="6">
        <v>2.2320000000000002</v>
      </c>
      <c r="X35" s="6">
        <v>2.2149999999999999</v>
      </c>
      <c r="Y35" s="6">
        <v>2.2090000000000001</v>
      </c>
      <c r="Z35" s="8">
        <v>2.1678522980562396</v>
      </c>
      <c r="AA35" s="8">
        <v>2.1242291753861728</v>
      </c>
      <c r="AB35" s="8">
        <v>2.0829697096526147</v>
      </c>
      <c r="AC35" s="8">
        <v>2.0417102439190571</v>
      </c>
    </row>
    <row r="36" spans="1:29" x14ac:dyDescent="0.2">
      <c r="A36" s="2" t="s">
        <v>4</v>
      </c>
      <c r="B36" s="2" t="str">
        <f t="shared" si="2"/>
        <v>33</v>
      </c>
      <c r="C36" s="2">
        <v>33034</v>
      </c>
      <c r="D36" s="2" t="s">
        <v>38</v>
      </c>
      <c r="E36" s="6">
        <v>0.70799999999999996</v>
      </c>
      <c r="F36" s="6">
        <v>0.71599999999999997</v>
      </c>
      <c r="G36" s="6">
        <v>0.71699999999999997</v>
      </c>
      <c r="H36" s="6">
        <v>0.70599999999999996</v>
      </c>
      <c r="I36" s="6">
        <v>0.72199999999999998</v>
      </c>
      <c r="J36" s="6">
        <v>0.71399999999999997</v>
      </c>
      <c r="K36" s="6">
        <v>0.72199999999999998</v>
      </c>
      <c r="L36" s="6">
        <v>0.69499999999999995</v>
      </c>
      <c r="M36" s="6">
        <v>0.69399999999999995</v>
      </c>
      <c r="N36" s="6">
        <v>0.66300000000000003</v>
      </c>
      <c r="O36" s="6">
        <v>0.64100000000000001</v>
      </c>
      <c r="P36" s="6">
        <v>0.64600000000000002</v>
      </c>
      <c r="Q36" s="6">
        <v>0.65600000000000003</v>
      </c>
      <c r="R36" s="6">
        <v>0.64600000000000002</v>
      </c>
      <c r="S36" s="6">
        <v>0.65600000000000003</v>
      </c>
      <c r="T36" s="6">
        <v>0.64100000000000001</v>
      </c>
      <c r="U36" s="6">
        <v>0.64100000000000001</v>
      </c>
      <c r="V36" s="6">
        <v>0.626</v>
      </c>
      <c r="W36" s="6">
        <v>0.623</v>
      </c>
      <c r="X36" s="6">
        <v>0.61399999999999999</v>
      </c>
      <c r="Y36" s="6">
        <v>0.60399999999999998</v>
      </c>
      <c r="Z36" s="8">
        <v>0.57940893306190877</v>
      </c>
      <c r="AA36" s="8">
        <v>0.55900395162256022</v>
      </c>
      <c r="AB36" s="8">
        <v>0.53400574781463295</v>
      </c>
      <c r="AC36" s="8">
        <v>0.50900754400670578</v>
      </c>
    </row>
    <row r="37" spans="1:29" x14ac:dyDescent="0.2">
      <c r="A37" s="2" t="s">
        <v>4</v>
      </c>
      <c r="B37" s="2" t="str">
        <f t="shared" si="2"/>
        <v>33</v>
      </c>
      <c r="C37" s="2">
        <v>33035</v>
      </c>
      <c r="D37" s="2" t="s">
        <v>39</v>
      </c>
      <c r="E37" s="6">
        <v>7.3739999999999997</v>
      </c>
      <c r="F37" s="6">
        <v>7.4</v>
      </c>
      <c r="G37" s="6">
        <v>7.4720000000000004</v>
      </c>
      <c r="H37" s="6">
        <v>7.6509999999999998</v>
      </c>
      <c r="I37" s="6">
        <v>7.8040000000000003</v>
      </c>
      <c r="J37" s="6">
        <v>7.99</v>
      </c>
      <c r="K37" s="6">
        <v>8.27</v>
      </c>
      <c r="L37" s="6">
        <v>8.4879999999999995</v>
      </c>
      <c r="M37" s="6">
        <v>8.6519999999999992</v>
      </c>
      <c r="N37" s="6">
        <v>8.8490000000000002</v>
      </c>
      <c r="O37" s="6">
        <v>8.968</v>
      </c>
      <c r="P37" s="6">
        <v>9.08</v>
      </c>
      <c r="Q37" s="6">
        <v>9.1530000000000005</v>
      </c>
      <c r="R37" s="6">
        <v>9.1669999999999998</v>
      </c>
      <c r="S37" s="6">
        <v>9.1229999999999993</v>
      </c>
      <c r="T37" s="6">
        <v>9.1790000000000003</v>
      </c>
      <c r="U37" s="6">
        <v>9.1829999999999998</v>
      </c>
      <c r="V37" s="6">
        <v>9.2149999999999999</v>
      </c>
      <c r="W37" s="6">
        <v>9.1630000000000003</v>
      </c>
      <c r="X37" s="6">
        <v>9.1300000000000008</v>
      </c>
      <c r="Y37" s="6">
        <v>9.1950000000000003</v>
      </c>
      <c r="Z37" s="8">
        <v>9.2125482566834922</v>
      </c>
      <c r="AA37" s="8">
        <v>9.1683332554371528</v>
      </c>
      <c r="AB37" s="8">
        <v>9.1857574624540419</v>
      </c>
      <c r="AC37" s="8">
        <v>9.2031816694709292</v>
      </c>
    </row>
    <row r="38" spans="1:29" x14ac:dyDescent="0.2">
      <c r="A38" s="2" t="s">
        <v>4</v>
      </c>
      <c r="B38" s="2" t="str">
        <f t="shared" si="2"/>
        <v>33</v>
      </c>
      <c r="C38" s="2">
        <v>33036</v>
      </c>
      <c r="D38" s="2" t="s">
        <v>40</v>
      </c>
      <c r="E38" s="6">
        <v>4.8</v>
      </c>
      <c r="F38" s="6">
        <v>4.7939999999999996</v>
      </c>
      <c r="G38" s="6">
        <v>4.7809999999999997</v>
      </c>
      <c r="H38" s="6">
        <v>4.8179999999999996</v>
      </c>
      <c r="I38" s="6">
        <v>4.8849999999999998</v>
      </c>
      <c r="J38" s="6">
        <v>4.9160000000000004</v>
      </c>
      <c r="K38" s="6">
        <v>4.8600000000000003</v>
      </c>
      <c r="L38" s="6">
        <v>4.899</v>
      </c>
      <c r="M38" s="6">
        <v>4.9429999999999996</v>
      </c>
      <c r="N38" s="6">
        <v>4.9960000000000004</v>
      </c>
      <c r="O38" s="6">
        <v>5.0629999999999997</v>
      </c>
      <c r="P38" s="6">
        <v>5.0529999999999999</v>
      </c>
      <c r="Q38" s="6">
        <v>4.9800000000000004</v>
      </c>
      <c r="R38" s="6">
        <v>4.9320000000000004</v>
      </c>
      <c r="S38" s="6">
        <v>4.8899999999999997</v>
      </c>
      <c r="T38" s="6">
        <v>4.8570000000000002</v>
      </c>
      <c r="U38" s="6">
        <v>4.8079999999999998</v>
      </c>
      <c r="V38" s="6">
        <v>4.7530000000000001</v>
      </c>
      <c r="W38" s="6">
        <v>4.72</v>
      </c>
      <c r="X38" s="6">
        <v>4.7270000000000003</v>
      </c>
      <c r="Y38" s="6">
        <v>4.7060000000000004</v>
      </c>
      <c r="Z38" s="8">
        <v>4.5613739898557641</v>
      </c>
      <c r="AA38" s="8">
        <v>4.4074029473238499</v>
      </c>
      <c r="AB38" s="8">
        <v>4.2621315597437812</v>
      </c>
      <c r="AC38" s="8">
        <v>4.1168601721637135</v>
      </c>
    </row>
    <row r="39" spans="1:29" x14ac:dyDescent="0.2">
      <c r="A39" s="2" t="s">
        <v>4</v>
      </c>
      <c r="B39" s="2" t="str">
        <f t="shared" si="2"/>
        <v>33</v>
      </c>
      <c r="C39" s="2">
        <v>33037</v>
      </c>
      <c r="D39" s="2" t="s">
        <v>41</v>
      </c>
      <c r="E39" s="6">
        <v>5.117</v>
      </c>
      <c r="F39" s="6">
        <v>5.1970000000000001</v>
      </c>
      <c r="G39" s="6">
        <v>5.25</v>
      </c>
      <c r="H39" s="6">
        <v>5.2990000000000004</v>
      </c>
      <c r="I39" s="6">
        <v>5.4379999999999997</v>
      </c>
      <c r="J39" s="6">
        <v>5.5750000000000002</v>
      </c>
      <c r="K39" s="6">
        <v>5.68</v>
      </c>
      <c r="L39" s="6">
        <v>5.8259999999999996</v>
      </c>
      <c r="M39" s="6">
        <v>5.9640000000000004</v>
      </c>
      <c r="N39" s="6">
        <v>6.0709999999999997</v>
      </c>
      <c r="O39" s="6">
        <v>6.2190000000000003</v>
      </c>
      <c r="P39" s="6">
        <v>6.3650000000000002</v>
      </c>
      <c r="Q39" s="6">
        <v>6.4420000000000002</v>
      </c>
      <c r="R39" s="6">
        <v>6.5039999999999996</v>
      </c>
      <c r="S39" s="6">
        <v>6.4420000000000002</v>
      </c>
      <c r="T39" s="6">
        <v>6.5090000000000003</v>
      </c>
      <c r="U39" s="6">
        <v>6.5220000000000002</v>
      </c>
      <c r="V39" s="6">
        <v>6.5529999999999999</v>
      </c>
      <c r="W39" s="6">
        <v>6.5090000000000003</v>
      </c>
      <c r="X39" s="6">
        <v>6.532</v>
      </c>
      <c r="Y39" s="6">
        <v>6.5529999999999999</v>
      </c>
      <c r="Z39" s="8">
        <v>6.6187167360806658</v>
      </c>
      <c r="AA39" s="8">
        <v>6.6761135028496286</v>
      </c>
      <c r="AB39" s="8">
        <v>6.7416196405085493</v>
      </c>
      <c r="AC39" s="8">
        <v>6.8071257781674701</v>
      </c>
    </row>
    <row r="40" spans="1:29" x14ac:dyDescent="0.2">
      <c r="A40" s="2" t="s">
        <v>4</v>
      </c>
      <c r="B40" s="2" t="str">
        <f t="shared" si="2"/>
        <v>33</v>
      </c>
      <c r="C40" s="2">
        <v>33038</v>
      </c>
      <c r="D40" s="2" t="s">
        <v>42</v>
      </c>
      <c r="E40" s="6">
        <v>5.3470000000000004</v>
      </c>
      <c r="F40" s="6">
        <v>5.4379999999999997</v>
      </c>
      <c r="G40" s="6">
        <v>5.5519999999999996</v>
      </c>
      <c r="H40" s="6">
        <v>5.6710000000000003</v>
      </c>
      <c r="I40" s="6">
        <v>5.8940000000000001</v>
      </c>
      <c r="J40" s="6">
        <v>6.101</v>
      </c>
      <c r="K40" s="6">
        <v>6.2149999999999999</v>
      </c>
      <c r="L40" s="6">
        <v>6.36</v>
      </c>
      <c r="M40" s="6">
        <v>6.5510000000000002</v>
      </c>
      <c r="N40" s="6">
        <v>6.7140000000000004</v>
      </c>
      <c r="O40" s="6">
        <v>6.7770000000000001</v>
      </c>
      <c r="P40" s="6">
        <v>6.8780000000000001</v>
      </c>
      <c r="Q40" s="6">
        <v>6.907</v>
      </c>
      <c r="R40" s="6">
        <v>6.9909999999999997</v>
      </c>
      <c r="S40" s="6">
        <v>7.0149999999999997</v>
      </c>
      <c r="T40" s="6">
        <v>7.0330000000000004</v>
      </c>
      <c r="U40" s="6">
        <v>7.0190000000000001</v>
      </c>
      <c r="V40" s="6">
        <v>7.032</v>
      </c>
      <c r="W40" s="6">
        <v>7.1050000000000004</v>
      </c>
      <c r="X40" s="6">
        <v>7.0620000000000003</v>
      </c>
      <c r="Y40" s="6">
        <v>7.0609999999999999</v>
      </c>
      <c r="Z40" s="8">
        <v>7.1114592312526614</v>
      </c>
      <c r="AA40" s="8">
        <v>7.1730260303687636</v>
      </c>
      <c r="AB40" s="8">
        <v>7.2234924078091121</v>
      </c>
      <c r="AC40" s="8">
        <v>7.2739587852494569</v>
      </c>
    </row>
    <row r="41" spans="1:29" x14ac:dyDescent="0.2">
      <c r="A41" s="2" t="s">
        <v>4</v>
      </c>
      <c r="B41" s="2" t="str">
        <f t="shared" si="2"/>
        <v>33</v>
      </c>
      <c r="C41" s="2">
        <v>33039</v>
      </c>
      <c r="D41" s="2" t="s">
        <v>43</v>
      </c>
      <c r="E41" s="6">
        <v>8.4459999999999997</v>
      </c>
      <c r="F41" s="6">
        <v>8.6340000000000003</v>
      </c>
      <c r="G41" s="6">
        <v>8.9280000000000008</v>
      </c>
      <c r="H41" s="6">
        <v>9.17</v>
      </c>
      <c r="I41" s="6">
        <v>9.391</v>
      </c>
      <c r="J41" s="6">
        <v>9.67</v>
      </c>
      <c r="K41" s="6">
        <v>10.106999999999999</v>
      </c>
      <c r="L41" s="6">
        <v>10.44</v>
      </c>
      <c r="M41" s="6">
        <v>10.865</v>
      </c>
      <c r="N41" s="6">
        <v>11.179</v>
      </c>
      <c r="O41" s="6">
        <v>11.324999999999999</v>
      </c>
      <c r="P41" s="6">
        <v>11.523999999999999</v>
      </c>
      <c r="Q41" s="6">
        <v>11.851000000000001</v>
      </c>
      <c r="R41" s="6">
        <v>11.932</v>
      </c>
      <c r="S41" s="6">
        <v>11.98</v>
      </c>
      <c r="T41" s="6">
        <v>12.118</v>
      </c>
      <c r="U41" s="6">
        <v>12.131</v>
      </c>
      <c r="V41" s="6">
        <v>12.263</v>
      </c>
      <c r="W41" s="6">
        <v>12.243</v>
      </c>
      <c r="X41" s="6">
        <v>12.291</v>
      </c>
      <c r="Y41" s="6">
        <v>12.286</v>
      </c>
      <c r="Z41" s="8">
        <v>12.533701612903227</v>
      </c>
      <c r="AA41" s="8">
        <v>12.836165322580646</v>
      </c>
      <c r="AB41" s="8">
        <v>13.083967741935483</v>
      </c>
      <c r="AC41" s="8">
        <v>13.331770161290324</v>
      </c>
    </row>
    <row r="42" spans="1:29" x14ac:dyDescent="0.2">
      <c r="A42" s="2" t="s">
        <v>4</v>
      </c>
      <c r="B42" s="2" t="str">
        <f t="shared" si="2"/>
        <v>33</v>
      </c>
      <c r="C42" s="2">
        <v>33040</v>
      </c>
      <c r="D42" s="2" t="s">
        <v>44</v>
      </c>
      <c r="E42" s="6">
        <v>4.976</v>
      </c>
      <c r="F42" s="6">
        <v>5.1100000000000003</v>
      </c>
      <c r="G42" s="6">
        <v>5.2489999999999997</v>
      </c>
      <c r="H42" s="6">
        <v>5.3390000000000004</v>
      </c>
      <c r="I42" s="6">
        <v>5.41</v>
      </c>
      <c r="J42" s="6">
        <v>5.5110000000000001</v>
      </c>
      <c r="K42" s="6">
        <v>5.577</v>
      </c>
      <c r="L42" s="6">
        <v>5.6219999999999999</v>
      </c>
      <c r="M42" s="6">
        <v>5.742</v>
      </c>
      <c r="N42" s="6">
        <v>5.8419999999999996</v>
      </c>
      <c r="O42" s="6">
        <v>5.8550000000000004</v>
      </c>
      <c r="P42" s="6">
        <v>5.859</v>
      </c>
      <c r="Q42" s="6">
        <v>5.8710000000000004</v>
      </c>
      <c r="R42" s="6">
        <v>5.8129999999999997</v>
      </c>
      <c r="S42" s="6">
        <v>5.8090000000000002</v>
      </c>
      <c r="T42" s="6">
        <v>5.81</v>
      </c>
      <c r="U42" s="6">
        <v>5.8029999999999999</v>
      </c>
      <c r="V42" s="6">
        <v>5.7789999999999999</v>
      </c>
      <c r="W42" s="6">
        <v>5.6849999999999996</v>
      </c>
      <c r="X42" s="6">
        <v>5.625</v>
      </c>
      <c r="Y42" s="6">
        <v>5.6580000000000004</v>
      </c>
      <c r="Z42" s="8">
        <v>5.5867986663042224</v>
      </c>
      <c r="AA42" s="8">
        <v>5.469270677892319</v>
      </c>
      <c r="AB42" s="8">
        <v>5.3984846223888292</v>
      </c>
      <c r="AC42" s="8">
        <v>5.3276985668853376</v>
      </c>
    </row>
    <row r="43" spans="1:29" x14ac:dyDescent="0.2">
      <c r="A43" s="2" t="s">
        <v>4</v>
      </c>
      <c r="B43" s="2" t="str">
        <f t="shared" si="2"/>
        <v>33</v>
      </c>
      <c r="C43" s="2">
        <v>33041</v>
      </c>
      <c r="D43" s="2" t="s">
        <v>45</v>
      </c>
      <c r="E43" s="6">
        <v>0.94299999999999995</v>
      </c>
      <c r="F43" s="6">
        <v>0.94799999999999995</v>
      </c>
      <c r="G43" s="6">
        <v>0.94799999999999995</v>
      </c>
      <c r="H43" s="6">
        <v>0.96199999999999997</v>
      </c>
      <c r="I43" s="6">
        <v>0.94799999999999995</v>
      </c>
      <c r="J43" s="6">
        <v>0.96499999999999997</v>
      </c>
      <c r="K43" s="6">
        <v>0.94599999999999995</v>
      </c>
      <c r="L43" s="6">
        <v>0.94299999999999995</v>
      </c>
      <c r="M43" s="6">
        <v>0.95799999999999996</v>
      </c>
      <c r="N43" s="6">
        <v>0.97199999999999998</v>
      </c>
      <c r="O43" s="6">
        <v>0.96399999999999997</v>
      </c>
      <c r="P43" s="6">
        <v>0.94199999999999995</v>
      </c>
      <c r="Q43" s="6">
        <v>0.94399999999999995</v>
      </c>
      <c r="R43" s="6">
        <v>0.92600000000000005</v>
      </c>
      <c r="S43" s="6">
        <v>0.93100000000000005</v>
      </c>
      <c r="T43" s="6">
        <v>0.91500000000000004</v>
      </c>
      <c r="U43" s="6">
        <v>0.88100000000000001</v>
      </c>
      <c r="V43" s="6">
        <v>0.86299999999999999</v>
      </c>
      <c r="W43" s="6">
        <v>0.83699999999999997</v>
      </c>
      <c r="X43" s="6">
        <v>0.83599999999999997</v>
      </c>
      <c r="Y43" s="6">
        <v>0.83899999999999997</v>
      </c>
      <c r="Z43" s="8">
        <v>0.78124363627564841</v>
      </c>
      <c r="AA43" s="8">
        <v>0.7093903406891211</v>
      </c>
      <c r="AB43" s="8">
        <v>0.65184049554781254</v>
      </c>
      <c r="AC43" s="8">
        <v>0.5942906504065042</v>
      </c>
    </row>
    <row r="44" spans="1:29" x14ac:dyDescent="0.2">
      <c r="A44" s="2" t="s">
        <v>4</v>
      </c>
      <c r="B44" s="2" t="str">
        <f t="shared" si="2"/>
        <v>33</v>
      </c>
      <c r="C44" s="2">
        <v>33042</v>
      </c>
      <c r="D44" s="2" t="s">
        <v>46</v>
      </c>
      <c r="E44" s="6">
        <v>2.617</v>
      </c>
      <c r="F44" s="6">
        <v>2.6230000000000002</v>
      </c>
      <c r="G44" s="6">
        <v>2.617</v>
      </c>
      <c r="H44" s="6">
        <v>2.6259999999999999</v>
      </c>
      <c r="I44" s="6">
        <v>2.673</v>
      </c>
      <c r="J44" s="6">
        <v>2.714</v>
      </c>
      <c r="K44" s="6">
        <v>2.7690000000000001</v>
      </c>
      <c r="L44" s="6">
        <v>2.7909999999999999</v>
      </c>
      <c r="M44" s="6">
        <v>2.8149999999999999</v>
      </c>
      <c r="N44" s="6">
        <v>2.8519999999999999</v>
      </c>
      <c r="O44" s="6">
        <v>2.86</v>
      </c>
      <c r="P44" s="6">
        <v>2.8679999999999999</v>
      </c>
      <c r="Q44" s="6">
        <v>2.944</v>
      </c>
      <c r="R44" s="6">
        <v>2.956</v>
      </c>
      <c r="S44" s="6">
        <v>2.9350000000000001</v>
      </c>
      <c r="T44" s="6">
        <v>2.9209999999999998</v>
      </c>
      <c r="U44" s="6">
        <v>2.88</v>
      </c>
      <c r="V44" s="6">
        <v>2.8460000000000001</v>
      </c>
      <c r="W44" s="6">
        <v>2.8620000000000001</v>
      </c>
      <c r="X44" s="6">
        <v>2.8719999999999999</v>
      </c>
      <c r="Y44" s="6">
        <v>2.9369999999999998</v>
      </c>
      <c r="Z44" s="8">
        <v>2.9355645281777862</v>
      </c>
      <c r="AA44" s="8">
        <v>2.8689118538776044</v>
      </c>
      <c r="AB44" s="8">
        <v>2.8675081510946971</v>
      </c>
      <c r="AC44" s="8">
        <v>2.8661044483117899</v>
      </c>
    </row>
    <row r="45" spans="1:29" x14ac:dyDescent="0.2">
      <c r="A45" s="2" t="s">
        <v>4</v>
      </c>
      <c r="B45" s="2" t="str">
        <f t="shared" si="2"/>
        <v>33</v>
      </c>
      <c r="C45" s="2">
        <v>33043</v>
      </c>
      <c r="D45" s="2" t="s">
        <v>47</v>
      </c>
      <c r="E45" s="6">
        <v>2.048</v>
      </c>
      <c r="F45" s="6">
        <v>2.0499999999999998</v>
      </c>
      <c r="G45" s="6">
        <v>2.0489999999999999</v>
      </c>
      <c r="H45" s="6">
        <v>2.008</v>
      </c>
      <c r="I45" s="6">
        <v>2.0169999999999999</v>
      </c>
      <c r="J45" s="6">
        <v>2.032</v>
      </c>
      <c r="K45" s="6">
        <v>2.0459999999999998</v>
      </c>
      <c r="L45" s="6">
        <v>2.0379999999999998</v>
      </c>
      <c r="M45" s="6">
        <v>2.0510000000000002</v>
      </c>
      <c r="N45" s="6">
        <v>2.0510000000000002</v>
      </c>
      <c r="O45" s="6">
        <v>2.0350000000000001</v>
      </c>
      <c r="P45" s="6">
        <v>2.0089999999999999</v>
      </c>
      <c r="Q45" s="6">
        <v>2.016</v>
      </c>
      <c r="R45" s="6">
        <v>2.056</v>
      </c>
      <c r="S45" s="6">
        <v>2.0619999999999998</v>
      </c>
      <c r="T45" s="6">
        <v>2.0790000000000002</v>
      </c>
      <c r="U45" s="6">
        <v>2.093</v>
      </c>
      <c r="V45" s="6">
        <v>2.089</v>
      </c>
      <c r="W45" s="6">
        <v>2.1309999999999998</v>
      </c>
      <c r="X45" s="6">
        <v>2.1120000000000001</v>
      </c>
      <c r="Y45" s="6">
        <v>2.1469999999999998</v>
      </c>
      <c r="Z45" s="8">
        <v>2.1948902963658448</v>
      </c>
      <c r="AA45" s="8">
        <v>2.2156411145944399</v>
      </c>
      <c r="AB45" s="8">
        <v>2.2627507121373669</v>
      </c>
      <c r="AC45" s="8">
        <v>2.3098603096802939</v>
      </c>
    </row>
    <row r="46" spans="1:29" x14ac:dyDescent="0.2">
      <c r="A46" s="2" t="s">
        <v>4</v>
      </c>
      <c r="B46" s="2" t="str">
        <f t="shared" si="2"/>
        <v>33</v>
      </c>
      <c r="C46" s="2">
        <v>33044</v>
      </c>
      <c r="D46" s="2" t="s">
        <v>48</v>
      </c>
      <c r="E46" s="6">
        <v>2.5089999999999999</v>
      </c>
      <c r="F46" s="6">
        <v>2.5179999999999998</v>
      </c>
      <c r="G46" s="6">
        <v>2.4609999999999999</v>
      </c>
      <c r="H46" s="6">
        <v>2.4729999999999999</v>
      </c>
      <c r="I46" s="6">
        <v>2.4449999999999998</v>
      </c>
      <c r="J46" s="6">
        <v>2.4129999999999998</v>
      </c>
      <c r="K46" s="6">
        <v>2.371</v>
      </c>
      <c r="L46" s="6">
        <v>2.3610000000000002</v>
      </c>
      <c r="M46" s="6">
        <v>2.3559999999999999</v>
      </c>
      <c r="N46" s="6">
        <v>2.3580000000000001</v>
      </c>
      <c r="O46" s="6">
        <v>2.3140000000000001</v>
      </c>
      <c r="P46" s="6">
        <v>2.3130000000000002</v>
      </c>
      <c r="Q46" s="6">
        <v>2.2749999999999999</v>
      </c>
      <c r="R46" s="6">
        <v>2.238</v>
      </c>
      <c r="S46" s="6">
        <v>2.1960000000000002</v>
      </c>
      <c r="T46" s="6">
        <v>2.19</v>
      </c>
      <c r="U46" s="6">
        <v>2.1419999999999999</v>
      </c>
      <c r="V46" s="6">
        <v>2.1190000000000002</v>
      </c>
      <c r="W46" s="6">
        <v>2.0830000000000002</v>
      </c>
      <c r="X46" s="6">
        <v>2.073</v>
      </c>
      <c r="Y46" s="6">
        <v>2.06</v>
      </c>
      <c r="Z46" s="8">
        <v>1.9385524456704568</v>
      </c>
      <c r="AA46" s="8">
        <v>1.8041292639440221</v>
      </c>
      <c r="AB46" s="8">
        <v>1.6819152930094865</v>
      </c>
      <c r="AC46" s="8">
        <v>1.5597013220749514</v>
      </c>
    </row>
    <row r="47" spans="1:29" x14ac:dyDescent="0.2">
      <c r="A47" s="2" t="s">
        <v>4</v>
      </c>
      <c r="B47" s="2" t="str">
        <f t="shared" si="2"/>
        <v>33</v>
      </c>
      <c r="C47" s="2">
        <v>33045</v>
      </c>
      <c r="D47" s="2" t="s">
        <v>49</v>
      </c>
      <c r="E47" s="6">
        <v>3.516</v>
      </c>
      <c r="F47" s="6">
        <v>3.5630000000000002</v>
      </c>
      <c r="G47" s="6">
        <v>3.5920000000000001</v>
      </c>
      <c r="H47" s="6">
        <v>3.6680000000000001</v>
      </c>
      <c r="I47" s="6">
        <v>3.6859999999999999</v>
      </c>
      <c r="J47" s="6">
        <v>3.782</v>
      </c>
      <c r="K47" s="6">
        <v>3.87</v>
      </c>
      <c r="L47" s="6">
        <v>4.0199999999999996</v>
      </c>
      <c r="M47" s="6">
        <v>4.1449999999999996</v>
      </c>
      <c r="N47" s="6">
        <v>4.234</v>
      </c>
      <c r="O47" s="6">
        <v>4.26</v>
      </c>
      <c r="P47" s="6">
        <v>4.3129999999999997</v>
      </c>
      <c r="Q47" s="6">
        <v>4.3220000000000001</v>
      </c>
      <c r="R47" s="6">
        <v>4.3209999999999997</v>
      </c>
      <c r="S47" s="6">
        <v>4.3540000000000001</v>
      </c>
      <c r="T47" s="6">
        <v>4.306</v>
      </c>
      <c r="U47" s="6">
        <v>4.298</v>
      </c>
      <c r="V47" s="6">
        <v>4.3090000000000002</v>
      </c>
      <c r="W47" s="6">
        <v>4.3079999999999998</v>
      </c>
      <c r="X47" s="6">
        <v>4.2160000000000002</v>
      </c>
      <c r="Y47" s="6">
        <v>4.2039999999999997</v>
      </c>
      <c r="Z47" s="8">
        <v>4.1548344900890566</v>
      </c>
      <c r="AA47" s="8">
        <v>4.1075271318920121</v>
      </c>
      <c r="AB47" s="8">
        <v>4.0582212827520179</v>
      </c>
      <c r="AC47" s="8">
        <v>4.0089154336120245</v>
      </c>
    </row>
    <row r="48" spans="1:29" x14ac:dyDescent="0.2">
      <c r="A48" s="2" t="s">
        <v>4</v>
      </c>
      <c r="B48" s="2" t="str">
        <f t="shared" si="2"/>
        <v>33</v>
      </c>
      <c r="C48" s="2">
        <v>33046</v>
      </c>
      <c r="D48" s="2" t="s">
        <v>50</v>
      </c>
      <c r="E48" s="6">
        <v>1.9470000000000001</v>
      </c>
      <c r="F48" s="6">
        <v>1.972</v>
      </c>
      <c r="G48" s="6">
        <v>1.9330000000000001</v>
      </c>
      <c r="H48" s="6">
        <v>1.9259999999999999</v>
      </c>
      <c r="I48" s="6">
        <v>1.929</v>
      </c>
      <c r="J48" s="6">
        <v>1.9279999999999999</v>
      </c>
      <c r="K48" s="6">
        <v>1.9019999999999999</v>
      </c>
      <c r="L48" s="6">
        <v>1.8859999999999999</v>
      </c>
      <c r="M48" s="6">
        <v>1.907</v>
      </c>
      <c r="N48" s="6">
        <v>1.9419999999999999</v>
      </c>
      <c r="O48" s="6">
        <v>1.956</v>
      </c>
      <c r="P48" s="6">
        <v>1.9690000000000001</v>
      </c>
      <c r="Q48" s="6">
        <v>1.9710000000000001</v>
      </c>
      <c r="R48" s="6">
        <v>1.9770000000000001</v>
      </c>
      <c r="S48" s="6">
        <v>1.8879999999999999</v>
      </c>
      <c r="T48" s="6">
        <v>1.847</v>
      </c>
      <c r="U48" s="6">
        <v>1.8049999999999999</v>
      </c>
      <c r="V48" s="6">
        <v>1.7749999999999999</v>
      </c>
      <c r="W48" s="6">
        <v>1.7509999999999999</v>
      </c>
      <c r="X48" s="6">
        <v>1.72</v>
      </c>
      <c r="Y48" s="6">
        <v>1.708</v>
      </c>
      <c r="Z48" s="8">
        <v>1.6030082590023123</v>
      </c>
      <c r="AA48" s="8">
        <v>1.4873953466421257</v>
      </c>
      <c r="AB48" s="8">
        <v>1.3816659587521829</v>
      </c>
      <c r="AC48" s="8">
        <v>1.2759365708622397</v>
      </c>
    </row>
    <row r="49" spans="1:29" x14ac:dyDescent="0.2">
      <c r="A49" s="2" t="s">
        <v>4</v>
      </c>
      <c r="B49" s="2" t="str">
        <f t="shared" si="2"/>
        <v>33</v>
      </c>
      <c r="C49" s="2">
        <v>33047</v>
      </c>
      <c r="D49" s="2" t="s">
        <v>51</v>
      </c>
      <c r="E49" s="6">
        <v>0.14399999999999999</v>
      </c>
      <c r="F49" s="6">
        <v>0.14499999999999999</v>
      </c>
      <c r="G49" s="6">
        <v>0.13600000000000001</v>
      </c>
      <c r="H49" s="6">
        <v>0.128</v>
      </c>
      <c r="I49" s="6">
        <v>0.124</v>
      </c>
      <c r="J49" s="6">
        <v>0.123</v>
      </c>
      <c r="K49" s="6">
        <v>0.11700000000000001</v>
      </c>
      <c r="L49" s="6">
        <v>0.107</v>
      </c>
      <c r="M49" s="6">
        <v>0.106</v>
      </c>
      <c r="N49" s="6">
        <v>0.105</v>
      </c>
      <c r="O49" s="6">
        <v>9.8000000000000004E-2</v>
      </c>
      <c r="P49" s="6">
        <v>9.4E-2</v>
      </c>
      <c r="Q49" s="6">
        <v>9.1999999999999998E-2</v>
      </c>
      <c r="R49" s="6">
        <v>8.5000000000000006E-2</v>
      </c>
      <c r="S49" s="6">
        <v>8.3000000000000004E-2</v>
      </c>
      <c r="T49" s="6">
        <v>7.8E-2</v>
      </c>
      <c r="U49" s="6">
        <v>7.6999999999999999E-2</v>
      </c>
      <c r="V49" s="6">
        <v>7.8E-2</v>
      </c>
      <c r="W49" s="6">
        <v>7.6999999999999999E-2</v>
      </c>
      <c r="X49" s="6">
        <v>7.2999999999999995E-2</v>
      </c>
      <c r="Y49" s="6">
        <v>6.9000000000000006E-2</v>
      </c>
      <c r="Z49" s="8">
        <v>6.0616822429906542E-2</v>
      </c>
      <c r="AA49" s="8">
        <v>5.3487850467289717E-2</v>
      </c>
      <c r="AB49" s="8">
        <v>4.461869158878505E-2</v>
      </c>
      <c r="AC49" s="8">
        <v>3.574953271028037E-2</v>
      </c>
    </row>
    <row r="50" spans="1:29" x14ac:dyDescent="0.2">
      <c r="A50" s="2" t="s">
        <v>4</v>
      </c>
      <c r="B50" s="2" t="str">
        <f t="shared" si="2"/>
        <v>33</v>
      </c>
      <c r="C50" s="2">
        <v>33048</v>
      </c>
      <c r="D50" s="2" t="s">
        <v>52</v>
      </c>
      <c r="E50" s="6">
        <v>2.629</v>
      </c>
      <c r="F50" s="6">
        <v>2.6160000000000001</v>
      </c>
      <c r="G50" s="6">
        <v>2.673</v>
      </c>
      <c r="H50" s="6">
        <v>2.6840000000000002</v>
      </c>
      <c r="I50" s="6">
        <v>2.68</v>
      </c>
      <c r="J50" s="6">
        <v>2.7029999999999998</v>
      </c>
      <c r="K50" s="6">
        <v>2.673</v>
      </c>
      <c r="L50" s="6">
        <v>2.6429999999999998</v>
      </c>
      <c r="M50" s="6">
        <v>2.6789999999999998</v>
      </c>
      <c r="N50" s="6">
        <v>2.7170000000000001</v>
      </c>
      <c r="O50" s="6">
        <v>2.702</v>
      </c>
      <c r="P50" s="6">
        <v>2.6739999999999999</v>
      </c>
      <c r="Q50" s="6">
        <v>2.6539999999999999</v>
      </c>
      <c r="R50" s="6">
        <v>2.6619999999999999</v>
      </c>
      <c r="S50" s="6">
        <v>2.6150000000000002</v>
      </c>
      <c r="T50" s="6">
        <v>2.577</v>
      </c>
      <c r="U50" s="6">
        <v>2.556</v>
      </c>
      <c r="V50" s="6">
        <v>2.548</v>
      </c>
      <c r="W50" s="6">
        <v>2.5339999999999998</v>
      </c>
      <c r="X50" s="6">
        <v>2.5089999999999999</v>
      </c>
      <c r="Y50" s="6">
        <v>2.492</v>
      </c>
      <c r="Z50" s="8">
        <v>2.4003472390105838</v>
      </c>
      <c r="AA50" s="8">
        <v>2.3059883988325129</v>
      </c>
      <c r="AB50" s="8">
        <v>2.2137103983018367</v>
      </c>
      <c r="AC50" s="8">
        <v>2.1214323977711604</v>
      </c>
    </row>
    <row r="51" spans="1:29" x14ac:dyDescent="0.2">
      <c r="A51" s="2" t="s">
        <v>4</v>
      </c>
      <c r="B51" s="2" t="str">
        <f t="shared" si="2"/>
        <v>33</v>
      </c>
      <c r="C51" s="2">
        <v>33049</v>
      </c>
      <c r="D51" s="3" t="s">
        <v>379</v>
      </c>
      <c r="E51" s="6">
        <v>3.7050000000000001</v>
      </c>
      <c r="F51" s="6">
        <v>3.7320000000000002</v>
      </c>
      <c r="G51" s="6">
        <v>3.6389999999999998</v>
      </c>
      <c r="H51" s="6">
        <v>3.597</v>
      </c>
      <c r="I51" s="6">
        <v>3.597</v>
      </c>
      <c r="J51" s="6">
        <v>3.5859999999999999</v>
      </c>
      <c r="K51" s="6">
        <v>3.5539999999999998</v>
      </c>
      <c r="L51" s="6">
        <v>3.5150000000000001</v>
      </c>
      <c r="M51" s="6">
        <v>3.5110000000000001</v>
      </c>
      <c r="N51" s="6">
        <v>3.4710000000000001</v>
      </c>
      <c r="O51" s="6">
        <v>3.4489999999999998</v>
      </c>
      <c r="P51" s="6">
        <v>3.383</v>
      </c>
      <c r="Q51" s="6">
        <v>3.351</v>
      </c>
      <c r="R51" s="6">
        <v>3.3260000000000001</v>
      </c>
      <c r="S51" s="6">
        <v>3.2589999999999999</v>
      </c>
      <c r="T51" s="6">
        <v>3.226</v>
      </c>
      <c r="U51" s="6">
        <v>3.1629999999999998</v>
      </c>
      <c r="V51" s="6">
        <v>3.1520000000000001</v>
      </c>
      <c r="W51" s="6">
        <v>3.06</v>
      </c>
      <c r="X51" s="6">
        <v>3.0139999999999998</v>
      </c>
      <c r="Y51" s="6">
        <v>2.968</v>
      </c>
      <c r="Z51" s="8">
        <v>2.7609728580540005</v>
      </c>
      <c r="AA51" s="8">
        <v>2.553945716108001</v>
      </c>
      <c r="AB51" s="8">
        <v>2.3412454923717059</v>
      </c>
      <c r="AC51" s="8">
        <v>2.1310097087378641</v>
      </c>
    </row>
    <row r="52" spans="1:29" x14ac:dyDescent="0.2">
      <c r="A52" s="2" t="s">
        <v>53</v>
      </c>
      <c r="B52" s="2" t="str">
        <f t="shared" ref="B52:B71" si="3">LEFT(C52,2)</f>
        <v>34</v>
      </c>
      <c r="C52" s="2">
        <v>34001</v>
      </c>
      <c r="D52" s="2" t="s">
        <v>54</v>
      </c>
      <c r="E52" s="6">
        <v>2.1640000000000001</v>
      </c>
      <c r="F52" s="6">
        <v>2.1419999999999999</v>
      </c>
      <c r="G52" s="6">
        <v>2.1960000000000002</v>
      </c>
      <c r="H52" s="6">
        <v>2.1989999999999998</v>
      </c>
      <c r="I52" s="6">
        <v>2.2360000000000002</v>
      </c>
      <c r="J52" s="6">
        <v>2.2549999999999999</v>
      </c>
      <c r="K52" s="6">
        <v>2.2599999999999998</v>
      </c>
      <c r="L52" s="6">
        <v>2.2429999999999999</v>
      </c>
      <c r="M52" s="6">
        <v>2.226</v>
      </c>
      <c r="N52" s="6">
        <v>2.226</v>
      </c>
      <c r="O52" s="6">
        <v>2.2400000000000002</v>
      </c>
      <c r="P52" s="6">
        <v>2.2010000000000001</v>
      </c>
      <c r="Q52" s="6">
        <v>2.1869999999999998</v>
      </c>
      <c r="R52" s="6">
        <v>2.19</v>
      </c>
      <c r="S52" s="6">
        <v>2.1619999999999999</v>
      </c>
      <c r="T52" s="6">
        <v>2.1589999999999998</v>
      </c>
      <c r="U52" s="6">
        <v>2.1539999999999999</v>
      </c>
      <c r="V52" s="6">
        <v>2.15</v>
      </c>
      <c r="W52" s="6">
        <v>2.1589999999999998</v>
      </c>
      <c r="X52" s="6">
        <v>2.1429999999999998</v>
      </c>
      <c r="Y52" s="6">
        <v>2.1259999999999999</v>
      </c>
      <c r="Z52" s="8">
        <v>2.1021667109546271</v>
      </c>
      <c r="AA52" s="8">
        <v>2.0901474955158443</v>
      </c>
      <c r="AB52" s="8">
        <v>2.0661236298412278</v>
      </c>
      <c r="AC52" s="8">
        <v>2.0420997641666117</v>
      </c>
    </row>
    <row r="53" spans="1:29" x14ac:dyDescent="0.2">
      <c r="A53" s="2" t="s">
        <v>53</v>
      </c>
      <c r="B53" s="2" t="str">
        <f t="shared" si="3"/>
        <v>34</v>
      </c>
      <c r="C53" s="2">
        <v>34002</v>
      </c>
      <c r="D53" s="2" t="s">
        <v>55</v>
      </c>
      <c r="E53" s="6">
        <v>2.8620000000000001</v>
      </c>
      <c r="F53" s="6">
        <v>2.766</v>
      </c>
      <c r="G53" s="6">
        <v>2.718</v>
      </c>
      <c r="H53" s="6">
        <v>2.6459999999999999</v>
      </c>
      <c r="I53" s="6">
        <v>2.6019999999999999</v>
      </c>
      <c r="J53" s="6">
        <v>2.5510000000000002</v>
      </c>
      <c r="K53" s="6">
        <v>2.5129999999999999</v>
      </c>
      <c r="L53" s="6">
        <v>2.4700000000000002</v>
      </c>
      <c r="M53" s="6">
        <v>2.4369999999999998</v>
      </c>
      <c r="N53" s="6">
        <v>2.4239999999999999</v>
      </c>
      <c r="O53" s="6">
        <v>2.403</v>
      </c>
      <c r="P53" s="6">
        <v>2.3820000000000001</v>
      </c>
      <c r="Q53" s="6">
        <v>2.355</v>
      </c>
      <c r="R53" s="6">
        <v>2.306</v>
      </c>
      <c r="S53" s="6">
        <v>2.2730000000000001</v>
      </c>
      <c r="T53" s="6">
        <v>2.2599999999999998</v>
      </c>
      <c r="U53" s="6">
        <v>2.2330000000000001</v>
      </c>
      <c r="V53" s="6">
        <v>2.1890000000000001</v>
      </c>
      <c r="W53" s="6">
        <v>2.1859999999999999</v>
      </c>
      <c r="X53" s="6">
        <v>2.1539999999999999</v>
      </c>
      <c r="Y53" s="6">
        <v>2.129</v>
      </c>
      <c r="Z53" s="8">
        <v>2.009775171810166</v>
      </c>
      <c r="AA53" s="8">
        <v>1.8886253565871369</v>
      </c>
      <c r="AB53" s="8">
        <v>1.7680005186721992</v>
      </c>
      <c r="AC53" s="8">
        <v>1.6473756807572613</v>
      </c>
    </row>
    <row r="54" spans="1:29" x14ac:dyDescent="0.2">
      <c r="A54" s="2" t="s">
        <v>53</v>
      </c>
      <c r="B54" s="2" t="str">
        <f t="shared" si="3"/>
        <v>34</v>
      </c>
      <c r="C54" s="2">
        <v>34003</v>
      </c>
      <c r="D54" s="2" t="s">
        <v>56</v>
      </c>
      <c r="E54" s="6">
        <v>4.0999999999999996</v>
      </c>
      <c r="F54" s="6">
        <v>4.0810000000000004</v>
      </c>
      <c r="G54" s="6">
        <v>3.976</v>
      </c>
      <c r="H54" s="6">
        <v>3.903</v>
      </c>
      <c r="I54" s="6">
        <v>3.87</v>
      </c>
      <c r="J54" s="6">
        <v>3.8340000000000001</v>
      </c>
      <c r="K54" s="6">
        <v>3.83</v>
      </c>
      <c r="L54" s="6">
        <v>3.7480000000000002</v>
      </c>
      <c r="M54" s="6">
        <v>3.7240000000000002</v>
      </c>
      <c r="N54" s="6">
        <v>3.714</v>
      </c>
      <c r="O54" s="6">
        <v>3.722</v>
      </c>
      <c r="P54" s="6">
        <v>3.7010000000000001</v>
      </c>
      <c r="Q54" s="6">
        <v>3.698</v>
      </c>
      <c r="R54" s="6">
        <v>3.6139999999999999</v>
      </c>
      <c r="S54" s="6">
        <v>3.57</v>
      </c>
      <c r="T54" s="6">
        <v>3.528</v>
      </c>
      <c r="U54" s="6">
        <v>3.4809999999999999</v>
      </c>
      <c r="V54" s="6">
        <v>3.419</v>
      </c>
      <c r="W54" s="6">
        <v>3.3580000000000001</v>
      </c>
      <c r="X54" s="6">
        <v>3.32</v>
      </c>
      <c r="Y54" s="6">
        <v>3.2919999999999998</v>
      </c>
      <c r="Z54" s="8">
        <v>3.1038490217872545</v>
      </c>
      <c r="AA54" s="8">
        <v>2.9025471613408591</v>
      </c>
      <c r="AB54" s="8">
        <v>2.7127958710412492</v>
      </c>
      <c r="AC54" s="8">
        <v>2.5230445807416393</v>
      </c>
    </row>
    <row r="55" spans="1:29" x14ac:dyDescent="0.2">
      <c r="A55" s="2" t="s">
        <v>3</v>
      </c>
      <c r="B55" s="2" t="str">
        <f t="shared" si="3"/>
        <v>34</v>
      </c>
      <c r="C55" s="2">
        <v>34004</v>
      </c>
      <c r="D55" s="2" t="s">
        <v>57</v>
      </c>
      <c r="E55" s="6">
        <v>2.5070000000000001</v>
      </c>
      <c r="F55" s="6">
        <v>2.4830000000000001</v>
      </c>
      <c r="G55" s="6">
        <v>2.4260000000000002</v>
      </c>
      <c r="H55" s="6">
        <v>2.4169999999999998</v>
      </c>
      <c r="I55" s="6">
        <v>2.3889999999999998</v>
      </c>
      <c r="J55" s="6">
        <v>2.3849999999999998</v>
      </c>
      <c r="K55" s="6">
        <v>2.3490000000000002</v>
      </c>
      <c r="L55" s="6">
        <v>2.2959999999999998</v>
      </c>
      <c r="M55" s="6">
        <v>2.2919999999999998</v>
      </c>
      <c r="N55" s="6">
        <v>2.2559999999999998</v>
      </c>
      <c r="O55" s="6">
        <v>2.2149999999999999</v>
      </c>
      <c r="P55" s="6">
        <v>2.198</v>
      </c>
      <c r="Q55" s="6">
        <v>2.2029999999999998</v>
      </c>
      <c r="R55" s="6">
        <v>2.1720000000000002</v>
      </c>
      <c r="S55" s="6">
        <v>2.1419999999999999</v>
      </c>
      <c r="T55" s="6">
        <v>2.1230000000000002</v>
      </c>
      <c r="U55" s="6">
        <v>2.1259999999999999</v>
      </c>
      <c r="V55" s="6">
        <v>2.0720000000000001</v>
      </c>
      <c r="W55" s="6">
        <v>2.0430000000000001</v>
      </c>
      <c r="X55" s="6">
        <v>2.0030000000000001</v>
      </c>
      <c r="Y55" s="6">
        <v>2.0190000000000001</v>
      </c>
      <c r="Z55" s="8">
        <v>1.9110359603789837</v>
      </c>
      <c r="AA55" s="8">
        <v>1.7673613982199254</v>
      </c>
      <c r="AB55" s="8">
        <v>1.6602529428653461</v>
      </c>
      <c r="AC55" s="8">
        <v>1.5531444875107665</v>
      </c>
    </row>
    <row r="56" spans="1:29" x14ac:dyDescent="0.2">
      <c r="A56" s="2" t="s">
        <v>53</v>
      </c>
      <c r="B56" s="2" t="str">
        <f t="shared" si="3"/>
        <v>34</v>
      </c>
      <c r="C56" s="2">
        <v>34005</v>
      </c>
      <c r="D56" s="2" t="s">
        <v>58</v>
      </c>
      <c r="E56" s="6">
        <v>0.94399999999999995</v>
      </c>
      <c r="F56" s="6">
        <v>0.93799999999999994</v>
      </c>
      <c r="G56" s="6">
        <v>0.91400000000000003</v>
      </c>
      <c r="H56" s="6">
        <v>0.89500000000000002</v>
      </c>
      <c r="I56" s="6">
        <v>0.86799999999999999</v>
      </c>
      <c r="J56" s="6">
        <v>0.87</v>
      </c>
      <c r="K56" s="6">
        <v>0.85799999999999998</v>
      </c>
      <c r="L56" s="6">
        <v>0.83799999999999997</v>
      </c>
      <c r="M56" s="6">
        <v>0.82099999999999995</v>
      </c>
      <c r="N56" s="6">
        <v>0.79100000000000004</v>
      </c>
      <c r="O56" s="6">
        <v>0.81200000000000006</v>
      </c>
      <c r="P56" s="6">
        <v>0.8</v>
      </c>
      <c r="Q56" s="6">
        <v>0.80800000000000005</v>
      </c>
      <c r="R56" s="6">
        <v>0.81299999999999994</v>
      </c>
      <c r="S56" s="6">
        <v>0.78900000000000003</v>
      </c>
      <c r="T56" s="6">
        <v>0.76800000000000002</v>
      </c>
      <c r="U56" s="6">
        <v>0.751</v>
      </c>
      <c r="V56" s="6">
        <v>0.74299999999999999</v>
      </c>
      <c r="W56" s="6">
        <v>0.73299999999999998</v>
      </c>
      <c r="X56" s="6">
        <v>0.70099999999999996</v>
      </c>
      <c r="Y56" s="6">
        <v>0.68400000000000005</v>
      </c>
      <c r="Z56" s="8">
        <v>0.63721150389454762</v>
      </c>
      <c r="AA56" s="8">
        <v>0.59550699021370079</v>
      </c>
      <c r="AB56" s="8">
        <v>0.54755562212901931</v>
      </c>
      <c r="AC56" s="8">
        <v>0.49960425404433789</v>
      </c>
    </row>
    <row r="57" spans="1:29" x14ac:dyDescent="0.2">
      <c r="A57" s="2" t="s">
        <v>53</v>
      </c>
      <c r="B57" s="2" t="str">
        <f t="shared" si="3"/>
        <v>34</v>
      </c>
      <c r="C57" s="2">
        <v>34006</v>
      </c>
      <c r="D57" s="2" t="s">
        <v>59</v>
      </c>
      <c r="E57" s="6">
        <v>7.1</v>
      </c>
      <c r="F57" s="6">
        <v>7.1269999999999998</v>
      </c>
      <c r="G57" s="6">
        <v>7.1109999999999998</v>
      </c>
      <c r="H57" s="6">
        <v>7.1280000000000001</v>
      </c>
      <c r="I57" s="6">
        <v>7.16</v>
      </c>
      <c r="J57" s="6">
        <v>7.1630000000000003</v>
      </c>
      <c r="K57" s="6">
        <v>7.1459999999999999</v>
      </c>
      <c r="L57" s="6">
        <v>7.093</v>
      </c>
      <c r="M57" s="6">
        <v>7.1769999999999996</v>
      </c>
      <c r="N57" s="6">
        <v>7.194</v>
      </c>
      <c r="O57" s="6">
        <v>7.2380000000000004</v>
      </c>
      <c r="P57" s="6">
        <v>7.319</v>
      </c>
      <c r="Q57" s="6">
        <v>7.3730000000000002</v>
      </c>
      <c r="R57" s="6">
        <v>7.2290000000000001</v>
      </c>
      <c r="S57" s="6">
        <v>7.1239999999999997</v>
      </c>
      <c r="T57" s="6">
        <v>7.0439999999999996</v>
      </c>
      <c r="U57" s="6">
        <v>6.9989999999999997</v>
      </c>
      <c r="V57" s="6">
        <v>6.9210000000000003</v>
      </c>
      <c r="W57" s="6">
        <v>6.9020000000000001</v>
      </c>
      <c r="X57" s="6">
        <v>6.8490000000000002</v>
      </c>
      <c r="Y57" s="6">
        <v>6.7949999999999999</v>
      </c>
      <c r="Z57" s="8">
        <v>6.5978322183436982</v>
      </c>
      <c r="AA57" s="8">
        <v>6.4117837085443963</v>
      </c>
      <c r="AB57" s="8">
        <v>6.2130490306100308</v>
      </c>
      <c r="AC57" s="8">
        <v>6.0143143526756653</v>
      </c>
    </row>
    <row r="58" spans="1:29" x14ac:dyDescent="0.2">
      <c r="A58" s="2" t="s">
        <v>60</v>
      </c>
      <c r="B58" s="2" t="str">
        <f t="shared" si="3"/>
        <v>34</v>
      </c>
      <c r="C58" s="2">
        <v>34007</v>
      </c>
      <c r="D58" s="2" t="s">
        <v>61</v>
      </c>
      <c r="E58" s="6">
        <v>6.8259999999999996</v>
      </c>
      <c r="F58" s="6">
        <v>6.8289999999999997</v>
      </c>
      <c r="G58" s="6">
        <v>6.8639999999999999</v>
      </c>
      <c r="H58" s="6">
        <v>6.8949999999999996</v>
      </c>
      <c r="I58" s="6">
        <v>6.8979999999999997</v>
      </c>
      <c r="J58" s="6">
        <v>6.89</v>
      </c>
      <c r="K58" s="6">
        <v>6.8769999999999998</v>
      </c>
      <c r="L58" s="6">
        <v>6.8959999999999999</v>
      </c>
      <c r="M58" s="6">
        <v>6.9039999999999999</v>
      </c>
      <c r="N58" s="6">
        <v>6.9459999999999997</v>
      </c>
      <c r="O58" s="6">
        <v>6.9779999999999998</v>
      </c>
      <c r="P58" s="6">
        <v>7.0519999999999996</v>
      </c>
      <c r="Q58" s="6">
        <v>7.0949999999999998</v>
      </c>
      <c r="R58" s="6">
        <v>7.1349999999999998</v>
      </c>
      <c r="S58" s="6">
        <v>7.1829999999999998</v>
      </c>
      <c r="T58" s="6">
        <v>7.1120000000000001</v>
      </c>
      <c r="U58" s="6">
        <v>7.0629999999999997</v>
      </c>
      <c r="V58" s="6">
        <v>7.0149999999999997</v>
      </c>
      <c r="W58" s="6">
        <v>6.9530000000000003</v>
      </c>
      <c r="X58" s="6">
        <v>6.915</v>
      </c>
      <c r="Y58" s="6">
        <v>6.8840000000000003</v>
      </c>
      <c r="Z58" s="8">
        <v>6.8685589803411915</v>
      </c>
      <c r="AA58" s="8">
        <v>6.8808767820933383</v>
      </c>
      <c r="AB58" s="8">
        <v>6.8653662284994015</v>
      </c>
      <c r="AC58" s="8">
        <v>6.8498556749054638</v>
      </c>
    </row>
    <row r="59" spans="1:29" x14ac:dyDescent="0.2">
      <c r="A59" s="2" t="s">
        <v>62</v>
      </c>
      <c r="B59" s="2" t="str">
        <f t="shared" si="3"/>
        <v>34</v>
      </c>
      <c r="C59" s="2">
        <v>34008</v>
      </c>
      <c r="D59" s="2" t="s">
        <v>63</v>
      </c>
      <c r="E59" s="6">
        <v>1.772</v>
      </c>
      <c r="F59" s="6">
        <v>1.77</v>
      </c>
      <c r="G59" s="6">
        <v>1.802</v>
      </c>
      <c r="H59" s="6">
        <v>1.8340000000000001</v>
      </c>
      <c r="I59" s="6">
        <v>1.9239999999999999</v>
      </c>
      <c r="J59" s="6">
        <v>1.9359999999999999</v>
      </c>
      <c r="K59" s="6">
        <v>1.944</v>
      </c>
      <c r="L59" s="6">
        <v>1.9419999999999999</v>
      </c>
      <c r="M59" s="6">
        <v>2.0030000000000001</v>
      </c>
      <c r="N59" s="6">
        <v>2.0670000000000002</v>
      </c>
      <c r="O59" s="6">
        <v>2.0750000000000002</v>
      </c>
      <c r="P59" s="6">
        <v>2.1259999999999999</v>
      </c>
      <c r="Q59" s="6">
        <v>2.1190000000000002</v>
      </c>
      <c r="R59" s="6">
        <v>2.141</v>
      </c>
      <c r="S59" s="6">
        <v>2.1389999999999998</v>
      </c>
      <c r="T59" s="6">
        <v>2.12</v>
      </c>
      <c r="U59" s="6">
        <v>2.109</v>
      </c>
      <c r="V59" s="6">
        <v>2.1219999999999999</v>
      </c>
      <c r="W59" s="6">
        <v>2.149</v>
      </c>
      <c r="X59" s="6">
        <v>2.1219999999999999</v>
      </c>
      <c r="Y59" s="6">
        <v>2.1150000000000002</v>
      </c>
      <c r="Z59" s="8">
        <v>2.1289105710047833</v>
      </c>
      <c r="AA59" s="8">
        <v>2.1527045435833241</v>
      </c>
      <c r="AB59" s="8">
        <v>2.166661154303017</v>
      </c>
      <c r="AC59" s="8">
        <v>2.1806177650227099</v>
      </c>
    </row>
    <row r="60" spans="1:29" x14ac:dyDescent="0.2">
      <c r="A60" s="2" t="s">
        <v>62</v>
      </c>
      <c r="B60" s="2" t="str">
        <f t="shared" si="3"/>
        <v>34</v>
      </c>
      <c r="C60" s="2">
        <v>34009</v>
      </c>
      <c r="D60" s="2" t="s">
        <v>64</v>
      </c>
      <c r="E60" s="6">
        <v>11.765000000000001</v>
      </c>
      <c r="F60" s="6">
        <v>11.852</v>
      </c>
      <c r="G60" s="6">
        <v>11.949</v>
      </c>
      <c r="H60" s="6">
        <v>12.052</v>
      </c>
      <c r="I60" s="6">
        <v>12.19</v>
      </c>
      <c r="J60" s="6">
        <v>12.308999999999999</v>
      </c>
      <c r="K60" s="6">
        <v>12.577999999999999</v>
      </c>
      <c r="L60" s="6">
        <v>12.978999999999999</v>
      </c>
      <c r="M60" s="6">
        <v>13.3</v>
      </c>
      <c r="N60" s="6">
        <v>13.627000000000001</v>
      </c>
      <c r="O60" s="6">
        <v>13.86</v>
      </c>
      <c r="P60" s="6">
        <v>14.12</v>
      </c>
      <c r="Q60" s="6">
        <v>14.167</v>
      </c>
      <c r="R60" s="6">
        <v>14.349</v>
      </c>
      <c r="S60" s="6">
        <v>14.225</v>
      </c>
      <c r="T60" s="6">
        <v>14.313000000000001</v>
      </c>
      <c r="U60" s="6">
        <v>14.43</v>
      </c>
      <c r="V60" s="6">
        <v>14.593</v>
      </c>
      <c r="W60" s="6">
        <v>14.673</v>
      </c>
      <c r="X60" s="6">
        <v>14.749000000000001</v>
      </c>
      <c r="Y60" s="6">
        <v>14.693</v>
      </c>
      <c r="Z60" s="8">
        <v>15.148019707207208</v>
      </c>
      <c r="AA60" s="8">
        <v>15.753858671171171</v>
      </c>
      <c r="AB60" s="8">
        <v>16.210612612612614</v>
      </c>
      <c r="AC60" s="8">
        <v>16.667366554054052</v>
      </c>
    </row>
    <row r="61" spans="1:29" x14ac:dyDescent="0.2">
      <c r="A61" s="2" t="s">
        <v>60</v>
      </c>
      <c r="B61" s="2" t="str">
        <f t="shared" si="3"/>
        <v>34</v>
      </c>
      <c r="C61" s="2">
        <v>34010</v>
      </c>
      <c r="D61" s="2" t="s">
        <v>65</v>
      </c>
      <c r="E61" s="6">
        <v>7.9279999999999999</v>
      </c>
      <c r="F61" s="6">
        <v>8.0679999999999996</v>
      </c>
      <c r="G61" s="6">
        <v>8.0399999999999991</v>
      </c>
      <c r="H61" s="6">
        <v>8.1370000000000005</v>
      </c>
      <c r="I61" s="6">
        <v>8.3529999999999998</v>
      </c>
      <c r="J61" s="6">
        <v>8.593</v>
      </c>
      <c r="K61" s="6">
        <v>8.6780000000000008</v>
      </c>
      <c r="L61" s="6">
        <v>8.7349999999999994</v>
      </c>
      <c r="M61" s="6">
        <v>8.7880000000000003</v>
      </c>
      <c r="N61" s="6">
        <v>8.9420000000000002</v>
      </c>
      <c r="O61" s="6">
        <v>8.9890000000000008</v>
      </c>
      <c r="P61" s="6">
        <v>9.0939999999999994</v>
      </c>
      <c r="Q61" s="6">
        <v>9.0519999999999996</v>
      </c>
      <c r="R61" s="6">
        <v>9.1240000000000006</v>
      </c>
      <c r="S61" s="6">
        <v>9.0820000000000007</v>
      </c>
      <c r="T61" s="6">
        <v>9.1039999999999992</v>
      </c>
      <c r="U61" s="6">
        <v>9.0350000000000001</v>
      </c>
      <c r="V61" s="6">
        <v>9.0060000000000002</v>
      </c>
      <c r="W61" s="6">
        <v>9.0749999999999993</v>
      </c>
      <c r="X61" s="6">
        <v>9.1329999999999991</v>
      </c>
      <c r="Y61" s="6">
        <v>9.1460000000000008</v>
      </c>
      <c r="Z61" s="8">
        <v>9.1981449017788321</v>
      </c>
      <c r="AA61" s="8">
        <v>9.2475557241943349</v>
      </c>
      <c r="AB61" s="8">
        <v>9.299626507919033</v>
      </c>
      <c r="AC61" s="8">
        <v>9.3516972916437293</v>
      </c>
    </row>
    <row r="62" spans="1:29" x14ac:dyDescent="0.2">
      <c r="A62" s="2" t="s">
        <v>53</v>
      </c>
      <c r="B62" s="2" t="str">
        <f t="shared" si="3"/>
        <v>34</v>
      </c>
      <c r="C62" s="2">
        <v>34011</v>
      </c>
      <c r="D62" s="2" t="s">
        <v>66</v>
      </c>
      <c r="E62" s="6">
        <v>1.0629999999999999</v>
      </c>
      <c r="F62" s="6">
        <v>1.0649999999999999</v>
      </c>
      <c r="G62" s="6">
        <v>1.079</v>
      </c>
      <c r="H62" s="6">
        <v>1.0880000000000001</v>
      </c>
      <c r="I62" s="6">
        <v>1.0920000000000001</v>
      </c>
      <c r="J62" s="6">
        <v>1.0740000000000001</v>
      </c>
      <c r="K62" s="6">
        <v>1.08</v>
      </c>
      <c r="L62" s="6">
        <v>1.0780000000000001</v>
      </c>
      <c r="M62" s="6">
        <v>1.105</v>
      </c>
      <c r="N62" s="6">
        <v>1.125</v>
      </c>
      <c r="O62" s="6">
        <v>1.1339999999999999</v>
      </c>
      <c r="P62" s="6">
        <v>1.131</v>
      </c>
      <c r="Q62" s="6">
        <v>1.113</v>
      </c>
      <c r="R62" s="6">
        <v>1.117</v>
      </c>
      <c r="S62" s="6">
        <v>1.109</v>
      </c>
      <c r="T62" s="6">
        <v>1.123</v>
      </c>
      <c r="U62" s="6">
        <v>1.1120000000000001</v>
      </c>
      <c r="V62" s="6">
        <v>1.0920000000000001</v>
      </c>
      <c r="W62" s="6">
        <v>1.0920000000000001</v>
      </c>
      <c r="X62" s="6">
        <v>1.1040000000000001</v>
      </c>
      <c r="Y62" s="6">
        <v>1.1000000000000001</v>
      </c>
      <c r="Z62" s="8">
        <v>1.0886955404697676</v>
      </c>
      <c r="AA62" s="8">
        <v>1.0790397533572467</v>
      </c>
      <c r="AB62" s="8">
        <v>1.0676941867014496</v>
      </c>
      <c r="AC62" s="8">
        <v>1.0563486200456524</v>
      </c>
    </row>
    <row r="63" spans="1:29" x14ac:dyDescent="0.2">
      <c r="A63" s="2" t="s">
        <v>62</v>
      </c>
      <c r="B63" s="2" t="str">
        <f t="shared" si="3"/>
        <v>34</v>
      </c>
      <c r="C63" s="2">
        <v>34012</v>
      </c>
      <c r="D63" s="2" t="s">
        <v>67</v>
      </c>
      <c r="E63" s="6">
        <v>2.2970000000000002</v>
      </c>
      <c r="F63" s="6">
        <v>2.2610000000000001</v>
      </c>
      <c r="G63" s="6">
        <v>2.2029999999999998</v>
      </c>
      <c r="H63" s="6">
        <v>2.25</v>
      </c>
      <c r="I63" s="6">
        <v>2.2440000000000002</v>
      </c>
      <c r="J63" s="6">
        <v>2.2200000000000002</v>
      </c>
      <c r="K63" s="6">
        <v>2.1589999999999998</v>
      </c>
      <c r="L63" s="6">
        <v>2.109</v>
      </c>
      <c r="M63" s="6">
        <v>2.1040000000000001</v>
      </c>
      <c r="N63" s="6">
        <v>2.0750000000000002</v>
      </c>
      <c r="O63" s="6">
        <v>2.069</v>
      </c>
      <c r="P63" s="6">
        <v>2.0699999999999998</v>
      </c>
      <c r="Q63" s="6">
        <v>2.0409999999999999</v>
      </c>
      <c r="R63" s="6">
        <v>2.012</v>
      </c>
      <c r="S63" s="6">
        <v>1.998</v>
      </c>
      <c r="T63" s="6">
        <v>1.9870000000000001</v>
      </c>
      <c r="U63" s="6">
        <v>1.94</v>
      </c>
      <c r="V63" s="6">
        <v>1.891</v>
      </c>
      <c r="W63" s="6">
        <v>1.863</v>
      </c>
      <c r="X63" s="6">
        <v>1.843</v>
      </c>
      <c r="Y63" s="6">
        <v>1.7929999999999999</v>
      </c>
      <c r="Z63" s="8">
        <v>1.6779720525911836</v>
      </c>
      <c r="AA63" s="8">
        <v>1.5828815864117196</v>
      </c>
      <c r="AB63" s="8">
        <v>1.4646459438715922</v>
      </c>
      <c r="AC63" s="8">
        <v>1.3464103013314646</v>
      </c>
    </row>
    <row r="64" spans="1:29" x14ac:dyDescent="0.2">
      <c r="A64" s="2" t="s">
        <v>62</v>
      </c>
      <c r="B64" s="2" t="str">
        <f t="shared" si="3"/>
        <v>34</v>
      </c>
      <c r="C64" s="2">
        <v>34013</v>
      </c>
      <c r="D64" s="2" t="s">
        <v>68</v>
      </c>
      <c r="E64" s="6">
        <v>6.9429999999999996</v>
      </c>
      <c r="F64" s="6">
        <v>7.1040000000000001</v>
      </c>
      <c r="G64" s="6">
        <v>7.1840000000000002</v>
      </c>
      <c r="H64" s="6">
        <v>7.3550000000000004</v>
      </c>
      <c r="I64" s="6">
        <v>7.476</v>
      </c>
      <c r="J64" s="6">
        <v>7.5730000000000004</v>
      </c>
      <c r="K64" s="6">
        <v>7.73</v>
      </c>
      <c r="L64" s="6">
        <v>7.84</v>
      </c>
      <c r="M64" s="6">
        <v>8.0749999999999993</v>
      </c>
      <c r="N64" s="6">
        <v>8.2270000000000003</v>
      </c>
      <c r="O64" s="6">
        <v>8.3390000000000004</v>
      </c>
      <c r="P64" s="6">
        <v>8.5459999999999994</v>
      </c>
      <c r="Q64" s="6">
        <v>8.7360000000000007</v>
      </c>
      <c r="R64" s="6">
        <v>8.77</v>
      </c>
      <c r="S64" s="6">
        <v>8.7490000000000006</v>
      </c>
      <c r="T64" s="6">
        <v>8.7759999999999998</v>
      </c>
      <c r="U64" s="6">
        <v>8.8000000000000007</v>
      </c>
      <c r="V64" s="6">
        <v>8.8539999999999992</v>
      </c>
      <c r="W64" s="6">
        <v>8.7690000000000001</v>
      </c>
      <c r="X64" s="6">
        <v>9.01</v>
      </c>
      <c r="Y64" s="6">
        <v>9.1470000000000002</v>
      </c>
      <c r="Z64" s="8">
        <v>9.4472728645036614</v>
      </c>
      <c r="AA64" s="8">
        <v>9.6607061025682306</v>
      </c>
      <c r="AB64" s="8">
        <v>9.9564816037356092</v>
      </c>
      <c r="AC64" s="8">
        <v>10.252257104902986</v>
      </c>
    </row>
    <row r="65" spans="1:29" x14ac:dyDescent="0.2">
      <c r="A65" s="2" t="s">
        <v>60</v>
      </c>
      <c r="B65" s="2" t="str">
        <f t="shared" si="3"/>
        <v>34</v>
      </c>
      <c r="C65" s="2">
        <v>34014</v>
      </c>
      <c r="D65" s="2" t="s">
        <v>69</v>
      </c>
      <c r="E65" s="6">
        <v>23.065999999999999</v>
      </c>
      <c r="F65" s="6">
        <v>23.14</v>
      </c>
      <c r="G65" s="6">
        <v>23.257000000000001</v>
      </c>
      <c r="H65" s="6">
        <v>23.215</v>
      </c>
      <c r="I65" s="6">
        <v>23.672999999999998</v>
      </c>
      <c r="J65" s="6">
        <v>23.957000000000001</v>
      </c>
      <c r="K65" s="6">
        <v>24.187000000000001</v>
      </c>
      <c r="L65" s="6">
        <v>24.295999999999999</v>
      </c>
      <c r="M65" s="6">
        <v>24.776</v>
      </c>
      <c r="N65" s="6">
        <v>25.318000000000001</v>
      </c>
      <c r="O65" s="6">
        <v>25.731000000000002</v>
      </c>
      <c r="P65" s="6">
        <v>26.196000000000002</v>
      </c>
      <c r="Q65" s="6">
        <v>26.352</v>
      </c>
      <c r="R65" s="6">
        <v>26.655999999999999</v>
      </c>
      <c r="S65" s="6">
        <v>26.382999999999999</v>
      </c>
      <c r="T65" s="6">
        <v>26.672999999999998</v>
      </c>
      <c r="U65" s="6">
        <v>26.808</v>
      </c>
      <c r="V65" s="6">
        <v>26.922999999999998</v>
      </c>
      <c r="W65" s="6">
        <v>26.992999999999999</v>
      </c>
      <c r="X65" s="6">
        <v>27.108000000000001</v>
      </c>
      <c r="Y65" s="6">
        <v>27.236999999999998</v>
      </c>
      <c r="Z65" s="8">
        <v>27.891592883720932</v>
      </c>
      <c r="AA65" s="8">
        <v>28.541283715614615</v>
      </c>
      <c r="AB65" s="8">
        <v>29.192776313621263</v>
      </c>
      <c r="AC65" s="8">
        <v>29.844268911627907</v>
      </c>
    </row>
    <row r="66" spans="1:29" x14ac:dyDescent="0.2">
      <c r="A66" s="2" t="s">
        <v>60</v>
      </c>
      <c r="B66" s="2" t="str">
        <f t="shared" si="3"/>
        <v>34</v>
      </c>
      <c r="C66" s="2">
        <v>34015</v>
      </c>
      <c r="D66" s="2" t="s">
        <v>70</v>
      </c>
      <c r="E66" s="6">
        <v>6.2789999999999999</v>
      </c>
      <c r="F66" s="6">
        <v>6.3209999999999997</v>
      </c>
      <c r="G66" s="6">
        <v>6.3410000000000002</v>
      </c>
      <c r="H66" s="6">
        <v>6.3360000000000003</v>
      </c>
      <c r="I66" s="6">
        <v>6.423</v>
      </c>
      <c r="J66" s="6">
        <v>6.4770000000000003</v>
      </c>
      <c r="K66" s="6">
        <v>6.4610000000000003</v>
      </c>
      <c r="L66" s="6">
        <v>6.5720000000000001</v>
      </c>
      <c r="M66" s="6">
        <v>6.65</v>
      </c>
      <c r="N66" s="6">
        <v>6.9020000000000001</v>
      </c>
      <c r="O66" s="6">
        <v>7.0170000000000003</v>
      </c>
      <c r="P66" s="6">
        <v>7.08</v>
      </c>
      <c r="Q66" s="6">
        <v>7.0570000000000004</v>
      </c>
      <c r="R66" s="6">
        <v>7.0369999999999999</v>
      </c>
      <c r="S66" s="6">
        <v>7.0259999999999998</v>
      </c>
      <c r="T66" s="6">
        <v>7.0090000000000003</v>
      </c>
      <c r="U66" s="6">
        <v>7.0270000000000001</v>
      </c>
      <c r="V66" s="6">
        <v>7.0220000000000002</v>
      </c>
      <c r="W66" s="6">
        <v>7.0209999999999999</v>
      </c>
      <c r="X66" s="6">
        <v>7.0419999999999998</v>
      </c>
      <c r="Y66" s="6">
        <v>7.117</v>
      </c>
      <c r="Z66" s="8">
        <v>7.1771342004303342</v>
      </c>
      <c r="AA66" s="8">
        <v>7.172901094105228</v>
      </c>
      <c r="AB66" s="8">
        <v>7.2324015914257869</v>
      </c>
      <c r="AC66" s="8">
        <v>7.2919020887463457</v>
      </c>
    </row>
    <row r="67" spans="1:29" x14ac:dyDescent="0.2">
      <c r="A67" s="2" t="s">
        <v>62</v>
      </c>
      <c r="B67" s="2" t="str">
        <f t="shared" si="3"/>
        <v>34</v>
      </c>
      <c r="C67" s="2">
        <v>34016</v>
      </c>
      <c r="D67" s="2" t="s">
        <v>71</v>
      </c>
      <c r="E67" s="6">
        <v>4.7309999999999999</v>
      </c>
      <c r="F67" s="6">
        <v>4.8280000000000003</v>
      </c>
      <c r="G67" s="6">
        <v>4.9160000000000004</v>
      </c>
      <c r="H67" s="6">
        <v>5.1120000000000001</v>
      </c>
      <c r="I67" s="6">
        <v>5.1920000000000002</v>
      </c>
      <c r="J67" s="6">
        <v>5.3369999999999997</v>
      </c>
      <c r="K67" s="6">
        <v>5.4409999999999998</v>
      </c>
      <c r="L67" s="6">
        <v>5.476</v>
      </c>
      <c r="M67" s="6">
        <v>5.4790000000000001</v>
      </c>
      <c r="N67" s="6">
        <v>5.5209999999999999</v>
      </c>
      <c r="O67" s="6">
        <v>5.5510000000000002</v>
      </c>
      <c r="P67" s="6">
        <v>5.5720000000000001</v>
      </c>
      <c r="Q67" s="6">
        <v>5.61</v>
      </c>
      <c r="R67" s="6">
        <v>5.6319999999999997</v>
      </c>
      <c r="S67" s="6">
        <v>5.5629999999999997</v>
      </c>
      <c r="T67" s="6">
        <v>5.5759999999999996</v>
      </c>
      <c r="U67" s="6">
        <v>5.6029999999999998</v>
      </c>
      <c r="V67" s="6">
        <v>5.6340000000000003</v>
      </c>
      <c r="W67" s="6">
        <v>5.6210000000000004</v>
      </c>
      <c r="X67" s="6">
        <v>5.6520000000000001</v>
      </c>
      <c r="Y67" s="6">
        <v>5.694</v>
      </c>
      <c r="Z67" s="8">
        <v>5.7594754733218592</v>
      </c>
      <c r="AA67" s="8">
        <v>5.7949835309928561</v>
      </c>
      <c r="AB67" s="8">
        <v>5.8599760450805176</v>
      </c>
      <c r="AC67" s="8">
        <v>5.92496855916818</v>
      </c>
    </row>
    <row r="68" spans="1:29" x14ac:dyDescent="0.2">
      <c r="A68" s="2" t="s">
        <v>53</v>
      </c>
      <c r="B68" s="2" t="str">
        <f t="shared" si="3"/>
        <v>34</v>
      </c>
      <c r="C68" s="2">
        <v>34017</v>
      </c>
      <c r="D68" s="2" t="s">
        <v>72</v>
      </c>
      <c r="E68" s="6">
        <v>6.0030000000000001</v>
      </c>
      <c r="F68" s="6">
        <v>6.0129999999999999</v>
      </c>
      <c r="G68" s="6">
        <v>5.992</v>
      </c>
      <c r="H68" s="6">
        <v>6</v>
      </c>
      <c r="I68" s="6">
        <v>6.109</v>
      </c>
      <c r="J68" s="6">
        <v>6.0650000000000004</v>
      </c>
      <c r="K68" s="6">
        <v>6.0970000000000004</v>
      </c>
      <c r="L68" s="6">
        <v>6.0289999999999999</v>
      </c>
      <c r="M68" s="6">
        <v>6.1459999999999999</v>
      </c>
      <c r="N68" s="6">
        <v>6.258</v>
      </c>
      <c r="O68" s="6">
        <v>6.2519999999999998</v>
      </c>
      <c r="P68" s="6">
        <v>6.2939999999999996</v>
      </c>
      <c r="Q68" s="6">
        <v>6.2949999999999999</v>
      </c>
      <c r="R68" s="6">
        <v>6.31</v>
      </c>
      <c r="S68" s="6">
        <v>6.2279999999999998</v>
      </c>
      <c r="T68" s="6">
        <v>6.1769999999999996</v>
      </c>
      <c r="U68" s="6">
        <v>6.1020000000000003</v>
      </c>
      <c r="V68" s="6">
        <v>6.02</v>
      </c>
      <c r="W68" s="6">
        <v>6.0369999999999999</v>
      </c>
      <c r="X68" s="6">
        <v>6.0149999999999997</v>
      </c>
      <c r="Y68" s="6">
        <v>6.0039999999999996</v>
      </c>
      <c r="Z68" s="8">
        <v>5.8897993532584856</v>
      </c>
      <c r="AA68" s="8">
        <v>5.7632982747617501</v>
      </c>
      <c r="AB68" s="8">
        <v>5.6488883996534547</v>
      </c>
      <c r="AC68" s="8">
        <v>5.5344785245451602</v>
      </c>
    </row>
    <row r="69" spans="1:29" x14ac:dyDescent="0.2">
      <c r="A69" s="2" t="s">
        <v>62</v>
      </c>
      <c r="B69" s="2" t="str">
        <f t="shared" si="3"/>
        <v>34</v>
      </c>
      <c r="C69" s="2">
        <v>34018</v>
      </c>
      <c r="D69" s="2" t="s">
        <v>73</v>
      </c>
      <c r="E69" s="6">
        <v>8.3520000000000003</v>
      </c>
      <c r="F69" s="6">
        <v>8.4420000000000002</v>
      </c>
      <c r="G69" s="6">
        <v>8.4849999999999994</v>
      </c>
      <c r="H69" s="6">
        <v>8.5879999999999992</v>
      </c>
      <c r="I69" s="6">
        <v>8.7759999999999998</v>
      </c>
      <c r="J69" s="6">
        <v>8.9339999999999993</v>
      </c>
      <c r="K69" s="6">
        <v>9.0489999999999995</v>
      </c>
      <c r="L69" s="6">
        <v>9.2029999999999994</v>
      </c>
      <c r="M69" s="6">
        <v>9.3409999999999993</v>
      </c>
      <c r="N69" s="6">
        <v>9.6110000000000007</v>
      </c>
      <c r="O69" s="6">
        <v>9.7140000000000004</v>
      </c>
      <c r="P69" s="6">
        <v>9.8420000000000005</v>
      </c>
      <c r="Q69" s="6">
        <v>9.984</v>
      </c>
      <c r="R69" s="6">
        <v>10.113</v>
      </c>
      <c r="S69" s="6">
        <v>10.16</v>
      </c>
      <c r="T69" s="6">
        <v>10.263999999999999</v>
      </c>
      <c r="U69" s="6">
        <v>10.327999999999999</v>
      </c>
      <c r="V69" s="6">
        <v>10.375</v>
      </c>
      <c r="W69" s="6">
        <v>10.404</v>
      </c>
      <c r="X69" s="6">
        <v>10.484999999999999</v>
      </c>
      <c r="Y69" s="6">
        <v>10.64</v>
      </c>
      <c r="Z69" s="8">
        <v>10.998420502092051</v>
      </c>
      <c r="AA69" s="8">
        <v>11.262038131744109</v>
      </c>
      <c r="AB69" s="8">
        <v>11.615237282536885</v>
      </c>
      <c r="AC69" s="8">
        <v>11.968436433329664</v>
      </c>
    </row>
    <row r="70" spans="1:29" x14ac:dyDescent="0.2">
      <c r="A70" s="2" t="s">
        <v>62</v>
      </c>
      <c r="B70" s="2" t="str">
        <f t="shared" si="3"/>
        <v>34</v>
      </c>
      <c r="C70" s="2">
        <v>34019</v>
      </c>
      <c r="D70" s="2" t="s">
        <v>74</v>
      </c>
      <c r="E70" s="6">
        <v>3.625</v>
      </c>
      <c r="F70" s="6">
        <v>3.7810000000000001</v>
      </c>
      <c r="G70" s="6">
        <v>3.819</v>
      </c>
      <c r="H70" s="6">
        <v>3.8439999999999999</v>
      </c>
      <c r="I70" s="6">
        <v>3.8820000000000001</v>
      </c>
      <c r="J70" s="6">
        <v>4.0389999999999997</v>
      </c>
      <c r="K70" s="6">
        <v>4.1210000000000004</v>
      </c>
      <c r="L70" s="6">
        <v>4.2830000000000004</v>
      </c>
      <c r="M70" s="6">
        <v>4.4850000000000003</v>
      </c>
      <c r="N70" s="6">
        <v>4.57</v>
      </c>
      <c r="O70" s="6">
        <v>4.6929999999999996</v>
      </c>
      <c r="P70" s="6">
        <v>4.7930000000000001</v>
      </c>
      <c r="Q70" s="6">
        <v>4.8419999999999996</v>
      </c>
      <c r="R70" s="6">
        <v>4.9720000000000004</v>
      </c>
      <c r="S70" s="6">
        <v>5.0140000000000002</v>
      </c>
      <c r="T70" s="6">
        <v>5</v>
      </c>
      <c r="U70" s="6">
        <v>5.0220000000000002</v>
      </c>
      <c r="V70" s="6">
        <v>5.0199999999999996</v>
      </c>
      <c r="W70" s="6">
        <v>5.0019999999999998</v>
      </c>
      <c r="X70" s="6">
        <v>5.0549999999999997</v>
      </c>
      <c r="Y70" s="6">
        <v>5.0650000000000004</v>
      </c>
      <c r="Z70" s="8">
        <v>5.1087345428961282</v>
      </c>
      <c r="AA70" s="8">
        <v>5.1510260318949337</v>
      </c>
      <c r="AB70" s="8">
        <v>5.1946742282108138</v>
      </c>
      <c r="AC70" s="8">
        <v>5.2383224245266931</v>
      </c>
    </row>
    <row r="71" spans="1:29" x14ac:dyDescent="0.2">
      <c r="A71" s="2" t="s">
        <v>62</v>
      </c>
      <c r="B71" s="2" t="str">
        <f t="shared" si="3"/>
        <v>34</v>
      </c>
      <c r="C71" s="2">
        <v>34020</v>
      </c>
      <c r="D71" s="2" t="s">
        <v>75</v>
      </c>
      <c r="E71" s="6">
        <v>8.8789999999999996</v>
      </c>
      <c r="F71" s="6">
        <v>9.0429999999999993</v>
      </c>
      <c r="G71" s="6">
        <v>9.1259999999999994</v>
      </c>
      <c r="H71" s="6">
        <v>9.2349999999999994</v>
      </c>
      <c r="I71" s="6">
        <v>9.4250000000000007</v>
      </c>
      <c r="J71" s="6">
        <v>9.6370000000000005</v>
      </c>
      <c r="K71" s="6">
        <v>9.7889999999999997</v>
      </c>
      <c r="L71" s="6">
        <v>10.090999999999999</v>
      </c>
      <c r="M71" s="6">
        <v>10.432</v>
      </c>
      <c r="N71" s="6">
        <v>10.62</v>
      </c>
      <c r="O71" s="6">
        <v>10.704000000000001</v>
      </c>
      <c r="P71" s="6">
        <v>10.749000000000001</v>
      </c>
      <c r="Q71" s="6">
        <v>10.846</v>
      </c>
      <c r="R71" s="6">
        <v>10.9</v>
      </c>
      <c r="S71" s="6">
        <v>10.824</v>
      </c>
      <c r="T71" s="6">
        <v>10.853</v>
      </c>
      <c r="U71" s="6">
        <v>10.817</v>
      </c>
      <c r="V71" s="6">
        <v>10.884</v>
      </c>
      <c r="W71" s="6">
        <v>10.888</v>
      </c>
      <c r="X71" s="6">
        <v>10.913</v>
      </c>
      <c r="Y71" s="6">
        <v>10.904999999999999</v>
      </c>
      <c r="Z71" s="8">
        <v>10.982755671363229</v>
      </c>
      <c r="AA71" s="8">
        <v>11.084187969875401</v>
      </c>
      <c r="AB71" s="8">
        <v>11.16200068345513</v>
      </c>
      <c r="AC71" s="8">
        <v>11.239813397034855</v>
      </c>
    </row>
    <row r="72" spans="1:29" x14ac:dyDescent="0.2">
      <c r="A72" s="2"/>
      <c r="B72" s="2"/>
      <c r="C72" s="2">
        <v>34021</v>
      </c>
      <c r="D72" s="3" t="s">
        <v>76</v>
      </c>
      <c r="E72" s="6">
        <v>2.8969999999999998</v>
      </c>
      <c r="F72" s="6">
        <v>2.9910000000000001</v>
      </c>
      <c r="G72" s="6">
        <v>2.9660000000000002</v>
      </c>
      <c r="H72" s="6">
        <v>2.968</v>
      </c>
      <c r="I72" s="6">
        <v>2.9980000000000002</v>
      </c>
      <c r="J72" s="6">
        <v>3.0529999999999999</v>
      </c>
      <c r="K72" s="6">
        <v>3.024</v>
      </c>
      <c r="L72" s="6">
        <v>3.0259999999999998</v>
      </c>
      <c r="M72" s="6">
        <v>3.12</v>
      </c>
      <c r="N72" s="6">
        <v>3.2570000000000001</v>
      </c>
      <c r="O72" s="6">
        <v>3.37</v>
      </c>
      <c r="P72" s="6">
        <v>3.4489999999999998</v>
      </c>
      <c r="Q72" s="6">
        <v>3.4790000000000001</v>
      </c>
      <c r="R72" s="6">
        <v>3.3759999999999999</v>
      </c>
      <c r="S72" s="6">
        <v>3.36</v>
      </c>
      <c r="T72" s="6">
        <v>3.33</v>
      </c>
      <c r="U72" s="6">
        <v>3.278</v>
      </c>
      <c r="V72" s="6">
        <v>3.2589999999999999</v>
      </c>
      <c r="W72" s="6">
        <v>3.2309999999999999</v>
      </c>
      <c r="X72" s="6">
        <v>3.2206684604585867</v>
      </c>
      <c r="Y72" s="6">
        <v>3.2123528310715956</v>
      </c>
      <c r="Z72" s="8">
        <v>3.1802516348420804</v>
      </c>
      <c r="AA72" s="8">
        <v>3.1498630120885864</v>
      </c>
      <c r="AB72" s="8">
        <v>3.1176787173749503</v>
      </c>
      <c r="AC72" s="8">
        <v>3.0854944226613137</v>
      </c>
    </row>
    <row r="73" spans="1:29" x14ac:dyDescent="0.2">
      <c r="A73" s="2" t="s">
        <v>62</v>
      </c>
      <c r="B73" s="2" t="str">
        <f t="shared" ref="B73:B79" si="4">LEFT(C73,2)</f>
        <v>34</v>
      </c>
      <c r="C73" s="2">
        <v>34022</v>
      </c>
      <c r="D73" s="2" t="s">
        <v>77</v>
      </c>
      <c r="E73" s="6">
        <v>1.2829999999999999</v>
      </c>
      <c r="F73" s="6">
        <v>1.2729999999999999</v>
      </c>
      <c r="G73" s="6">
        <v>1.2410000000000001</v>
      </c>
      <c r="H73" s="6">
        <v>1.196</v>
      </c>
      <c r="I73" s="6">
        <v>1.18</v>
      </c>
      <c r="J73" s="6">
        <v>1.149</v>
      </c>
      <c r="K73" s="6">
        <v>1.1120000000000001</v>
      </c>
      <c r="L73" s="6">
        <v>1.091</v>
      </c>
      <c r="M73" s="6">
        <v>1.0780000000000001</v>
      </c>
      <c r="N73" s="6">
        <v>1.0549999999999999</v>
      </c>
      <c r="O73" s="6">
        <v>1.0389999999999999</v>
      </c>
      <c r="P73" s="6">
        <v>1.024</v>
      </c>
      <c r="Q73" s="6">
        <v>0.999</v>
      </c>
      <c r="R73" s="6">
        <v>0.98199999999999998</v>
      </c>
      <c r="S73" s="6">
        <v>0.97499999999999998</v>
      </c>
      <c r="T73" s="6">
        <v>0.94199999999999995</v>
      </c>
      <c r="U73" s="6">
        <v>0.93300000000000005</v>
      </c>
      <c r="V73" s="6">
        <v>0.91400000000000003</v>
      </c>
      <c r="W73" s="6">
        <v>0.89200000000000002</v>
      </c>
      <c r="X73" s="6">
        <v>0.88100000000000001</v>
      </c>
      <c r="Y73" s="6">
        <v>0.86199999999999999</v>
      </c>
      <c r="Z73" s="8">
        <v>0.78229398400581618</v>
      </c>
      <c r="AA73" s="8">
        <v>0.70178167030170846</v>
      </c>
      <c r="AB73" s="8">
        <v>0.62031879316612137</v>
      </c>
      <c r="AC73" s="8">
        <v>0.5388559160305344</v>
      </c>
    </row>
    <row r="74" spans="1:29" x14ac:dyDescent="0.2">
      <c r="A74" s="2" t="s">
        <v>62</v>
      </c>
      <c r="B74" s="2" t="str">
        <f t="shared" si="4"/>
        <v>34</v>
      </c>
      <c r="C74" s="2">
        <v>34023</v>
      </c>
      <c r="D74" s="2" t="s">
        <v>78</v>
      </c>
      <c r="E74" s="6">
        <v>8.94</v>
      </c>
      <c r="F74" s="6">
        <v>8.9819999999999993</v>
      </c>
      <c r="G74" s="6">
        <v>9.0839999999999996</v>
      </c>
      <c r="H74" s="6">
        <v>9.157</v>
      </c>
      <c r="I74" s="6">
        <v>9.3620000000000001</v>
      </c>
      <c r="J74" s="6">
        <v>9.61</v>
      </c>
      <c r="K74" s="6">
        <v>9.7390000000000008</v>
      </c>
      <c r="L74" s="6">
        <v>9.9510000000000005</v>
      </c>
      <c r="M74" s="6">
        <v>10.145</v>
      </c>
      <c r="N74" s="6">
        <v>10.343</v>
      </c>
      <c r="O74" s="6">
        <v>10.473000000000001</v>
      </c>
      <c r="P74" s="6">
        <v>10.625999999999999</v>
      </c>
      <c r="Q74" s="6">
        <v>10.776</v>
      </c>
      <c r="R74" s="6">
        <v>10.611000000000001</v>
      </c>
      <c r="S74" s="6">
        <v>10.816000000000001</v>
      </c>
      <c r="T74" s="6">
        <v>10.804</v>
      </c>
      <c r="U74" s="6">
        <v>10.836</v>
      </c>
      <c r="V74" s="6">
        <v>10.88</v>
      </c>
      <c r="W74" s="6">
        <v>10.986000000000001</v>
      </c>
      <c r="X74" s="6">
        <v>11.114000000000001</v>
      </c>
      <c r="Y74" s="6">
        <v>11.178000000000001</v>
      </c>
      <c r="Z74" s="8">
        <v>11.516488526901089</v>
      </c>
      <c r="AA74" s="8">
        <v>11.854411099798991</v>
      </c>
      <c r="AB74" s="8">
        <v>12.190961599707625</v>
      </c>
      <c r="AC74" s="8">
        <v>12.527512099616258</v>
      </c>
    </row>
    <row r="75" spans="1:29" x14ac:dyDescent="0.2">
      <c r="A75" s="2" t="s">
        <v>62</v>
      </c>
      <c r="B75" s="2" t="str">
        <f t="shared" si="4"/>
        <v>34</v>
      </c>
      <c r="C75" s="2">
        <v>34024</v>
      </c>
      <c r="D75" s="2" t="s">
        <v>79</v>
      </c>
      <c r="E75" s="6">
        <v>3.65</v>
      </c>
      <c r="F75" s="6">
        <v>3.6869999999999998</v>
      </c>
      <c r="G75" s="6">
        <v>3.7280000000000002</v>
      </c>
      <c r="H75" s="6">
        <v>3.7250000000000001</v>
      </c>
      <c r="I75" s="6">
        <v>3.7469999999999999</v>
      </c>
      <c r="J75" s="6">
        <v>3.734</v>
      </c>
      <c r="K75" s="6">
        <v>3.786</v>
      </c>
      <c r="L75" s="6">
        <v>3.7280000000000002</v>
      </c>
      <c r="M75" s="6">
        <v>3.7480000000000002</v>
      </c>
      <c r="N75" s="6">
        <v>3.7309999999999999</v>
      </c>
      <c r="O75" s="6">
        <v>3.74</v>
      </c>
      <c r="P75" s="6">
        <v>3.7490000000000001</v>
      </c>
      <c r="Q75" s="6">
        <v>3.7669999999999999</v>
      </c>
      <c r="R75" s="6">
        <v>3.7210000000000001</v>
      </c>
      <c r="S75" s="6">
        <v>3.6989999999999998</v>
      </c>
      <c r="T75" s="6">
        <v>3.722</v>
      </c>
      <c r="U75" s="6">
        <v>3.669</v>
      </c>
      <c r="V75" s="6">
        <v>3.6320000000000001</v>
      </c>
      <c r="W75" s="6">
        <v>3.617</v>
      </c>
      <c r="X75" s="6">
        <v>3.605</v>
      </c>
      <c r="Y75" s="6">
        <v>3.5609999999999999</v>
      </c>
      <c r="Z75" s="8">
        <v>3.4870173444495083</v>
      </c>
      <c r="AA75" s="8">
        <v>3.440227059485832</v>
      </c>
      <c r="AB75" s="8">
        <v>3.3653302683430288</v>
      </c>
      <c r="AC75" s="8">
        <v>3.2904334772002253</v>
      </c>
    </row>
    <row r="76" spans="1:29" x14ac:dyDescent="0.2">
      <c r="A76" s="2" t="s">
        <v>62</v>
      </c>
      <c r="B76" s="2" t="str">
        <f t="shared" si="4"/>
        <v>34</v>
      </c>
      <c r="C76" s="2">
        <v>34025</v>
      </c>
      <c r="D76" s="2" t="s">
        <v>80</v>
      </c>
      <c r="E76" s="6">
        <v>10.425000000000001</v>
      </c>
      <c r="F76" s="6">
        <v>10.523</v>
      </c>
      <c r="G76" s="6">
        <v>10.676</v>
      </c>
      <c r="H76" s="6">
        <v>10.787000000000001</v>
      </c>
      <c r="I76" s="6">
        <v>11.010999999999999</v>
      </c>
      <c r="J76" s="6">
        <v>11.301</v>
      </c>
      <c r="K76" s="6">
        <v>11.443</v>
      </c>
      <c r="L76" s="6">
        <v>11.465</v>
      </c>
      <c r="M76" s="6">
        <v>11.715</v>
      </c>
      <c r="N76" s="6">
        <v>12.087999999999999</v>
      </c>
      <c r="O76" s="6">
        <v>12.382999999999999</v>
      </c>
      <c r="P76" s="6">
        <v>12.724</v>
      </c>
      <c r="Q76" s="6">
        <v>12.894</v>
      </c>
      <c r="R76" s="6">
        <v>13.066000000000001</v>
      </c>
      <c r="S76" s="6">
        <v>13.055999999999999</v>
      </c>
      <c r="T76" s="6">
        <v>13.019</v>
      </c>
      <c r="U76" s="6">
        <v>13.01</v>
      </c>
      <c r="V76" s="6">
        <v>12.94</v>
      </c>
      <c r="W76" s="6">
        <v>12.997</v>
      </c>
      <c r="X76" s="6">
        <v>13.041</v>
      </c>
      <c r="Y76" s="6">
        <v>13.051</v>
      </c>
      <c r="Z76" s="8">
        <v>13.053864762824592</v>
      </c>
      <c r="AA76" s="8">
        <v>13.04729764909893</v>
      </c>
      <c r="AB76" s="8">
        <v>13.050160216871172</v>
      </c>
      <c r="AC76" s="8">
        <v>13.053022784643414</v>
      </c>
    </row>
    <row r="77" spans="1:29" x14ac:dyDescent="0.2">
      <c r="A77" s="2" t="s">
        <v>62</v>
      </c>
      <c r="B77" s="2" t="str">
        <f t="shared" si="4"/>
        <v>34</v>
      </c>
      <c r="C77" s="2">
        <v>34026</v>
      </c>
      <c r="D77" s="2" t="s">
        <v>81</v>
      </c>
      <c r="E77" s="6">
        <v>1.3819999999999999</v>
      </c>
      <c r="F77" s="6">
        <v>1.3720000000000001</v>
      </c>
      <c r="G77" s="6">
        <v>1.329</v>
      </c>
      <c r="H77" s="6">
        <v>1.3169999999999999</v>
      </c>
      <c r="I77" s="6">
        <v>1.3080000000000001</v>
      </c>
      <c r="J77" s="6">
        <v>1.3129999999999999</v>
      </c>
      <c r="K77" s="6">
        <v>1.3</v>
      </c>
      <c r="L77" s="6">
        <v>1.2629999999999999</v>
      </c>
      <c r="M77" s="6">
        <v>1.2450000000000001</v>
      </c>
      <c r="N77" s="6">
        <v>1.242</v>
      </c>
      <c r="O77" s="6">
        <v>1.2190000000000001</v>
      </c>
      <c r="P77" s="6">
        <v>1.2030000000000001</v>
      </c>
      <c r="Q77" s="6">
        <v>1.1879999999999999</v>
      </c>
      <c r="R77" s="6">
        <v>1.153</v>
      </c>
      <c r="S77" s="6">
        <v>1.153</v>
      </c>
      <c r="T77" s="6">
        <v>1.147</v>
      </c>
      <c r="U77" s="6">
        <v>1.1419999999999999</v>
      </c>
      <c r="V77" s="6">
        <v>1.105</v>
      </c>
      <c r="W77" s="6">
        <v>1.125</v>
      </c>
      <c r="X77" s="6">
        <v>1.103</v>
      </c>
      <c r="Y77" s="6">
        <v>1.085</v>
      </c>
      <c r="Z77" s="8">
        <v>1.0316817748091602</v>
      </c>
      <c r="AA77" s="8">
        <v>0.98375391221374042</v>
      </c>
      <c r="AB77" s="8">
        <v>0.92955114503816783</v>
      </c>
      <c r="AC77" s="8">
        <v>0.87534837786259534</v>
      </c>
    </row>
    <row r="78" spans="1:29" x14ac:dyDescent="0.2">
      <c r="A78" s="2" t="s">
        <v>62</v>
      </c>
      <c r="B78" s="2" t="str">
        <f t="shared" si="4"/>
        <v>34</v>
      </c>
      <c r="C78" s="2">
        <v>34027</v>
      </c>
      <c r="D78" s="2" t="s">
        <v>82</v>
      </c>
      <c r="E78" s="6">
        <v>168.71700000000001</v>
      </c>
      <c r="F78" s="6">
        <v>170.03100000000001</v>
      </c>
      <c r="G78" s="6">
        <v>171.358</v>
      </c>
      <c r="H78" s="6">
        <v>172.227</v>
      </c>
      <c r="I78" s="6">
        <v>172.03899999999999</v>
      </c>
      <c r="J78" s="6">
        <v>174.471</v>
      </c>
      <c r="K78" s="6">
        <v>175.78899999999999</v>
      </c>
      <c r="L78" s="6">
        <v>177.06899999999999</v>
      </c>
      <c r="M78" s="6">
        <v>178.71799999999999</v>
      </c>
      <c r="N78" s="6">
        <v>182.38900000000001</v>
      </c>
      <c r="O78" s="6">
        <v>184.46700000000001</v>
      </c>
      <c r="P78" s="6">
        <v>186.69</v>
      </c>
      <c r="Q78" s="6">
        <v>188.69499999999999</v>
      </c>
      <c r="R78" s="6">
        <v>190.52199999999999</v>
      </c>
      <c r="S78" s="6">
        <v>188.792</v>
      </c>
      <c r="T78" s="6">
        <v>189.99600000000001</v>
      </c>
      <c r="U78" s="6">
        <v>191.73400000000001</v>
      </c>
      <c r="V78" s="6">
        <v>193.315</v>
      </c>
      <c r="W78" s="6">
        <v>194.934</v>
      </c>
      <c r="X78" s="6">
        <v>196.518</v>
      </c>
      <c r="Y78" s="6">
        <v>198.34100000000001</v>
      </c>
      <c r="Z78" s="8">
        <v>205.68802213032771</v>
      </c>
      <c r="AA78" s="8">
        <v>212.53288652884191</v>
      </c>
      <c r="AB78" s="8">
        <v>219.81238040558824</v>
      </c>
      <c r="AC78" s="8">
        <v>227.09187428233457</v>
      </c>
    </row>
    <row r="79" spans="1:29" x14ac:dyDescent="0.2">
      <c r="A79" s="2" t="s">
        <v>53</v>
      </c>
      <c r="B79" s="2" t="str">
        <f t="shared" si="4"/>
        <v>34</v>
      </c>
      <c r="C79" s="2">
        <v>34028</v>
      </c>
      <c r="D79" s="2" t="s">
        <v>83</v>
      </c>
      <c r="E79" s="6">
        <v>1.3169999999999999</v>
      </c>
      <c r="F79" s="6">
        <v>1.292</v>
      </c>
      <c r="G79" s="6">
        <v>1.2929999999999999</v>
      </c>
      <c r="H79" s="6">
        <v>1.248</v>
      </c>
      <c r="I79" s="6">
        <v>1.234</v>
      </c>
      <c r="J79" s="6">
        <v>1.2549999999999999</v>
      </c>
      <c r="K79" s="6">
        <v>1.2350000000000001</v>
      </c>
      <c r="L79" s="6">
        <v>1.1990000000000001</v>
      </c>
      <c r="M79" s="6">
        <v>1.179</v>
      </c>
      <c r="N79" s="6">
        <v>1.165</v>
      </c>
      <c r="O79" s="6">
        <v>1.113</v>
      </c>
      <c r="P79" s="6">
        <v>1.0960000000000001</v>
      </c>
      <c r="Q79" s="6">
        <v>1.085</v>
      </c>
      <c r="R79" s="6">
        <v>1.0900000000000001</v>
      </c>
      <c r="S79" s="6">
        <v>1.0860000000000001</v>
      </c>
      <c r="T79" s="6">
        <v>1.07</v>
      </c>
      <c r="U79" s="6">
        <v>1.0469999999999999</v>
      </c>
      <c r="V79" s="6">
        <v>1.0409999999999999</v>
      </c>
      <c r="W79" s="6">
        <v>1.032</v>
      </c>
      <c r="X79" s="6">
        <v>1.0129999999999999</v>
      </c>
      <c r="Y79" s="6">
        <v>0.98599999999999999</v>
      </c>
      <c r="Z79" s="8">
        <v>0.92305537588884012</v>
      </c>
      <c r="AA79" s="8">
        <v>0.87072982830209855</v>
      </c>
      <c r="AB79" s="8">
        <v>0.80606156843941612</v>
      </c>
      <c r="AC79" s="8">
        <v>0.74139330857673347</v>
      </c>
    </row>
    <row r="80" spans="1:29" x14ac:dyDescent="0.2">
      <c r="A80" s="2"/>
      <c r="B80" s="2"/>
      <c r="C80" s="2">
        <v>34029</v>
      </c>
      <c r="D80" s="3" t="s">
        <v>84</v>
      </c>
      <c r="E80" s="6">
        <v>1.5529999999999999</v>
      </c>
      <c r="F80" s="6">
        <v>1.532</v>
      </c>
      <c r="G80" s="6">
        <v>1.52</v>
      </c>
      <c r="H80" s="6">
        <v>1.488</v>
      </c>
      <c r="I80" s="6">
        <v>1.4990000000000001</v>
      </c>
      <c r="J80" s="6">
        <v>1.476</v>
      </c>
      <c r="K80" s="6">
        <v>1.48</v>
      </c>
      <c r="L80" s="6">
        <v>1.4810000000000001</v>
      </c>
      <c r="M80" s="6">
        <v>1.4810000000000001</v>
      </c>
      <c r="N80" s="6">
        <v>1.494</v>
      </c>
      <c r="O80" s="6">
        <v>1.5009999999999999</v>
      </c>
      <c r="P80" s="6">
        <v>1.522</v>
      </c>
      <c r="Q80" s="6">
        <v>1.5209999999999999</v>
      </c>
      <c r="R80" s="6">
        <v>1.5029999999999999</v>
      </c>
      <c r="S80" s="6">
        <v>1.4650000000000001</v>
      </c>
      <c r="T80" s="6">
        <v>1.4330000000000001</v>
      </c>
      <c r="U80" s="6">
        <v>1.4176432945499082</v>
      </c>
      <c r="V80" s="6">
        <v>1.3952663808940602</v>
      </c>
      <c r="W80" s="6">
        <v>1.4000927740355176</v>
      </c>
      <c r="X80" s="6">
        <v>1.4005315370483773</v>
      </c>
      <c r="Y80" s="6">
        <v>1.4079905082669935</v>
      </c>
      <c r="Z80" s="8">
        <v>1.3630100241321295</v>
      </c>
      <c r="AA80" s="8">
        <v>1.3020987069490728</v>
      </c>
      <c r="AB80" s="8">
        <v>1.257356511449389</v>
      </c>
      <c r="AC80" s="8">
        <v>1.2126143159497051</v>
      </c>
    </row>
    <row r="81" spans="1:29" x14ac:dyDescent="0.2">
      <c r="A81" s="2" t="s">
        <v>60</v>
      </c>
      <c r="B81" s="2" t="str">
        <f>LEFT(C81,2)</f>
        <v>34</v>
      </c>
      <c r="C81" s="2">
        <v>34030</v>
      </c>
      <c r="D81" s="2" t="s">
        <v>85</v>
      </c>
      <c r="E81" s="6">
        <v>3.1619999999999999</v>
      </c>
      <c r="F81" s="6">
        <v>3.1389999999999998</v>
      </c>
      <c r="G81" s="6">
        <v>3.117</v>
      </c>
      <c r="H81" s="6">
        <v>3.121</v>
      </c>
      <c r="I81" s="6">
        <v>3.1469999999999998</v>
      </c>
      <c r="J81" s="6">
        <v>3.1539999999999999</v>
      </c>
      <c r="K81" s="6">
        <v>3.125</v>
      </c>
      <c r="L81" s="6">
        <v>3.1160000000000001</v>
      </c>
      <c r="M81" s="6">
        <v>3.117</v>
      </c>
      <c r="N81" s="6">
        <v>3.1509999999999998</v>
      </c>
      <c r="O81" s="6">
        <v>3.141</v>
      </c>
      <c r="P81" s="6">
        <v>3.109</v>
      </c>
      <c r="Q81" s="6">
        <v>3.1</v>
      </c>
      <c r="R81" s="6">
        <v>3.0649999999999999</v>
      </c>
      <c r="S81" s="6">
        <v>3.0760000000000001</v>
      </c>
      <c r="T81" s="6">
        <v>3.0680000000000001</v>
      </c>
      <c r="U81" s="6">
        <v>3.069</v>
      </c>
      <c r="V81" s="6">
        <v>2.996</v>
      </c>
      <c r="W81" s="6">
        <v>2.9729999999999999</v>
      </c>
      <c r="X81" s="6">
        <v>2.9350000000000001</v>
      </c>
      <c r="Y81" s="6">
        <v>2.9350000000000001</v>
      </c>
      <c r="Z81" s="8">
        <v>2.8494756332128928</v>
      </c>
      <c r="AA81" s="8">
        <v>2.7468463930683638</v>
      </c>
      <c r="AB81" s="8">
        <v>2.661322026281256</v>
      </c>
      <c r="AC81" s="8">
        <v>2.5757976594941487</v>
      </c>
    </row>
    <row r="82" spans="1:29" x14ac:dyDescent="0.2">
      <c r="A82" s="2" t="s">
        <v>62</v>
      </c>
      <c r="B82" s="2" t="str">
        <f>LEFT(C82,2)</f>
        <v>34</v>
      </c>
      <c r="C82" s="2">
        <v>34031</v>
      </c>
      <c r="D82" s="2" t="s">
        <v>86</v>
      </c>
      <c r="E82" s="6">
        <v>4.6219999999999999</v>
      </c>
      <c r="F82" s="6">
        <v>4.6100000000000003</v>
      </c>
      <c r="G82" s="6">
        <v>4.6269999999999998</v>
      </c>
      <c r="H82" s="6">
        <v>4.6740000000000004</v>
      </c>
      <c r="I82" s="6">
        <v>4.6950000000000003</v>
      </c>
      <c r="J82" s="6">
        <v>4.766</v>
      </c>
      <c r="K82" s="6">
        <v>4.9379999999999997</v>
      </c>
      <c r="L82" s="6">
        <v>5.0270000000000001</v>
      </c>
      <c r="M82" s="6">
        <v>5.2050000000000001</v>
      </c>
      <c r="N82" s="6">
        <v>5.3079999999999998</v>
      </c>
      <c r="O82" s="6">
        <v>5.3220000000000001</v>
      </c>
      <c r="P82" s="6">
        <v>5.3949999999999996</v>
      </c>
      <c r="Q82" s="6">
        <v>5.5209999999999999</v>
      </c>
      <c r="R82" s="6">
        <v>5.5670000000000002</v>
      </c>
      <c r="S82" s="6">
        <v>5.5190000000000001</v>
      </c>
      <c r="T82" s="6">
        <v>5.569</v>
      </c>
      <c r="U82" s="6">
        <v>5.56</v>
      </c>
      <c r="V82" s="6">
        <v>5.5979999999999999</v>
      </c>
      <c r="W82" s="6">
        <v>5.6239999999999997</v>
      </c>
      <c r="X82" s="6">
        <v>5.68</v>
      </c>
      <c r="Y82" s="6">
        <v>5.7270000000000003</v>
      </c>
      <c r="Z82" s="8">
        <v>5.892859472464802</v>
      </c>
      <c r="AA82" s="8">
        <v>6.0418962751737659</v>
      </c>
      <c r="AB82" s="8">
        <v>6.2063945820709314</v>
      </c>
      <c r="AC82" s="8">
        <v>6.3708928889680987</v>
      </c>
    </row>
    <row r="83" spans="1:29" x14ac:dyDescent="0.2">
      <c r="A83" s="2" t="s">
        <v>60</v>
      </c>
      <c r="B83" s="2" t="str">
        <f>LEFT(C83,2)</f>
        <v>34</v>
      </c>
      <c r="C83" s="2">
        <v>34032</v>
      </c>
      <c r="D83" s="2" t="s">
        <v>87</v>
      </c>
      <c r="E83" s="6">
        <v>18.408000000000001</v>
      </c>
      <c r="F83" s="6">
        <v>18.587</v>
      </c>
      <c r="G83" s="6">
        <v>18.773</v>
      </c>
      <c r="H83" s="6">
        <v>18.890999999999998</v>
      </c>
      <c r="I83" s="6">
        <v>19.166</v>
      </c>
      <c r="J83" s="6">
        <v>19.280999999999999</v>
      </c>
      <c r="K83" s="6">
        <v>19.579000000000001</v>
      </c>
      <c r="L83" s="6">
        <v>19.72</v>
      </c>
      <c r="M83" s="6">
        <v>19.937000000000001</v>
      </c>
      <c r="N83" s="6">
        <v>20.111000000000001</v>
      </c>
      <c r="O83" s="6">
        <v>20.146000000000001</v>
      </c>
      <c r="P83" s="6">
        <v>20.050999999999998</v>
      </c>
      <c r="Q83" s="6">
        <v>20.093</v>
      </c>
      <c r="R83" s="6">
        <v>20.062000000000001</v>
      </c>
      <c r="S83" s="6">
        <v>19.786999999999999</v>
      </c>
      <c r="T83" s="6">
        <v>19.721</v>
      </c>
      <c r="U83" s="6">
        <v>19.853999999999999</v>
      </c>
      <c r="V83" s="6">
        <v>19.776</v>
      </c>
      <c r="W83" s="6">
        <v>19.71</v>
      </c>
      <c r="X83" s="6">
        <v>19.831</v>
      </c>
      <c r="Y83" s="6">
        <v>19.988</v>
      </c>
      <c r="Z83" s="8">
        <v>19.987420476785353</v>
      </c>
      <c r="AA83" s="8">
        <v>19.829735063302319</v>
      </c>
      <c r="AB83" s="8">
        <v>19.829160092076098</v>
      </c>
      <c r="AC83" s="8">
        <v>19.82858512084988</v>
      </c>
    </row>
    <row r="84" spans="1:29" x14ac:dyDescent="0.2">
      <c r="A84" s="2" t="s">
        <v>60</v>
      </c>
      <c r="B84" s="2" t="str">
        <f>LEFT(C84,2)</f>
        <v>34</v>
      </c>
      <c r="C84" s="2">
        <v>34033</v>
      </c>
      <c r="D84" s="2" t="s">
        <v>88</v>
      </c>
      <c r="E84" s="6">
        <v>4.9589999999999996</v>
      </c>
      <c r="F84" s="6">
        <v>4.9889999999999999</v>
      </c>
      <c r="G84" s="6">
        <v>5.0510000000000002</v>
      </c>
      <c r="H84" s="6">
        <v>5.0549999999999997</v>
      </c>
      <c r="I84" s="6">
        <v>5.077</v>
      </c>
      <c r="J84" s="6">
        <v>5.1719999999999997</v>
      </c>
      <c r="K84" s="6">
        <v>5.2460000000000004</v>
      </c>
      <c r="L84" s="6">
        <v>5.3380000000000001</v>
      </c>
      <c r="M84" s="6">
        <v>5.4530000000000003</v>
      </c>
      <c r="N84" s="6">
        <v>5.5119999999999996</v>
      </c>
      <c r="O84" s="6">
        <v>5.6</v>
      </c>
      <c r="P84" s="6">
        <v>5.6479999999999997</v>
      </c>
      <c r="Q84" s="6">
        <v>5.7050000000000001</v>
      </c>
      <c r="R84" s="6">
        <v>5.7149999999999999</v>
      </c>
      <c r="S84" s="6">
        <v>5.7389999999999999</v>
      </c>
      <c r="T84" s="6">
        <v>5.7130000000000001</v>
      </c>
      <c r="U84" s="6">
        <v>5.726</v>
      </c>
      <c r="V84" s="6">
        <v>5.7</v>
      </c>
      <c r="W84" s="6">
        <v>5.7050000000000001</v>
      </c>
      <c r="X84" s="6">
        <v>5.7480000000000002</v>
      </c>
      <c r="Y84" s="6">
        <v>5.8440000000000003</v>
      </c>
      <c r="Z84" s="8">
        <v>5.9101859365276912</v>
      </c>
      <c r="AA84" s="8">
        <v>5.8912171250777847</v>
      </c>
      <c r="AB84" s="8">
        <v>5.9563158182949589</v>
      </c>
      <c r="AC84" s="8">
        <v>6.0214145115121349</v>
      </c>
    </row>
    <row r="85" spans="1:29" x14ac:dyDescent="0.2">
      <c r="A85" s="2"/>
      <c r="B85" s="2"/>
      <c r="C85" s="2">
        <v>34034</v>
      </c>
      <c r="D85" s="3" t="s">
        <v>89</v>
      </c>
      <c r="E85" s="6">
        <v>3.8679999999999999</v>
      </c>
      <c r="F85" s="6">
        <v>3.91</v>
      </c>
      <c r="G85" s="6">
        <v>3.9430000000000001</v>
      </c>
      <c r="H85" s="6">
        <v>3.972</v>
      </c>
      <c r="I85" s="6">
        <v>3.9769999999999999</v>
      </c>
      <c r="J85" s="6">
        <v>4.024</v>
      </c>
      <c r="K85" s="6">
        <v>4.05</v>
      </c>
      <c r="L85" s="6">
        <v>4.085</v>
      </c>
      <c r="M85" s="6">
        <v>4.1909999999999998</v>
      </c>
      <c r="N85" s="6">
        <v>4.28</v>
      </c>
      <c r="O85" s="6">
        <v>4.3129999999999997</v>
      </c>
      <c r="P85" s="6">
        <v>4.3109999999999999</v>
      </c>
      <c r="Q85" s="6">
        <v>4.2649999999999997</v>
      </c>
      <c r="R85" s="6">
        <v>4.2350000000000003</v>
      </c>
      <c r="S85" s="6">
        <v>4.2101162645330659</v>
      </c>
      <c r="T85" s="6">
        <v>4.2021746468308541</v>
      </c>
      <c r="U85" s="6">
        <v>4.180996999624953</v>
      </c>
      <c r="V85" s="6">
        <v>4.1651137642205276</v>
      </c>
      <c r="W85" s="6">
        <v>4.1529366170771347</v>
      </c>
      <c r="X85" s="6">
        <v>4.1550543817977239</v>
      </c>
      <c r="Y85" s="6">
        <v>4.1391711463932976</v>
      </c>
      <c r="Z85" s="8">
        <v>4.079799481154212</v>
      </c>
      <c r="AA85" s="8">
        <v>4.0239354993019489</v>
      </c>
      <c r="AB85" s="8">
        <v>3.9643360072584146</v>
      </c>
      <c r="AC85" s="8">
        <v>3.9047365152148803</v>
      </c>
    </row>
    <row r="86" spans="1:29" x14ac:dyDescent="0.2">
      <c r="A86" s="2" t="s">
        <v>53</v>
      </c>
      <c r="B86" s="2" t="str">
        <f>LEFT(C86,2)</f>
        <v>34</v>
      </c>
      <c r="C86" s="2">
        <v>34035</v>
      </c>
      <c r="D86" s="2" t="s">
        <v>90</v>
      </c>
      <c r="E86" s="6">
        <v>1.921</v>
      </c>
      <c r="F86" s="6">
        <v>1.887</v>
      </c>
      <c r="G86" s="6">
        <v>1.9</v>
      </c>
      <c r="H86" s="6">
        <v>1.93</v>
      </c>
      <c r="I86" s="6">
        <v>1.9410000000000001</v>
      </c>
      <c r="J86" s="6">
        <v>1.964</v>
      </c>
      <c r="K86" s="6">
        <v>1.9239999999999999</v>
      </c>
      <c r="L86" s="6">
        <v>1.8919999999999999</v>
      </c>
      <c r="M86" s="6">
        <v>1.8640000000000001</v>
      </c>
      <c r="N86" s="6">
        <v>1.85</v>
      </c>
      <c r="O86" s="6">
        <v>1.86</v>
      </c>
      <c r="P86" s="6">
        <v>1.857</v>
      </c>
      <c r="Q86" s="6">
        <v>1.8069999999999999</v>
      </c>
      <c r="R86" s="6">
        <v>1.778</v>
      </c>
      <c r="S86" s="6">
        <v>1.7609999999999999</v>
      </c>
      <c r="T86" s="6">
        <v>1.802</v>
      </c>
      <c r="U86" s="6">
        <v>1.7909999999999999</v>
      </c>
      <c r="V86" s="6">
        <v>1.772</v>
      </c>
      <c r="W86" s="6">
        <v>1.768</v>
      </c>
      <c r="X86" s="6">
        <v>1.7410000000000001</v>
      </c>
      <c r="Y86" s="6">
        <v>1.7210000000000001</v>
      </c>
      <c r="Z86" s="8">
        <v>1.6748619901262545</v>
      </c>
      <c r="AA86" s="8">
        <v>1.6383167894140498</v>
      </c>
      <c r="AB86" s="8">
        <v>1.5916426027840727</v>
      </c>
      <c r="AC86" s="8">
        <v>1.5449684161540951</v>
      </c>
    </row>
    <row r="87" spans="1:29" x14ac:dyDescent="0.2">
      <c r="A87" s="2" t="s">
        <v>60</v>
      </c>
      <c r="B87" s="2" t="str">
        <f>LEFT(C87,2)</f>
        <v>34</v>
      </c>
      <c r="C87" s="2">
        <v>34036</v>
      </c>
      <c r="D87" s="2" t="s">
        <v>91</v>
      </c>
      <c r="E87" s="6">
        <v>4.3769999999999998</v>
      </c>
      <c r="F87" s="6">
        <v>4.4000000000000004</v>
      </c>
      <c r="G87" s="6">
        <v>4.3879999999999999</v>
      </c>
      <c r="H87" s="6">
        <v>4.3620000000000001</v>
      </c>
      <c r="I87" s="6">
        <v>4.4470000000000001</v>
      </c>
      <c r="J87" s="6">
        <v>4.4989999999999997</v>
      </c>
      <c r="K87" s="6">
        <v>4.58</v>
      </c>
      <c r="L87" s="6">
        <v>4.6660000000000004</v>
      </c>
      <c r="M87" s="6">
        <v>4.7169999999999996</v>
      </c>
      <c r="N87" s="6">
        <v>4.8049999999999997</v>
      </c>
      <c r="O87" s="6">
        <v>4.7930000000000001</v>
      </c>
      <c r="P87" s="6">
        <v>4.883</v>
      </c>
      <c r="Q87" s="6">
        <v>4.8899999999999997</v>
      </c>
      <c r="R87" s="6">
        <v>4.8940000000000001</v>
      </c>
      <c r="S87" s="6">
        <v>4.8810000000000002</v>
      </c>
      <c r="T87" s="6">
        <v>4.82</v>
      </c>
      <c r="U87" s="6">
        <v>4.8330000000000002</v>
      </c>
      <c r="V87" s="6">
        <v>4.8390000000000004</v>
      </c>
      <c r="W87" s="6">
        <v>4.8390000000000004</v>
      </c>
      <c r="X87" s="6">
        <v>4.8449999999999998</v>
      </c>
      <c r="Y87" s="6">
        <v>4.835</v>
      </c>
      <c r="Z87" s="8">
        <v>4.8382899155219725</v>
      </c>
      <c r="AA87" s="8">
        <v>4.8522527837742935</v>
      </c>
      <c r="AB87" s="8">
        <v>4.8555495036716989</v>
      </c>
      <c r="AC87" s="8">
        <v>4.8588462235691061</v>
      </c>
    </row>
    <row r="88" spans="1:29" x14ac:dyDescent="0.2">
      <c r="A88" s="2"/>
      <c r="B88" s="2"/>
      <c r="C88" s="2">
        <v>34037</v>
      </c>
      <c r="D88" s="3" t="s">
        <v>92</v>
      </c>
      <c r="E88" s="6">
        <v>8.4269999999999996</v>
      </c>
      <c r="F88" s="6">
        <v>8.5630000000000006</v>
      </c>
      <c r="G88" s="6">
        <v>8.673</v>
      </c>
      <c r="H88" s="6">
        <v>8.891</v>
      </c>
      <c r="I88" s="6">
        <v>9.0589999999999993</v>
      </c>
      <c r="J88" s="6">
        <v>9.19</v>
      </c>
      <c r="K88" s="6">
        <v>9.298</v>
      </c>
      <c r="L88" s="6">
        <v>9.2949999999999999</v>
      </c>
      <c r="M88" s="6">
        <v>9.4209999999999994</v>
      </c>
      <c r="N88" s="6">
        <v>9.4730000000000008</v>
      </c>
      <c r="O88" s="6">
        <v>9.5090000000000003</v>
      </c>
      <c r="P88" s="6">
        <v>9.6479999999999997</v>
      </c>
      <c r="Q88" s="6">
        <v>9.6859999999999999</v>
      </c>
      <c r="R88" s="6">
        <v>9.6300000000000008</v>
      </c>
      <c r="S88" s="6">
        <v>9.5960000000000001</v>
      </c>
      <c r="T88" s="6">
        <v>9.5980000000000008</v>
      </c>
      <c r="U88" s="6">
        <v>9.5540000000000003</v>
      </c>
      <c r="V88" s="6">
        <v>9.5069999999999997</v>
      </c>
      <c r="W88" s="6">
        <v>9.5909999999999993</v>
      </c>
      <c r="X88" s="6">
        <v>9.5603315395414121</v>
      </c>
      <c r="Y88" s="6">
        <v>9.5356471689284028</v>
      </c>
      <c r="Z88" s="8">
        <v>9.5261627060376686</v>
      </c>
      <c r="AA88" s="8">
        <v>9.5394117070614737</v>
      </c>
      <c r="AB88" s="8">
        <v>9.5299026922978669</v>
      </c>
      <c r="AC88" s="8">
        <v>9.5203936775342584</v>
      </c>
    </row>
    <row r="89" spans="1:29" x14ac:dyDescent="0.2">
      <c r="A89" s="2" t="s">
        <v>53</v>
      </c>
      <c r="B89" s="2" t="str">
        <f t="shared" ref="B89:B98" si="5">LEFT(C89,2)</f>
        <v>34</v>
      </c>
      <c r="C89" s="2">
        <v>34038</v>
      </c>
      <c r="D89" s="2" t="s">
        <v>93</v>
      </c>
      <c r="E89" s="6">
        <v>1.327</v>
      </c>
      <c r="F89" s="6">
        <v>1.3149999999999999</v>
      </c>
      <c r="G89" s="6">
        <v>1.278</v>
      </c>
      <c r="H89" s="6">
        <v>1.2769999999999999</v>
      </c>
      <c r="I89" s="6">
        <v>1.2689999999999999</v>
      </c>
      <c r="J89" s="6">
        <v>1.25</v>
      </c>
      <c r="K89" s="6">
        <v>1.242</v>
      </c>
      <c r="L89" s="6">
        <v>1.2270000000000001</v>
      </c>
      <c r="M89" s="6">
        <v>1.2170000000000001</v>
      </c>
      <c r="N89" s="6">
        <v>1.2410000000000001</v>
      </c>
      <c r="O89" s="6">
        <v>1.2330000000000001</v>
      </c>
      <c r="P89" s="6">
        <v>1.2390000000000001</v>
      </c>
      <c r="Q89" s="6">
        <v>1.2130000000000001</v>
      </c>
      <c r="R89" s="6">
        <v>1.21</v>
      </c>
      <c r="S89" s="6">
        <v>1.1759999999999999</v>
      </c>
      <c r="T89" s="6">
        <v>1.179</v>
      </c>
      <c r="U89" s="6">
        <v>1.196</v>
      </c>
      <c r="V89" s="6">
        <v>1.1839999999999999</v>
      </c>
      <c r="W89" s="6">
        <v>1.1930000000000001</v>
      </c>
      <c r="X89" s="6">
        <v>1.2030000000000001</v>
      </c>
      <c r="Y89" s="6">
        <v>1.2010000000000001</v>
      </c>
      <c r="Z89" s="8">
        <v>1.2025676403228842</v>
      </c>
      <c r="AA89" s="8">
        <v>1.206454551938839</v>
      </c>
      <c r="AB89" s="8">
        <v>1.2080248028201293</v>
      </c>
      <c r="AC89" s="8">
        <v>1.2095950537014195</v>
      </c>
    </row>
    <row r="90" spans="1:29" x14ac:dyDescent="0.2">
      <c r="A90" s="2" t="s">
        <v>62</v>
      </c>
      <c r="B90" s="2" t="str">
        <f t="shared" si="5"/>
        <v>34</v>
      </c>
      <c r="C90" s="2">
        <v>34039</v>
      </c>
      <c r="D90" s="2" t="s">
        <v>94</v>
      </c>
      <c r="E90" s="6">
        <v>2.157</v>
      </c>
      <c r="F90" s="6">
        <v>2.133</v>
      </c>
      <c r="G90" s="6">
        <v>2.11</v>
      </c>
      <c r="H90" s="6">
        <v>2.141</v>
      </c>
      <c r="I90" s="6">
        <v>2.15</v>
      </c>
      <c r="J90" s="6">
        <v>2.1419999999999999</v>
      </c>
      <c r="K90" s="6">
        <v>2.113</v>
      </c>
      <c r="L90" s="6">
        <v>2.0830000000000002</v>
      </c>
      <c r="M90" s="6">
        <v>2.1160000000000001</v>
      </c>
      <c r="N90" s="6">
        <v>2.1379999999999999</v>
      </c>
      <c r="O90" s="6">
        <v>2.149</v>
      </c>
      <c r="P90" s="6">
        <v>2.161</v>
      </c>
      <c r="Q90" s="6">
        <v>2.1360000000000001</v>
      </c>
      <c r="R90" s="6">
        <v>2.1379999999999999</v>
      </c>
      <c r="S90" s="6">
        <v>2.121</v>
      </c>
      <c r="T90" s="6">
        <v>2.1280000000000001</v>
      </c>
      <c r="U90" s="6">
        <v>2.085</v>
      </c>
      <c r="V90" s="6">
        <v>2.0950000000000002</v>
      </c>
      <c r="W90" s="6">
        <v>2.0870000000000002</v>
      </c>
      <c r="X90" s="6">
        <v>2.1150000000000002</v>
      </c>
      <c r="Y90" s="6">
        <v>2.1160000000000001</v>
      </c>
      <c r="Z90" s="8">
        <v>2.1090050179697566</v>
      </c>
      <c r="AA90" s="8">
        <v>2.099618312199091</v>
      </c>
      <c r="AB90" s="8">
        <v>2.0926266359259507</v>
      </c>
      <c r="AC90" s="8">
        <v>2.0856349596528108</v>
      </c>
    </row>
    <row r="91" spans="1:29" x14ac:dyDescent="0.2">
      <c r="A91" s="2" t="s">
        <v>53</v>
      </c>
      <c r="B91" s="2" t="str">
        <f t="shared" si="5"/>
        <v>34</v>
      </c>
      <c r="C91" s="2">
        <v>34040</v>
      </c>
      <c r="D91" s="2" t="s">
        <v>95</v>
      </c>
      <c r="E91" s="6">
        <v>1.349</v>
      </c>
      <c r="F91" s="6">
        <v>1.3340000000000001</v>
      </c>
      <c r="G91" s="6">
        <v>1.2949999999999999</v>
      </c>
      <c r="H91" s="6">
        <v>1.286</v>
      </c>
      <c r="I91" s="6">
        <v>1.254</v>
      </c>
      <c r="J91" s="6">
        <v>1.24</v>
      </c>
      <c r="K91" s="6">
        <v>1.2330000000000001</v>
      </c>
      <c r="L91" s="6">
        <v>1.214</v>
      </c>
      <c r="M91" s="6">
        <v>1.1950000000000001</v>
      </c>
      <c r="N91" s="6">
        <v>1.173</v>
      </c>
      <c r="O91" s="6">
        <v>1.1539999999999999</v>
      </c>
      <c r="P91" s="6">
        <v>1.145</v>
      </c>
      <c r="Q91" s="6">
        <v>1.121</v>
      </c>
      <c r="R91" s="6">
        <v>1.087</v>
      </c>
      <c r="S91" s="6">
        <v>1.0529999999999999</v>
      </c>
      <c r="T91" s="6">
        <v>1.028</v>
      </c>
      <c r="U91" s="6">
        <v>1.006</v>
      </c>
      <c r="V91" s="6">
        <v>0.98499999999999999</v>
      </c>
      <c r="W91" s="6">
        <v>0.95699999999999996</v>
      </c>
      <c r="X91" s="6">
        <v>0.93400000000000005</v>
      </c>
      <c r="Y91" s="6">
        <v>0.91700000000000004</v>
      </c>
      <c r="Z91" s="8">
        <v>0.8117619047619048</v>
      </c>
      <c r="AA91" s="8">
        <v>0.69818403697356801</v>
      </c>
      <c r="AB91" s="8">
        <v>0.59099496287064435</v>
      </c>
      <c r="AC91" s="8">
        <v>0.48380588876772085</v>
      </c>
    </row>
    <row r="92" spans="1:29" x14ac:dyDescent="0.2">
      <c r="A92" s="2" t="s">
        <v>60</v>
      </c>
      <c r="B92" s="2" t="str">
        <f t="shared" si="5"/>
        <v>34</v>
      </c>
      <c r="C92" s="2">
        <v>34041</v>
      </c>
      <c r="D92" s="2" t="s">
        <v>96</v>
      </c>
      <c r="E92" s="6">
        <v>5.8109999999999999</v>
      </c>
      <c r="F92" s="6">
        <v>5.923</v>
      </c>
      <c r="G92" s="6">
        <v>6.0279999999999996</v>
      </c>
      <c r="H92" s="6">
        <v>6.1390000000000002</v>
      </c>
      <c r="I92" s="6">
        <v>6.3719999999999999</v>
      </c>
      <c r="J92" s="6">
        <v>6.6929999999999996</v>
      </c>
      <c r="K92" s="6">
        <v>6.9180000000000001</v>
      </c>
      <c r="L92" s="6">
        <v>7.2510000000000003</v>
      </c>
      <c r="M92" s="6">
        <v>7.5469999999999997</v>
      </c>
      <c r="N92" s="6">
        <v>7.6719999999999997</v>
      </c>
      <c r="O92" s="6">
        <v>7.7190000000000003</v>
      </c>
      <c r="P92" s="6">
        <v>7.8040000000000003</v>
      </c>
      <c r="Q92" s="6">
        <v>7.81</v>
      </c>
      <c r="R92" s="6">
        <v>7.6420000000000003</v>
      </c>
      <c r="S92" s="6">
        <v>7.6719999999999997</v>
      </c>
      <c r="T92" s="6">
        <v>7.6820000000000004</v>
      </c>
      <c r="U92" s="6">
        <v>7.72</v>
      </c>
      <c r="V92" s="6">
        <v>7.7770000000000001</v>
      </c>
      <c r="W92" s="6">
        <v>7.8090000000000002</v>
      </c>
      <c r="X92" s="6">
        <v>7.6980000000000004</v>
      </c>
      <c r="Y92" s="6">
        <v>7.7679999999999998</v>
      </c>
      <c r="Z92" s="8">
        <v>7.8121087092731827</v>
      </c>
      <c r="AA92" s="8">
        <v>7.7941647086466173</v>
      </c>
      <c r="AB92" s="8">
        <v>7.8378759398496243</v>
      </c>
      <c r="AC92" s="8">
        <v>7.8815871710526313</v>
      </c>
    </row>
    <row r="93" spans="1:29" x14ac:dyDescent="0.2">
      <c r="A93" s="2" t="s">
        <v>62</v>
      </c>
      <c r="B93" s="2" t="str">
        <f t="shared" si="5"/>
        <v>34</v>
      </c>
      <c r="C93" s="2">
        <v>34042</v>
      </c>
      <c r="D93" s="2" t="s">
        <v>97</v>
      </c>
      <c r="E93" s="6">
        <v>7.7610000000000001</v>
      </c>
      <c r="F93" s="6">
        <v>7.9059999999999997</v>
      </c>
      <c r="G93" s="6">
        <v>7.992</v>
      </c>
      <c r="H93" s="6">
        <v>8.1289999999999996</v>
      </c>
      <c r="I93" s="6">
        <v>8.35</v>
      </c>
      <c r="J93" s="6">
        <v>8.5459999999999994</v>
      </c>
      <c r="K93" s="6">
        <v>8.6430000000000007</v>
      </c>
      <c r="L93" s="6">
        <v>8.734</v>
      </c>
      <c r="M93" s="6">
        <v>9.0120000000000005</v>
      </c>
      <c r="N93" s="6">
        <v>9.1720000000000006</v>
      </c>
      <c r="O93" s="6">
        <v>9.2430000000000003</v>
      </c>
      <c r="P93" s="6">
        <v>9.3390000000000004</v>
      </c>
      <c r="Q93" s="6">
        <v>9.4079999999999995</v>
      </c>
      <c r="R93" s="6">
        <v>9.4849999999999994</v>
      </c>
      <c r="S93" s="6">
        <v>9.4540000000000006</v>
      </c>
      <c r="T93" s="6">
        <v>9.4440000000000008</v>
      </c>
      <c r="U93" s="6">
        <v>9.4280000000000008</v>
      </c>
      <c r="V93" s="6">
        <v>9.484</v>
      </c>
      <c r="W93" s="6">
        <v>9.4819999999999993</v>
      </c>
      <c r="X93" s="6">
        <v>9.5329999999999995</v>
      </c>
      <c r="Y93" s="6">
        <v>9.5969999999999995</v>
      </c>
      <c r="Z93" s="8">
        <v>9.716380946824847</v>
      </c>
      <c r="AA93" s="8">
        <v>9.7938866151275175</v>
      </c>
      <c r="AB93" s="8">
        <v>9.9124714401854792</v>
      </c>
      <c r="AC93" s="8">
        <v>10.031056265243445</v>
      </c>
    </row>
    <row r="94" spans="1:29" x14ac:dyDescent="0.2">
      <c r="A94" s="2" t="s">
        <v>60</v>
      </c>
      <c r="B94" s="2" t="str">
        <f t="shared" si="5"/>
        <v>34</v>
      </c>
      <c r="C94" s="2">
        <v>34043</v>
      </c>
      <c r="D94" s="3" t="s">
        <v>98</v>
      </c>
      <c r="E94" s="6">
        <v>3.0470000000000002</v>
      </c>
      <c r="F94" s="6">
        <v>3.0659999999999998</v>
      </c>
      <c r="G94" s="6">
        <v>3.0779999999999998</v>
      </c>
      <c r="H94" s="6">
        <v>3.1160000000000001</v>
      </c>
      <c r="I94" s="6">
        <v>3.1440000000000001</v>
      </c>
      <c r="J94" s="6">
        <v>3.2269999999999999</v>
      </c>
      <c r="K94" s="6">
        <v>3.2970000000000002</v>
      </c>
      <c r="L94" s="6">
        <v>3.375</v>
      </c>
      <c r="M94" s="6">
        <v>3.4369999999999998</v>
      </c>
      <c r="N94" s="6">
        <v>3.5</v>
      </c>
      <c r="O94" s="6">
        <v>3.605</v>
      </c>
      <c r="P94" s="6">
        <v>3.6789999999999998</v>
      </c>
      <c r="Q94" s="6">
        <v>3.7639999999999998</v>
      </c>
      <c r="R94" s="6">
        <v>3.7639999999999998</v>
      </c>
      <c r="S94" s="6">
        <v>3.7418837354669332</v>
      </c>
      <c r="T94" s="6">
        <v>3.7348253531691462</v>
      </c>
      <c r="U94" s="6">
        <v>3.7160030003750468</v>
      </c>
      <c r="V94" s="6">
        <v>3.7018862357794724</v>
      </c>
      <c r="W94" s="6">
        <v>3.6910633829228656</v>
      </c>
      <c r="X94" s="6">
        <v>3.6929456182022751</v>
      </c>
      <c r="Y94" s="6">
        <v>3.6788288536067006</v>
      </c>
      <c r="Z94" s="8">
        <v>3.6896719094313242</v>
      </c>
      <c r="AA94" s="8">
        <v>3.7168918787095167</v>
      </c>
      <c r="AB94" s="8">
        <v>3.7277765425764451</v>
      </c>
      <c r="AC94" s="8">
        <v>3.7386612064433735</v>
      </c>
    </row>
    <row r="95" spans="1:29" x14ac:dyDescent="0.2">
      <c r="A95" s="2" t="s">
        <v>53</v>
      </c>
      <c r="B95" s="2" t="str">
        <f t="shared" si="5"/>
        <v>34</v>
      </c>
      <c r="C95" s="2">
        <v>34044</v>
      </c>
      <c r="D95" s="2" t="s">
        <v>99</v>
      </c>
      <c r="E95" s="6">
        <v>0.69899999999999995</v>
      </c>
      <c r="F95" s="6">
        <v>0.71599999999999997</v>
      </c>
      <c r="G95" s="6">
        <v>0.69599999999999995</v>
      </c>
      <c r="H95" s="6">
        <v>0.67</v>
      </c>
      <c r="I95" s="6">
        <v>0.67800000000000005</v>
      </c>
      <c r="J95" s="6">
        <v>0.68</v>
      </c>
      <c r="K95" s="6">
        <v>0.65400000000000003</v>
      </c>
      <c r="L95" s="6">
        <v>0.63400000000000001</v>
      </c>
      <c r="M95" s="6">
        <v>0.63100000000000001</v>
      </c>
      <c r="N95" s="6">
        <v>0.61399999999999999</v>
      </c>
      <c r="O95" s="6">
        <v>0.59699999999999998</v>
      </c>
      <c r="P95" s="6">
        <v>0.58499999999999996</v>
      </c>
      <c r="Q95" s="6">
        <v>0.57899999999999996</v>
      </c>
      <c r="R95" s="6">
        <v>0.56499999999999995</v>
      </c>
      <c r="S95" s="6">
        <v>0.55800000000000005</v>
      </c>
      <c r="T95" s="6">
        <v>0.55100000000000005</v>
      </c>
      <c r="U95" s="6">
        <v>0.53700000000000003</v>
      </c>
      <c r="V95" s="6">
        <v>0.53300000000000003</v>
      </c>
      <c r="W95" s="6">
        <v>0.51400000000000001</v>
      </c>
      <c r="X95" s="6">
        <v>0.51700000000000002</v>
      </c>
      <c r="Y95" s="6">
        <v>0.52800000000000002</v>
      </c>
      <c r="Z95" s="8">
        <v>0.49604173354735148</v>
      </c>
      <c r="AA95" s="8">
        <v>0.44815656768325313</v>
      </c>
      <c r="AB95" s="8">
        <v>0.41686409844836814</v>
      </c>
      <c r="AC95" s="8">
        <v>0.38557162921348315</v>
      </c>
    </row>
    <row r="96" spans="1:29" x14ac:dyDescent="0.2">
      <c r="A96" s="2" t="s">
        <v>53</v>
      </c>
      <c r="B96" s="2" t="str">
        <f t="shared" si="5"/>
        <v>34</v>
      </c>
      <c r="C96" s="2">
        <v>34045</v>
      </c>
      <c r="D96" s="2" t="s">
        <v>100</v>
      </c>
      <c r="E96" s="6">
        <v>2.1920000000000002</v>
      </c>
      <c r="F96" s="6">
        <v>2.2309999999999999</v>
      </c>
      <c r="G96" s="6">
        <v>2.2559999999999998</v>
      </c>
      <c r="H96" s="6">
        <v>2.3239999999999998</v>
      </c>
      <c r="I96" s="6">
        <v>2.41</v>
      </c>
      <c r="J96" s="6">
        <v>2.4900000000000002</v>
      </c>
      <c r="K96" s="6">
        <v>2.5379999999999998</v>
      </c>
      <c r="L96" s="6">
        <v>2.5750000000000002</v>
      </c>
      <c r="M96" s="6">
        <v>2.625</v>
      </c>
      <c r="N96" s="6">
        <v>2.6720000000000002</v>
      </c>
      <c r="O96" s="6">
        <v>2.6680000000000001</v>
      </c>
      <c r="P96" s="6">
        <v>2.7040000000000002</v>
      </c>
      <c r="Q96" s="6">
        <v>2.71</v>
      </c>
      <c r="R96" s="6">
        <v>2.698</v>
      </c>
      <c r="S96" s="6">
        <v>2.6920000000000002</v>
      </c>
      <c r="T96" s="6">
        <v>2.6880000000000002</v>
      </c>
      <c r="U96" s="6">
        <v>2.681</v>
      </c>
      <c r="V96" s="6">
        <v>2.6789999999999998</v>
      </c>
      <c r="W96" s="6">
        <v>2.6269999999999998</v>
      </c>
      <c r="X96" s="6">
        <v>2.637</v>
      </c>
      <c r="Y96" s="6">
        <v>2.6150000000000002</v>
      </c>
      <c r="Z96" s="8">
        <v>2.6004107307552951</v>
      </c>
      <c r="AA96" s="8">
        <v>2.6046335806515368</v>
      </c>
      <c r="AB96" s="8">
        <v>2.5899215718567801</v>
      </c>
      <c r="AC96" s="8">
        <v>2.5752095630620246</v>
      </c>
    </row>
    <row r="97" spans="1:29" x14ac:dyDescent="0.2">
      <c r="A97" s="2" t="s">
        <v>53</v>
      </c>
      <c r="B97" s="2" t="str">
        <f t="shared" si="5"/>
        <v>34</v>
      </c>
      <c r="C97" s="2">
        <v>34046</v>
      </c>
      <c r="D97" s="2" t="s">
        <v>101</v>
      </c>
      <c r="E97" s="6">
        <v>1.6040000000000001</v>
      </c>
      <c r="F97" s="6">
        <v>1.5389999999999999</v>
      </c>
      <c r="G97" s="6">
        <v>1.5209999999999999</v>
      </c>
      <c r="H97" s="6">
        <v>1.5069999999999999</v>
      </c>
      <c r="I97" s="6">
        <v>1.468</v>
      </c>
      <c r="J97" s="6">
        <v>1.423</v>
      </c>
      <c r="K97" s="6">
        <v>1.4</v>
      </c>
      <c r="L97" s="6">
        <v>1.369</v>
      </c>
      <c r="M97" s="6">
        <v>1.3640000000000001</v>
      </c>
      <c r="N97" s="6">
        <v>1.335</v>
      </c>
      <c r="O97" s="6">
        <v>1.3069999999999999</v>
      </c>
      <c r="P97" s="6">
        <v>1.3</v>
      </c>
      <c r="Q97" s="6">
        <v>1.288</v>
      </c>
      <c r="R97" s="6">
        <v>1.278</v>
      </c>
      <c r="S97" s="6">
        <v>1.266</v>
      </c>
      <c r="T97" s="6">
        <v>1.258</v>
      </c>
      <c r="U97" s="6">
        <v>1.23</v>
      </c>
      <c r="V97" s="6">
        <v>1.204</v>
      </c>
      <c r="W97" s="6">
        <v>1.2090000000000001</v>
      </c>
      <c r="X97" s="6">
        <v>1.1859999999999999</v>
      </c>
      <c r="Y97" s="6">
        <v>1.18</v>
      </c>
      <c r="Z97" s="8">
        <v>1.1115387294814298</v>
      </c>
      <c r="AA97" s="8">
        <v>1.0346193669177517</v>
      </c>
      <c r="AB97" s="8">
        <v>0.96580998824400233</v>
      </c>
      <c r="AC97" s="8">
        <v>0.89700060957025296</v>
      </c>
    </row>
    <row r="98" spans="1:29" x14ac:dyDescent="0.2">
      <c r="A98" s="2" t="s">
        <v>60</v>
      </c>
      <c r="B98" s="2" t="str">
        <f t="shared" si="5"/>
        <v>34</v>
      </c>
      <c r="C98" s="2">
        <v>34048</v>
      </c>
      <c r="D98" s="3" t="s">
        <v>102</v>
      </c>
      <c r="E98" s="6">
        <v>2.012</v>
      </c>
      <c r="F98" s="6">
        <v>2.0049999999999999</v>
      </c>
      <c r="G98" s="6">
        <v>2.0110000000000001</v>
      </c>
      <c r="H98" s="6">
        <v>1.9950000000000001</v>
      </c>
      <c r="I98" s="6">
        <v>1.99</v>
      </c>
      <c r="J98" s="6">
        <v>1.98</v>
      </c>
      <c r="K98" s="6">
        <v>1.9990000000000001</v>
      </c>
      <c r="L98" s="6">
        <v>1.9650000000000001</v>
      </c>
      <c r="M98" s="6">
        <v>1.9470000000000001</v>
      </c>
      <c r="N98" s="6">
        <v>1.911</v>
      </c>
      <c r="O98" s="6">
        <v>1.9079999999999999</v>
      </c>
      <c r="P98" s="6">
        <v>1.863</v>
      </c>
      <c r="Q98" s="6">
        <v>1.85</v>
      </c>
      <c r="R98" s="6">
        <v>1.8220000000000001</v>
      </c>
      <c r="S98" s="6">
        <v>1.837</v>
      </c>
      <c r="T98" s="6">
        <v>1.833</v>
      </c>
      <c r="U98" s="6">
        <v>1.8133567054500921</v>
      </c>
      <c r="V98" s="6">
        <v>1.78473361910594</v>
      </c>
      <c r="W98" s="6">
        <v>1.7909072259644827</v>
      </c>
      <c r="X98" s="6">
        <v>1.7914684629516231</v>
      </c>
      <c r="Y98" s="6">
        <v>1.8010094917330068</v>
      </c>
      <c r="Z98" s="8">
        <v>1.7630211508331564</v>
      </c>
      <c r="AA98" s="8">
        <v>1.7083368564900741</v>
      </c>
      <c r="AB98" s="8">
        <v>1.6705497626439152</v>
      </c>
      <c r="AC98" s="8">
        <v>1.6327626687977568</v>
      </c>
    </row>
    <row r="99" spans="1:29" x14ac:dyDescent="0.2">
      <c r="A99" s="2" t="s">
        <v>60</v>
      </c>
      <c r="B99" s="2" t="str">
        <f t="shared" ref="B99:B101" si="6">LEFT(C99,2)</f>
        <v>34</v>
      </c>
      <c r="C99" s="2">
        <v>34049</v>
      </c>
      <c r="D99" s="3" t="s">
        <v>370</v>
      </c>
      <c r="E99" s="6">
        <v>6.915</v>
      </c>
      <c r="F99" s="6">
        <v>6.976</v>
      </c>
      <c r="G99" s="6">
        <v>7.0209999999999999</v>
      </c>
      <c r="H99" s="6">
        <v>7.0880000000000001</v>
      </c>
      <c r="I99" s="6">
        <v>7.1210000000000004</v>
      </c>
      <c r="J99" s="6">
        <v>7.2510000000000003</v>
      </c>
      <c r="K99" s="6">
        <v>7.3470000000000004</v>
      </c>
      <c r="L99" s="6">
        <v>7.46</v>
      </c>
      <c r="M99" s="6">
        <v>7.6280000000000001</v>
      </c>
      <c r="N99" s="6">
        <v>7.78</v>
      </c>
      <c r="O99" s="6">
        <v>7.9180000000000001</v>
      </c>
      <c r="P99" s="6">
        <v>7.99</v>
      </c>
      <c r="Q99" s="6">
        <v>8.0289999999999999</v>
      </c>
      <c r="R99" s="6">
        <v>7.9989999999999997</v>
      </c>
      <c r="S99" s="6">
        <v>7.952</v>
      </c>
      <c r="T99" s="6">
        <v>7.9370000000000003</v>
      </c>
      <c r="U99" s="6">
        <v>7.8970000000000002</v>
      </c>
      <c r="V99" s="6">
        <v>7.867</v>
      </c>
      <c r="W99" s="6">
        <v>7.8440000000000003</v>
      </c>
      <c r="X99" s="6">
        <v>7.8479999999999999</v>
      </c>
      <c r="Y99" s="6">
        <v>7.8179999999999996</v>
      </c>
      <c r="Z99" s="8">
        <v>7.7685897034163265</v>
      </c>
      <c r="AA99" s="8">
        <v>7.7191794068326525</v>
      </c>
      <c r="AB99" s="8">
        <v>7.6892803243433425</v>
      </c>
      <c r="AC99" s="8">
        <v>7.6396804257006377</v>
      </c>
    </row>
    <row r="100" spans="1:29" x14ac:dyDescent="0.2">
      <c r="A100" s="2" t="s">
        <v>60</v>
      </c>
      <c r="B100" s="2" t="str">
        <f t="shared" si="6"/>
        <v>34</v>
      </c>
      <c r="C100" s="2">
        <v>34050</v>
      </c>
      <c r="D100" s="3" t="s">
        <v>371</v>
      </c>
      <c r="E100" s="6">
        <v>3.5649999999999999</v>
      </c>
      <c r="F100" s="6">
        <v>3.5369999999999999</v>
      </c>
      <c r="G100" s="6">
        <v>3.5310000000000001</v>
      </c>
      <c r="H100" s="6">
        <v>3.4830000000000001</v>
      </c>
      <c r="I100" s="6">
        <v>3.4889999999999999</v>
      </c>
      <c r="J100" s="6">
        <v>3.456</v>
      </c>
      <c r="K100" s="6">
        <v>3.4790000000000001</v>
      </c>
      <c r="L100" s="6">
        <v>3.4460000000000002</v>
      </c>
      <c r="M100" s="6">
        <v>3.4279999999999999</v>
      </c>
      <c r="N100" s="6">
        <v>3.4049999999999998</v>
      </c>
      <c r="O100" s="6">
        <v>3.4089999999999998</v>
      </c>
      <c r="P100" s="6">
        <v>3.3849999999999998</v>
      </c>
      <c r="Q100" s="6">
        <v>3.371</v>
      </c>
      <c r="R100" s="6">
        <v>3.3250000000000002</v>
      </c>
      <c r="S100" s="6">
        <v>3.302</v>
      </c>
      <c r="T100" s="6">
        <v>3.266</v>
      </c>
      <c r="U100" s="6">
        <v>3.2309999999999999</v>
      </c>
      <c r="V100" s="6">
        <v>3.18</v>
      </c>
      <c r="W100" s="6">
        <v>3.1909999999999998</v>
      </c>
      <c r="X100" s="6">
        <v>3.1920000000000002</v>
      </c>
      <c r="Y100" s="6">
        <v>3.2090000000000001</v>
      </c>
      <c r="Z100" s="8">
        <v>3.126006169420938</v>
      </c>
      <c r="AA100" s="8">
        <v>3.0430123388418768</v>
      </c>
      <c r="AB100" s="8">
        <v>2.9278266802534225</v>
      </c>
      <c r="AC100" s="8">
        <v>2.8452725178326168</v>
      </c>
    </row>
    <row r="101" spans="1:29" x14ac:dyDescent="0.2">
      <c r="A101" s="2" t="s">
        <v>62</v>
      </c>
      <c r="B101" s="2" t="str">
        <f t="shared" si="6"/>
        <v>34</v>
      </c>
      <c r="C101" s="2">
        <v>34051</v>
      </c>
      <c r="D101" s="3" t="s">
        <v>382</v>
      </c>
      <c r="E101" s="6">
        <v>11.324</v>
      </c>
      <c r="F101" s="6">
        <v>11.554</v>
      </c>
      <c r="G101" s="6">
        <v>11.638999999999999</v>
      </c>
      <c r="H101" s="6">
        <v>11.859</v>
      </c>
      <c r="I101" s="6">
        <v>12.057</v>
      </c>
      <c r="J101" s="6">
        <v>12.243</v>
      </c>
      <c r="K101" s="6">
        <v>12.321999999999999</v>
      </c>
      <c r="L101" s="6">
        <v>12.321</v>
      </c>
      <c r="M101" s="6">
        <v>12.541</v>
      </c>
      <c r="N101" s="6">
        <v>12.73</v>
      </c>
      <c r="O101" s="6">
        <v>12.879</v>
      </c>
      <c r="P101" s="6">
        <v>13.097</v>
      </c>
      <c r="Q101" s="6">
        <v>13.164999999999999</v>
      </c>
      <c r="R101" s="6">
        <v>13.006</v>
      </c>
      <c r="S101" s="6">
        <v>12.956</v>
      </c>
      <c r="T101" s="6">
        <v>12.928000000000001</v>
      </c>
      <c r="U101" s="6">
        <v>12.832000000000001</v>
      </c>
      <c r="V101" s="6">
        <v>12.766</v>
      </c>
      <c r="W101" s="6">
        <v>12.821999999999999</v>
      </c>
      <c r="X101" s="6">
        <v>12.781000000000001</v>
      </c>
      <c r="Y101" s="6">
        <v>12.747999999999999</v>
      </c>
      <c r="Z101" s="8">
        <v>12.73526024273184</v>
      </c>
      <c r="AA101" s="8">
        <v>12.722520485463678</v>
      </c>
      <c r="AB101" s="8">
        <v>12.740127245021812</v>
      </c>
      <c r="AC101" s="8">
        <v>12.727354509091127</v>
      </c>
    </row>
    <row r="102" spans="1:29" x14ac:dyDescent="0.2">
      <c r="A102" s="2" t="s">
        <v>103</v>
      </c>
      <c r="B102" s="2" t="str">
        <f t="shared" ref="B102:B107" si="7">LEFT(C102,2)</f>
        <v>35</v>
      </c>
      <c r="C102" s="2">
        <v>35001</v>
      </c>
      <c r="D102" s="2" t="s">
        <v>104</v>
      </c>
      <c r="E102" s="6">
        <v>7.7409999999999997</v>
      </c>
      <c r="F102" s="6">
        <v>7.7869999999999999</v>
      </c>
      <c r="G102" s="6">
        <v>7.8579999999999997</v>
      </c>
      <c r="H102" s="6">
        <v>7.9130000000000003</v>
      </c>
      <c r="I102" s="6">
        <v>8.0340000000000007</v>
      </c>
      <c r="J102" s="6">
        <v>8.1210000000000004</v>
      </c>
      <c r="K102" s="6">
        <v>8.1839999999999993</v>
      </c>
      <c r="L102" s="6">
        <v>8.2669999999999995</v>
      </c>
      <c r="M102" s="6">
        <v>8.35</v>
      </c>
      <c r="N102" s="6">
        <v>8.5329999999999995</v>
      </c>
      <c r="O102" s="6">
        <v>8.673</v>
      </c>
      <c r="P102" s="6">
        <v>8.766</v>
      </c>
      <c r="Q102" s="6">
        <v>8.8369999999999997</v>
      </c>
      <c r="R102" s="6">
        <v>8.8819999999999997</v>
      </c>
      <c r="S102" s="6">
        <v>8.8870000000000005</v>
      </c>
      <c r="T102" s="6">
        <v>8.8829999999999991</v>
      </c>
      <c r="U102" s="6">
        <v>8.85</v>
      </c>
      <c r="V102" s="6">
        <v>8.8140000000000001</v>
      </c>
      <c r="W102" s="6">
        <v>8.8249999999999993</v>
      </c>
      <c r="X102" s="6">
        <v>8.8260000000000005</v>
      </c>
      <c r="Y102" s="6">
        <v>8.8390000000000004</v>
      </c>
      <c r="Z102" s="8">
        <v>8.8854672357973392</v>
      </c>
      <c r="AA102" s="8">
        <v>8.928077566571341</v>
      </c>
      <c r="AB102" s="8">
        <v>8.9744764604674021</v>
      </c>
      <c r="AC102" s="8">
        <v>9.0208753543634668</v>
      </c>
    </row>
    <row r="103" spans="1:29" x14ac:dyDescent="0.2">
      <c r="A103" s="2" t="s">
        <v>103</v>
      </c>
      <c r="B103" s="2" t="str">
        <f t="shared" si="7"/>
        <v>35</v>
      </c>
      <c r="C103" s="2">
        <v>35002</v>
      </c>
      <c r="D103" s="2" t="s">
        <v>105</v>
      </c>
      <c r="E103" s="6">
        <v>7.8559999999999999</v>
      </c>
      <c r="F103" s="6">
        <v>8.0090000000000003</v>
      </c>
      <c r="G103" s="6">
        <v>8.1110000000000007</v>
      </c>
      <c r="H103" s="6">
        <v>8.3119999999999994</v>
      </c>
      <c r="I103" s="6">
        <v>8.5530000000000008</v>
      </c>
      <c r="J103" s="6">
        <v>8.7430000000000003</v>
      </c>
      <c r="K103" s="6">
        <v>8.9019999999999992</v>
      </c>
      <c r="L103" s="6">
        <v>8.9949999999999992</v>
      </c>
      <c r="M103" s="6">
        <v>9.1920000000000002</v>
      </c>
      <c r="N103" s="6">
        <v>9.375</v>
      </c>
      <c r="O103" s="6">
        <v>9.5190000000000001</v>
      </c>
      <c r="P103" s="6">
        <v>9.5359999999999996</v>
      </c>
      <c r="Q103" s="6">
        <v>9.6050000000000004</v>
      </c>
      <c r="R103" s="6">
        <v>9.7149999999999999</v>
      </c>
      <c r="S103" s="6">
        <v>9.6940000000000008</v>
      </c>
      <c r="T103" s="6">
        <v>9.7129999999999992</v>
      </c>
      <c r="U103" s="6">
        <v>9.7859999999999996</v>
      </c>
      <c r="V103" s="6">
        <v>9.82</v>
      </c>
      <c r="W103" s="6">
        <v>9.7850000000000001</v>
      </c>
      <c r="X103" s="6">
        <v>9.8209999999999997</v>
      </c>
      <c r="Y103" s="6">
        <v>9.8179999999999996</v>
      </c>
      <c r="Z103" s="8">
        <v>9.9232640749886745</v>
      </c>
      <c r="AA103" s="8">
        <v>10.052651727135906</v>
      </c>
      <c r="AB103" s="8">
        <v>10.157947966743135</v>
      </c>
      <c r="AC103" s="8">
        <v>10.263244206350368</v>
      </c>
    </row>
    <row r="104" spans="1:29" x14ac:dyDescent="0.2">
      <c r="A104" s="2" t="s">
        <v>103</v>
      </c>
      <c r="B104" s="2" t="str">
        <f t="shared" si="7"/>
        <v>35</v>
      </c>
      <c r="C104" s="2">
        <v>35003</v>
      </c>
      <c r="D104" s="2" t="s">
        <v>106</v>
      </c>
      <c r="E104" s="6">
        <v>3.2719999999999998</v>
      </c>
      <c r="F104" s="6">
        <v>3.2970000000000002</v>
      </c>
      <c r="G104" s="6">
        <v>3.2890000000000001</v>
      </c>
      <c r="H104" s="6">
        <v>3.3029999999999999</v>
      </c>
      <c r="I104" s="6">
        <v>3.2850000000000001</v>
      </c>
      <c r="J104" s="6">
        <v>3.355</v>
      </c>
      <c r="K104" s="6">
        <v>3.343</v>
      </c>
      <c r="L104" s="6">
        <v>3.3380000000000001</v>
      </c>
      <c r="M104" s="6">
        <v>3.3889999999999998</v>
      </c>
      <c r="N104" s="6">
        <v>3.4409999999999998</v>
      </c>
      <c r="O104" s="6">
        <v>3.4420000000000002</v>
      </c>
      <c r="P104" s="6">
        <v>3.44</v>
      </c>
      <c r="Q104" s="6">
        <v>3.43</v>
      </c>
      <c r="R104" s="6">
        <v>3.371</v>
      </c>
      <c r="S104" s="6">
        <v>3.4060000000000001</v>
      </c>
      <c r="T104" s="6">
        <v>3.391</v>
      </c>
      <c r="U104" s="6">
        <v>3.3210000000000002</v>
      </c>
      <c r="V104" s="6">
        <v>3.2869999999999999</v>
      </c>
      <c r="W104" s="6">
        <v>3.262</v>
      </c>
      <c r="X104" s="6">
        <v>3.2429999999999999</v>
      </c>
      <c r="Y104" s="6">
        <v>3.226</v>
      </c>
      <c r="Z104" s="8">
        <v>3.1377066173991874</v>
      </c>
      <c r="AA104" s="8">
        <v>3.047730946217063</v>
      </c>
      <c r="AB104" s="8">
        <v>2.9589722854066367</v>
      </c>
      <c r="AC104" s="8">
        <v>2.8702136245962104</v>
      </c>
    </row>
    <row r="105" spans="1:29" x14ac:dyDescent="0.2">
      <c r="A105" s="2" t="s">
        <v>103</v>
      </c>
      <c r="B105" s="2" t="str">
        <f t="shared" si="7"/>
        <v>35</v>
      </c>
      <c r="C105" s="2">
        <v>35004</v>
      </c>
      <c r="D105" s="2" t="s">
        <v>107</v>
      </c>
      <c r="E105" s="6">
        <v>7.4950000000000001</v>
      </c>
      <c r="F105" s="6">
        <v>7.5880000000000001</v>
      </c>
      <c r="G105" s="6">
        <v>7.7050000000000001</v>
      </c>
      <c r="H105" s="6">
        <v>7.8819999999999997</v>
      </c>
      <c r="I105" s="6">
        <v>8.1020000000000003</v>
      </c>
      <c r="J105" s="6">
        <v>8.423</v>
      </c>
      <c r="K105" s="6">
        <v>8.843</v>
      </c>
      <c r="L105" s="6">
        <v>9.077</v>
      </c>
      <c r="M105" s="6">
        <v>9.3559999999999999</v>
      </c>
      <c r="N105" s="6">
        <v>9.6760000000000002</v>
      </c>
      <c r="O105" s="6">
        <v>9.8930000000000007</v>
      </c>
      <c r="P105" s="6">
        <v>10.021000000000001</v>
      </c>
      <c r="Q105" s="6">
        <v>10.185</v>
      </c>
      <c r="R105" s="6">
        <v>10.228</v>
      </c>
      <c r="S105" s="6">
        <v>10.228999999999999</v>
      </c>
      <c r="T105" s="6">
        <v>10.26</v>
      </c>
      <c r="U105" s="6">
        <v>10.287000000000001</v>
      </c>
      <c r="V105" s="6">
        <v>10.269</v>
      </c>
      <c r="W105" s="6">
        <v>10.257</v>
      </c>
      <c r="X105" s="6">
        <v>10.236000000000001</v>
      </c>
      <c r="Y105" s="6">
        <v>10.189</v>
      </c>
      <c r="Z105" s="8">
        <v>10.313468189131143</v>
      </c>
      <c r="AA105" s="8">
        <v>10.51109314404574</v>
      </c>
      <c r="AB105" s="8">
        <v>10.636135482248346</v>
      </c>
      <c r="AC105" s="8">
        <v>10.761177820450957</v>
      </c>
    </row>
    <row r="106" spans="1:29" x14ac:dyDescent="0.2">
      <c r="A106" s="2" t="s">
        <v>103</v>
      </c>
      <c r="B106" s="2" t="str">
        <f t="shared" si="7"/>
        <v>35</v>
      </c>
      <c r="C106" s="2">
        <v>35005</v>
      </c>
      <c r="D106" s="2" t="s">
        <v>108</v>
      </c>
      <c r="E106" s="6">
        <v>4.4829999999999997</v>
      </c>
      <c r="F106" s="6">
        <v>4.5449999999999999</v>
      </c>
      <c r="G106" s="6">
        <v>4.6379999999999999</v>
      </c>
      <c r="H106" s="6">
        <v>4.6970000000000001</v>
      </c>
      <c r="I106" s="6">
        <v>4.8170000000000002</v>
      </c>
      <c r="J106" s="6">
        <v>4.92</v>
      </c>
      <c r="K106" s="6">
        <v>4.9859999999999998</v>
      </c>
      <c r="L106" s="6">
        <v>4.9720000000000004</v>
      </c>
      <c r="M106" s="6">
        <v>5.0490000000000004</v>
      </c>
      <c r="N106" s="6">
        <v>5.1769999999999996</v>
      </c>
      <c r="O106" s="6">
        <v>5.2460000000000004</v>
      </c>
      <c r="P106" s="6">
        <v>5.335</v>
      </c>
      <c r="Q106" s="6">
        <v>5.4009999999999998</v>
      </c>
      <c r="R106" s="6">
        <v>5.3929999999999998</v>
      </c>
      <c r="S106" s="6">
        <v>5.3140000000000001</v>
      </c>
      <c r="T106" s="6">
        <v>5.31</v>
      </c>
      <c r="U106" s="6">
        <v>5.28</v>
      </c>
      <c r="V106" s="6">
        <v>5.282</v>
      </c>
      <c r="W106" s="6">
        <v>5.3540000000000001</v>
      </c>
      <c r="X106" s="6">
        <v>5.3650000000000002</v>
      </c>
      <c r="Y106" s="6">
        <v>5.3479999999999999</v>
      </c>
      <c r="Z106" s="8">
        <v>5.3993223096126481</v>
      </c>
      <c r="AA106" s="8">
        <v>5.4782679918395836</v>
      </c>
      <c r="AB106" s="8">
        <v>5.5297534426757586</v>
      </c>
      <c r="AC106" s="8">
        <v>5.5812388935119319</v>
      </c>
    </row>
    <row r="107" spans="1:29" x14ac:dyDescent="0.2">
      <c r="A107" s="2" t="s">
        <v>103</v>
      </c>
      <c r="B107" s="2" t="str">
        <f t="shared" si="7"/>
        <v>35</v>
      </c>
      <c r="C107" s="2">
        <v>35006</v>
      </c>
      <c r="D107" s="2" t="s">
        <v>109</v>
      </c>
      <c r="E107" s="6">
        <v>4.7910000000000004</v>
      </c>
      <c r="F107" s="6">
        <v>4.7750000000000004</v>
      </c>
      <c r="G107" s="6">
        <v>4.8019999999999996</v>
      </c>
      <c r="H107" s="6">
        <v>4.9130000000000003</v>
      </c>
      <c r="I107" s="6">
        <v>4.9660000000000002</v>
      </c>
      <c r="J107" s="6">
        <v>4.9800000000000004</v>
      </c>
      <c r="K107" s="6">
        <v>5.1509999999999998</v>
      </c>
      <c r="L107" s="6">
        <v>5.1509999999999998</v>
      </c>
      <c r="M107" s="6">
        <v>5.3520000000000003</v>
      </c>
      <c r="N107" s="6">
        <v>5.4619999999999997</v>
      </c>
      <c r="O107" s="6">
        <v>5.4870000000000001</v>
      </c>
      <c r="P107" s="6">
        <v>5.6040000000000001</v>
      </c>
      <c r="Q107" s="6">
        <v>5.6210000000000004</v>
      </c>
      <c r="R107" s="6">
        <v>5.6529999999999996</v>
      </c>
      <c r="S107" s="6">
        <v>5.6180000000000003</v>
      </c>
      <c r="T107" s="6">
        <v>5.6230000000000002</v>
      </c>
      <c r="U107" s="6">
        <v>5.6310000000000002</v>
      </c>
      <c r="V107" s="6">
        <v>5.6420000000000003</v>
      </c>
      <c r="W107" s="6">
        <v>5.625</v>
      </c>
      <c r="X107" s="6">
        <v>5.6260000000000003</v>
      </c>
      <c r="Y107" s="6">
        <v>5.65</v>
      </c>
      <c r="Z107" s="8">
        <v>5.6672015730052019</v>
      </c>
      <c r="AA107" s="8">
        <v>5.6636827096283149</v>
      </c>
      <c r="AB107" s="8">
        <v>5.6808112140048204</v>
      </c>
      <c r="AC107" s="8">
        <v>5.6979397183813267</v>
      </c>
    </row>
    <row r="108" spans="1:29" x14ac:dyDescent="0.2">
      <c r="A108" s="2"/>
      <c r="B108" s="2"/>
      <c r="C108" s="2">
        <v>35007</v>
      </c>
      <c r="D108" s="3" t="s">
        <v>110</v>
      </c>
      <c r="E108" s="6">
        <v>1.3440000000000001</v>
      </c>
      <c r="F108" s="6">
        <v>1.353</v>
      </c>
      <c r="G108" s="6">
        <v>1.357</v>
      </c>
      <c r="H108" s="6">
        <v>1.357</v>
      </c>
      <c r="I108" s="6">
        <v>1.365</v>
      </c>
      <c r="J108" s="6">
        <v>1.35</v>
      </c>
      <c r="K108" s="6">
        <v>1.333</v>
      </c>
      <c r="L108" s="6">
        <v>1.3</v>
      </c>
      <c r="M108" s="6">
        <v>1.2929999999999999</v>
      </c>
      <c r="N108" s="6">
        <v>1.294</v>
      </c>
      <c r="O108" s="6">
        <v>1.321</v>
      </c>
      <c r="P108" s="6">
        <v>1.319</v>
      </c>
      <c r="Q108" s="6">
        <v>1.32</v>
      </c>
      <c r="R108" s="6">
        <v>1.306</v>
      </c>
      <c r="S108" s="6">
        <v>1.2689999999999999</v>
      </c>
      <c r="T108" s="6">
        <v>1.268</v>
      </c>
      <c r="U108" s="6">
        <v>1.2647607988852765</v>
      </c>
      <c r="V108" s="6">
        <v>1.2506261031119368</v>
      </c>
      <c r="W108" s="6">
        <v>1.2420863910822109</v>
      </c>
      <c r="X108" s="6">
        <v>1.215289363678588</v>
      </c>
      <c r="Y108" s="6">
        <v>1.2002712494194148</v>
      </c>
      <c r="Z108" s="8">
        <v>1.1583652049736892</v>
      </c>
      <c r="AA108" s="8">
        <v>1.1219425187471552</v>
      </c>
      <c r="AB108" s="8">
        <v>1.0795121346874132</v>
      </c>
      <c r="AC108" s="8">
        <v>1.0370817506276711</v>
      </c>
    </row>
    <row r="109" spans="1:29" x14ac:dyDescent="0.2">
      <c r="A109" s="2" t="s">
        <v>103</v>
      </c>
      <c r="B109" s="2" t="str">
        <f t="shared" ref="B109:B119" si="8">LEFT(C109,2)</f>
        <v>35</v>
      </c>
      <c r="C109" s="2">
        <v>35008</v>
      </c>
      <c r="D109" s="2" t="s">
        <v>111</v>
      </c>
      <c r="E109" s="6">
        <v>7.4950000000000001</v>
      </c>
      <c r="F109" s="6">
        <v>7.6879999999999997</v>
      </c>
      <c r="G109" s="6">
        <v>7.9420000000000002</v>
      </c>
      <c r="H109" s="6">
        <v>8.3320000000000007</v>
      </c>
      <c r="I109" s="6">
        <v>8.8019999999999996</v>
      </c>
      <c r="J109" s="6">
        <v>9.2870000000000008</v>
      </c>
      <c r="K109" s="6">
        <v>9.5920000000000005</v>
      </c>
      <c r="L109" s="6">
        <v>9.9250000000000007</v>
      </c>
      <c r="M109" s="6">
        <v>10.397</v>
      </c>
      <c r="N109" s="6">
        <v>10.478999999999999</v>
      </c>
      <c r="O109" s="6">
        <v>10.436999999999999</v>
      </c>
      <c r="P109" s="6">
        <v>10.542</v>
      </c>
      <c r="Q109" s="6">
        <v>10.579000000000001</v>
      </c>
      <c r="R109" s="6">
        <v>10.545999999999999</v>
      </c>
      <c r="S109" s="6">
        <v>10.6</v>
      </c>
      <c r="T109" s="6">
        <v>10.606999999999999</v>
      </c>
      <c r="U109" s="6">
        <v>10.661</v>
      </c>
      <c r="V109" s="6">
        <v>10.682</v>
      </c>
      <c r="W109" s="6">
        <v>10.725</v>
      </c>
      <c r="X109" s="6">
        <v>10.7</v>
      </c>
      <c r="Y109" s="6">
        <v>10.791</v>
      </c>
      <c r="Z109" s="8">
        <v>10.938334861681231</v>
      </c>
      <c r="AA109" s="8">
        <v>11.021403266052838</v>
      </c>
      <c r="AB109" s="8">
        <v>11.16749565971322</v>
      </c>
      <c r="AC109" s="8">
        <v>11.3135880533736</v>
      </c>
    </row>
    <row r="110" spans="1:29" x14ac:dyDescent="0.2">
      <c r="A110" s="2" t="s">
        <v>103</v>
      </c>
      <c r="B110" s="2" t="str">
        <f t="shared" si="8"/>
        <v>35</v>
      </c>
      <c r="C110" s="2">
        <v>35009</v>
      </c>
      <c r="D110" s="2" t="s">
        <v>112</v>
      </c>
      <c r="E110" s="6">
        <v>4.7629999999999999</v>
      </c>
      <c r="F110" s="6">
        <v>4.8520000000000003</v>
      </c>
      <c r="G110" s="6">
        <v>4.923</v>
      </c>
      <c r="H110" s="6">
        <v>4.9720000000000004</v>
      </c>
      <c r="I110" s="6">
        <v>5.032</v>
      </c>
      <c r="J110" s="6">
        <v>5.12</v>
      </c>
      <c r="K110" s="6">
        <v>5.2389999999999999</v>
      </c>
      <c r="L110" s="6">
        <v>5.2960000000000003</v>
      </c>
      <c r="M110" s="6">
        <v>5.3789999999999996</v>
      </c>
      <c r="N110" s="6">
        <v>5.4850000000000003</v>
      </c>
      <c r="O110" s="6">
        <v>5.569</v>
      </c>
      <c r="P110" s="6">
        <v>5.5940000000000003</v>
      </c>
      <c r="Q110" s="6">
        <v>5.609</v>
      </c>
      <c r="R110" s="6">
        <v>5.6609999999999996</v>
      </c>
      <c r="S110" s="6">
        <v>5.6289999999999996</v>
      </c>
      <c r="T110" s="6">
        <v>5.6639999999999997</v>
      </c>
      <c r="U110" s="6">
        <v>5.6459999999999999</v>
      </c>
      <c r="V110" s="6">
        <v>5.6239999999999997</v>
      </c>
      <c r="W110" s="6">
        <v>5.6459999999999999</v>
      </c>
      <c r="X110" s="6">
        <v>5.6859999999999999</v>
      </c>
      <c r="Y110" s="6">
        <v>5.7229999999999999</v>
      </c>
      <c r="Z110" s="8">
        <v>5.781865225402596</v>
      </c>
      <c r="AA110" s="8">
        <v>5.8146662375687823</v>
      </c>
      <c r="AB110" s="8">
        <v>5.8731508910091375</v>
      </c>
      <c r="AC110" s="8">
        <v>5.9316355444494926</v>
      </c>
    </row>
    <row r="111" spans="1:29" x14ac:dyDescent="0.2">
      <c r="A111" s="2" t="s">
        <v>103</v>
      </c>
      <c r="B111" s="2" t="str">
        <f t="shared" si="8"/>
        <v>35</v>
      </c>
      <c r="C111" s="2">
        <v>35010</v>
      </c>
      <c r="D111" s="2" t="s">
        <v>113</v>
      </c>
      <c r="E111" s="6">
        <v>4.38</v>
      </c>
      <c r="F111" s="6">
        <v>4.5289999999999999</v>
      </c>
      <c r="G111" s="6">
        <v>4.5720000000000001</v>
      </c>
      <c r="H111" s="6">
        <v>4.5830000000000002</v>
      </c>
      <c r="I111" s="6">
        <v>4.6399999999999997</v>
      </c>
      <c r="J111" s="6">
        <v>4.694</v>
      </c>
      <c r="K111" s="6">
        <v>4.7030000000000003</v>
      </c>
      <c r="L111" s="6">
        <v>4.8339999999999996</v>
      </c>
      <c r="M111" s="6">
        <v>4.8849999999999998</v>
      </c>
      <c r="N111" s="6">
        <v>5.0350000000000001</v>
      </c>
      <c r="O111" s="6">
        <v>5.1509999999999998</v>
      </c>
      <c r="P111" s="6">
        <v>5.1870000000000003</v>
      </c>
      <c r="Q111" s="6">
        <v>5.2249999999999996</v>
      </c>
      <c r="R111" s="6">
        <v>5.2160000000000002</v>
      </c>
      <c r="S111" s="6">
        <v>5.2089999999999996</v>
      </c>
      <c r="T111" s="6">
        <v>5.2290000000000001</v>
      </c>
      <c r="U111" s="6">
        <v>5.2320000000000002</v>
      </c>
      <c r="V111" s="6">
        <v>5.2370000000000001</v>
      </c>
      <c r="W111" s="6">
        <v>5.2949999999999999</v>
      </c>
      <c r="X111" s="6">
        <v>5.351</v>
      </c>
      <c r="Y111" s="6">
        <v>5.343</v>
      </c>
      <c r="Z111" s="8">
        <v>5.471340030084562</v>
      </c>
      <c r="AA111" s="8">
        <v>5.6337708220403302</v>
      </c>
      <c r="AB111" s="8">
        <v>5.7623030138768438</v>
      </c>
      <c r="AC111" s="8">
        <v>5.8908352057133557</v>
      </c>
    </row>
    <row r="112" spans="1:29" x14ac:dyDescent="0.2">
      <c r="A112" s="2" t="s">
        <v>103</v>
      </c>
      <c r="B112" s="2" t="str">
        <f t="shared" si="8"/>
        <v>35</v>
      </c>
      <c r="C112" s="2">
        <v>35011</v>
      </c>
      <c r="D112" s="2" t="s">
        <v>114</v>
      </c>
      <c r="E112" s="6">
        <v>4.1639999999999997</v>
      </c>
      <c r="F112" s="6">
        <v>4.141</v>
      </c>
      <c r="G112" s="6">
        <v>4.1589999999999998</v>
      </c>
      <c r="H112" s="6">
        <v>4.1559999999999997</v>
      </c>
      <c r="I112" s="6">
        <v>4.1820000000000004</v>
      </c>
      <c r="J112" s="6">
        <v>4.2679999999999998</v>
      </c>
      <c r="K112" s="6">
        <v>4.2430000000000003</v>
      </c>
      <c r="L112" s="6">
        <v>4.2140000000000004</v>
      </c>
      <c r="M112" s="6">
        <v>4.2160000000000002</v>
      </c>
      <c r="N112" s="6">
        <v>4.2110000000000003</v>
      </c>
      <c r="O112" s="6">
        <v>4.1769999999999996</v>
      </c>
      <c r="P112" s="6">
        <v>4.2229999999999999</v>
      </c>
      <c r="Q112" s="6">
        <v>4.1929999999999996</v>
      </c>
      <c r="R112" s="6">
        <v>4.1680000000000001</v>
      </c>
      <c r="S112" s="6">
        <v>4.1239999999999997</v>
      </c>
      <c r="T112" s="6">
        <v>4.1029999999999998</v>
      </c>
      <c r="U112" s="6">
        <v>4.0759999999999996</v>
      </c>
      <c r="V112" s="6">
        <v>4.0140000000000002</v>
      </c>
      <c r="W112" s="6">
        <v>4.0179999999999998</v>
      </c>
      <c r="X112" s="6">
        <v>4.0060000000000002</v>
      </c>
      <c r="Y112" s="6">
        <v>3.9529999999999998</v>
      </c>
      <c r="Z112" s="8">
        <v>3.843054831532104</v>
      </c>
      <c r="AA112" s="8">
        <v>3.7608776223776226</v>
      </c>
      <c r="AB112" s="8">
        <v>3.6494583598219958</v>
      </c>
      <c r="AC112" s="8">
        <v>3.53803909726637</v>
      </c>
    </row>
    <row r="113" spans="1:29" x14ac:dyDescent="0.2">
      <c r="A113" s="2" t="s">
        <v>103</v>
      </c>
      <c r="B113" s="2" t="str">
        <f t="shared" si="8"/>
        <v>35</v>
      </c>
      <c r="C113" s="2">
        <v>35012</v>
      </c>
      <c r="D113" s="2" t="s">
        <v>115</v>
      </c>
      <c r="E113" s="6">
        <v>13.712999999999999</v>
      </c>
      <c r="F113" s="6">
        <v>13.978999999999999</v>
      </c>
      <c r="G113" s="6">
        <v>14.365</v>
      </c>
      <c r="H113" s="6">
        <v>14.728999999999999</v>
      </c>
      <c r="I113" s="6">
        <v>15.195</v>
      </c>
      <c r="J113" s="6">
        <v>15.933</v>
      </c>
      <c r="K113" s="6">
        <v>16.524000000000001</v>
      </c>
      <c r="L113" s="6">
        <v>17.303000000000001</v>
      </c>
      <c r="M113" s="6">
        <v>17.97</v>
      </c>
      <c r="N113" s="6">
        <v>18.283999999999999</v>
      </c>
      <c r="O113" s="6">
        <v>18.638999999999999</v>
      </c>
      <c r="P113" s="6">
        <v>18.785</v>
      </c>
      <c r="Q113" s="6">
        <v>19.004000000000001</v>
      </c>
      <c r="R113" s="6">
        <v>19.041</v>
      </c>
      <c r="S113" s="6">
        <v>19.105</v>
      </c>
      <c r="T113" s="6">
        <v>19.231000000000002</v>
      </c>
      <c r="U113" s="6">
        <v>19.327000000000002</v>
      </c>
      <c r="V113" s="6">
        <v>19.25</v>
      </c>
      <c r="W113" s="6">
        <v>19.288</v>
      </c>
      <c r="X113" s="6">
        <v>19.097000000000001</v>
      </c>
      <c r="Y113" s="6">
        <v>19.074999999999999</v>
      </c>
      <c r="Z113" s="8">
        <v>19.254619492656744</v>
      </c>
      <c r="AA113" s="8">
        <v>19.49261864182359</v>
      </c>
      <c r="AB113" s="8">
        <v>19.67244529719795</v>
      </c>
      <c r="AC113" s="8">
        <v>19.852271952572305</v>
      </c>
    </row>
    <row r="114" spans="1:29" x14ac:dyDescent="0.2">
      <c r="A114" s="2" t="s">
        <v>103</v>
      </c>
      <c r="B114" s="2" t="str">
        <f t="shared" si="8"/>
        <v>35</v>
      </c>
      <c r="C114" s="2">
        <v>35013</v>
      </c>
      <c r="D114" s="2" t="s">
        <v>116</v>
      </c>
      <c r="E114" s="6">
        <v>4.2530000000000001</v>
      </c>
      <c r="F114" s="6">
        <v>4.3019999999999996</v>
      </c>
      <c r="G114" s="6">
        <v>4.3520000000000003</v>
      </c>
      <c r="H114" s="6">
        <v>4.3609999999999998</v>
      </c>
      <c r="I114" s="6">
        <v>4.4509999999999996</v>
      </c>
      <c r="J114" s="6">
        <v>4.4240000000000004</v>
      </c>
      <c r="K114" s="6">
        <v>4.4710000000000001</v>
      </c>
      <c r="L114" s="6">
        <v>4.4489999999999998</v>
      </c>
      <c r="M114" s="6">
        <v>4.4530000000000003</v>
      </c>
      <c r="N114" s="6">
        <v>4.4820000000000002</v>
      </c>
      <c r="O114" s="6">
        <v>4.5410000000000004</v>
      </c>
      <c r="P114" s="6">
        <v>4.5380000000000003</v>
      </c>
      <c r="Q114" s="6">
        <v>4.5679999999999996</v>
      </c>
      <c r="R114" s="6">
        <v>4.5750000000000002</v>
      </c>
      <c r="S114" s="6">
        <v>4.5419999999999998</v>
      </c>
      <c r="T114" s="6">
        <v>4.5019999999999998</v>
      </c>
      <c r="U114" s="6">
        <v>4.5140000000000002</v>
      </c>
      <c r="V114" s="6">
        <v>4.53</v>
      </c>
      <c r="W114" s="6">
        <v>4.5010000000000003</v>
      </c>
      <c r="X114" s="6">
        <v>4.452</v>
      </c>
      <c r="Y114" s="6">
        <v>4.3970000000000002</v>
      </c>
      <c r="Z114" s="8">
        <v>4.3741930381675669</v>
      </c>
      <c r="AA114" s="8">
        <v>4.4011970645959551</v>
      </c>
      <c r="AB114" s="8">
        <v>4.3781048212304805</v>
      </c>
      <c r="AC114" s="8">
        <v>4.3550125778650051</v>
      </c>
    </row>
    <row r="115" spans="1:29" x14ac:dyDescent="0.2">
      <c r="A115" s="2" t="s">
        <v>103</v>
      </c>
      <c r="B115" s="2" t="str">
        <f t="shared" si="8"/>
        <v>35</v>
      </c>
      <c r="C115" s="2">
        <v>35014</v>
      </c>
      <c r="D115" s="2" t="s">
        <v>117</v>
      </c>
      <c r="E115" s="6">
        <v>11.1</v>
      </c>
      <c r="F115" s="6">
        <v>11.468</v>
      </c>
      <c r="G115" s="6">
        <v>11.787000000000001</v>
      </c>
      <c r="H115" s="6">
        <v>12.214</v>
      </c>
      <c r="I115" s="6">
        <v>12.795999999999999</v>
      </c>
      <c r="J115" s="6">
        <v>13.362</v>
      </c>
      <c r="K115" s="6">
        <v>13.829000000000001</v>
      </c>
      <c r="L115" s="6">
        <v>14.35</v>
      </c>
      <c r="M115" s="6">
        <v>14.557</v>
      </c>
      <c r="N115" s="6">
        <v>14.863</v>
      </c>
      <c r="O115" s="6">
        <v>14.984</v>
      </c>
      <c r="P115" s="6">
        <v>15.114000000000001</v>
      </c>
      <c r="Q115" s="6">
        <v>15.206</v>
      </c>
      <c r="R115" s="6">
        <v>15.254</v>
      </c>
      <c r="S115" s="6">
        <v>15.227</v>
      </c>
      <c r="T115" s="6">
        <v>15.269</v>
      </c>
      <c r="U115" s="6">
        <v>15.254</v>
      </c>
      <c r="V115" s="6">
        <v>15.298</v>
      </c>
      <c r="W115" s="6">
        <v>15.34</v>
      </c>
      <c r="X115" s="6">
        <v>15.377000000000001</v>
      </c>
      <c r="Y115" s="6">
        <v>15.438000000000001</v>
      </c>
      <c r="Z115" s="8">
        <v>15.606308372900012</v>
      </c>
      <c r="AA115" s="8">
        <v>15.745815343320615</v>
      </c>
      <c r="AB115" s="8">
        <v>15.913458681193624</v>
      </c>
      <c r="AC115" s="8">
        <v>16.081102019066631</v>
      </c>
    </row>
    <row r="116" spans="1:29" x14ac:dyDescent="0.2">
      <c r="A116" s="2" t="s">
        <v>103</v>
      </c>
      <c r="B116" s="2" t="str">
        <f t="shared" si="8"/>
        <v>35</v>
      </c>
      <c r="C116" s="2">
        <v>35015</v>
      </c>
      <c r="D116" s="2" t="s">
        <v>118</v>
      </c>
      <c r="E116" s="6">
        <v>7.6159999999999997</v>
      </c>
      <c r="F116" s="6">
        <v>7.7220000000000004</v>
      </c>
      <c r="G116" s="6">
        <v>7.9139999999999997</v>
      </c>
      <c r="H116" s="6">
        <v>8.08</v>
      </c>
      <c r="I116" s="6">
        <v>8.1980000000000004</v>
      </c>
      <c r="J116" s="6">
        <v>8.2940000000000005</v>
      </c>
      <c r="K116" s="6">
        <v>8.4160000000000004</v>
      </c>
      <c r="L116" s="6">
        <v>8.5310000000000006</v>
      </c>
      <c r="M116" s="6">
        <v>8.6020000000000003</v>
      </c>
      <c r="N116" s="6">
        <v>8.7270000000000003</v>
      </c>
      <c r="O116" s="6">
        <v>8.6910000000000007</v>
      </c>
      <c r="P116" s="6">
        <v>8.673</v>
      </c>
      <c r="Q116" s="6">
        <v>8.7439999999999998</v>
      </c>
      <c r="R116" s="6">
        <v>8.6370000000000005</v>
      </c>
      <c r="S116" s="6">
        <v>8.64</v>
      </c>
      <c r="T116" s="6">
        <v>8.4390000000000001</v>
      </c>
      <c r="U116" s="6">
        <v>8.4819999999999993</v>
      </c>
      <c r="V116" s="6">
        <v>8.5549999999999997</v>
      </c>
      <c r="W116" s="6">
        <v>8.51</v>
      </c>
      <c r="X116" s="6">
        <v>8.5069999999999997</v>
      </c>
      <c r="Y116" s="6">
        <v>8.5470000000000006</v>
      </c>
      <c r="Z116" s="8">
        <v>8.5264130152479893</v>
      </c>
      <c r="AA116" s="8">
        <v>8.4619205973525471</v>
      </c>
      <c r="AB116" s="8">
        <v>8.4414299597855216</v>
      </c>
      <c r="AC116" s="8">
        <v>8.4209393222184996</v>
      </c>
    </row>
    <row r="117" spans="1:29" x14ac:dyDescent="0.2">
      <c r="A117" s="2" t="s">
        <v>103</v>
      </c>
      <c r="B117" s="2" t="str">
        <f t="shared" si="8"/>
        <v>35</v>
      </c>
      <c r="C117" s="2">
        <v>35016</v>
      </c>
      <c r="D117" s="2" t="s">
        <v>119</v>
      </c>
      <c r="E117" s="6">
        <v>10.086</v>
      </c>
      <c r="F117" s="6">
        <v>10.18</v>
      </c>
      <c r="G117" s="6">
        <v>10.272</v>
      </c>
      <c r="H117" s="6">
        <v>10.315</v>
      </c>
      <c r="I117" s="6">
        <v>10.41</v>
      </c>
      <c r="J117" s="6">
        <v>10.465999999999999</v>
      </c>
      <c r="K117" s="6">
        <v>10.513999999999999</v>
      </c>
      <c r="L117" s="6">
        <v>10.548</v>
      </c>
      <c r="M117" s="6">
        <v>10.537000000000001</v>
      </c>
      <c r="N117" s="6">
        <v>10.590999999999999</v>
      </c>
      <c r="O117" s="6">
        <v>10.698</v>
      </c>
      <c r="P117" s="6">
        <v>10.760999999999999</v>
      </c>
      <c r="Q117" s="6">
        <v>10.744</v>
      </c>
      <c r="R117" s="6">
        <v>10.715</v>
      </c>
      <c r="S117" s="6">
        <v>10.603</v>
      </c>
      <c r="T117" s="6">
        <v>10.542999999999999</v>
      </c>
      <c r="U117" s="6">
        <v>10.446999999999999</v>
      </c>
      <c r="V117" s="6">
        <v>10.452</v>
      </c>
      <c r="W117" s="6">
        <v>10.462</v>
      </c>
      <c r="X117" s="6">
        <v>10.507999999999999</v>
      </c>
      <c r="Y117" s="6">
        <v>10.478999999999999</v>
      </c>
      <c r="Z117" s="8">
        <v>10.402896287452037</v>
      </c>
      <c r="AA117" s="8">
        <v>10.340108485046398</v>
      </c>
      <c r="AB117" s="8">
        <v>10.263794160067489</v>
      </c>
      <c r="AC117" s="8">
        <v>10.187479835088579</v>
      </c>
    </row>
    <row r="118" spans="1:29" x14ac:dyDescent="0.2">
      <c r="A118" s="2" t="s">
        <v>103</v>
      </c>
      <c r="B118" s="2" t="str">
        <f t="shared" si="8"/>
        <v>35</v>
      </c>
      <c r="C118" s="2">
        <v>35017</v>
      </c>
      <c r="D118" s="2" t="s">
        <v>120</v>
      </c>
      <c r="E118" s="6">
        <v>8.7919999999999998</v>
      </c>
      <c r="F118" s="6">
        <v>8.891</v>
      </c>
      <c r="G118" s="6">
        <v>8.9740000000000002</v>
      </c>
      <c r="H118" s="6">
        <v>9.0060000000000002</v>
      </c>
      <c r="I118" s="6">
        <v>9.0850000000000009</v>
      </c>
      <c r="J118" s="6">
        <v>9.2289999999999992</v>
      </c>
      <c r="K118" s="6">
        <v>9.4160000000000004</v>
      </c>
      <c r="L118" s="6">
        <v>9.4350000000000005</v>
      </c>
      <c r="M118" s="6">
        <v>9.5359999999999996</v>
      </c>
      <c r="N118" s="6">
        <v>9.6460000000000008</v>
      </c>
      <c r="O118" s="6">
        <v>9.6509999999999998</v>
      </c>
      <c r="P118" s="6">
        <v>9.75</v>
      </c>
      <c r="Q118" s="6">
        <v>9.7690000000000001</v>
      </c>
      <c r="R118" s="6">
        <v>9.7279999999999998</v>
      </c>
      <c r="S118" s="6">
        <v>9.7720000000000002</v>
      </c>
      <c r="T118" s="6">
        <v>9.8179999999999996</v>
      </c>
      <c r="U118" s="6">
        <v>9.8529999999999998</v>
      </c>
      <c r="V118" s="6">
        <v>9.8919999999999995</v>
      </c>
      <c r="W118" s="6">
        <v>9.9260000000000002</v>
      </c>
      <c r="X118" s="6">
        <v>9.9109999999999996</v>
      </c>
      <c r="Y118" s="6">
        <v>9.8670000000000009</v>
      </c>
      <c r="Z118" s="8">
        <v>9.96418506930865</v>
      </c>
      <c r="AA118" s="8">
        <v>10.125760584597112</v>
      </c>
      <c r="AB118" s="8">
        <v>10.223379032141255</v>
      </c>
      <c r="AC118" s="8">
        <v>10.320997479685396</v>
      </c>
    </row>
    <row r="119" spans="1:29" x14ac:dyDescent="0.2">
      <c r="A119" s="2" t="s">
        <v>103</v>
      </c>
      <c r="B119" s="2" t="str">
        <f t="shared" si="8"/>
        <v>35</v>
      </c>
      <c r="C119" s="2">
        <v>35018</v>
      </c>
      <c r="D119" s="2" t="s">
        <v>121</v>
      </c>
      <c r="E119" s="6">
        <v>3.3879999999999999</v>
      </c>
      <c r="F119" s="6">
        <v>3.3940000000000001</v>
      </c>
      <c r="G119" s="6">
        <v>3.4180000000000001</v>
      </c>
      <c r="H119" s="6">
        <v>3.4409999999999998</v>
      </c>
      <c r="I119" s="6">
        <v>3.476</v>
      </c>
      <c r="J119" s="6">
        <v>3.5249999999999999</v>
      </c>
      <c r="K119" s="6">
        <v>3.5219999999999998</v>
      </c>
      <c r="L119" s="6">
        <v>3.58</v>
      </c>
      <c r="M119" s="6">
        <v>3.677</v>
      </c>
      <c r="N119" s="6">
        <v>3.754</v>
      </c>
      <c r="O119" s="6">
        <v>3.8130000000000002</v>
      </c>
      <c r="P119" s="6">
        <v>3.843</v>
      </c>
      <c r="Q119" s="6">
        <v>3.883</v>
      </c>
      <c r="R119" s="6">
        <v>3.9119999999999999</v>
      </c>
      <c r="S119" s="6">
        <v>3.855</v>
      </c>
      <c r="T119" s="6">
        <v>3.86</v>
      </c>
      <c r="U119" s="6">
        <v>3.855</v>
      </c>
      <c r="V119" s="6">
        <v>3.7839999999999998</v>
      </c>
      <c r="W119" s="6">
        <v>3.7709999999999999</v>
      </c>
      <c r="X119" s="6">
        <v>3.7440000000000002</v>
      </c>
      <c r="Y119" s="6">
        <v>3.734</v>
      </c>
      <c r="Z119" s="8">
        <v>3.7296612104678184</v>
      </c>
      <c r="AA119" s="8">
        <v>3.7344290997271901</v>
      </c>
      <c r="AB119" s="8">
        <v>3.7300786905122765</v>
      </c>
      <c r="AC119" s="8">
        <v>3.7257282812973629</v>
      </c>
    </row>
    <row r="120" spans="1:29" x14ac:dyDescent="0.2">
      <c r="A120" s="2"/>
      <c r="B120" s="2"/>
      <c r="C120" s="2">
        <v>35019</v>
      </c>
      <c r="D120" s="3" t="s">
        <v>122</v>
      </c>
      <c r="E120" s="6">
        <v>1.004</v>
      </c>
      <c r="F120" s="6">
        <v>0.996</v>
      </c>
      <c r="G120" s="6">
        <v>1.0069999999999999</v>
      </c>
      <c r="H120" s="6">
        <v>1.002</v>
      </c>
      <c r="I120" s="6">
        <v>1.004</v>
      </c>
      <c r="J120" s="6">
        <v>1.004</v>
      </c>
      <c r="K120" s="6">
        <v>0.995</v>
      </c>
      <c r="L120" s="6">
        <v>0.997</v>
      </c>
      <c r="M120" s="6">
        <v>0.996</v>
      </c>
      <c r="N120" s="6">
        <v>0.97599999999999998</v>
      </c>
      <c r="O120" s="6">
        <v>0.97899999999999998</v>
      </c>
      <c r="P120" s="6">
        <v>0.98399999999999999</v>
      </c>
      <c r="Q120" s="6">
        <v>0.99</v>
      </c>
      <c r="R120" s="6">
        <v>0.97199999999999998</v>
      </c>
      <c r="S120" s="6">
        <v>0.95799999999999996</v>
      </c>
      <c r="T120" s="6">
        <v>0.93899999999999995</v>
      </c>
      <c r="U120" s="6">
        <v>0.93660125406409667</v>
      </c>
      <c r="V120" s="6">
        <v>0.92613399907106375</v>
      </c>
      <c r="W120" s="6">
        <v>0.91981003251277282</v>
      </c>
      <c r="X120" s="6">
        <v>0.89996586158848113</v>
      </c>
      <c r="Y120" s="6">
        <v>0.88884440315838364</v>
      </c>
      <c r="Z120" s="8">
        <v>0.84845555170739928</v>
      </c>
      <c r="AA120" s="8">
        <v>0.80999860499768939</v>
      </c>
      <c r="AB120" s="8">
        <v>0.76910439745642045</v>
      </c>
      <c r="AC120" s="8">
        <v>0.72821018991515141</v>
      </c>
    </row>
    <row r="121" spans="1:29" x14ac:dyDescent="0.2">
      <c r="A121" s="2" t="s">
        <v>103</v>
      </c>
      <c r="B121" s="2" t="str">
        <f>LEFT(C121,2)</f>
        <v>35</v>
      </c>
      <c r="C121" s="2">
        <v>35020</v>
      </c>
      <c r="D121" s="2" t="s">
        <v>123</v>
      </c>
      <c r="E121" s="6">
        <v>20.623000000000001</v>
      </c>
      <c r="F121" s="6">
        <v>20.768999999999998</v>
      </c>
      <c r="G121" s="6">
        <v>20.856999999999999</v>
      </c>
      <c r="H121" s="6">
        <v>20.873999999999999</v>
      </c>
      <c r="I121" s="6">
        <v>21.440999999999999</v>
      </c>
      <c r="J121" s="6">
        <v>21.952999999999999</v>
      </c>
      <c r="K121" s="6">
        <v>22.375</v>
      </c>
      <c r="L121" s="6">
        <v>23.007999999999999</v>
      </c>
      <c r="M121" s="6">
        <v>23.734999999999999</v>
      </c>
      <c r="N121" s="6">
        <v>24.504999999999999</v>
      </c>
      <c r="O121" s="6">
        <v>24.991</v>
      </c>
      <c r="P121" s="6">
        <v>25.396000000000001</v>
      </c>
      <c r="Q121" s="6">
        <v>25.486999999999998</v>
      </c>
      <c r="R121" s="6">
        <v>25.838000000000001</v>
      </c>
      <c r="S121" s="6">
        <v>25.754000000000001</v>
      </c>
      <c r="T121" s="6">
        <v>25.931000000000001</v>
      </c>
      <c r="U121" s="6">
        <v>25.896000000000001</v>
      </c>
      <c r="V121" s="6">
        <v>25.707000000000001</v>
      </c>
      <c r="W121" s="6">
        <v>25.692</v>
      </c>
      <c r="X121" s="6">
        <v>25.533999999999999</v>
      </c>
      <c r="Y121" s="6">
        <v>25.334</v>
      </c>
      <c r="Z121" s="8">
        <v>25.401141654674131</v>
      </c>
      <c r="AA121" s="8">
        <v>25.682877754124426</v>
      </c>
      <c r="AB121" s="8">
        <v>25.750549460544626</v>
      </c>
      <c r="AC121" s="8">
        <v>25.818221166964818</v>
      </c>
    </row>
    <row r="122" spans="1:29" x14ac:dyDescent="0.2">
      <c r="A122" s="2" t="s">
        <v>103</v>
      </c>
      <c r="B122" s="2" t="str">
        <f>LEFT(C122,2)</f>
        <v>35</v>
      </c>
      <c r="C122" s="2">
        <v>35021</v>
      </c>
      <c r="D122" s="2" t="s">
        <v>124</v>
      </c>
      <c r="E122" s="6">
        <v>5.3739999999999997</v>
      </c>
      <c r="F122" s="6">
        <v>5.4470000000000001</v>
      </c>
      <c r="G122" s="6">
        <v>5.5519999999999996</v>
      </c>
      <c r="H122" s="6">
        <v>5.6319999999999997</v>
      </c>
      <c r="I122" s="6">
        <v>5.8029999999999999</v>
      </c>
      <c r="J122" s="6">
        <v>6.0490000000000004</v>
      </c>
      <c r="K122" s="6">
        <v>6.1159999999999997</v>
      </c>
      <c r="L122" s="6">
        <v>6.2279999999999998</v>
      </c>
      <c r="M122" s="6">
        <v>6.4020000000000001</v>
      </c>
      <c r="N122" s="6">
        <v>6.601</v>
      </c>
      <c r="O122" s="6">
        <v>6.7050000000000001</v>
      </c>
      <c r="P122" s="6">
        <v>6.75</v>
      </c>
      <c r="Q122" s="6">
        <v>6.7880000000000003</v>
      </c>
      <c r="R122" s="6">
        <v>6.8289999999999997</v>
      </c>
      <c r="S122" s="6">
        <v>6.7869999999999999</v>
      </c>
      <c r="T122" s="6">
        <v>6.7990000000000004</v>
      </c>
      <c r="U122" s="6">
        <v>6.6970000000000001</v>
      </c>
      <c r="V122" s="6">
        <v>6.6459999999999999</v>
      </c>
      <c r="W122" s="6">
        <v>6.62</v>
      </c>
      <c r="X122" s="6">
        <v>6.6349999999999998</v>
      </c>
      <c r="Y122" s="6">
        <v>6.6719999999999997</v>
      </c>
      <c r="Z122" s="8">
        <v>6.6179441929321392</v>
      </c>
      <c r="AA122" s="8">
        <v>6.5167367182599572</v>
      </c>
      <c r="AB122" s="8">
        <v>6.4629806811053925</v>
      </c>
      <c r="AC122" s="8">
        <v>6.4092246439508278</v>
      </c>
    </row>
    <row r="123" spans="1:29" x14ac:dyDescent="0.2">
      <c r="A123" s="2" t="s">
        <v>103</v>
      </c>
      <c r="B123" s="2" t="str">
        <f>LEFT(C123,2)</f>
        <v>35</v>
      </c>
      <c r="C123" s="2">
        <v>35022</v>
      </c>
      <c r="D123" s="2" t="s">
        <v>125</v>
      </c>
      <c r="E123" s="6">
        <v>5.2220000000000004</v>
      </c>
      <c r="F123" s="6">
        <v>5.2990000000000004</v>
      </c>
      <c r="G123" s="6">
        <v>5.4180000000000001</v>
      </c>
      <c r="H123" s="6">
        <v>5.4630000000000001</v>
      </c>
      <c r="I123" s="6">
        <v>5.4580000000000002</v>
      </c>
      <c r="J123" s="6">
        <v>5.4720000000000004</v>
      </c>
      <c r="K123" s="6">
        <v>5.5529999999999999</v>
      </c>
      <c r="L123" s="6">
        <v>5.641</v>
      </c>
      <c r="M123" s="6">
        <v>5.6669999999999998</v>
      </c>
      <c r="N123" s="6">
        <v>5.7789999999999999</v>
      </c>
      <c r="O123" s="6">
        <v>5.8460000000000001</v>
      </c>
      <c r="P123" s="6">
        <v>5.9349999999999996</v>
      </c>
      <c r="Q123" s="6">
        <v>5.9779999999999998</v>
      </c>
      <c r="R123" s="6">
        <v>5.9710000000000001</v>
      </c>
      <c r="S123" s="6">
        <v>5.9260000000000002</v>
      </c>
      <c r="T123" s="6">
        <v>5.8949999999999996</v>
      </c>
      <c r="U123" s="6">
        <v>5.8550000000000004</v>
      </c>
      <c r="V123" s="6">
        <v>5.8209999999999997</v>
      </c>
      <c r="W123" s="6">
        <v>5.782</v>
      </c>
      <c r="X123" s="6">
        <v>5.7859999999999996</v>
      </c>
      <c r="Y123" s="6">
        <v>5.819</v>
      </c>
      <c r="Z123" s="8">
        <v>5.7649278247706919</v>
      </c>
      <c r="AA123" s="8">
        <v>5.6677158389879851</v>
      </c>
      <c r="AB123" s="8">
        <v>5.6139503112552509</v>
      </c>
      <c r="AC123" s="8">
        <v>5.5601847835225167</v>
      </c>
    </row>
    <row r="124" spans="1:29" x14ac:dyDescent="0.2">
      <c r="A124" s="2" t="s">
        <v>103</v>
      </c>
      <c r="B124" s="2" t="str">
        <f>LEFT(C124,2)</f>
        <v>35</v>
      </c>
      <c r="C124" s="2">
        <v>35023</v>
      </c>
      <c r="D124" s="2" t="s">
        <v>126</v>
      </c>
      <c r="E124" s="6">
        <v>6.1340000000000003</v>
      </c>
      <c r="F124" s="6">
        <v>6.133</v>
      </c>
      <c r="G124" s="6">
        <v>6.1970000000000001</v>
      </c>
      <c r="H124" s="6">
        <v>6.3120000000000003</v>
      </c>
      <c r="I124" s="6">
        <v>6.3289999999999997</v>
      </c>
      <c r="J124" s="6">
        <v>6.4379999999999997</v>
      </c>
      <c r="K124" s="6">
        <v>6.4619999999999997</v>
      </c>
      <c r="L124" s="6">
        <v>6.5049999999999999</v>
      </c>
      <c r="M124" s="6">
        <v>6.6319999999999997</v>
      </c>
      <c r="N124" s="6">
        <v>6.68</v>
      </c>
      <c r="O124" s="6">
        <v>6.7229999999999999</v>
      </c>
      <c r="P124" s="6">
        <v>6.6959999999999997</v>
      </c>
      <c r="Q124" s="6">
        <v>6.6669999999999998</v>
      </c>
      <c r="R124" s="6">
        <v>6.641</v>
      </c>
      <c r="S124" s="6">
        <v>6.5910000000000002</v>
      </c>
      <c r="T124" s="6">
        <v>6.5759999999999996</v>
      </c>
      <c r="U124" s="6">
        <v>6.5609999999999999</v>
      </c>
      <c r="V124" s="6">
        <v>6.4669999999999996</v>
      </c>
      <c r="W124" s="6">
        <v>6.48</v>
      </c>
      <c r="X124" s="6">
        <v>6.5170000000000003</v>
      </c>
      <c r="Y124" s="6">
        <v>6.3920000000000003</v>
      </c>
      <c r="Z124" s="8">
        <v>6.2802606976429898</v>
      </c>
      <c r="AA124" s="8">
        <v>6.2663662275323224</v>
      </c>
      <c r="AB124" s="8">
        <v>6.1524417855015594</v>
      </c>
      <c r="AC124" s="8">
        <v>6.0385173434707955</v>
      </c>
    </row>
    <row r="125" spans="1:29" x14ac:dyDescent="0.2">
      <c r="A125" s="2" t="s">
        <v>103</v>
      </c>
      <c r="B125" s="2" t="str">
        <f>LEFT(C125,2)</f>
        <v>35</v>
      </c>
      <c r="C125" s="2">
        <v>35024</v>
      </c>
      <c r="D125" s="2" t="s">
        <v>127</v>
      </c>
      <c r="E125" s="6">
        <v>13.794</v>
      </c>
      <c r="F125" s="6">
        <v>13.946</v>
      </c>
      <c r="G125" s="6">
        <v>14.108000000000001</v>
      </c>
      <c r="H125" s="6">
        <v>14.098000000000001</v>
      </c>
      <c r="I125" s="6">
        <v>14.157</v>
      </c>
      <c r="J125" s="6">
        <v>14.4</v>
      </c>
      <c r="K125" s="6">
        <v>14.592000000000001</v>
      </c>
      <c r="L125" s="6">
        <v>14.677</v>
      </c>
      <c r="M125" s="6">
        <v>14.76</v>
      </c>
      <c r="N125" s="6">
        <v>15.02</v>
      </c>
      <c r="O125" s="6">
        <v>15.135</v>
      </c>
      <c r="P125" s="6">
        <v>15.191000000000001</v>
      </c>
      <c r="Q125" s="6">
        <v>15.191000000000001</v>
      </c>
      <c r="R125" s="6">
        <v>15.25</v>
      </c>
      <c r="S125" s="6">
        <v>15.132</v>
      </c>
      <c r="T125" s="6">
        <v>15.073</v>
      </c>
      <c r="U125" s="6">
        <v>15.215999999999999</v>
      </c>
      <c r="V125" s="6">
        <v>15.12</v>
      </c>
      <c r="W125" s="6">
        <v>15.055999999999999</v>
      </c>
      <c r="X125" s="6">
        <v>15.026999999999999</v>
      </c>
      <c r="Y125" s="6">
        <v>14.965999999999999</v>
      </c>
      <c r="Z125" s="8">
        <v>14.907940618094489</v>
      </c>
      <c r="AA125" s="8">
        <v>14.898748741803622</v>
      </c>
      <c r="AB125" s="8">
        <v>14.84045271535072</v>
      </c>
      <c r="AC125" s="8">
        <v>14.782156688897819</v>
      </c>
    </row>
    <row r="126" spans="1:29" x14ac:dyDescent="0.2">
      <c r="A126" s="2"/>
      <c r="B126" s="2"/>
      <c r="C126" s="2">
        <v>35025</v>
      </c>
      <c r="D126" s="3" t="s">
        <v>128</v>
      </c>
      <c r="E126" s="6">
        <v>1.05</v>
      </c>
      <c r="F126" s="6">
        <v>1.02</v>
      </c>
      <c r="G126" s="6">
        <v>1.0009999999999999</v>
      </c>
      <c r="H126" s="6">
        <v>0.98599999999999999</v>
      </c>
      <c r="I126" s="6">
        <v>0.995</v>
      </c>
      <c r="J126" s="6">
        <v>0.97599999999999998</v>
      </c>
      <c r="K126" s="6">
        <v>0.95699999999999996</v>
      </c>
      <c r="L126" s="6">
        <v>0.94499999999999995</v>
      </c>
      <c r="M126" s="6">
        <v>0.94</v>
      </c>
      <c r="N126" s="6">
        <v>0.91400000000000003</v>
      </c>
      <c r="O126" s="6">
        <v>0.90600000000000003</v>
      </c>
      <c r="P126" s="6">
        <v>0.875</v>
      </c>
      <c r="Q126" s="6">
        <v>0.86799999999999999</v>
      </c>
      <c r="R126" s="6">
        <v>0.85299999999999998</v>
      </c>
      <c r="S126" s="6">
        <v>0.85099999999999998</v>
      </c>
      <c r="T126" s="6">
        <v>0.84</v>
      </c>
      <c r="U126" s="6">
        <v>0.83785415699024612</v>
      </c>
      <c r="V126" s="6">
        <v>0.82849047840222945</v>
      </c>
      <c r="W126" s="6">
        <v>0.82283325592196932</v>
      </c>
      <c r="X126" s="6">
        <v>0.80508128193218764</v>
      </c>
      <c r="Y126" s="6">
        <v>0.79513237343241983</v>
      </c>
      <c r="Z126" s="8">
        <v>0.75172266559136014</v>
      </c>
      <c r="AA126" s="8">
        <v>0.70838498620791923</v>
      </c>
      <c r="AB126" s="8">
        <v>0.66443212451507006</v>
      </c>
      <c r="AC126" s="8">
        <v>0.62047926282222077</v>
      </c>
    </row>
    <row r="127" spans="1:29" x14ac:dyDescent="0.2">
      <c r="A127" s="2" t="s">
        <v>103</v>
      </c>
      <c r="B127" s="2" t="str">
        <f>LEFT(C127,2)</f>
        <v>35</v>
      </c>
      <c r="C127" s="2">
        <v>35026</v>
      </c>
      <c r="D127" s="2" t="s">
        <v>129</v>
      </c>
      <c r="E127" s="6">
        <v>8.4169999999999998</v>
      </c>
      <c r="F127" s="6">
        <v>8.5779999999999994</v>
      </c>
      <c r="G127" s="6">
        <v>8.6890000000000001</v>
      </c>
      <c r="H127" s="6">
        <v>8.7850000000000001</v>
      </c>
      <c r="I127" s="6">
        <v>8.9160000000000004</v>
      </c>
      <c r="J127" s="6">
        <v>8.89</v>
      </c>
      <c r="K127" s="6">
        <v>8.9239999999999995</v>
      </c>
      <c r="L127" s="6">
        <v>8.8049999999999997</v>
      </c>
      <c r="M127" s="6">
        <v>8.9559999999999995</v>
      </c>
      <c r="N127" s="6">
        <v>9.1059999999999999</v>
      </c>
      <c r="O127" s="6">
        <v>9.1669999999999998</v>
      </c>
      <c r="P127" s="6">
        <v>9.1340000000000003</v>
      </c>
      <c r="Q127" s="6">
        <v>9.2230000000000008</v>
      </c>
      <c r="R127" s="6">
        <v>9.3040000000000003</v>
      </c>
      <c r="S127" s="6">
        <v>9.3719999999999999</v>
      </c>
      <c r="T127" s="6">
        <v>9.3369999999999997</v>
      </c>
      <c r="U127" s="6">
        <v>9.2710000000000008</v>
      </c>
      <c r="V127" s="6">
        <v>9.1549999999999994</v>
      </c>
      <c r="W127" s="6">
        <v>8.99</v>
      </c>
      <c r="X127" s="6">
        <v>8.8539999999999992</v>
      </c>
      <c r="Y127" s="6">
        <v>8.734</v>
      </c>
      <c r="Z127" s="8">
        <v>8.6522588973297463</v>
      </c>
      <c r="AA127" s="8">
        <v>8.6716988103167711</v>
      </c>
      <c r="AB127" s="8">
        <v>8.5888346331880303</v>
      </c>
      <c r="AC127" s="8">
        <v>8.5059704560592895</v>
      </c>
    </row>
    <row r="128" spans="1:29" x14ac:dyDescent="0.2">
      <c r="A128" s="2" t="s">
        <v>103</v>
      </c>
      <c r="B128" s="2" t="str">
        <f>LEFT(C128,2)</f>
        <v>35</v>
      </c>
      <c r="C128" s="2">
        <v>35027</v>
      </c>
      <c r="D128" s="2" t="s">
        <v>130</v>
      </c>
      <c r="E128" s="6">
        <v>8.5150000000000006</v>
      </c>
      <c r="F128" s="6">
        <v>8.6270000000000007</v>
      </c>
      <c r="G128" s="6">
        <v>8.8070000000000004</v>
      </c>
      <c r="H128" s="6">
        <v>9.0540000000000003</v>
      </c>
      <c r="I128" s="6">
        <v>9.3650000000000002</v>
      </c>
      <c r="J128" s="6">
        <v>9.5920000000000005</v>
      </c>
      <c r="K128" s="6">
        <v>9.7569999999999997</v>
      </c>
      <c r="L128" s="6">
        <v>9.9</v>
      </c>
      <c r="M128" s="6">
        <v>10.021000000000001</v>
      </c>
      <c r="N128" s="6">
        <v>10.260999999999999</v>
      </c>
      <c r="O128" s="6">
        <v>10.375999999999999</v>
      </c>
      <c r="P128" s="6">
        <v>10.416</v>
      </c>
      <c r="Q128" s="6">
        <v>10.548999999999999</v>
      </c>
      <c r="R128" s="6">
        <v>10.382</v>
      </c>
      <c r="S128" s="6">
        <v>10.491</v>
      </c>
      <c r="T128" s="6">
        <v>10.535</v>
      </c>
      <c r="U128" s="6">
        <v>10.561</v>
      </c>
      <c r="V128" s="6">
        <v>10.625999999999999</v>
      </c>
      <c r="W128" s="6">
        <v>10.579000000000001</v>
      </c>
      <c r="X128" s="6">
        <v>10.510999999999999</v>
      </c>
      <c r="Y128" s="6">
        <v>10.538</v>
      </c>
      <c r="Z128" s="8">
        <v>10.557801296027952</v>
      </c>
      <c r="AA128" s="8">
        <v>10.55445123644046</v>
      </c>
      <c r="AB128" s="8">
        <v>10.574201798458851</v>
      </c>
      <c r="AC128" s="8">
        <v>10.593952360477243</v>
      </c>
    </row>
    <row r="129" spans="1:29" x14ac:dyDescent="0.2">
      <c r="A129" s="2" t="s">
        <v>103</v>
      </c>
      <c r="B129" s="2" t="str">
        <f>LEFT(C129,2)</f>
        <v>35</v>
      </c>
      <c r="C129" s="2">
        <v>35028</v>
      </c>
      <c r="D129" s="2" t="s">
        <v>131</v>
      </c>
      <c r="E129" s="6">
        <v>11.77</v>
      </c>
      <c r="F129" s="6">
        <v>11.874000000000001</v>
      </c>
      <c r="G129" s="6">
        <v>11.996</v>
      </c>
      <c r="H129" s="6">
        <v>12.067</v>
      </c>
      <c r="I129" s="6">
        <v>12.52</v>
      </c>
      <c r="J129" s="6">
        <v>12.792999999999999</v>
      </c>
      <c r="K129" s="6">
        <v>13.074999999999999</v>
      </c>
      <c r="L129" s="6">
        <v>13.177</v>
      </c>
      <c r="M129" s="6">
        <v>13.384</v>
      </c>
      <c r="N129" s="6">
        <v>13.548</v>
      </c>
      <c r="O129" s="6">
        <v>13.625</v>
      </c>
      <c r="P129" s="6">
        <v>13.858000000000001</v>
      </c>
      <c r="Q129" s="6">
        <v>13.936999999999999</v>
      </c>
      <c r="R129" s="6">
        <v>14.028</v>
      </c>
      <c r="S129" s="6">
        <v>13.797000000000001</v>
      </c>
      <c r="T129" s="6">
        <v>13.773999999999999</v>
      </c>
      <c r="U129" s="6">
        <v>13.75</v>
      </c>
      <c r="V129" s="6">
        <v>13.683999999999999</v>
      </c>
      <c r="W129" s="6">
        <v>13.744</v>
      </c>
      <c r="X129" s="6">
        <v>13.628</v>
      </c>
      <c r="Y129" s="6">
        <v>13.539</v>
      </c>
      <c r="Z129" s="8">
        <v>13.453321614638776</v>
      </c>
      <c r="AA129" s="8">
        <v>13.438268477838388</v>
      </c>
      <c r="AB129" s="8">
        <v>13.352026876855838</v>
      </c>
      <c r="AC129" s="8">
        <v>13.265785275873288</v>
      </c>
    </row>
    <row r="130" spans="1:29" x14ac:dyDescent="0.2">
      <c r="A130" s="2" t="s">
        <v>103</v>
      </c>
      <c r="B130" s="2" t="str">
        <f>LEFT(C130,2)</f>
        <v>35</v>
      </c>
      <c r="C130" s="2">
        <v>35029</v>
      </c>
      <c r="D130" s="2" t="s">
        <v>132</v>
      </c>
      <c r="E130" s="6">
        <v>6.45</v>
      </c>
      <c r="F130" s="6">
        <v>6.4989999999999997</v>
      </c>
      <c r="G130" s="6">
        <v>6.5679999999999996</v>
      </c>
      <c r="H130" s="6">
        <v>6.5890000000000004</v>
      </c>
      <c r="I130" s="6">
        <v>6.7350000000000003</v>
      </c>
      <c r="J130" s="6">
        <v>6.8029999999999999</v>
      </c>
      <c r="K130" s="6">
        <v>6.8479999999999999</v>
      </c>
      <c r="L130" s="6">
        <v>6.9180000000000001</v>
      </c>
      <c r="M130" s="6">
        <v>7.0869999999999997</v>
      </c>
      <c r="N130" s="6">
        <v>7.2409999999999997</v>
      </c>
      <c r="O130" s="6">
        <v>7.3179999999999996</v>
      </c>
      <c r="P130" s="6">
        <v>7.32</v>
      </c>
      <c r="Q130" s="6">
        <v>7.27</v>
      </c>
      <c r="R130" s="6">
        <v>7.2789999999999999</v>
      </c>
      <c r="S130" s="6">
        <v>7.1959999999999997</v>
      </c>
      <c r="T130" s="6">
        <v>7.2389999999999999</v>
      </c>
      <c r="U130" s="6">
        <v>7.3129999999999997</v>
      </c>
      <c r="V130" s="6">
        <v>7.343</v>
      </c>
      <c r="W130" s="6">
        <v>7.2960000000000003</v>
      </c>
      <c r="X130" s="6">
        <v>7.2930000000000001</v>
      </c>
      <c r="Y130" s="6">
        <v>7.2919999999999998</v>
      </c>
      <c r="Z130" s="8">
        <v>7.3338121162548431</v>
      </c>
      <c r="AA130" s="8">
        <v>7.3849992704967713</v>
      </c>
      <c r="AB130" s="8">
        <v>7.4268171207225784</v>
      </c>
      <c r="AC130" s="8">
        <v>7.4686349709483846</v>
      </c>
    </row>
    <row r="131" spans="1:29" x14ac:dyDescent="0.2">
      <c r="A131" s="2" t="s">
        <v>103</v>
      </c>
      <c r="B131" s="2" t="str">
        <f>LEFT(C131,2)</f>
        <v>35</v>
      </c>
      <c r="C131" s="2">
        <v>35030</v>
      </c>
      <c r="D131" s="2" t="s">
        <v>133</v>
      </c>
      <c r="E131" s="6">
        <v>10.932</v>
      </c>
      <c r="F131" s="6">
        <v>11.103</v>
      </c>
      <c r="G131" s="6">
        <v>11.308999999999999</v>
      </c>
      <c r="H131" s="6">
        <v>11.606999999999999</v>
      </c>
      <c r="I131" s="6">
        <v>11.887</v>
      </c>
      <c r="J131" s="6">
        <v>12.098000000000001</v>
      </c>
      <c r="K131" s="6">
        <v>12.302</v>
      </c>
      <c r="L131" s="6">
        <v>12.417999999999999</v>
      </c>
      <c r="M131" s="6">
        <v>12.662000000000001</v>
      </c>
      <c r="N131" s="6">
        <v>12.856</v>
      </c>
      <c r="O131" s="6">
        <v>12.986000000000001</v>
      </c>
      <c r="P131" s="6">
        <v>13.138999999999999</v>
      </c>
      <c r="Q131" s="6">
        <v>13.154</v>
      </c>
      <c r="R131" s="6">
        <v>13.222</v>
      </c>
      <c r="S131" s="6">
        <v>13.186999999999999</v>
      </c>
      <c r="T131" s="6">
        <v>13.191000000000001</v>
      </c>
      <c r="U131" s="6">
        <v>13.272</v>
      </c>
      <c r="V131" s="6">
        <v>13.285</v>
      </c>
      <c r="W131" s="6">
        <v>13.313000000000001</v>
      </c>
      <c r="X131" s="6">
        <v>13.265000000000001</v>
      </c>
      <c r="Y131" s="6">
        <v>13.243</v>
      </c>
      <c r="Z131" s="8">
        <v>13.306712199210834</v>
      </c>
      <c r="AA131" s="8">
        <v>13.405399691125101</v>
      </c>
      <c r="AB131" s="8">
        <v>13.469217732545603</v>
      </c>
      <c r="AC131" s="8">
        <v>13.533035773966105</v>
      </c>
    </row>
    <row r="132" spans="1:29" x14ac:dyDescent="0.2">
      <c r="A132" s="2"/>
      <c r="B132" s="2"/>
      <c r="C132" s="2">
        <v>35031</v>
      </c>
      <c r="D132" s="3" t="s">
        <v>134</v>
      </c>
      <c r="E132" s="6">
        <v>1.4350000000000001</v>
      </c>
      <c r="F132" s="6">
        <v>1.41</v>
      </c>
      <c r="G132" s="6">
        <v>1.4019999999999999</v>
      </c>
      <c r="H132" s="6">
        <v>1.375</v>
      </c>
      <c r="I132" s="6">
        <v>1.409</v>
      </c>
      <c r="J132" s="6">
        <v>1.399</v>
      </c>
      <c r="K132" s="6">
        <v>1.395</v>
      </c>
      <c r="L132" s="6">
        <v>1.371</v>
      </c>
      <c r="M132" s="6">
        <v>1.37</v>
      </c>
      <c r="N132" s="6">
        <v>1.345</v>
      </c>
      <c r="O132" s="6">
        <v>1.33</v>
      </c>
      <c r="P132" s="6">
        <v>1.3069999999999999</v>
      </c>
      <c r="Q132" s="6">
        <v>1.3029999999999999</v>
      </c>
      <c r="R132" s="6">
        <v>1.286</v>
      </c>
      <c r="S132" s="6">
        <v>1.27</v>
      </c>
      <c r="T132" s="6">
        <v>1.2589999999999999</v>
      </c>
      <c r="U132" s="6">
        <v>1.2557837900603808</v>
      </c>
      <c r="V132" s="6">
        <v>1.24174941941477</v>
      </c>
      <c r="W132" s="6">
        <v>1.2332703204830471</v>
      </c>
      <c r="X132" s="6">
        <v>1.2066634928007431</v>
      </c>
      <c r="Y132" s="6">
        <v>1.1917519739897817</v>
      </c>
      <c r="Z132" s="8">
        <v>1.1294800070470923</v>
      </c>
      <c r="AA132" s="8">
        <v>1.0679510058872366</v>
      </c>
      <c r="AB132" s="8">
        <v>1.0048998754720064</v>
      </c>
      <c r="AC132" s="8">
        <v>0.94184874505677596</v>
      </c>
    </row>
    <row r="133" spans="1:29" x14ac:dyDescent="0.2">
      <c r="A133" s="2" t="s">
        <v>103</v>
      </c>
      <c r="B133" s="2" t="str">
        <f t="shared" ref="B133:B164" si="9">LEFT(C133,2)</f>
        <v>35</v>
      </c>
      <c r="C133" s="2">
        <v>35032</v>
      </c>
      <c r="D133" s="2" t="s">
        <v>135</v>
      </c>
      <c r="E133" s="6">
        <v>8.3510000000000009</v>
      </c>
      <c r="F133" s="6">
        <v>8.4770000000000003</v>
      </c>
      <c r="G133" s="6">
        <v>8.5950000000000006</v>
      </c>
      <c r="H133" s="6">
        <v>8.6449999999999996</v>
      </c>
      <c r="I133" s="6">
        <v>8.7759999999999998</v>
      </c>
      <c r="J133" s="6">
        <v>8.9</v>
      </c>
      <c r="K133" s="6">
        <v>9.0069999999999997</v>
      </c>
      <c r="L133" s="6">
        <v>9.0739999999999998</v>
      </c>
      <c r="M133" s="6">
        <v>9.14</v>
      </c>
      <c r="N133" s="6">
        <v>9.2129999999999992</v>
      </c>
      <c r="O133" s="6">
        <v>9.298</v>
      </c>
      <c r="P133" s="6">
        <v>9.3620000000000001</v>
      </c>
      <c r="Q133" s="6">
        <v>9.4030000000000005</v>
      </c>
      <c r="R133" s="6">
        <v>9.3480000000000008</v>
      </c>
      <c r="S133" s="6">
        <v>9.2129999999999992</v>
      </c>
      <c r="T133" s="6">
        <v>9.1829999999999998</v>
      </c>
      <c r="U133" s="6">
        <v>9.2200000000000006</v>
      </c>
      <c r="V133" s="6">
        <v>9.202</v>
      </c>
      <c r="W133" s="6">
        <v>9.1449999999999996</v>
      </c>
      <c r="X133" s="6">
        <v>9.1630000000000003</v>
      </c>
      <c r="Y133" s="6">
        <v>9.1890000000000001</v>
      </c>
      <c r="Z133" s="8">
        <v>9.1556029891938131</v>
      </c>
      <c r="AA133" s="8">
        <v>9.0897344670761111</v>
      </c>
      <c r="AB133" s="8">
        <v>9.0564319521107066</v>
      </c>
      <c r="AC133" s="8">
        <v>9.0231294371453004</v>
      </c>
    </row>
    <row r="134" spans="1:29" x14ac:dyDescent="0.2">
      <c r="A134" s="2" t="s">
        <v>103</v>
      </c>
      <c r="B134" s="2" t="str">
        <f t="shared" si="9"/>
        <v>35</v>
      </c>
      <c r="C134" s="2">
        <v>35033</v>
      </c>
      <c r="D134" s="2" t="s">
        <v>136</v>
      </c>
      <c r="E134" s="6">
        <v>143.66399999999999</v>
      </c>
      <c r="F134" s="6">
        <v>146.09200000000001</v>
      </c>
      <c r="G134" s="6">
        <v>148.517</v>
      </c>
      <c r="H134" s="6">
        <v>149.84399999999999</v>
      </c>
      <c r="I134" s="6">
        <v>152.23500000000001</v>
      </c>
      <c r="J134" s="6">
        <v>155.191</v>
      </c>
      <c r="K134" s="6">
        <v>157.38800000000001</v>
      </c>
      <c r="L134" s="6">
        <v>159.809</v>
      </c>
      <c r="M134" s="6">
        <v>162.29</v>
      </c>
      <c r="N134" s="6">
        <v>165.50299999999999</v>
      </c>
      <c r="O134" s="6">
        <v>167.678</v>
      </c>
      <c r="P134" s="6">
        <v>170.08600000000001</v>
      </c>
      <c r="Q134" s="6">
        <v>171.68799999999999</v>
      </c>
      <c r="R134" s="6">
        <v>172.833</v>
      </c>
      <c r="S134" s="6">
        <v>172.673</v>
      </c>
      <c r="T134" s="6">
        <v>171.869</v>
      </c>
      <c r="U134" s="6">
        <v>171.52</v>
      </c>
      <c r="V134" s="6">
        <v>171.714</v>
      </c>
      <c r="W134" s="6">
        <v>172.13900000000001</v>
      </c>
      <c r="X134" s="6">
        <v>172.32499999999999</v>
      </c>
      <c r="Y134" s="6">
        <v>172.57</v>
      </c>
      <c r="Z134" s="8">
        <v>172.78879024493489</v>
      </c>
      <c r="AA134" s="8">
        <v>172.80565517591987</v>
      </c>
      <c r="AB134" s="8">
        <v>173.02413480133796</v>
      </c>
      <c r="AC134" s="8">
        <v>173.24261442675606</v>
      </c>
    </row>
    <row r="135" spans="1:29" x14ac:dyDescent="0.2">
      <c r="A135" s="2" t="s">
        <v>103</v>
      </c>
      <c r="B135" s="2" t="str">
        <f t="shared" si="9"/>
        <v>35</v>
      </c>
      <c r="C135" s="2">
        <v>35034</v>
      </c>
      <c r="D135" s="2" t="s">
        <v>137</v>
      </c>
      <c r="E135" s="6">
        <v>4.95</v>
      </c>
      <c r="F135" s="6">
        <v>5.0780000000000003</v>
      </c>
      <c r="G135" s="6">
        <v>5.2530000000000001</v>
      </c>
      <c r="H135" s="6">
        <v>5.38</v>
      </c>
      <c r="I135" s="6">
        <v>5.46</v>
      </c>
      <c r="J135" s="6">
        <v>5.6319999999999997</v>
      </c>
      <c r="K135" s="6">
        <v>5.7359999999999998</v>
      </c>
      <c r="L135" s="6">
        <v>5.7080000000000002</v>
      </c>
      <c r="M135" s="6">
        <v>5.7850000000000001</v>
      </c>
      <c r="N135" s="6">
        <v>5.883</v>
      </c>
      <c r="O135" s="6">
        <v>5.9550000000000001</v>
      </c>
      <c r="P135" s="6">
        <v>6.048</v>
      </c>
      <c r="Q135" s="6">
        <v>6.1210000000000004</v>
      </c>
      <c r="R135" s="6">
        <v>6.2160000000000002</v>
      </c>
      <c r="S135" s="6">
        <v>6.258</v>
      </c>
      <c r="T135" s="6">
        <v>6.2670000000000003</v>
      </c>
      <c r="U135" s="6">
        <v>6.218</v>
      </c>
      <c r="V135" s="6">
        <v>6.1449999999999996</v>
      </c>
      <c r="W135" s="6">
        <v>6.1459999999999999</v>
      </c>
      <c r="X135" s="6">
        <v>6.0979999999999999</v>
      </c>
      <c r="Y135" s="6">
        <v>6.0490000000000004</v>
      </c>
      <c r="Z135" s="8">
        <v>6.0122103555892545</v>
      </c>
      <c r="AA135" s="8">
        <v>6.0164071493541416</v>
      </c>
      <c r="AB135" s="8">
        <v>5.9793194899696607</v>
      </c>
      <c r="AC135" s="8">
        <v>5.9422318305851798</v>
      </c>
    </row>
    <row r="136" spans="1:29" x14ac:dyDescent="0.2">
      <c r="A136" s="2" t="s">
        <v>103</v>
      </c>
      <c r="B136" s="2" t="str">
        <f t="shared" si="9"/>
        <v>35</v>
      </c>
      <c r="C136" s="2">
        <v>35035</v>
      </c>
      <c r="D136" s="2" t="s">
        <v>138</v>
      </c>
      <c r="E136" s="6">
        <v>3.5259999999999998</v>
      </c>
      <c r="F136" s="6">
        <v>3.629</v>
      </c>
      <c r="G136" s="6">
        <v>3.6240000000000001</v>
      </c>
      <c r="H136" s="6">
        <v>3.6850000000000001</v>
      </c>
      <c r="I136" s="6">
        <v>3.7349999999999999</v>
      </c>
      <c r="J136" s="6">
        <v>3.8479999999999999</v>
      </c>
      <c r="K136" s="6">
        <v>3.87</v>
      </c>
      <c r="L136" s="6">
        <v>3.9260000000000002</v>
      </c>
      <c r="M136" s="6">
        <v>3.984</v>
      </c>
      <c r="N136" s="6">
        <v>3.9929999999999999</v>
      </c>
      <c r="O136" s="6">
        <v>4.0830000000000002</v>
      </c>
      <c r="P136" s="6">
        <v>4.09</v>
      </c>
      <c r="Q136" s="6">
        <v>4.1219999999999999</v>
      </c>
      <c r="R136" s="6">
        <v>4.1310000000000002</v>
      </c>
      <c r="S136" s="6">
        <v>4.1440000000000001</v>
      </c>
      <c r="T136" s="6">
        <v>4.1459999999999999</v>
      </c>
      <c r="U136" s="6">
        <v>4.1139999999999999</v>
      </c>
      <c r="V136" s="6">
        <v>4.0910000000000002</v>
      </c>
      <c r="W136" s="6">
        <v>4.0609999999999999</v>
      </c>
      <c r="X136" s="6">
        <v>4.0819999999999999</v>
      </c>
      <c r="Y136" s="6">
        <v>4.0190000000000001</v>
      </c>
      <c r="Z136" s="8">
        <v>3.9779610503635232</v>
      </c>
      <c r="AA136" s="8">
        <v>3.9902990337607824</v>
      </c>
      <c r="AB136" s="8">
        <v>3.9486167763793194</v>
      </c>
      <c r="AC136" s="8">
        <v>3.9069345189978577</v>
      </c>
    </row>
    <row r="137" spans="1:29" x14ac:dyDescent="0.2">
      <c r="A137" s="2" t="s">
        <v>103</v>
      </c>
      <c r="B137" s="2" t="str">
        <f t="shared" si="9"/>
        <v>35</v>
      </c>
      <c r="C137" s="2">
        <v>35036</v>
      </c>
      <c r="D137" s="2" t="s">
        <v>139</v>
      </c>
      <c r="E137" s="6">
        <v>10.585000000000001</v>
      </c>
      <c r="F137" s="6">
        <v>11.041</v>
      </c>
      <c r="G137" s="6">
        <v>11.561999999999999</v>
      </c>
      <c r="H137" s="6">
        <v>12.132</v>
      </c>
      <c r="I137" s="6">
        <v>12.638</v>
      </c>
      <c r="J137" s="6">
        <v>13.041</v>
      </c>
      <c r="K137" s="6">
        <v>13.311</v>
      </c>
      <c r="L137" s="6">
        <v>13.699</v>
      </c>
      <c r="M137" s="6">
        <v>14.087999999999999</v>
      </c>
      <c r="N137" s="6">
        <v>14.371</v>
      </c>
      <c r="O137" s="6">
        <v>14.526999999999999</v>
      </c>
      <c r="P137" s="6">
        <v>14.558999999999999</v>
      </c>
      <c r="Q137" s="6">
        <v>14.707000000000001</v>
      </c>
      <c r="R137" s="6">
        <v>14.73</v>
      </c>
      <c r="S137" s="6">
        <v>14.818</v>
      </c>
      <c r="T137" s="6">
        <v>14.875</v>
      </c>
      <c r="U137" s="6">
        <v>14.875999999999999</v>
      </c>
      <c r="V137" s="6">
        <v>14.888</v>
      </c>
      <c r="W137" s="6">
        <v>14.853</v>
      </c>
      <c r="X137" s="6">
        <v>14.888999999999999</v>
      </c>
      <c r="Y137" s="6">
        <v>14.843999999999999</v>
      </c>
      <c r="Z137" s="8">
        <v>14.85880219716848</v>
      </c>
      <c r="AA137" s="8">
        <v>14.921663554972465</v>
      </c>
      <c r="AB137" s="8">
        <v>14.93651062541449</v>
      </c>
      <c r="AC137" s="8">
        <v>14.951357695856521</v>
      </c>
    </row>
    <row r="138" spans="1:29" x14ac:dyDescent="0.2">
      <c r="A138" s="2" t="s">
        <v>103</v>
      </c>
      <c r="B138" s="2" t="str">
        <f t="shared" si="9"/>
        <v>35</v>
      </c>
      <c r="C138" s="2">
        <v>35037</v>
      </c>
      <c r="D138" s="2" t="s">
        <v>140</v>
      </c>
      <c r="E138" s="6">
        <v>6.194</v>
      </c>
      <c r="F138" s="6">
        <v>6.3310000000000004</v>
      </c>
      <c r="G138" s="6">
        <v>6.548</v>
      </c>
      <c r="H138" s="6">
        <v>6.6870000000000003</v>
      </c>
      <c r="I138" s="6">
        <v>6.8479999999999999</v>
      </c>
      <c r="J138" s="6">
        <v>6.99</v>
      </c>
      <c r="K138" s="6">
        <v>7.13</v>
      </c>
      <c r="L138" s="6">
        <v>7.4160000000000004</v>
      </c>
      <c r="M138" s="6">
        <v>7.5279999999999996</v>
      </c>
      <c r="N138" s="6">
        <v>7.7629999999999999</v>
      </c>
      <c r="O138" s="6">
        <v>7.9320000000000004</v>
      </c>
      <c r="P138" s="6">
        <v>8.01</v>
      </c>
      <c r="Q138" s="6">
        <v>8.0869999999999997</v>
      </c>
      <c r="R138" s="6">
        <v>8.1539999999999999</v>
      </c>
      <c r="S138" s="6">
        <v>8.1069999999999993</v>
      </c>
      <c r="T138" s="6">
        <v>8.0990000000000002</v>
      </c>
      <c r="U138" s="6">
        <v>8.1219999999999999</v>
      </c>
      <c r="V138" s="6">
        <v>8.1</v>
      </c>
      <c r="W138" s="6">
        <v>8.1059999999999999</v>
      </c>
      <c r="X138" s="6">
        <v>8.1310000000000002</v>
      </c>
      <c r="Y138" s="6">
        <v>8.2279999999999998</v>
      </c>
      <c r="Z138" s="8">
        <v>8.3022997381048622</v>
      </c>
      <c r="AA138" s="8">
        <v>8.292532398537606</v>
      </c>
      <c r="AB138" s="8">
        <v>8.3659562160547001</v>
      </c>
      <c r="AC138" s="8">
        <v>8.4393800335717941</v>
      </c>
    </row>
    <row r="139" spans="1:29" x14ac:dyDescent="0.2">
      <c r="A139" s="2" t="s">
        <v>103</v>
      </c>
      <c r="B139" s="2" t="str">
        <f t="shared" si="9"/>
        <v>35</v>
      </c>
      <c r="C139" s="2">
        <v>35038</v>
      </c>
      <c r="D139" s="2" t="s">
        <v>141</v>
      </c>
      <c r="E139" s="6">
        <v>5.15</v>
      </c>
      <c r="F139" s="6">
        <v>5.2930000000000001</v>
      </c>
      <c r="G139" s="6">
        <v>5.327</v>
      </c>
      <c r="H139" s="6">
        <v>5.3719999999999999</v>
      </c>
      <c r="I139" s="6">
        <v>5.5069999999999997</v>
      </c>
      <c r="J139" s="6">
        <v>5.5289999999999999</v>
      </c>
      <c r="K139" s="6">
        <v>5.5670000000000002</v>
      </c>
      <c r="L139" s="6">
        <v>5.5190000000000001</v>
      </c>
      <c r="M139" s="6">
        <v>5.617</v>
      </c>
      <c r="N139" s="6">
        <v>5.7549999999999999</v>
      </c>
      <c r="O139" s="6">
        <v>5.8239999999999998</v>
      </c>
      <c r="P139" s="6">
        <v>5.8579999999999997</v>
      </c>
      <c r="Q139" s="6">
        <v>5.9589999999999996</v>
      </c>
      <c r="R139" s="6">
        <v>5.9610000000000003</v>
      </c>
      <c r="S139" s="6">
        <v>6.0990000000000002</v>
      </c>
      <c r="T139" s="6">
        <v>6.1</v>
      </c>
      <c r="U139" s="6">
        <v>6.0869999999999997</v>
      </c>
      <c r="V139" s="6">
        <v>6.1349999999999998</v>
      </c>
      <c r="W139" s="6">
        <v>6.1790000000000003</v>
      </c>
      <c r="X139" s="6">
        <v>6.2519999999999998</v>
      </c>
      <c r="Y139" s="6">
        <v>6.3120000000000003</v>
      </c>
      <c r="Z139" s="8">
        <v>6.5011889074228533</v>
      </c>
      <c r="AA139" s="8">
        <v>6.6642591743119253</v>
      </c>
      <c r="AB139" s="8">
        <v>6.8516497080900756</v>
      </c>
      <c r="AC139" s="8">
        <v>7.0390402418682241</v>
      </c>
    </row>
    <row r="140" spans="1:29" x14ac:dyDescent="0.2">
      <c r="A140" s="2" t="s">
        <v>103</v>
      </c>
      <c r="B140" s="2" t="str">
        <f t="shared" si="9"/>
        <v>35</v>
      </c>
      <c r="C140" s="2">
        <v>35039</v>
      </c>
      <c r="D140" s="2" t="s">
        <v>142</v>
      </c>
      <c r="E140" s="6">
        <v>9.5749999999999993</v>
      </c>
      <c r="F140" s="6">
        <v>9.6910000000000007</v>
      </c>
      <c r="G140" s="6">
        <v>9.7309999999999999</v>
      </c>
      <c r="H140" s="6">
        <v>9.8689999999999998</v>
      </c>
      <c r="I140" s="6">
        <v>10.000999999999999</v>
      </c>
      <c r="J140" s="6">
        <v>10.223000000000001</v>
      </c>
      <c r="K140" s="6">
        <v>10.307</v>
      </c>
      <c r="L140" s="6">
        <v>10.42</v>
      </c>
      <c r="M140" s="6">
        <v>10.605</v>
      </c>
      <c r="N140" s="6">
        <v>10.712999999999999</v>
      </c>
      <c r="O140" s="6">
        <v>10.869</v>
      </c>
      <c r="P140" s="6">
        <v>11.021000000000001</v>
      </c>
      <c r="Q140" s="6">
        <v>11.185</v>
      </c>
      <c r="R140" s="6">
        <v>11.238</v>
      </c>
      <c r="S140" s="6">
        <v>11.166</v>
      </c>
      <c r="T140" s="6">
        <v>11.198</v>
      </c>
      <c r="U140" s="6">
        <v>11.228</v>
      </c>
      <c r="V140" s="6">
        <v>11.273999999999999</v>
      </c>
      <c r="W140" s="6">
        <v>11.311999999999999</v>
      </c>
      <c r="X140" s="6">
        <v>11.352</v>
      </c>
      <c r="Y140" s="6">
        <v>11.324999999999999</v>
      </c>
      <c r="Z140" s="8">
        <v>11.481005088453491</v>
      </c>
      <c r="AA140" s="8">
        <v>11.696029446452348</v>
      </c>
      <c r="AB140" s="8">
        <v>11.852406467567054</v>
      </c>
      <c r="AC140" s="8">
        <v>12.008783488681757</v>
      </c>
    </row>
    <row r="141" spans="1:29" x14ac:dyDescent="0.2">
      <c r="A141" s="2" t="s">
        <v>103</v>
      </c>
      <c r="B141" s="2" t="str">
        <f t="shared" si="9"/>
        <v>35</v>
      </c>
      <c r="C141" s="2">
        <v>35040</v>
      </c>
      <c r="D141" s="2" t="s">
        <v>143</v>
      </c>
      <c r="E141" s="6">
        <v>22.689</v>
      </c>
      <c r="F141" s="6">
        <v>22.873000000000001</v>
      </c>
      <c r="G141" s="6">
        <v>22.994</v>
      </c>
      <c r="H141" s="6">
        <v>23.012</v>
      </c>
      <c r="I141" s="6">
        <v>23.146000000000001</v>
      </c>
      <c r="J141" s="6">
        <v>23.35</v>
      </c>
      <c r="K141" s="6">
        <v>23.552</v>
      </c>
      <c r="L141" s="6">
        <v>23.815000000000001</v>
      </c>
      <c r="M141" s="6">
        <v>24.172999999999998</v>
      </c>
      <c r="N141" s="6">
        <v>24.73</v>
      </c>
      <c r="O141" s="6">
        <v>24.841999999999999</v>
      </c>
      <c r="P141" s="6">
        <v>25.099</v>
      </c>
      <c r="Q141" s="6">
        <v>25.257999999999999</v>
      </c>
      <c r="R141" s="6">
        <v>25.308</v>
      </c>
      <c r="S141" s="6">
        <v>25.356999999999999</v>
      </c>
      <c r="T141" s="6">
        <v>25.405999999999999</v>
      </c>
      <c r="U141" s="6">
        <v>25.504999999999999</v>
      </c>
      <c r="V141" s="6">
        <v>25.678999999999998</v>
      </c>
      <c r="W141" s="6">
        <v>25.760999999999999</v>
      </c>
      <c r="X141" s="6">
        <v>25.809000000000001</v>
      </c>
      <c r="Y141" s="6">
        <v>25.905000000000001</v>
      </c>
      <c r="Z141" s="8">
        <v>26.393366323527772</v>
      </c>
      <c r="AA141" s="8">
        <v>26.879424326448262</v>
      </c>
      <c r="AB141" s="8">
        <v>27.365980838470197</v>
      </c>
      <c r="AC141" s="8">
        <v>27.852537350492135</v>
      </c>
    </row>
    <row r="142" spans="1:29" x14ac:dyDescent="0.2">
      <c r="A142" s="2" t="s">
        <v>144</v>
      </c>
      <c r="B142" s="2" t="str">
        <f t="shared" si="9"/>
        <v>35</v>
      </c>
      <c r="C142" s="2">
        <v>35041</v>
      </c>
      <c r="D142" s="2" t="s">
        <v>145</v>
      </c>
      <c r="E142" s="6">
        <v>4.2119999999999997</v>
      </c>
      <c r="F142" s="6">
        <v>4.266</v>
      </c>
      <c r="G142" s="6">
        <v>4.3250000000000002</v>
      </c>
      <c r="H142" s="6">
        <v>4.34</v>
      </c>
      <c r="I142" s="6">
        <v>4.4130000000000003</v>
      </c>
      <c r="J142" s="6">
        <v>4.4429999999999996</v>
      </c>
      <c r="K142" s="6">
        <v>4.3730000000000002</v>
      </c>
      <c r="L142" s="6">
        <v>4.42</v>
      </c>
      <c r="M142" s="6">
        <v>4.45</v>
      </c>
      <c r="N142" s="6">
        <v>4.46</v>
      </c>
      <c r="O142" s="6">
        <v>4.532</v>
      </c>
      <c r="P142" s="6">
        <v>4.5410000000000004</v>
      </c>
      <c r="Q142" s="6">
        <v>4.51</v>
      </c>
      <c r="R142" s="6">
        <v>4.5549999999999997</v>
      </c>
      <c r="S142" s="6">
        <v>4.5039999999999996</v>
      </c>
      <c r="T142" s="6">
        <v>4.4660000000000002</v>
      </c>
      <c r="U142" s="6">
        <v>4.4749999999999996</v>
      </c>
      <c r="V142" s="6">
        <v>4.47</v>
      </c>
      <c r="W142" s="6">
        <v>4.4429999999999996</v>
      </c>
      <c r="X142" s="6">
        <v>4.38</v>
      </c>
      <c r="Y142" s="6">
        <v>4.32</v>
      </c>
      <c r="Z142" s="8">
        <v>4.2693379095347908</v>
      </c>
      <c r="AA142" s="8">
        <v>4.2669953926567699</v>
      </c>
      <c r="AB142" s="8">
        <v>4.2156296620462115</v>
      </c>
      <c r="AC142" s="8">
        <v>4.1642639314356522</v>
      </c>
    </row>
    <row r="143" spans="1:29" x14ac:dyDescent="0.2">
      <c r="A143" s="2" t="s">
        <v>103</v>
      </c>
      <c r="B143" s="2" t="str">
        <f t="shared" si="9"/>
        <v>35</v>
      </c>
      <c r="C143" s="2">
        <v>35042</v>
      </c>
      <c r="D143" s="2" t="s">
        <v>146</v>
      </c>
      <c r="E143" s="6">
        <v>2.13</v>
      </c>
      <c r="F143" s="6">
        <v>2.089</v>
      </c>
      <c r="G143" s="6">
        <v>2.0920000000000001</v>
      </c>
      <c r="H143" s="6">
        <v>2.0859999999999999</v>
      </c>
      <c r="I143" s="6">
        <v>2.0880000000000001</v>
      </c>
      <c r="J143" s="6">
        <v>2.0630000000000002</v>
      </c>
      <c r="K143" s="6">
        <v>2.0510000000000002</v>
      </c>
      <c r="L143" s="6">
        <v>2.012</v>
      </c>
      <c r="M143" s="6">
        <v>2.0049999999999999</v>
      </c>
      <c r="N143" s="6">
        <v>2.0139999999999998</v>
      </c>
      <c r="O143" s="6">
        <v>1.9910000000000001</v>
      </c>
      <c r="P143" s="6">
        <v>2.0009999999999999</v>
      </c>
      <c r="Q143" s="6">
        <v>1.998</v>
      </c>
      <c r="R143" s="6">
        <v>1.948</v>
      </c>
      <c r="S143" s="6">
        <v>1.909</v>
      </c>
      <c r="T143" s="6">
        <v>1.895</v>
      </c>
      <c r="U143" s="6">
        <v>1.883</v>
      </c>
      <c r="V143" s="6">
        <v>1.8580000000000001</v>
      </c>
      <c r="W143" s="6">
        <v>1.8540000000000001</v>
      </c>
      <c r="X143" s="6">
        <v>1.8240000000000001</v>
      </c>
      <c r="Y143" s="6">
        <v>1.806</v>
      </c>
      <c r="Z143" s="8">
        <v>1.7228316831683168</v>
      </c>
      <c r="AA143" s="8">
        <v>1.6392060787474096</v>
      </c>
      <c r="AB143" s="8">
        <v>1.5552088418144139</v>
      </c>
      <c r="AC143" s="8">
        <v>1.4712116048814186</v>
      </c>
    </row>
    <row r="144" spans="1:29" x14ac:dyDescent="0.2">
      <c r="A144" s="2" t="s">
        <v>103</v>
      </c>
      <c r="B144" s="2" t="str">
        <f t="shared" si="9"/>
        <v>35</v>
      </c>
      <c r="C144" s="2">
        <v>35043</v>
      </c>
      <c r="D144" s="2" t="s">
        <v>147</v>
      </c>
      <c r="E144" s="6">
        <v>3.6840000000000002</v>
      </c>
      <c r="F144" s="6">
        <v>3.7839999999999998</v>
      </c>
      <c r="G144" s="6">
        <v>3.7810000000000001</v>
      </c>
      <c r="H144" s="6">
        <v>3.8479999999999999</v>
      </c>
      <c r="I144" s="6">
        <v>3.9870000000000001</v>
      </c>
      <c r="J144" s="6">
        <v>4.0449999999999999</v>
      </c>
      <c r="K144" s="6">
        <v>4.101</v>
      </c>
      <c r="L144" s="6">
        <v>4.1669999999999998</v>
      </c>
      <c r="M144" s="6">
        <v>4.2270000000000003</v>
      </c>
      <c r="N144" s="6">
        <v>4.2469999999999999</v>
      </c>
      <c r="O144" s="6">
        <v>4.2939999999999996</v>
      </c>
      <c r="P144" s="6">
        <v>4.2699999999999996</v>
      </c>
      <c r="Q144" s="6">
        <v>4.2460000000000004</v>
      </c>
      <c r="R144" s="6">
        <v>4.2519999999999998</v>
      </c>
      <c r="S144" s="6">
        <v>4.3109999999999999</v>
      </c>
      <c r="T144" s="6">
        <v>4.2859999999999996</v>
      </c>
      <c r="U144" s="6">
        <v>4.2690000000000001</v>
      </c>
      <c r="V144" s="6">
        <v>4.2619999999999996</v>
      </c>
      <c r="W144" s="6">
        <v>4.2830000000000004</v>
      </c>
      <c r="X144" s="6">
        <v>4.2380000000000004</v>
      </c>
      <c r="Y144" s="6">
        <v>4.2729999999999997</v>
      </c>
      <c r="Z144" s="8">
        <v>4.2588498225992204</v>
      </c>
      <c r="AA144" s="8">
        <v>4.2071245977032747</v>
      </c>
      <c r="AB144" s="8">
        <v>4.1930903239320356</v>
      </c>
      <c r="AC144" s="8">
        <v>4.1790560501607983</v>
      </c>
    </row>
    <row r="145" spans="1:29" x14ac:dyDescent="0.2">
      <c r="A145" s="2" t="s">
        <v>103</v>
      </c>
      <c r="B145" s="2" t="str">
        <f t="shared" si="9"/>
        <v>35</v>
      </c>
      <c r="C145" s="2">
        <v>35044</v>
      </c>
      <c r="D145" s="2" t="s">
        <v>148</v>
      </c>
      <c r="E145" s="6">
        <v>2.9449999999999998</v>
      </c>
      <c r="F145" s="6">
        <v>3</v>
      </c>
      <c r="G145" s="6">
        <v>3.0680000000000001</v>
      </c>
      <c r="H145" s="6">
        <v>3.1459999999999999</v>
      </c>
      <c r="I145" s="6">
        <v>3.2330000000000001</v>
      </c>
      <c r="J145" s="6">
        <v>3.2440000000000002</v>
      </c>
      <c r="K145" s="6">
        <v>3.286</v>
      </c>
      <c r="L145" s="6">
        <v>3.35</v>
      </c>
      <c r="M145" s="6">
        <v>3.411</v>
      </c>
      <c r="N145" s="6">
        <v>3.4489999999999998</v>
      </c>
      <c r="O145" s="6">
        <v>3.42</v>
      </c>
      <c r="P145" s="6">
        <v>3.423</v>
      </c>
      <c r="Q145" s="6">
        <v>3.4180000000000001</v>
      </c>
      <c r="R145" s="6">
        <v>3.4249999999999998</v>
      </c>
      <c r="S145" s="6">
        <v>3.419</v>
      </c>
      <c r="T145" s="6">
        <v>3.4079999999999999</v>
      </c>
      <c r="U145" s="6">
        <v>3.371</v>
      </c>
      <c r="V145" s="6">
        <v>3.3540000000000001</v>
      </c>
      <c r="W145" s="6">
        <v>3.335</v>
      </c>
      <c r="X145" s="6">
        <v>3.3359999999999999</v>
      </c>
      <c r="Y145" s="6">
        <v>3.3370000000000002</v>
      </c>
      <c r="Z145" s="8">
        <v>3.2919560879310232</v>
      </c>
      <c r="AA145" s="8">
        <v>3.2369330897642694</v>
      </c>
      <c r="AB145" s="8">
        <v>3.1919026760207552</v>
      </c>
      <c r="AC145" s="8">
        <v>3.1468722622772414</v>
      </c>
    </row>
    <row r="146" spans="1:29" x14ac:dyDescent="0.2">
      <c r="A146" s="2" t="s">
        <v>103</v>
      </c>
      <c r="B146" s="2" t="str">
        <f t="shared" si="9"/>
        <v>35</v>
      </c>
      <c r="C146" s="2">
        <v>35045</v>
      </c>
      <c r="D146" s="2" t="s">
        <v>149</v>
      </c>
      <c r="E146" s="6">
        <v>4.1779999999999999</v>
      </c>
      <c r="F146" s="6">
        <v>4.1529999999999996</v>
      </c>
      <c r="G146" s="6">
        <v>4.0919999999999996</v>
      </c>
      <c r="H146" s="6">
        <v>4.0960000000000001</v>
      </c>
      <c r="I146" s="6">
        <v>4.0590000000000002</v>
      </c>
      <c r="J146" s="6">
        <v>4.101</v>
      </c>
      <c r="K146" s="6">
        <v>4.069</v>
      </c>
      <c r="L146" s="6">
        <v>4.0389999999999997</v>
      </c>
      <c r="M146" s="6">
        <v>4.0430000000000001</v>
      </c>
      <c r="N146" s="6">
        <v>4.0389999999999997</v>
      </c>
      <c r="O146" s="6">
        <v>4.0330000000000004</v>
      </c>
      <c r="P146" s="6">
        <v>3.988</v>
      </c>
      <c r="Q146" s="6">
        <v>3.984</v>
      </c>
      <c r="R146" s="6">
        <v>3.9140000000000001</v>
      </c>
      <c r="S146" s="6">
        <v>3.8319999999999999</v>
      </c>
      <c r="T146" s="6">
        <v>3.7869999999999999</v>
      </c>
      <c r="U146" s="6">
        <v>3.75</v>
      </c>
      <c r="V146" s="6">
        <v>3.6869999999999998</v>
      </c>
      <c r="W146" s="6">
        <v>3.6720000000000002</v>
      </c>
      <c r="X146" s="6">
        <v>3.6459999999999999</v>
      </c>
      <c r="Y146" s="6">
        <v>3.6080000000000001</v>
      </c>
      <c r="Z146" s="8">
        <v>3.4288636748518204</v>
      </c>
      <c r="AA146" s="8">
        <v>3.247749364944962</v>
      </c>
      <c r="AB146" s="8">
        <v>3.0667263490108536</v>
      </c>
      <c r="AC146" s="8">
        <v>2.8857033330767452</v>
      </c>
    </row>
    <row r="147" spans="1:29" x14ac:dyDescent="0.2">
      <c r="A147" s="2" t="s">
        <v>103</v>
      </c>
      <c r="B147" s="2" t="str">
        <f t="shared" si="9"/>
        <v>35</v>
      </c>
      <c r="C147" s="2">
        <v>35046</v>
      </c>
      <c r="D147" s="3" t="s">
        <v>372</v>
      </c>
      <c r="E147" s="6">
        <v>4.8330000000000002</v>
      </c>
      <c r="F147" s="6">
        <v>4.7789999999999999</v>
      </c>
      <c r="G147" s="6">
        <v>4.7670000000000003</v>
      </c>
      <c r="H147" s="6">
        <v>4.72</v>
      </c>
      <c r="I147" s="6">
        <v>4.7729999999999997</v>
      </c>
      <c r="J147" s="6">
        <v>4.7290000000000001</v>
      </c>
      <c r="K147" s="6">
        <v>4.68</v>
      </c>
      <c r="L147" s="6">
        <v>4.6130000000000004</v>
      </c>
      <c r="M147" s="6">
        <v>4.5990000000000002</v>
      </c>
      <c r="N147" s="6">
        <v>4.5289999999999999</v>
      </c>
      <c r="O147" s="6">
        <v>4.5359999999999996</v>
      </c>
      <c r="P147" s="6">
        <v>4.4850000000000003</v>
      </c>
      <c r="Q147" s="6">
        <v>4.4809999999999999</v>
      </c>
      <c r="R147" s="6">
        <v>4.4169999999999998</v>
      </c>
      <c r="S147" s="6">
        <v>4.3479999999999999</v>
      </c>
      <c r="T147" s="6">
        <v>4.306</v>
      </c>
      <c r="U147" s="6">
        <v>4.2949999999999999</v>
      </c>
      <c r="V147" s="6">
        <v>4.2469999999999999</v>
      </c>
      <c r="W147" s="6">
        <v>4.218</v>
      </c>
      <c r="X147" s="6">
        <v>4.1269999999999998</v>
      </c>
      <c r="Y147" s="6">
        <v>4.0759999999999996</v>
      </c>
      <c r="Z147" s="8">
        <v>3.8803171023174201</v>
      </c>
      <c r="AA147" s="8">
        <v>3.6846342046348401</v>
      </c>
      <c r="AB147" s="8">
        <v>3.4929797301385612</v>
      </c>
      <c r="AC147" s="8">
        <v>3.2948483958068615</v>
      </c>
    </row>
    <row r="148" spans="1:29" x14ac:dyDescent="0.2">
      <c r="A148" s="2" t="s">
        <v>150</v>
      </c>
      <c r="B148" s="2" t="str">
        <f t="shared" si="9"/>
        <v>36</v>
      </c>
      <c r="C148" s="2">
        <v>36001</v>
      </c>
      <c r="D148" s="2" t="s">
        <v>151</v>
      </c>
      <c r="E148" s="6">
        <v>3.113</v>
      </c>
      <c r="F148" s="6">
        <v>3.2360000000000002</v>
      </c>
      <c r="G148" s="6">
        <v>3.3490000000000002</v>
      </c>
      <c r="H148" s="6">
        <v>3.3559999999999999</v>
      </c>
      <c r="I148" s="6">
        <v>3.4369999999999998</v>
      </c>
      <c r="J148" s="6">
        <v>3.5550000000000002</v>
      </c>
      <c r="K148" s="6">
        <v>3.6549999999999998</v>
      </c>
      <c r="L148" s="6">
        <v>3.7629999999999999</v>
      </c>
      <c r="M148" s="6">
        <v>3.863</v>
      </c>
      <c r="N148" s="6">
        <v>4.01</v>
      </c>
      <c r="O148" s="6">
        <v>4.0910000000000002</v>
      </c>
      <c r="P148" s="6">
        <v>4.1369999999999996</v>
      </c>
      <c r="Q148" s="6">
        <v>4.1669999999999998</v>
      </c>
      <c r="R148" s="6">
        <v>4.1749999999999998</v>
      </c>
      <c r="S148" s="6">
        <v>4.1470000000000002</v>
      </c>
      <c r="T148" s="6">
        <v>4.2190000000000003</v>
      </c>
      <c r="U148" s="6">
        <v>4.1970000000000001</v>
      </c>
      <c r="V148" s="6">
        <v>4.2169999999999996</v>
      </c>
      <c r="W148" s="6">
        <v>4.2359999999999998</v>
      </c>
      <c r="X148" s="6">
        <v>4.2590000000000003</v>
      </c>
      <c r="Y148" s="6">
        <v>4.2560000000000002</v>
      </c>
      <c r="Z148" s="8">
        <v>4.3363467542582379</v>
      </c>
      <c r="AA148" s="8">
        <v>4.4358874572483149</v>
      </c>
      <c r="AB148" s="8">
        <v>4.5162908469066405</v>
      </c>
      <c r="AC148" s="8">
        <v>4.5966942365649652</v>
      </c>
    </row>
    <row r="149" spans="1:29" x14ac:dyDescent="0.2">
      <c r="A149" s="2" t="s">
        <v>150</v>
      </c>
      <c r="B149" s="2" t="str">
        <f t="shared" si="9"/>
        <v>36</v>
      </c>
      <c r="C149" s="2">
        <v>36002</v>
      </c>
      <c r="D149" s="2" t="s">
        <v>152</v>
      </c>
      <c r="E149" s="6">
        <v>7.1289999999999996</v>
      </c>
      <c r="F149" s="6">
        <v>7.3979999999999997</v>
      </c>
      <c r="G149" s="6">
        <v>7.6319999999999997</v>
      </c>
      <c r="H149" s="6">
        <v>7.819</v>
      </c>
      <c r="I149" s="6">
        <v>7.992</v>
      </c>
      <c r="J149" s="6">
        <v>8.2739999999999991</v>
      </c>
      <c r="K149" s="6">
        <v>8.5890000000000004</v>
      </c>
      <c r="L149" s="6">
        <v>8.8569999999999993</v>
      </c>
      <c r="M149" s="6">
        <v>9.15</v>
      </c>
      <c r="N149" s="6">
        <v>9.4160000000000004</v>
      </c>
      <c r="O149" s="6">
        <v>9.5060000000000002</v>
      </c>
      <c r="P149" s="6">
        <v>9.7479999999999993</v>
      </c>
      <c r="Q149" s="6">
        <v>10.003</v>
      </c>
      <c r="R149" s="6">
        <v>10.231</v>
      </c>
      <c r="S149" s="6">
        <v>10.135</v>
      </c>
      <c r="T149" s="6">
        <v>10.157</v>
      </c>
      <c r="U149" s="6">
        <v>10.192</v>
      </c>
      <c r="V149" s="6">
        <v>10.177</v>
      </c>
      <c r="W149" s="6">
        <v>10.188000000000001</v>
      </c>
      <c r="X149" s="6">
        <v>10.207000000000001</v>
      </c>
      <c r="Y149" s="6">
        <v>10.218</v>
      </c>
      <c r="Z149" s="8">
        <v>10.279824964222579</v>
      </c>
      <c r="AA149" s="8">
        <v>10.34286849692735</v>
      </c>
      <c r="AB149" s="8">
        <v>10.404626904621603</v>
      </c>
      <c r="AC149" s="8">
        <v>10.466385312315854</v>
      </c>
    </row>
    <row r="150" spans="1:29" x14ac:dyDescent="0.2">
      <c r="A150" s="2" t="s">
        <v>150</v>
      </c>
      <c r="B150" s="2" t="str">
        <f t="shared" si="9"/>
        <v>36</v>
      </c>
      <c r="C150" s="2">
        <v>36003</v>
      </c>
      <c r="D150" s="2" t="s">
        <v>153</v>
      </c>
      <c r="E150" s="6">
        <v>7.484</v>
      </c>
      <c r="F150" s="6">
        <v>7.6710000000000003</v>
      </c>
      <c r="G150" s="6">
        <v>7.7489999999999997</v>
      </c>
      <c r="H150" s="6">
        <v>7.8419999999999996</v>
      </c>
      <c r="I150" s="6">
        <v>7.9349999999999996</v>
      </c>
      <c r="J150" s="6">
        <v>8.0440000000000005</v>
      </c>
      <c r="K150" s="6">
        <v>8.0640000000000001</v>
      </c>
      <c r="L150" s="6">
        <v>8.1039999999999992</v>
      </c>
      <c r="M150" s="6">
        <v>8.2560000000000002</v>
      </c>
      <c r="N150" s="6">
        <v>8.3770000000000007</v>
      </c>
      <c r="O150" s="6">
        <v>8.468</v>
      </c>
      <c r="P150" s="6">
        <v>8.65</v>
      </c>
      <c r="Q150" s="6">
        <v>8.6859999999999999</v>
      </c>
      <c r="R150" s="6">
        <v>8.8070000000000004</v>
      </c>
      <c r="S150" s="6">
        <v>8.77</v>
      </c>
      <c r="T150" s="6">
        <v>8.7899999999999991</v>
      </c>
      <c r="U150" s="6">
        <v>8.8529999999999998</v>
      </c>
      <c r="V150" s="6">
        <v>8.8279999999999994</v>
      </c>
      <c r="W150" s="6">
        <v>8.8160000000000007</v>
      </c>
      <c r="X150" s="6">
        <v>8.8000000000000007</v>
      </c>
      <c r="Y150" s="6">
        <v>8.7449999999999992</v>
      </c>
      <c r="Z150" s="8">
        <v>8.8377468704227198</v>
      </c>
      <c r="AA150" s="8">
        <v>9.0053264049609894</v>
      </c>
      <c r="AB150" s="8">
        <v>9.0986565890341655</v>
      </c>
      <c r="AC150" s="8">
        <v>9.1919867731073452</v>
      </c>
    </row>
    <row r="151" spans="1:29" x14ac:dyDescent="0.2">
      <c r="A151" s="2" t="s">
        <v>150</v>
      </c>
      <c r="B151" s="2" t="str">
        <f t="shared" si="9"/>
        <v>36</v>
      </c>
      <c r="C151" s="2">
        <v>36004</v>
      </c>
      <c r="D151" s="2" t="s">
        <v>154</v>
      </c>
      <c r="E151" s="6">
        <v>3.0259999999999998</v>
      </c>
      <c r="F151" s="6">
        <v>3.0310000000000001</v>
      </c>
      <c r="G151" s="6">
        <v>3.0139999999999998</v>
      </c>
      <c r="H151" s="6">
        <v>3.0459999999999998</v>
      </c>
      <c r="I151" s="6">
        <v>3.0409999999999999</v>
      </c>
      <c r="J151" s="6">
        <v>3.0609999999999999</v>
      </c>
      <c r="K151" s="6">
        <v>3.0390000000000001</v>
      </c>
      <c r="L151" s="6">
        <v>3.101</v>
      </c>
      <c r="M151" s="6">
        <v>3.1629999999999998</v>
      </c>
      <c r="N151" s="6">
        <v>3.21</v>
      </c>
      <c r="O151" s="6">
        <v>3.222</v>
      </c>
      <c r="P151" s="6">
        <v>3.218</v>
      </c>
      <c r="Q151" s="6">
        <v>3.26</v>
      </c>
      <c r="R151" s="6">
        <v>3.302</v>
      </c>
      <c r="S151" s="6">
        <v>3.2490000000000001</v>
      </c>
      <c r="T151" s="6">
        <v>3.198</v>
      </c>
      <c r="U151" s="6">
        <v>3.21</v>
      </c>
      <c r="V151" s="6">
        <v>3.1890000000000001</v>
      </c>
      <c r="W151" s="6">
        <v>3.198</v>
      </c>
      <c r="X151" s="6">
        <v>3.18</v>
      </c>
      <c r="Y151" s="6">
        <v>3.23</v>
      </c>
      <c r="Z151" s="8">
        <v>3.2262769336379753</v>
      </c>
      <c r="AA151" s="8">
        <v>3.1719360457372363</v>
      </c>
      <c r="AB151" s="8">
        <v>3.1682706119814341</v>
      </c>
      <c r="AC151" s="8">
        <v>3.1646051782256328</v>
      </c>
    </row>
    <row r="152" spans="1:29" x14ac:dyDescent="0.2">
      <c r="A152" s="2" t="s">
        <v>150</v>
      </c>
      <c r="B152" s="2" t="str">
        <f t="shared" si="9"/>
        <v>36</v>
      </c>
      <c r="C152" s="2">
        <v>36005</v>
      </c>
      <c r="D152" s="2" t="s">
        <v>155</v>
      </c>
      <c r="E152" s="6">
        <v>61.154000000000003</v>
      </c>
      <c r="F152" s="6">
        <v>61.631</v>
      </c>
      <c r="G152" s="6">
        <v>62.287999999999997</v>
      </c>
      <c r="H152" s="6">
        <v>62.558</v>
      </c>
      <c r="I152" s="6">
        <v>63.316000000000003</v>
      </c>
      <c r="J152" s="6">
        <v>63.765999999999998</v>
      </c>
      <c r="K152" s="6">
        <v>64.516999999999996</v>
      </c>
      <c r="L152" s="6">
        <v>65.125</v>
      </c>
      <c r="M152" s="6">
        <v>65.837000000000003</v>
      </c>
      <c r="N152" s="6">
        <v>67.203000000000003</v>
      </c>
      <c r="O152" s="6">
        <v>68.058999999999997</v>
      </c>
      <c r="P152" s="6">
        <v>69.021000000000001</v>
      </c>
      <c r="Q152" s="6">
        <v>69.942999999999998</v>
      </c>
      <c r="R152" s="6">
        <v>69.984999999999999</v>
      </c>
      <c r="S152" s="6">
        <v>70.897999999999996</v>
      </c>
      <c r="T152" s="6">
        <v>70.555000000000007</v>
      </c>
      <c r="U152" s="6">
        <v>70.944000000000003</v>
      </c>
      <c r="V152" s="6">
        <v>71.072999999999993</v>
      </c>
      <c r="W152" s="6">
        <v>71.146000000000001</v>
      </c>
      <c r="X152" s="6">
        <v>72.506</v>
      </c>
      <c r="Y152" s="6">
        <v>72.641000000000005</v>
      </c>
      <c r="Z152" s="8">
        <v>74.336699894249875</v>
      </c>
      <c r="AA152" s="8">
        <v>76.229606728589346</v>
      </c>
      <c r="AB152" s="8">
        <v>77.922155241584505</v>
      </c>
      <c r="AC152" s="8">
        <v>79.614703754579679</v>
      </c>
    </row>
    <row r="153" spans="1:29" x14ac:dyDescent="0.2">
      <c r="A153" s="2" t="s">
        <v>156</v>
      </c>
      <c r="B153" s="2" t="str">
        <f t="shared" si="9"/>
        <v>36</v>
      </c>
      <c r="C153" s="2">
        <v>36006</v>
      </c>
      <c r="D153" s="2" t="s">
        <v>157</v>
      </c>
      <c r="E153" s="6">
        <v>23.753</v>
      </c>
      <c r="F153" s="6">
        <v>24.518000000000001</v>
      </c>
      <c r="G153" s="6">
        <v>25.359000000000002</v>
      </c>
      <c r="H153" s="6">
        <v>25.821000000000002</v>
      </c>
      <c r="I153" s="6">
        <v>26.535</v>
      </c>
      <c r="J153" s="6">
        <v>27.324000000000002</v>
      </c>
      <c r="K153" s="6">
        <v>27.931000000000001</v>
      </c>
      <c r="L153" s="6">
        <v>28.57</v>
      </c>
      <c r="M153" s="6">
        <v>29.475999999999999</v>
      </c>
      <c r="N153" s="6">
        <v>30.527000000000001</v>
      </c>
      <c r="O153" s="6">
        <v>31.228999999999999</v>
      </c>
      <c r="P153" s="6">
        <v>32.101999999999997</v>
      </c>
      <c r="Q153" s="6">
        <v>32.173999999999999</v>
      </c>
      <c r="R153" s="6">
        <v>32.600999999999999</v>
      </c>
      <c r="S153" s="6">
        <v>32.844999999999999</v>
      </c>
      <c r="T153" s="6">
        <v>32.753</v>
      </c>
      <c r="U153" s="6">
        <v>32.774999999999999</v>
      </c>
      <c r="V153" s="6">
        <v>32.695999999999998</v>
      </c>
      <c r="W153" s="6">
        <v>32.997</v>
      </c>
      <c r="X153" s="6">
        <v>33.125999999999998</v>
      </c>
      <c r="Y153" s="6">
        <v>33.238</v>
      </c>
      <c r="Z153" s="8">
        <v>33.625113147159659</v>
      </c>
      <c r="AA153" s="8">
        <v>33.974779175888557</v>
      </c>
      <c r="AB153" s="8">
        <v>34.360587892201529</v>
      </c>
      <c r="AC153" s="8">
        <v>34.746396608514516</v>
      </c>
    </row>
    <row r="154" spans="1:29" x14ac:dyDescent="0.2">
      <c r="A154" s="2" t="s">
        <v>156</v>
      </c>
      <c r="B154" s="2" t="str">
        <f t="shared" si="9"/>
        <v>36</v>
      </c>
      <c r="C154" s="2">
        <v>36007</v>
      </c>
      <c r="D154" s="2" t="s">
        <v>158</v>
      </c>
      <c r="E154" s="6">
        <v>11.478</v>
      </c>
      <c r="F154" s="6">
        <v>11.759</v>
      </c>
      <c r="G154" s="6">
        <v>12.081</v>
      </c>
      <c r="H154" s="6">
        <v>12.286</v>
      </c>
      <c r="I154" s="6">
        <v>12.532999999999999</v>
      </c>
      <c r="J154" s="6">
        <v>12.724</v>
      </c>
      <c r="K154" s="6">
        <v>12.98</v>
      </c>
      <c r="L154" s="6">
        <v>13.260999999999999</v>
      </c>
      <c r="M154" s="6">
        <v>13.563000000000001</v>
      </c>
      <c r="N154" s="6">
        <v>13.951000000000001</v>
      </c>
      <c r="O154" s="6">
        <v>14.196</v>
      </c>
      <c r="P154" s="6">
        <v>14.324</v>
      </c>
      <c r="Q154" s="6">
        <v>14.497</v>
      </c>
      <c r="R154" s="6">
        <v>14.739000000000001</v>
      </c>
      <c r="S154" s="6">
        <v>14.728</v>
      </c>
      <c r="T154" s="6">
        <v>14.853999999999999</v>
      </c>
      <c r="U154" s="6">
        <v>14.917</v>
      </c>
      <c r="V154" s="6">
        <v>14.961</v>
      </c>
      <c r="W154" s="6">
        <v>15.071</v>
      </c>
      <c r="X154" s="6">
        <v>15.121</v>
      </c>
      <c r="Y154" s="6">
        <v>15.138999999999999</v>
      </c>
      <c r="Z154" s="8">
        <v>15.485905018083614</v>
      </c>
      <c r="AA154" s="8">
        <v>15.883283619299368</v>
      </c>
      <c r="AB154" s="8">
        <v>16.229776173526353</v>
      </c>
      <c r="AC154" s="8">
        <v>16.576268727753341</v>
      </c>
    </row>
    <row r="155" spans="1:29" x14ac:dyDescent="0.2">
      <c r="A155" s="2" t="s">
        <v>156</v>
      </c>
      <c r="B155" s="2" t="str">
        <f t="shared" si="9"/>
        <v>36</v>
      </c>
      <c r="C155" s="2">
        <v>36008</v>
      </c>
      <c r="D155" s="2" t="s">
        <v>159</v>
      </c>
      <c r="E155" s="6">
        <v>9.2789999999999999</v>
      </c>
      <c r="F155" s="6">
        <v>9.3879999999999999</v>
      </c>
      <c r="G155" s="6">
        <v>9.6199999999999992</v>
      </c>
      <c r="H155" s="6">
        <v>9.8490000000000002</v>
      </c>
      <c r="I155" s="6">
        <v>10.026999999999999</v>
      </c>
      <c r="J155" s="6">
        <v>10.278</v>
      </c>
      <c r="K155" s="6">
        <v>10.39</v>
      </c>
      <c r="L155" s="6">
        <v>10.574</v>
      </c>
      <c r="M155" s="6">
        <v>10.698</v>
      </c>
      <c r="N155" s="6">
        <v>10.823</v>
      </c>
      <c r="O155" s="6">
        <v>10.933</v>
      </c>
      <c r="P155" s="6">
        <v>11.164999999999999</v>
      </c>
      <c r="Q155" s="6">
        <v>11.32</v>
      </c>
      <c r="R155" s="6">
        <v>11.358000000000001</v>
      </c>
      <c r="S155" s="6">
        <v>11.266999999999999</v>
      </c>
      <c r="T155" s="6">
        <v>11.314</v>
      </c>
      <c r="U155" s="6">
        <v>11.207000000000001</v>
      </c>
      <c r="V155" s="6">
        <v>11.222</v>
      </c>
      <c r="W155" s="6">
        <v>11.332000000000001</v>
      </c>
      <c r="X155" s="6">
        <v>11.35</v>
      </c>
      <c r="Y155" s="6">
        <v>11.33</v>
      </c>
      <c r="Z155" s="8">
        <v>11.399179785376225</v>
      </c>
      <c r="AA155" s="8">
        <v>11.502464187188378</v>
      </c>
      <c r="AB155" s="8">
        <v>11.571766090455821</v>
      </c>
      <c r="AC155" s="8">
        <v>11.641067993723267</v>
      </c>
    </row>
    <row r="156" spans="1:29" x14ac:dyDescent="0.2">
      <c r="A156" s="2" t="s">
        <v>150</v>
      </c>
      <c r="B156" s="2" t="str">
        <f t="shared" si="9"/>
        <v>36</v>
      </c>
      <c r="C156" s="2">
        <v>36009</v>
      </c>
      <c r="D156" s="2" t="s">
        <v>160</v>
      </c>
      <c r="E156" s="6">
        <v>6.6449999999999996</v>
      </c>
      <c r="F156" s="6">
        <v>6.7160000000000002</v>
      </c>
      <c r="G156" s="6">
        <v>6.7750000000000004</v>
      </c>
      <c r="H156" s="6">
        <v>6.8079999999999998</v>
      </c>
      <c r="I156" s="6">
        <v>6.9379999999999997</v>
      </c>
      <c r="J156" s="6">
        <v>7.0720000000000001</v>
      </c>
      <c r="K156" s="6">
        <v>7.09</v>
      </c>
      <c r="L156" s="6">
        <v>7.1139999999999999</v>
      </c>
      <c r="M156" s="6">
        <v>7.1390000000000002</v>
      </c>
      <c r="N156" s="6">
        <v>7.2309999999999999</v>
      </c>
      <c r="O156" s="6">
        <v>7.2839999999999998</v>
      </c>
      <c r="P156" s="6">
        <v>7.39</v>
      </c>
      <c r="Q156" s="6">
        <v>7.359</v>
      </c>
      <c r="R156" s="6">
        <v>7.2039999999999997</v>
      </c>
      <c r="S156" s="6">
        <v>7.0590000000000002</v>
      </c>
      <c r="T156" s="6">
        <v>7.08</v>
      </c>
      <c r="U156" s="6">
        <v>7.0279999999999996</v>
      </c>
      <c r="V156" s="6">
        <v>7.0209999999999999</v>
      </c>
      <c r="W156" s="6">
        <v>7.0270000000000001</v>
      </c>
      <c r="X156" s="6">
        <v>6.9610000000000003</v>
      </c>
      <c r="Y156" s="6">
        <v>7.0270000000000001</v>
      </c>
      <c r="Z156" s="8">
        <v>6.9671955927484097</v>
      </c>
      <c r="AA156" s="8">
        <v>6.8306660518667561</v>
      </c>
      <c r="AB156" s="8">
        <v>6.7714233481698276</v>
      </c>
      <c r="AC156" s="8">
        <v>6.7121806444728982</v>
      </c>
    </row>
    <row r="157" spans="1:29" x14ac:dyDescent="0.2">
      <c r="A157" s="2" t="s">
        <v>150</v>
      </c>
      <c r="B157" s="2" t="str">
        <f t="shared" si="9"/>
        <v>36</v>
      </c>
      <c r="C157" s="2">
        <v>36010</v>
      </c>
      <c r="D157" s="2" t="s">
        <v>161</v>
      </c>
      <c r="E157" s="6">
        <v>8.3239999999999998</v>
      </c>
      <c r="F157" s="6">
        <v>8.3420000000000005</v>
      </c>
      <c r="G157" s="6">
        <v>8.3239999999999998</v>
      </c>
      <c r="H157" s="6">
        <v>8.4770000000000003</v>
      </c>
      <c r="I157" s="6">
        <v>8.5969999999999995</v>
      </c>
      <c r="J157" s="6">
        <v>8.7650000000000006</v>
      </c>
      <c r="K157" s="6">
        <v>8.7629999999999999</v>
      </c>
      <c r="L157" s="6">
        <v>8.8539999999999992</v>
      </c>
      <c r="M157" s="6">
        <v>8.9469999999999992</v>
      </c>
      <c r="N157" s="6">
        <v>8.9920000000000009</v>
      </c>
      <c r="O157" s="6">
        <v>8.9610000000000003</v>
      </c>
      <c r="P157" s="6">
        <v>9.0589999999999993</v>
      </c>
      <c r="Q157" s="6">
        <v>9.0920000000000005</v>
      </c>
      <c r="R157" s="6">
        <v>8.9369999999999994</v>
      </c>
      <c r="S157" s="6">
        <v>8.8390000000000004</v>
      </c>
      <c r="T157" s="6">
        <v>8.7769999999999992</v>
      </c>
      <c r="U157" s="6">
        <v>8.641</v>
      </c>
      <c r="V157" s="6">
        <v>8.5239999999999991</v>
      </c>
      <c r="W157" s="6">
        <v>8.4469999999999992</v>
      </c>
      <c r="X157" s="6">
        <v>8.3879999999999999</v>
      </c>
      <c r="Y157" s="6">
        <v>8.3230000000000004</v>
      </c>
      <c r="Z157" s="8">
        <v>8.0232895933360844</v>
      </c>
      <c r="AA157" s="8">
        <v>7.7234876894853723</v>
      </c>
      <c r="AB157" s="8">
        <v>7.4214366392514499</v>
      </c>
      <c r="AC157" s="8">
        <v>7.1193855890175284</v>
      </c>
    </row>
    <row r="158" spans="1:29" x14ac:dyDescent="0.2">
      <c r="A158" s="2" t="s">
        <v>3</v>
      </c>
      <c r="B158" s="2" t="str">
        <f t="shared" si="9"/>
        <v>36</v>
      </c>
      <c r="C158" s="2">
        <v>36011</v>
      </c>
      <c r="D158" s="2" t="s">
        <v>162</v>
      </c>
      <c r="E158" s="6">
        <v>2.8959999999999999</v>
      </c>
      <c r="F158" s="6">
        <v>2.9049999999999998</v>
      </c>
      <c r="G158" s="6">
        <v>2.9</v>
      </c>
      <c r="H158" s="6">
        <v>2.8889999999999998</v>
      </c>
      <c r="I158" s="6">
        <v>2.93</v>
      </c>
      <c r="J158" s="6">
        <v>2.9990000000000001</v>
      </c>
      <c r="K158" s="6">
        <v>3.008</v>
      </c>
      <c r="L158" s="6">
        <v>3.0089999999999999</v>
      </c>
      <c r="M158" s="6">
        <v>3.0939999999999999</v>
      </c>
      <c r="N158" s="6">
        <v>3.121</v>
      </c>
      <c r="O158" s="6">
        <v>3.1139999999999999</v>
      </c>
      <c r="P158" s="6">
        <v>3.121</v>
      </c>
      <c r="Q158" s="6">
        <v>3.0750000000000002</v>
      </c>
      <c r="R158" s="6">
        <v>3.0369999999999999</v>
      </c>
      <c r="S158" s="6">
        <v>3.0049999999999999</v>
      </c>
      <c r="T158" s="6">
        <v>3.0089999999999999</v>
      </c>
      <c r="U158" s="6">
        <v>2.9889999999999999</v>
      </c>
      <c r="V158" s="6">
        <v>2.9740000000000002</v>
      </c>
      <c r="W158" s="6">
        <v>2.9449999999999998</v>
      </c>
      <c r="X158" s="6">
        <v>2.948</v>
      </c>
      <c r="Y158" s="6">
        <v>2.97</v>
      </c>
      <c r="Z158" s="8">
        <v>2.9217232485604603</v>
      </c>
      <c r="AA158" s="8">
        <v>2.8425778790786951</v>
      </c>
      <c r="AB158" s="8">
        <v>2.7946587332053743</v>
      </c>
      <c r="AC158" s="8">
        <v>2.7467395873320539</v>
      </c>
    </row>
    <row r="159" spans="1:29" x14ac:dyDescent="0.2">
      <c r="A159" s="2" t="s">
        <v>163</v>
      </c>
      <c r="B159" s="2" t="str">
        <f t="shared" si="9"/>
        <v>36</v>
      </c>
      <c r="C159" s="2">
        <v>36012</v>
      </c>
      <c r="D159" s="2" t="s">
        <v>164</v>
      </c>
      <c r="E159" s="6">
        <v>15.037000000000001</v>
      </c>
      <c r="F159" s="6">
        <v>15.129</v>
      </c>
      <c r="G159" s="6">
        <v>15.212</v>
      </c>
      <c r="H159" s="6">
        <v>15.25</v>
      </c>
      <c r="I159" s="6">
        <v>15.196</v>
      </c>
      <c r="J159" s="6">
        <v>15.353999999999999</v>
      </c>
      <c r="K159" s="6">
        <v>15.414999999999999</v>
      </c>
      <c r="L159" s="6">
        <v>15.422000000000001</v>
      </c>
      <c r="M159" s="6">
        <v>15.616</v>
      </c>
      <c r="N159" s="6">
        <v>15.861000000000001</v>
      </c>
      <c r="O159" s="6">
        <v>15.954000000000001</v>
      </c>
      <c r="P159" s="6">
        <v>16.071999999999999</v>
      </c>
      <c r="Q159" s="6">
        <v>16.111000000000001</v>
      </c>
      <c r="R159" s="6">
        <v>15.885</v>
      </c>
      <c r="S159" s="6">
        <v>15.840999999999999</v>
      </c>
      <c r="T159" s="6">
        <v>15.742000000000001</v>
      </c>
      <c r="U159" s="6">
        <v>15.715</v>
      </c>
      <c r="V159" s="6">
        <v>15.617000000000001</v>
      </c>
      <c r="W159" s="6">
        <v>15.617000000000001</v>
      </c>
      <c r="X159" s="6">
        <v>15.449</v>
      </c>
      <c r="Y159" s="6">
        <v>15.253</v>
      </c>
      <c r="Z159" s="8">
        <v>15.04317068572238</v>
      </c>
      <c r="AA159" s="8">
        <v>14.83334137144476</v>
      </c>
      <c r="AB159" s="8">
        <v>14.768918059130675</v>
      </c>
      <c r="AC159" s="8">
        <v>14.556392452609009</v>
      </c>
    </row>
    <row r="160" spans="1:29" x14ac:dyDescent="0.2">
      <c r="A160" s="2" t="s">
        <v>156</v>
      </c>
      <c r="B160" s="2" t="str">
        <f t="shared" si="9"/>
        <v>36</v>
      </c>
      <c r="C160" s="2">
        <v>36013</v>
      </c>
      <c r="D160" s="2" t="s">
        <v>165</v>
      </c>
      <c r="E160" s="6">
        <v>15.951000000000001</v>
      </c>
      <c r="F160" s="6">
        <v>16.045999999999999</v>
      </c>
      <c r="G160" s="6">
        <v>16.106000000000002</v>
      </c>
      <c r="H160" s="6">
        <v>16.18</v>
      </c>
      <c r="I160" s="6">
        <v>16.356000000000002</v>
      </c>
      <c r="J160" s="6">
        <v>16.433</v>
      </c>
      <c r="K160" s="6">
        <v>16.568000000000001</v>
      </c>
      <c r="L160" s="6">
        <v>16.550999999999998</v>
      </c>
      <c r="M160" s="6">
        <v>16.667000000000002</v>
      </c>
      <c r="N160" s="6">
        <v>16.847999999999999</v>
      </c>
      <c r="O160" s="6">
        <v>16.989999999999998</v>
      </c>
      <c r="P160" s="6">
        <v>17.041</v>
      </c>
      <c r="Q160" s="6">
        <v>17.065000000000001</v>
      </c>
      <c r="R160" s="6">
        <v>17.184999999999999</v>
      </c>
      <c r="S160" s="6">
        <v>17.093</v>
      </c>
      <c r="T160" s="6">
        <v>17.193000000000001</v>
      </c>
      <c r="U160" s="6">
        <v>17.187000000000001</v>
      </c>
      <c r="V160" s="6">
        <v>17.065000000000001</v>
      </c>
      <c r="W160" s="6">
        <v>17.134</v>
      </c>
      <c r="X160" s="6">
        <v>17.13</v>
      </c>
      <c r="Y160" s="6">
        <v>17.164000000000001</v>
      </c>
      <c r="Z160" s="8">
        <v>17.170080639514531</v>
      </c>
      <c r="AA160" s="8">
        <v>17.176161279029056</v>
      </c>
      <c r="AB160" s="8">
        <v>17.149419502192288</v>
      </c>
      <c r="AC160" s="8">
        <v>17.155488096627376</v>
      </c>
    </row>
    <row r="161" spans="1:29" x14ac:dyDescent="0.2">
      <c r="A161" s="2" t="s">
        <v>3</v>
      </c>
      <c r="B161" s="2" t="str">
        <f t="shared" si="9"/>
        <v>36</v>
      </c>
      <c r="C161" s="2">
        <v>36014</v>
      </c>
      <c r="D161" s="2" t="s">
        <v>166</v>
      </c>
      <c r="E161" s="6">
        <v>1.415</v>
      </c>
      <c r="F161" s="6">
        <v>1.389</v>
      </c>
      <c r="G161" s="6">
        <v>1.3779999999999999</v>
      </c>
      <c r="H161" s="6">
        <v>1.349</v>
      </c>
      <c r="I161" s="6">
        <v>1.34</v>
      </c>
      <c r="J161" s="6">
        <v>1.335</v>
      </c>
      <c r="K161" s="6">
        <v>1.304</v>
      </c>
      <c r="L161" s="6">
        <v>1.3080000000000001</v>
      </c>
      <c r="M161" s="6">
        <v>1.296</v>
      </c>
      <c r="N161" s="6">
        <v>1.3029999999999999</v>
      </c>
      <c r="O161" s="6">
        <v>1.3069999999999999</v>
      </c>
      <c r="P161" s="6">
        <v>1.3129999999999999</v>
      </c>
      <c r="Q161" s="6">
        <v>1.31</v>
      </c>
      <c r="R161" s="6">
        <v>1.302</v>
      </c>
      <c r="S161" s="6">
        <v>1.2989999999999999</v>
      </c>
      <c r="T161" s="6">
        <v>1.29</v>
      </c>
      <c r="U161" s="6">
        <v>1.28</v>
      </c>
      <c r="V161" s="6">
        <v>1.2490000000000001</v>
      </c>
      <c r="W161" s="6">
        <v>1.24</v>
      </c>
      <c r="X161" s="6">
        <v>1.222</v>
      </c>
      <c r="Y161" s="6">
        <v>1.2050000000000001</v>
      </c>
      <c r="Z161" s="8">
        <v>1.1665900551963684</v>
      </c>
      <c r="AA161" s="8">
        <v>1.1281801103927367</v>
      </c>
      <c r="AB161" s="8">
        <v>1.097354150904464</v>
      </c>
      <c r="AC161" s="8">
        <v>1.0584023230621087</v>
      </c>
    </row>
    <row r="162" spans="1:29" x14ac:dyDescent="0.2">
      <c r="A162" s="2" t="s">
        <v>156</v>
      </c>
      <c r="B162" s="2" t="str">
        <f t="shared" si="9"/>
        <v>36</v>
      </c>
      <c r="C162" s="2">
        <v>36015</v>
      </c>
      <c r="D162" s="2" t="s">
        <v>167</v>
      </c>
      <c r="E162" s="6">
        <v>29.274999999999999</v>
      </c>
      <c r="F162" s="6">
        <v>29.827000000000002</v>
      </c>
      <c r="G162" s="6">
        <v>30.251999999999999</v>
      </c>
      <c r="H162" s="6">
        <v>30.388000000000002</v>
      </c>
      <c r="I162" s="6">
        <v>30.655000000000001</v>
      </c>
      <c r="J162" s="6">
        <v>30.893000000000001</v>
      </c>
      <c r="K162" s="6">
        <v>31.402000000000001</v>
      </c>
      <c r="L162" s="6">
        <v>31.837</v>
      </c>
      <c r="M162" s="6">
        <v>32.441000000000003</v>
      </c>
      <c r="N162" s="6">
        <v>33.091000000000001</v>
      </c>
      <c r="O162" s="6">
        <v>33.44</v>
      </c>
      <c r="P162" s="6">
        <v>33.832000000000001</v>
      </c>
      <c r="Q162" s="6">
        <v>34.145000000000003</v>
      </c>
      <c r="R162" s="6">
        <v>34.515999999999998</v>
      </c>
      <c r="S162" s="6">
        <v>34.298000000000002</v>
      </c>
      <c r="T162" s="6">
        <v>34.363999999999997</v>
      </c>
      <c r="U162" s="6">
        <v>34.368000000000002</v>
      </c>
      <c r="V162" s="6">
        <v>34.459000000000003</v>
      </c>
      <c r="W162" s="6">
        <v>34.531999999999996</v>
      </c>
      <c r="X162" s="6">
        <v>34.725000000000001</v>
      </c>
      <c r="Y162" s="6">
        <v>34.700000000000003</v>
      </c>
      <c r="Z162" s="8">
        <v>35.075821094571864</v>
      </c>
      <c r="AA162" s="8">
        <v>35.45164218914374</v>
      </c>
      <c r="AB162" s="8">
        <v>35.928493948957531</v>
      </c>
      <c r="AC162" s="8">
        <v>36.304585808006756</v>
      </c>
    </row>
    <row r="163" spans="1:29" x14ac:dyDescent="0.2">
      <c r="A163" s="2" t="s">
        <v>156</v>
      </c>
      <c r="B163" s="2" t="str">
        <f t="shared" si="9"/>
        <v>36</v>
      </c>
      <c r="C163" s="2">
        <v>36016</v>
      </c>
      <c r="D163" s="2" t="s">
        <v>168</v>
      </c>
      <c r="E163" s="6">
        <v>2.2669999999999999</v>
      </c>
      <c r="F163" s="6">
        <v>2.218</v>
      </c>
      <c r="G163" s="6">
        <v>2.1749999999999998</v>
      </c>
      <c r="H163" s="6">
        <v>2.149</v>
      </c>
      <c r="I163" s="6">
        <v>2.1560000000000001</v>
      </c>
      <c r="J163" s="6">
        <v>2.137</v>
      </c>
      <c r="K163" s="6">
        <v>2.0960000000000001</v>
      </c>
      <c r="L163" s="6">
        <v>2.0910000000000002</v>
      </c>
      <c r="M163" s="6">
        <v>2.0840000000000001</v>
      </c>
      <c r="N163" s="6">
        <v>2.06</v>
      </c>
      <c r="O163" s="6">
        <v>2.052</v>
      </c>
      <c r="P163" s="6">
        <v>2.0470000000000002</v>
      </c>
      <c r="Q163" s="6">
        <v>1.9970000000000001</v>
      </c>
      <c r="R163" s="6">
        <v>1.9510000000000001</v>
      </c>
      <c r="S163" s="6">
        <v>1.9470000000000001</v>
      </c>
      <c r="T163" s="6">
        <v>1.9259999999999999</v>
      </c>
      <c r="U163" s="6">
        <v>1.929</v>
      </c>
      <c r="V163" s="6">
        <v>1.92</v>
      </c>
      <c r="W163" s="6">
        <v>1.88</v>
      </c>
      <c r="X163" s="6">
        <v>1.885</v>
      </c>
      <c r="Y163" s="6">
        <v>1.853</v>
      </c>
      <c r="Z163" s="8">
        <v>1.7812900112443779</v>
      </c>
      <c r="AA163" s="8">
        <v>1.7095800224887554</v>
      </c>
      <c r="AB163" s="8">
        <v>1.6515652173913045</v>
      </c>
      <c r="AC163" s="8">
        <v>1.5786168478260869</v>
      </c>
    </row>
    <row r="164" spans="1:29" x14ac:dyDescent="0.2">
      <c r="A164" s="2" t="s">
        <v>156</v>
      </c>
      <c r="B164" s="2" t="str">
        <f t="shared" si="9"/>
        <v>36</v>
      </c>
      <c r="C164" s="2">
        <v>36017</v>
      </c>
      <c r="D164" s="2" t="s">
        <v>169</v>
      </c>
      <c r="E164" s="6">
        <v>3.548</v>
      </c>
      <c r="F164" s="6">
        <v>3.6349999999999998</v>
      </c>
      <c r="G164" s="6">
        <v>3.7090000000000001</v>
      </c>
      <c r="H164" s="6">
        <v>3.8879999999999999</v>
      </c>
      <c r="I164" s="6">
        <v>3.99</v>
      </c>
      <c r="J164" s="6">
        <v>4.0170000000000003</v>
      </c>
      <c r="K164" s="6">
        <v>4.03</v>
      </c>
      <c r="L164" s="6">
        <v>4.0949999999999998</v>
      </c>
      <c r="M164" s="6">
        <v>4.1100000000000003</v>
      </c>
      <c r="N164" s="6">
        <v>4.1100000000000003</v>
      </c>
      <c r="O164" s="6">
        <v>4.1150000000000002</v>
      </c>
      <c r="P164" s="6">
        <v>4.0949999999999998</v>
      </c>
      <c r="Q164" s="6">
        <v>4.0179999999999998</v>
      </c>
      <c r="R164" s="6">
        <v>3.9729999999999999</v>
      </c>
      <c r="S164" s="6">
        <v>3.984</v>
      </c>
      <c r="T164" s="6">
        <v>3.976</v>
      </c>
      <c r="U164" s="6">
        <v>3.9319999999999999</v>
      </c>
      <c r="V164" s="6">
        <v>3.89</v>
      </c>
      <c r="W164" s="6">
        <v>3.9079999999999999</v>
      </c>
      <c r="X164" s="6">
        <v>3.907</v>
      </c>
      <c r="Y164" s="6">
        <v>3.9369999999999998</v>
      </c>
      <c r="Z164" s="8">
        <v>3.8828437295707126</v>
      </c>
      <c r="AA164" s="8">
        <v>3.8286874591414253</v>
      </c>
      <c r="AB164" s="8">
        <v>3.7350204837655259</v>
      </c>
      <c r="AC164" s="8">
        <v>3.6812768849422532</v>
      </c>
    </row>
    <row r="165" spans="1:29" x14ac:dyDescent="0.2">
      <c r="A165" s="2" t="s">
        <v>156</v>
      </c>
      <c r="B165" s="2" t="str">
        <f t="shared" ref="B165:B196" si="10">LEFT(C165,2)</f>
        <v>36</v>
      </c>
      <c r="C165" s="2">
        <v>36018</v>
      </c>
      <c r="D165" s="2" t="s">
        <v>170</v>
      </c>
      <c r="E165" s="6">
        <v>3.024</v>
      </c>
      <c r="F165" s="6">
        <v>3.04</v>
      </c>
      <c r="G165" s="6">
        <v>3.036</v>
      </c>
      <c r="H165" s="6">
        <v>3.0550000000000002</v>
      </c>
      <c r="I165" s="6">
        <v>3.0169999999999999</v>
      </c>
      <c r="J165" s="6">
        <v>3.004</v>
      </c>
      <c r="K165" s="6">
        <v>3.0070000000000001</v>
      </c>
      <c r="L165" s="6">
        <v>3</v>
      </c>
      <c r="M165" s="6">
        <v>2.9569999999999999</v>
      </c>
      <c r="N165" s="6">
        <v>2.9460000000000002</v>
      </c>
      <c r="O165" s="6">
        <v>2.9380000000000002</v>
      </c>
      <c r="P165" s="6">
        <v>2.9119999999999999</v>
      </c>
      <c r="Q165" s="6">
        <v>2.8769999999999998</v>
      </c>
      <c r="R165" s="6">
        <v>2.8380000000000001</v>
      </c>
      <c r="S165" s="6">
        <v>2.8</v>
      </c>
      <c r="T165" s="6">
        <v>2.7829999999999999</v>
      </c>
      <c r="U165" s="6">
        <v>2.734</v>
      </c>
      <c r="V165" s="6">
        <v>2.7160000000000002</v>
      </c>
      <c r="W165" s="6">
        <v>2.7080000000000002</v>
      </c>
      <c r="X165" s="6">
        <v>2.677</v>
      </c>
      <c r="Y165" s="6">
        <v>2.6709999999999998</v>
      </c>
      <c r="Z165" s="8">
        <v>2.5616847529991098</v>
      </c>
      <c r="AA165" s="8">
        <v>2.4523695059982189</v>
      </c>
      <c r="AB165" s="8">
        <v>2.3264054167321491</v>
      </c>
      <c r="AC165" s="8">
        <v>2.2168446094609462</v>
      </c>
    </row>
    <row r="166" spans="1:29" x14ac:dyDescent="0.2">
      <c r="A166" s="2" t="s">
        <v>156</v>
      </c>
      <c r="B166" s="2" t="str">
        <f t="shared" si="10"/>
        <v>36</v>
      </c>
      <c r="C166" s="2">
        <v>36019</v>
      </c>
      <c r="D166" s="2" t="s">
        <v>171</v>
      </c>
      <c r="E166" s="6">
        <v>15.613</v>
      </c>
      <c r="F166" s="6">
        <v>15.819000000000001</v>
      </c>
      <c r="G166" s="6">
        <v>15.893000000000001</v>
      </c>
      <c r="H166" s="6">
        <v>15.936</v>
      </c>
      <c r="I166" s="6">
        <v>16.114999999999998</v>
      </c>
      <c r="J166" s="6">
        <v>16.216000000000001</v>
      </c>
      <c r="K166" s="6">
        <v>16.393000000000001</v>
      </c>
      <c r="L166" s="6">
        <v>16.501000000000001</v>
      </c>
      <c r="M166" s="6">
        <v>16.620999999999999</v>
      </c>
      <c r="N166" s="6">
        <v>16.789000000000001</v>
      </c>
      <c r="O166" s="6">
        <v>16.864999999999998</v>
      </c>
      <c r="P166" s="6">
        <v>16.969000000000001</v>
      </c>
      <c r="Q166" s="6">
        <v>17.039000000000001</v>
      </c>
      <c r="R166" s="6">
        <v>17.062000000000001</v>
      </c>
      <c r="S166" s="6">
        <v>17.164000000000001</v>
      </c>
      <c r="T166" s="6">
        <v>17.225999999999999</v>
      </c>
      <c r="U166" s="6">
        <v>17.359000000000002</v>
      </c>
      <c r="V166" s="6">
        <v>17.529</v>
      </c>
      <c r="W166" s="6">
        <v>17.638000000000002</v>
      </c>
      <c r="X166" s="6">
        <v>17.716999999999999</v>
      </c>
      <c r="Y166" s="6">
        <v>17.686</v>
      </c>
      <c r="Z166" s="8">
        <v>18.15496511220913</v>
      </c>
      <c r="AA166" s="8">
        <v>18.623930224418263</v>
      </c>
      <c r="AB166" s="8">
        <v>19.220318763860075</v>
      </c>
      <c r="AC166" s="8">
        <v>19.690105877566353</v>
      </c>
    </row>
    <row r="167" spans="1:29" x14ac:dyDescent="0.2">
      <c r="A167" s="2" t="s">
        <v>156</v>
      </c>
      <c r="B167" s="2" t="str">
        <f t="shared" si="10"/>
        <v>36</v>
      </c>
      <c r="C167" s="2">
        <v>36020</v>
      </c>
      <c r="D167" s="2" t="s">
        <v>172</v>
      </c>
      <c r="E167" s="6">
        <v>3.5819999999999999</v>
      </c>
      <c r="F167" s="6">
        <v>3.64</v>
      </c>
      <c r="G167" s="6">
        <v>3.6840000000000002</v>
      </c>
      <c r="H167" s="6">
        <v>3.7</v>
      </c>
      <c r="I167" s="6">
        <v>3.7959999999999998</v>
      </c>
      <c r="J167" s="6">
        <v>3.87</v>
      </c>
      <c r="K167" s="6">
        <v>3.96</v>
      </c>
      <c r="L167" s="6">
        <v>4.1050000000000004</v>
      </c>
      <c r="M167" s="6">
        <v>4.3630000000000004</v>
      </c>
      <c r="N167" s="6">
        <v>4.4169999999999998</v>
      </c>
      <c r="O167" s="6">
        <v>4.5880000000000001</v>
      </c>
      <c r="P167" s="6">
        <v>4.7160000000000002</v>
      </c>
      <c r="Q167" s="6">
        <v>4.875</v>
      </c>
      <c r="R167" s="6">
        <v>4.9370000000000003</v>
      </c>
      <c r="S167" s="6">
        <v>4.9080000000000004</v>
      </c>
      <c r="T167" s="6">
        <v>5.0110000000000001</v>
      </c>
      <c r="U167" s="6">
        <v>5.0670000000000002</v>
      </c>
      <c r="V167" s="6">
        <v>5.1079999999999997</v>
      </c>
      <c r="W167" s="6">
        <v>5.1719999999999997</v>
      </c>
      <c r="X167" s="6">
        <v>5.2640000000000002</v>
      </c>
      <c r="Y167" s="6">
        <v>5.28</v>
      </c>
      <c r="Z167" s="8">
        <v>5.598296565205251</v>
      </c>
      <c r="AA167" s="8">
        <v>5.9165931304104999</v>
      </c>
      <c r="AB167" s="8">
        <v>6.2794624965093551</v>
      </c>
      <c r="AC167" s="8">
        <v>6.5967945266685284</v>
      </c>
    </row>
    <row r="168" spans="1:29" x14ac:dyDescent="0.2">
      <c r="A168" s="2" t="s">
        <v>150</v>
      </c>
      <c r="B168" s="2" t="str">
        <f t="shared" si="10"/>
        <v>36</v>
      </c>
      <c r="C168" s="2">
        <v>36021</v>
      </c>
      <c r="D168" s="2" t="s">
        <v>173</v>
      </c>
      <c r="E168" s="6">
        <v>5.4370000000000003</v>
      </c>
      <c r="F168" s="6">
        <v>5.5039999999999996</v>
      </c>
      <c r="G168" s="6">
        <v>5.5389999999999997</v>
      </c>
      <c r="H168" s="6">
        <v>5.6619999999999999</v>
      </c>
      <c r="I168" s="6">
        <v>5.8040000000000003</v>
      </c>
      <c r="J168" s="6">
        <v>5.9009999999999998</v>
      </c>
      <c r="K168" s="6">
        <v>5.9640000000000004</v>
      </c>
      <c r="L168" s="6">
        <v>6.0209999999999999</v>
      </c>
      <c r="M168" s="6">
        <v>6.1539999999999999</v>
      </c>
      <c r="N168" s="6">
        <v>6.2480000000000002</v>
      </c>
      <c r="O168" s="6">
        <v>6.3150000000000004</v>
      </c>
      <c r="P168" s="6">
        <v>6.3310000000000004</v>
      </c>
      <c r="Q168" s="6">
        <v>6.3620000000000001</v>
      </c>
      <c r="R168" s="6">
        <v>6.3940000000000001</v>
      </c>
      <c r="S168" s="6">
        <v>6.3140000000000001</v>
      </c>
      <c r="T168" s="6">
        <v>6.3079999999999998</v>
      </c>
      <c r="U168" s="6">
        <v>6.2809999999999997</v>
      </c>
      <c r="V168" s="6">
        <v>6.2859999999999996</v>
      </c>
      <c r="W168" s="6">
        <v>6.2640000000000002</v>
      </c>
      <c r="X168" s="6">
        <v>6.3010000000000002</v>
      </c>
      <c r="Y168" s="6">
        <v>6.2469999999999999</v>
      </c>
      <c r="Z168" s="8">
        <v>6.2296319826080966</v>
      </c>
      <c r="AA168" s="8">
        <v>6.2122639652161924</v>
      </c>
      <c r="AB168" s="8">
        <v>6.2449419227987146</v>
      </c>
      <c r="AC168" s="8">
        <v>6.2274237736733129</v>
      </c>
    </row>
    <row r="169" spans="1:29" x14ac:dyDescent="0.2">
      <c r="A169" s="2" t="s">
        <v>150</v>
      </c>
      <c r="B169" s="2" t="str">
        <f t="shared" si="10"/>
        <v>36</v>
      </c>
      <c r="C169" s="2">
        <v>36022</v>
      </c>
      <c r="D169" s="2" t="s">
        <v>174</v>
      </c>
      <c r="E169" s="6">
        <v>21.937999999999999</v>
      </c>
      <c r="F169" s="6">
        <v>22.077000000000002</v>
      </c>
      <c r="G169" s="6">
        <v>22.114999999999998</v>
      </c>
      <c r="H169" s="6">
        <v>22.196999999999999</v>
      </c>
      <c r="I169" s="6">
        <v>22.58</v>
      </c>
      <c r="J169" s="6">
        <v>22.847000000000001</v>
      </c>
      <c r="K169" s="6">
        <v>23.036999999999999</v>
      </c>
      <c r="L169" s="6">
        <v>23.280999999999999</v>
      </c>
      <c r="M169" s="6">
        <v>23.571000000000002</v>
      </c>
      <c r="N169" s="6">
        <v>24.163</v>
      </c>
      <c r="O169" s="6">
        <v>24.321000000000002</v>
      </c>
      <c r="P169" s="6">
        <v>24.602</v>
      </c>
      <c r="Q169" s="6">
        <v>24.681000000000001</v>
      </c>
      <c r="R169" s="6">
        <v>24.550999999999998</v>
      </c>
      <c r="S169" s="6">
        <v>24.204000000000001</v>
      </c>
      <c r="T169" s="6">
        <v>24.056999999999999</v>
      </c>
      <c r="U169" s="6">
        <v>23.88</v>
      </c>
      <c r="V169" s="6">
        <v>23.687999999999999</v>
      </c>
      <c r="W169" s="6">
        <v>23.69</v>
      </c>
      <c r="X169" s="6">
        <v>23.954999999999998</v>
      </c>
      <c r="Y169" s="6">
        <v>24.161000000000001</v>
      </c>
      <c r="Z169" s="8">
        <v>24.066775919408236</v>
      </c>
      <c r="AA169" s="8">
        <v>23.972551838816479</v>
      </c>
      <c r="AB169" s="8">
        <v>23.656053717899006</v>
      </c>
      <c r="AC169" s="8">
        <v>23.562633004742448</v>
      </c>
    </row>
    <row r="170" spans="1:29" x14ac:dyDescent="0.2">
      <c r="A170" s="2" t="s">
        <v>156</v>
      </c>
      <c r="B170" s="2" t="str">
        <f t="shared" si="10"/>
        <v>36</v>
      </c>
      <c r="C170" s="2">
        <v>36023</v>
      </c>
      <c r="D170" s="2" t="s">
        <v>175</v>
      </c>
      <c r="E170" s="6">
        <v>176.02199999999999</v>
      </c>
      <c r="F170" s="6">
        <v>176.965</v>
      </c>
      <c r="G170" s="6">
        <v>178.01300000000001</v>
      </c>
      <c r="H170" s="6">
        <v>178.31100000000001</v>
      </c>
      <c r="I170" s="6">
        <v>178.874</v>
      </c>
      <c r="J170" s="6">
        <v>180.11</v>
      </c>
      <c r="K170" s="6">
        <v>180.46899999999999</v>
      </c>
      <c r="L170" s="6">
        <v>180.08</v>
      </c>
      <c r="M170" s="6">
        <v>179.93700000000001</v>
      </c>
      <c r="N170" s="6">
        <v>181.80699999999999</v>
      </c>
      <c r="O170" s="6">
        <v>183.114</v>
      </c>
      <c r="P170" s="6">
        <v>184.66300000000001</v>
      </c>
      <c r="Q170" s="6">
        <v>185.69399999999999</v>
      </c>
      <c r="R170" s="6">
        <v>186.04</v>
      </c>
      <c r="S170" s="6">
        <v>184.52500000000001</v>
      </c>
      <c r="T170" s="6">
        <v>185.148</v>
      </c>
      <c r="U170" s="6">
        <v>184.97300000000001</v>
      </c>
      <c r="V170" s="6">
        <v>185.679</v>
      </c>
      <c r="W170" s="6">
        <v>185.268</v>
      </c>
      <c r="X170" s="6">
        <v>187.16300000000001</v>
      </c>
      <c r="Y170" s="6">
        <v>186.74100000000001</v>
      </c>
      <c r="Z170" s="8">
        <v>188.71205975715986</v>
      </c>
      <c r="AA170" s="8">
        <v>190.68311951431977</v>
      </c>
      <c r="AB170" s="8">
        <v>193.4846447563942</v>
      </c>
      <c r="AC170" s="8">
        <v>195.46015874276742</v>
      </c>
    </row>
    <row r="171" spans="1:29" x14ac:dyDescent="0.2">
      <c r="A171" s="2" t="s">
        <v>156</v>
      </c>
      <c r="B171" s="2" t="str">
        <f t="shared" si="10"/>
        <v>36</v>
      </c>
      <c r="C171" s="2">
        <v>36024</v>
      </c>
      <c r="D171" s="2" t="s">
        <v>176</v>
      </c>
      <c r="E171" s="6">
        <v>0.95799999999999996</v>
      </c>
      <c r="F171" s="6">
        <v>0.93400000000000005</v>
      </c>
      <c r="G171" s="6">
        <v>0.93700000000000006</v>
      </c>
      <c r="H171" s="6">
        <v>0.92200000000000004</v>
      </c>
      <c r="I171" s="6">
        <v>0.93200000000000005</v>
      </c>
      <c r="J171" s="6">
        <v>0.92700000000000005</v>
      </c>
      <c r="K171" s="6">
        <v>0.93500000000000005</v>
      </c>
      <c r="L171" s="6">
        <v>0.93899999999999995</v>
      </c>
      <c r="M171" s="6">
        <v>0.94299999999999995</v>
      </c>
      <c r="N171" s="6">
        <v>0.97199999999999998</v>
      </c>
      <c r="O171" s="6">
        <v>0.99199999999999999</v>
      </c>
      <c r="P171" s="6">
        <v>0.995</v>
      </c>
      <c r="Q171" s="6">
        <v>0.995</v>
      </c>
      <c r="R171" s="6">
        <v>0.999</v>
      </c>
      <c r="S171" s="6">
        <v>0.98599999999999999</v>
      </c>
      <c r="T171" s="6">
        <v>0.97499999999999998</v>
      </c>
      <c r="U171" s="6">
        <v>0.94</v>
      </c>
      <c r="V171" s="6">
        <v>0.93100000000000005</v>
      </c>
      <c r="W171" s="6">
        <v>0.91800000000000004</v>
      </c>
      <c r="X171" s="6">
        <v>0.93700000000000006</v>
      </c>
      <c r="Y171" s="6">
        <v>0.91800000000000004</v>
      </c>
      <c r="Z171" s="8">
        <v>0.89316352977476088</v>
      </c>
      <c r="AA171" s="8">
        <v>0.86832705954952172</v>
      </c>
      <c r="AB171" s="8">
        <v>0.85587835258893574</v>
      </c>
      <c r="AC171" s="8">
        <v>0.83052783777297812</v>
      </c>
    </row>
    <row r="172" spans="1:29" x14ac:dyDescent="0.2">
      <c r="A172" s="2" t="s">
        <v>156</v>
      </c>
      <c r="B172" s="2" t="str">
        <f t="shared" si="10"/>
        <v>36</v>
      </c>
      <c r="C172" s="2">
        <v>36025</v>
      </c>
      <c r="D172" s="2" t="s">
        <v>177</v>
      </c>
      <c r="E172" s="6">
        <v>2.3479999999999999</v>
      </c>
      <c r="F172" s="6">
        <v>2.3370000000000002</v>
      </c>
      <c r="G172" s="6">
        <v>2.3319999999999999</v>
      </c>
      <c r="H172" s="6">
        <v>2.3140000000000001</v>
      </c>
      <c r="I172" s="6">
        <v>2.343</v>
      </c>
      <c r="J172" s="6">
        <v>2.3359999999999999</v>
      </c>
      <c r="K172" s="6">
        <v>2.3180000000000001</v>
      </c>
      <c r="L172" s="6">
        <v>2.2879999999999998</v>
      </c>
      <c r="M172" s="6">
        <v>2.2999999999999998</v>
      </c>
      <c r="N172" s="6">
        <v>2.29</v>
      </c>
      <c r="O172" s="6">
        <v>2.262</v>
      </c>
      <c r="P172" s="6">
        <v>2.258</v>
      </c>
      <c r="Q172" s="6">
        <v>2.2730000000000001</v>
      </c>
      <c r="R172" s="6">
        <v>2.2629999999999999</v>
      </c>
      <c r="S172" s="6">
        <v>2.242</v>
      </c>
      <c r="T172" s="6">
        <v>2.226</v>
      </c>
      <c r="U172" s="6">
        <v>2.2090000000000001</v>
      </c>
      <c r="V172" s="6">
        <v>2.1840000000000002</v>
      </c>
      <c r="W172" s="6">
        <v>2.1480000000000001</v>
      </c>
      <c r="X172" s="6">
        <v>2.1280000000000001</v>
      </c>
      <c r="Y172" s="6">
        <v>2.1320000000000001</v>
      </c>
      <c r="Z172" s="8">
        <v>2.0619269780884859</v>
      </c>
      <c r="AA172" s="8">
        <v>1.9918539561769719</v>
      </c>
      <c r="AB172" s="8">
        <v>1.9041870309527926</v>
      </c>
      <c r="AC172" s="8">
        <v>1.8342454781255404</v>
      </c>
    </row>
    <row r="173" spans="1:29" x14ac:dyDescent="0.2">
      <c r="A173" s="2" t="s">
        <v>3</v>
      </c>
      <c r="B173" s="2" t="str">
        <f t="shared" si="10"/>
        <v>36</v>
      </c>
      <c r="C173" s="2">
        <v>36026</v>
      </c>
      <c r="D173" s="2" t="s">
        <v>178</v>
      </c>
      <c r="E173" s="6">
        <v>3.1589999999999998</v>
      </c>
      <c r="F173" s="6">
        <v>3.1829999999999998</v>
      </c>
      <c r="G173" s="6">
        <v>3.1779999999999999</v>
      </c>
      <c r="H173" s="6">
        <v>3.177</v>
      </c>
      <c r="I173" s="6">
        <v>3.222</v>
      </c>
      <c r="J173" s="6">
        <v>3.28</v>
      </c>
      <c r="K173" s="6">
        <v>3.3029999999999999</v>
      </c>
      <c r="L173" s="6">
        <v>3.34</v>
      </c>
      <c r="M173" s="6">
        <v>3.38</v>
      </c>
      <c r="N173" s="6">
        <v>3.403</v>
      </c>
      <c r="O173" s="6">
        <v>3.42</v>
      </c>
      <c r="P173" s="6">
        <v>3.407</v>
      </c>
      <c r="Q173" s="6">
        <v>3.3839999999999999</v>
      </c>
      <c r="R173" s="6">
        <v>3.4159999999999999</v>
      </c>
      <c r="S173" s="6">
        <v>3.4089999999999998</v>
      </c>
      <c r="T173" s="6">
        <v>3.3740000000000001</v>
      </c>
      <c r="U173" s="6">
        <v>3.355</v>
      </c>
      <c r="V173" s="6">
        <v>3.359</v>
      </c>
      <c r="W173" s="6">
        <v>3.331</v>
      </c>
      <c r="X173" s="6">
        <v>3.327</v>
      </c>
      <c r="Y173" s="6">
        <v>3.2669999999999999</v>
      </c>
      <c r="Z173" s="8">
        <v>3.2228648769327042</v>
      </c>
      <c r="AA173" s="8">
        <v>3.1787297538654085</v>
      </c>
      <c r="AB173" s="8">
        <v>3.183173806481892</v>
      </c>
      <c r="AC173" s="8">
        <v>3.1382281210074829</v>
      </c>
    </row>
    <row r="174" spans="1:29" x14ac:dyDescent="0.2">
      <c r="A174" s="2" t="s">
        <v>163</v>
      </c>
      <c r="B174" s="2" t="str">
        <f t="shared" si="10"/>
        <v>36</v>
      </c>
      <c r="C174" s="2">
        <v>36027</v>
      </c>
      <c r="D174" s="2" t="s">
        <v>179</v>
      </c>
      <c r="E174" s="6">
        <v>12.041</v>
      </c>
      <c r="F174" s="6">
        <v>12.318</v>
      </c>
      <c r="G174" s="6">
        <v>12.561999999999999</v>
      </c>
      <c r="H174" s="6">
        <v>12.853</v>
      </c>
      <c r="I174" s="6">
        <v>13.224</v>
      </c>
      <c r="J174" s="6">
        <v>13.509</v>
      </c>
      <c r="K174" s="6">
        <v>13.867000000000001</v>
      </c>
      <c r="L174" s="6">
        <v>14.105</v>
      </c>
      <c r="M174" s="6">
        <v>14.727</v>
      </c>
      <c r="N174" s="6">
        <v>15.111000000000001</v>
      </c>
      <c r="O174" s="6">
        <v>15.361000000000001</v>
      </c>
      <c r="P174" s="6">
        <v>15.489000000000001</v>
      </c>
      <c r="Q174" s="6">
        <v>15.618</v>
      </c>
      <c r="R174" s="6">
        <v>15.667999999999999</v>
      </c>
      <c r="S174" s="6">
        <v>15.789</v>
      </c>
      <c r="T174" s="6">
        <v>15.805</v>
      </c>
      <c r="U174" s="6">
        <v>15.837</v>
      </c>
      <c r="V174" s="6">
        <v>15.914</v>
      </c>
      <c r="W174" s="6">
        <v>15.984999999999999</v>
      </c>
      <c r="X174" s="6">
        <v>16.145</v>
      </c>
      <c r="Y174" s="6">
        <v>16.143000000000001</v>
      </c>
      <c r="Z174" s="8">
        <v>16.484681785195935</v>
      </c>
      <c r="AA174" s="8">
        <v>16.826363570391873</v>
      </c>
      <c r="AB174" s="8">
        <v>17.23851717464925</v>
      </c>
      <c r="AC174" s="8">
        <v>17.580241291727145</v>
      </c>
    </row>
    <row r="175" spans="1:29" x14ac:dyDescent="0.2">
      <c r="A175" s="2" t="s">
        <v>150</v>
      </c>
      <c r="B175" s="2" t="str">
        <f t="shared" si="10"/>
        <v>36</v>
      </c>
      <c r="C175" s="2">
        <v>36028</v>
      </c>
      <c r="D175" s="2" t="s">
        <v>180</v>
      </c>
      <c r="E175" s="6">
        <v>10.196999999999999</v>
      </c>
      <c r="F175" s="6">
        <v>10.358000000000001</v>
      </c>
      <c r="G175" s="6">
        <v>10.475</v>
      </c>
      <c r="H175" s="6">
        <v>10.513</v>
      </c>
      <c r="I175" s="6">
        <v>10.694000000000001</v>
      </c>
      <c r="J175" s="6">
        <v>10.849</v>
      </c>
      <c r="K175" s="6">
        <v>10.977</v>
      </c>
      <c r="L175" s="6">
        <v>11.12</v>
      </c>
      <c r="M175" s="6">
        <v>11.128</v>
      </c>
      <c r="N175" s="6">
        <v>11.247</v>
      </c>
      <c r="O175" s="6">
        <v>11.276</v>
      </c>
      <c r="P175" s="6">
        <v>11.476000000000001</v>
      </c>
      <c r="Q175" s="6">
        <v>11.504</v>
      </c>
      <c r="R175" s="6">
        <v>11.042</v>
      </c>
      <c r="S175" s="6">
        <v>10.465</v>
      </c>
      <c r="T175" s="6">
        <v>10.331</v>
      </c>
      <c r="U175" s="6">
        <v>10.257</v>
      </c>
      <c r="V175" s="6">
        <v>10.157</v>
      </c>
      <c r="W175" s="6">
        <v>10.141</v>
      </c>
      <c r="X175" s="6">
        <v>10.081</v>
      </c>
      <c r="Y175" s="6">
        <v>10.050000000000001</v>
      </c>
      <c r="Z175" s="8">
        <v>9.7229412649338283</v>
      </c>
      <c r="AA175" s="8">
        <v>9.3958825298676576</v>
      </c>
      <c r="AB175" s="8">
        <v>9.0311837665426271</v>
      </c>
      <c r="AC175" s="8">
        <v>8.7031161935871975</v>
      </c>
    </row>
    <row r="176" spans="1:29" x14ac:dyDescent="0.2">
      <c r="A176" s="2" t="s">
        <v>156</v>
      </c>
      <c r="B176" s="2" t="str">
        <f t="shared" si="10"/>
        <v>36</v>
      </c>
      <c r="C176" s="2">
        <v>36029</v>
      </c>
      <c r="D176" s="2" t="s">
        <v>181</v>
      </c>
      <c r="E176" s="6">
        <v>2.5059999999999998</v>
      </c>
      <c r="F176" s="6">
        <v>2.488</v>
      </c>
      <c r="G176" s="6">
        <v>2.4660000000000002</v>
      </c>
      <c r="H176" s="6">
        <v>2.456</v>
      </c>
      <c r="I176" s="6">
        <v>2.448</v>
      </c>
      <c r="J176" s="6">
        <v>2.4550000000000001</v>
      </c>
      <c r="K176" s="6">
        <v>2.4390000000000001</v>
      </c>
      <c r="L176" s="6">
        <v>2.4159999999999999</v>
      </c>
      <c r="M176" s="6">
        <v>2.431</v>
      </c>
      <c r="N176" s="6">
        <v>2.4569999999999999</v>
      </c>
      <c r="O176" s="6">
        <v>2.4420000000000002</v>
      </c>
      <c r="P176" s="6">
        <v>2.4169999999999998</v>
      </c>
      <c r="Q176" s="6">
        <v>2.3860000000000001</v>
      </c>
      <c r="R176" s="6">
        <v>2.3149999999999999</v>
      </c>
      <c r="S176" s="6">
        <v>2.286</v>
      </c>
      <c r="T176" s="6">
        <v>2.2389999999999999</v>
      </c>
      <c r="U176" s="6">
        <v>2.1909999999999998</v>
      </c>
      <c r="V176" s="6">
        <v>2.1560000000000001</v>
      </c>
      <c r="W176" s="6">
        <v>2.1480000000000001</v>
      </c>
      <c r="X176" s="6">
        <v>2.121</v>
      </c>
      <c r="Y176" s="6">
        <v>2.077</v>
      </c>
      <c r="Z176" s="8">
        <v>1.9224328755421212</v>
      </c>
      <c r="AA176" s="8">
        <v>1.7678657510842424</v>
      </c>
      <c r="AB176" s="8">
        <v>1.6159070837166514</v>
      </c>
      <c r="AC176" s="8">
        <v>1.4580655473781048</v>
      </c>
    </row>
    <row r="177" spans="1:29" x14ac:dyDescent="0.2">
      <c r="A177" s="2" t="s">
        <v>156</v>
      </c>
      <c r="B177" s="2" t="str">
        <f t="shared" si="10"/>
        <v>36</v>
      </c>
      <c r="C177" s="2">
        <v>36030</v>
      </c>
      <c r="D177" s="2" t="s">
        <v>182</v>
      </c>
      <c r="E177" s="6">
        <v>14.57</v>
      </c>
      <c r="F177" s="6">
        <v>14.851000000000001</v>
      </c>
      <c r="G177" s="6">
        <v>15.125999999999999</v>
      </c>
      <c r="H177" s="6">
        <v>15.362</v>
      </c>
      <c r="I177" s="6">
        <v>15.683</v>
      </c>
      <c r="J177" s="6">
        <v>16.082999999999998</v>
      </c>
      <c r="K177" s="6">
        <v>16.242000000000001</v>
      </c>
      <c r="L177" s="6">
        <v>16.443000000000001</v>
      </c>
      <c r="M177" s="6">
        <v>16.808</v>
      </c>
      <c r="N177" s="6">
        <v>17.137</v>
      </c>
      <c r="O177" s="6">
        <v>17.283999999999999</v>
      </c>
      <c r="P177" s="6">
        <v>17.350000000000001</v>
      </c>
      <c r="Q177" s="6">
        <v>17.434999999999999</v>
      </c>
      <c r="R177" s="6">
        <v>17.518999999999998</v>
      </c>
      <c r="S177" s="6">
        <v>17.463000000000001</v>
      </c>
      <c r="T177" s="6">
        <v>17.495999999999999</v>
      </c>
      <c r="U177" s="6">
        <v>17.477</v>
      </c>
      <c r="V177" s="6">
        <v>17.550999999999998</v>
      </c>
      <c r="W177" s="6">
        <v>17.716000000000001</v>
      </c>
      <c r="X177" s="6">
        <v>17.876000000000001</v>
      </c>
      <c r="Y177" s="6">
        <v>18.050999999999998</v>
      </c>
      <c r="Z177" s="8">
        <v>18.435401123862601</v>
      </c>
      <c r="AA177" s="8">
        <v>18.819802247725203</v>
      </c>
      <c r="AB177" s="8">
        <v>19.094158238797693</v>
      </c>
      <c r="AC177" s="8">
        <v>19.474832688421973</v>
      </c>
    </row>
    <row r="178" spans="1:29" x14ac:dyDescent="0.2">
      <c r="A178" s="2" t="s">
        <v>156</v>
      </c>
      <c r="B178" s="2" t="str">
        <f t="shared" si="10"/>
        <v>36</v>
      </c>
      <c r="C178" s="2">
        <v>36031</v>
      </c>
      <c r="D178" s="2" t="s">
        <v>183</v>
      </c>
      <c r="E178" s="6">
        <v>2.1240000000000001</v>
      </c>
      <c r="F178" s="6">
        <v>2.15</v>
      </c>
      <c r="G178" s="6">
        <v>2.1480000000000001</v>
      </c>
      <c r="H178" s="6">
        <v>2.1419999999999999</v>
      </c>
      <c r="I178" s="6">
        <v>2.1680000000000001</v>
      </c>
      <c r="J178" s="6">
        <v>2.2090000000000001</v>
      </c>
      <c r="K178" s="6">
        <v>2.23</v>
      </c>
      <c r="L178" s="6">
        <v>2.2250000000000001</v>
      </c>
      <c r="M178" s="6">
        <v>2.2759999999999998</v>
      </c>
      <c r="N178" s="6">
        <v>2.3140000000000001</v>
      </c>
      <c r="O178" s="6">
        <v>2.335</v>
      </c>
      <c r="P178" s="6">
        <v>2.3039999999999998</v>
      </c>
      <c r="Q178" s="6">
        <v>2.282</v>
      </c>
      <c r="R178" s="6">
        <v>2.2799999999999998</v>
      </c>
      <c r="S178" s="6">
        <v>2.2549999999999999</v>
      </c>
      <c r="T178" s="6">
        <v>2.2320000000000002</v>
      </c>
      <c r="U178" s="6">
        <v>2.2229999999999999</v>
      </c>
      <c r="V178" s="6">
        <v>2.2709999999999999</v>
      </c>
      <c r="W178" s="6">
        <v>2.3220000000000001</v>
      </c>
      <c r="X178" s="6">
        <v>2.3319999999999999</v>
      </c>
      <c r="Y178" s="6">
        <v>2.2879999999999998</v>
      </c>
      <c r="Z178" s="8">
        <v>2.3216119939672288</v>
      </c>
      <c r="AA178" s="8">
        <v>2.3552239879344588</v>
      </c>
      <c r="AB178" s="8">
        <v>2.4416268110931174</v>
      </c>
      <c r="AC178" s="8">
        <v>2.4758851895597163</v>
      </c>
    </row>
    <row r="179" spans="1:29" x14ac:dyDescent="0.2">
      <c r="A179" s="2" t="s">
        <v>156</v>
      </c>
      <c r="B179" s="2" t="str">
        <f t="shared" si="10"/>
        <v>36</v>
      </c>
      <c r="C179" s="2">
        <v>36032</v>
      </c>
      <c r="D179" s="2" t="s">
        <v>184</v>
      </c>
      <c r="E179" s="6">
        <v>1.8680000000000001</v>
      </c>
      <c r="F179" s="6">
        <v>1.87</v>
      </c>
      <c r="G179" s="6">
        <v>1.8879999999999999</v>
      </c>
      <c r="H179" s="6">
        <v>1.891</v>
      </c>
      <c r="I179" s="6">
        <v>1.849</v>
      </c>
      <c r="J179" s="6">
        <v>1.8620000000000001</v>
      </c>
      <c r="K179" s="6">
        <v>1.83</v>
      </c>
      <c r="L179" s="6">
        <v>1.8169999999999999</v>
      </c>
      <c r="M179" s="6">
        <v>1.806</v>
      </c>
      <c r="N179" s="6">
        <v>1.79</v>
      </c>
      <c r="O179" s="6">
        <v>1.7789999999999999</v>
      </c>
      <c r="P179" s="6">
        <v>1.7749999999999999</v>
      </c>
      <c r="Q179" s="6">
        <v>1.756</v>
      </c>
      <c r="R179" s="6">
        <v>1.76</v>
      </c>
      <c r="S179" s="6">
        <v>1.7310000000000001</v>
      </c>
      <c r="T179" s="6">
        <v>1.7010000000000001</v>
      </c>
      <c r="U179" s="6">
        <v>1.6719999999999999</v>
      </c>
      <c r="V179" s="6">
        <v>1.645</v>
      </c>
      <c r="W179" s="6">
        <v>1.649</v>
      </c>
      <c r="X179" s="6">
        <v>1.619</v>
      </c>
      <c r="Y179" s="6">
        <v>1.6060000000000001</v>
      </c>
      <c r="Z179" s="8">
        <v>1.5238590336040199</v>
      </c>
      <c r="AA179" s="8">
        <v>1.4417180672080399</v>
      </c>
      <c r="AB179" s="8">
        <v>1.3540212212302034</v>
      </c>
      <c r="AC179" s="8">
        <v>1.2712153528646415</v>
      </c>
    </row>
    <row r="180" spans="1:29" x14ac:dyDescent="0.2">
      <c r="A180" s="2" t="s">
        <v>156</v>
      </c>
      <c r="B180" s="2" t="str">
        <f t="shared" si="10"/>
        <v>36</v>
      </c>
      <c r="C180" s="2">
        <v>36033</v>
      </c>
      <c r="D180" s="2" t="s">
        <v>185</v>
      </c>
      <c r="E180" s="6">
        <v>3.49</v>
      </c>
      <c r="F180" s="6">
        <v>3.4660000000000002</v>
      </c>
      <c r="G180" s="6">
        <v>3.512</v>
      </c>
      <c r="H180" s="6">
        <v>3.5230000000000001</v>
      </c>
      <c r="I180" s="6">
        <v>3.5339999999999998</v>
      </c>
      <c r="J180" s="6">
        <v>3.5710000000000002</v>
      </c>
      <c r="K180" s="6">
        <v>3.593</v>
      </c>
      <c r="L180" s="6">
        <v>3.6469999999999998</v>
      </c>
      <c r="M180" s="6">
        <v>3.69</v>
      </c>
      <c r="N180" s="6">
        <v>3.7320000000000002</v>
      </c>
      <c r="O180" s="6">
        <v>3.7959999999999998</v>
      </c>
      <c r="P180" s="6">
        <v>3.8130000000000002</v>
      </c>
      <c r="Q180" s="6">
        <v>3.8220000000000001</v>
      </c>
      <c r="R180" s="6">
        <v>3.7989999999999999</v>
      </c>
      <c r="S180" s="6">
        <v>3.7610000000000001</v>
      </c>
      <c r="T180" s="6">
        <v>3.7730000000000001</v>
      </c>
      <c r="U180" s="6">
        <v>3.7490000000000001</v>
      </c>
      <c r="V180" s="6">
        <v>3.738</v>
      </c>
      <c r="W180" s="6">
        <v>3.778</v>
      </c>
      <c r="X180" s="6">
        <v>3.7389999999999999</v>
      </c>
      <c r="Y180" s="6">
        <v>3.7669999999999999</v>
      </c>
      <c r="Z180" s="8">
        <v>3.7655051635008774</v>
      </c>
      <c r="AA180" s="8">
        <v>3.7640103270017549</v>
      </c>
      <c r="AB180" s="8">
        <v>3.734252078644889</v>
      </c>
      <c r="AC180" s="8">
        <v>3.7327683532214171</v>
      </c>
    </row>
    <row r="181" spans="1:29" x14ac:dyDescent="0.2">
      <c r="A181" s="2" t="s">
        <v>163</v>
      </c>
      <c r="B181" s="2" t="str">
        <f t="shared" si="10"/>
        <v>36</v>
      </c>
      <c r="C181" s="2">
        <v>36034</v>
      </c>
      <c r="D181" s="2" t="s">
        <v>186</v>
      </c>
      <c r="E181" s="6">
        <v>5.1050000000000004</v>
      </c>
      <c r="F181" s="6">
        <v>5.1849999999999996</v>
      </c>
      <c r="G181" s="6">
        <v>5.3490000000000002</v>
      </c>
      <c r="H181" s="6">
        <v>5.4969999999999999</v>
      </c>
      <c r="I181" s="6">
        <v>5.7220000000000004</v>
      </c>
      <c r="J181" s="6">
        <v>5.9</v>
      </c>
      <c r="K181" s="6">
        <v>6.0039999999999996</v>
      </c>
      <c r="L181" s="6">
        <v>6.09</v>
      </c>
      <c r="M181" s="6">
        <v>6.2210000000000001</v>
      </c>
      <c r="N181" s="6">
        <v>6.3049999999999997</v>
      </c>
      <c r="O181" s="6">
        <v>6.2949999999999999</v>
      </c>
      <c r="P181" s="6">
        <v>6.3179999999999996</v>
      </c>
      <c r="Q181" s="6">
        <v>6.3010000000000002</v>
      </c>
      <c r="R181" s="6">
        <v>6.298</v>
      </c>
      <c r="S181" s="6">
        <v>6.2389999999999999</v>
      </c>
      <c r="T181" s="6">
        <v>6.226</v>
      </c>
      <c r="U181" s="6">
        <v>6.23</v>
      </c>
      <c r="V181" s="6">
        <v>6.1470000000000002</v>
      </c>
      <c r="W181" s="6">
        <v>6.1550000000000002</v>
      </c>
      <c r="X181" s="6">
        <v>6.202</v>
      </c>
      <c r="Y181" s="6">
        <v>6.22</v>
      </c>
      <c r="Z181" s="8">
        <v>6.1877675671940864</v>
      </c>
      <c r="AA181" s="8">
        <v>6.1555351343881712</v>
      </c>
      <c r="AB181" s="8">
        <v>6.0991547018586338</v>
      </c>
      <c r="AC181" s="8">
        <v>6.0670155461894568</v>
      </c>
    </row>
    <row r="182" spans="1:29" x14ac:dyDescent="0.2">
      <c r="A182" s="2" t="s">
        <v>3</v>
      </c>
      <c r="B182" s="2" t="str">
        <f t="shared" si="10"/>
        <v>36</v>
      </c>
      <c r="C182" s="2">
        <v>36035</v>
      </c>
      <c r="D182" s="2" t="s">
        <v>187</v>
      </c>
      <c r="E182" s="6">
        <v>0.746</v>
      </c>
      <c r="F182" s="6">
        <v>0.749</v>
      </c>
      <c r="G182" s="6">
        <v>0.73899999999999999</v>
      </c>
      <c r="H182" s="6">
        <v>0.74199999999999999</v>
      </c>
      <c r="I182" s="6">
        <v>0.749</v>
      </c>
      <c r="J182" s="6">
        <v>0.73799999999999999</v>
      </c>
      <c r="K182" s="6">
        <v>0.73299999999999998</v>
      </c>
      <c r="L182" s="6">
        <v>0.73299999999999998</v>
      </c>
      <c r="M182" s="6">
        <v>0.747</v>
      </c>
      <c r="N182" s="6">
        <v>0.76900000000000002</v>
      </c>
      <c r="O182" s="6">
        <v>0.76</v>
      </c>
      <c r="P182" s="6">
        <v>0.75900000000000001</v>
      </c>
      <c r="Q182" s="6">
        <v>0.76600000000000001</v>
      </c>
      <c r="R182" s="6">
        <v>0.76700000000000002</v>
      </c>
      <c r="S182" s="6">
        <v>0.752</v>
      </c>
      <c r="T182" s="6">
        <v>0.74399999999999999</v>
      </c>
      <c r="U182" s="6">
        <v>0.71199999999999997</v>
      </c>
      <c r="V182" s="6">
        <v>0.70299999999999996</v>
      </c>
      <c r="W182" s="6">
        <v>0.68799999999999994</v>
      </c>
      <c r="X182" s="6">
        <v>0.69199999999999995</v>
      </c>
      <c r="Y182" s="6">
        <v>0.68600000000000005</v>
      </c>
      <c r="Z182" s="8">
        <v>0.65165636458878995</v>
      </c>
      <c r="AA182" s="8">
        <v>0.61731272917757996</v>
      </c>
      <c r="AB182" s="8">
        <v>0.5811391454014817</v>
      </c>
      <c r="AC182" s="8">
        <v>0.54649512833944469</v>
      </c>
    </row>
    <row r="183" spans="1:29" x14ac:dyDescent="0.2">
      <c r="A183" s="2" t="s">
        <v>156</v>
      </c>
      <c r="B183" s="2" t="str">
        <f t="shared" si="10"/>
        <v>36</v>
      </c>
      <c r="C183" s="2">
        <v>36036</v>
      </c>
      <c r="D183" s="2" t="s">
        <v>188</v>
      </c>
      <c r="E183" s="6">
        <v>5.2030000000000003</v>
      </c>
      <c r="F183" s="6">
        <v>5.2690000000000001</v>
      </c>
      <c r="G183" s="6">
        <v>5.226</v>
      </c>
      <c r="H183" s="6">
        <v>5.3639999999999999</v>
      </c>
      <c r="I183" s="6">
        <v>5.5949999999999998</v>
      </c>
      <c r="J183" s="6">
        <v>5.6079999999999997</v>
      </c>
      <c r="K183" s="6">
        <v>5.673</v>
      </c>
      <c r="L183" s="6">
        <v>5.6959999999999997</v>
      </c>
      <c r="M183" s="6">
        <v>5.79</v>
      </c>
      <c r="N183" s="6">
        <v>5.8460000000000001</v>
      </c>
      <c r="O183" s="6">
        <v>6.0019999999999998</v>
      </c>
      <c r="P183" s="6">
        <v>6.0570000000000004</v>
      </c>
      <c r="Q183" s="6">
        <v>6.1749999999999998</v>
      </c>
      <c r="R183" s="6">
        <v>6.3369999999999997</v>
      </c>
      <c r="S183" s="6">
        <v>6.3739999999999997</v>
      </c>
      <c r="T183" s="6">
        <v>6.4119999999999999</v>
      </c>
      <c r="U183" s="6">
        <v>6.4130000000000003</v>
      </c>
      <c r="V183" s="6">
        <v>6.476</v>
      </c>
      <c r="W183" s="6">
        <v>6.48</v>
      </c>
      <c r="X183" s="6">
        <v>6.5270000000000001</v>
      </c>
      <c r="Y183" s="6">
        <v>6.5670000000000002</v>
      </c>
      <c r="Z183" s="8">
        <v>6.7259176556387983</v>
      </c>
      <c r="AA183" s="8">
        <v>6.8848353112775964</v>
      </c>
      <c r="AB183" s="8">
        <v>7.0324389710269832</v>
      </c>
      <c r="AC183" s="8">
        <v>7.1903886494729159</v>
      </c>
    </row>
    <row r="184" spans="1:29" x14ac:dyDescent="0.2">
      <c r="A184" s="2" t="s">
        <v>150</v>
      </c>
      <c r="B184" s="2" t="str">
        <f t="shared" si="10"/>
        <v>36</v>
      </c>
      <c r="C184" s="2">
        <v>36037</v>
      </c>
      <c r="D184" s="2" t="s">
        <v>189</v>
      </c>
      <c r="E184" s="6">
        <v>9.7029999999999994</v>
      </c>
      <c r="F184" s="6">
        <v>9.8209999999999997</v>
      </c>
      <c r="G184" s="6">
        <v>9.9710000000000001</v>
      </c>
      <c r="H184" s="6">
        <v>10.156000000000001</v>
      </c>
      <c r="I184" s="6">
        <v>10.247</v>
      </c>
      <c r="J184" s="6">
        <v>10.452999999999999</v>
      </c>
      <c r="K184" s="6">
        <v>10.538</v>
      </c>
      <c r="L184" s="6">
        <v>10.619</v>
      </c>
      <c r="M184" s="6">
        <v>10.801</v>
      </c>
      <c r="N184" s="6">
        <v>10.923</v>
      </c>
      <c r="O184" s="6">
        <v>10.992000000000001</v>
      </c>
      <c r="P184" s="6">
        <v>11.135</v>
      </c>
      <c r="Q184" s="6">
        <v>11.238</v>
      </c>
      <c r="R184" s="6">
        <v>11.183</v>
      </c>
      <c r="S184" s="6">
        <v>10.976000000000001</v>
      </c>
      <c r="T184" s="6">
        <v>10.974</v>
      </c>
      <c r="U184" s="6">
        <v>10.898999999999999</v>
      </c>
      <c r="V184" s="6">
        <v>10.855</v>
      </c>
      <c r="W184" s="6">
        <v>10.801</v>
      </c>
      <c r="X184" s="6">
        <v>10.893000000000001</v>
      </c>
      <c r="Y184" s="6">
        <v>10.874000000000001</v>
      </c>
      <c r="Z184" s="8">
        <v>10.81397988089893</v>
      </c>
      <c r="AA184" s="8">
        <v>10.75395976179786</v>
      </c>
      <c r="AB184" s="8">
        <v>10.700600027259753</v>
      </c>
      <c r="AC184" s="8">
        <v>10.640475035778428</v>
      </c>
    </row>
    <row r="185" spans="1:29" x14ac:dyDescent="0.2">
      <c r="A185" s="2" t="s">
        <v>150</v>
      </c>
      <c r="B185" s="2" t="str">
        <f t="shared" si="10"/>
        <v>36</v>
      </c>
      <c r="C185" s="2">
        <v>36038</v>
      </c>
      <c r="D185" s="2" t="s">
        <v>190</v>
      </c>
      <c r="E185" s="6">
        <v>3.4630000000000001</v>
      </c>
      <c r="F185" s="6">
        <v>3.4969999999999999</v>
      </c>
      <c r="G185" s="6">
        <v>3.5609999999999999</v>
      </c>
      <c r="H185" s="6">
        <v>3.5720000000000001</v>
      </c>
      <c r="I185" s="6">
        <v>3.7090000000000001</v>
      </c>
      <c r="J185" s="6">
        <v>3.7610000000000001</v>
      </c>
      <c r="K185" s="6">
        <v>3.7829999999999999</v>
      </c>
      <c r="L185" s="6">
        <v>3.8109999999999999</v>
      </c>
      <c r="M185" s="6">
        <v>3.8410000000000002</v>
      </c>
      <c r="N185" s="6">
        <v>3.8410000000000002</v>
      </c>
      <c r="O185" s="6">
        <v>3.8559999999999999</v>
      </c>
      <c r="P185" s="6">
        <v>3.8279999999999998</v>
      </c>
      <c r="Q185" s="6">
        <v>3.7829999999999999</v>
      </c>
      <c r="R185" s="6">
        <v>3.7349999999999999</v>
      </c>
      <c r="S185" s="6">
        <v>3.7069999999999999</v>
      </c>
      <c r="T185" s="6">
        <v>3.6419999999999999</v>
      </c>
      <c r="U185" s="6">
        <v>3.6429999999999998</v>
      </c>
      <c r="V185" s="6">
        <v>3.62</v>
      </c>
      <c r="W185" s="6">
        <v>3.5619999999999998</v>
      </c>
      <c r="X185" s="6">
        <v>3.5739999999999998</v>
      </c>
      <c r="Y185" s="6">
        <v>3.5169999999999999</v>
      </c>
      <c r="Z185" s="8">
        <v>3.3800576390263211</v>
      </c>
      <c r="AA185" s="8">
        <v>3.2431152780526418</v>
      </c>
      <c r="AB185" s="8">
        <v>3.128682287749851</v>
      </c>
      <c r="AC185" s="8">
        <v>2.98952050267168</v>
      </c>
    </row>
    <row r="186" spans="1:29" x14ac:dyDescent="0.2">
      <c r="A186" s="2" t="s">
        <v>150</v>
      </c>
      <c r="B186" s="2" t="str">
        <f t="shared" si="10"/>
        <v>36</v>
      </c>
      <c r="C186" s="2">
        <v>36039</v>
      </c>
      <c r="D186" s="2" t="s">
        <v>191</v>
      </c>
      <c r="E186" s="6">
        <v>4.4119999999999999</v>
      </c>
      <c r="F186" s="6">
        <v>4.49</v>
      </c>
      <c r="G186" s="6">
        <v>4.5220000000000002</v>
      </c>
      <c r="H186" s="6">
        <v>4.6959999999999997</v>
      </c>
      <c r="I186" s="6">
        <v>4.88</v>
      </c>
      <c r="J186" s="6">
        <v>5.0869999999999997</v>
      </c>
      <c r="K186" s="6">
        <v>5.1719999999999997</v>
      </c>
      <c r="L186" s="6">
        <v>5.2649999999999997</v>
      </c>
      <c r="M186" s="6">
        <v>5.476</v>
      </c>
      <c r="N186" s="6">
        <v>5.6520000000000001</v>
      </c>
      <c r="O186" s="6">
        <v>5.8</v>
      </c>
      <c r="P186" s="6">
        <v>5.8879999999999999</v>
      </c>
      <c r="Q186" s="6">
        <v>6.0259999999999998</v>
      </c>
      <c r="R186" s="6">
        <v>6.0279999999999996</v>
      </c>
      <c r="S186" s="6">
        <v>5.907</v>
      </c>
      <c r="T186" s="6">
        <v>5.899</v>
      </c>
      <c r="U186" s="6">
        <v>5.87</v>
      </c>
      <c r="V186" s="6">
        <v>5.9640000000000004</v>
      </c>
      <c r="W186" s="6">
        <v>5.976</v>
      </c>
      <c r="X186" s="6">
        <v>6.0090000000000003</v>
      </c>
      <c r="Y186" s="6">
        <v>6.0670000000000002</v>
      </c>
      <c r="Z186" s="8">
        <v>6.2136109205602992</v>
      </c>
      <c r="AA186" s="8">
        <v>6.3602218411205982</v>
      </c>
      <c r="AB186" s="8">
        <v>6.4736698647222495</v>
      </c>
      <c r="AC186" s="8">
        <v>6.6188791974479511</v>
      </c>
    </row>
    <row r="187" spans="1:29" x14ac:dyDescent="0.2">
      <c r="A187" s="2" t="s">
        <v>156</v>
      </c>
      <c r="B187" s="2" t="str">
        <f t="shared" si="10"/>
        <v>36</v>
      </c>
      <c r="C187" s="2">
        <v>36040</v>
      </c>
      <c r="D187" s="2" t="s">
        <v>192</v>
      </c>
      <c r="E187" s="6">
        <v>40.581000000000003</v>
      </c>
      <c r="F187" s="6">
        <v>40.872</v>
      </c>
      <c r="G187" s="6">
        <v>41.003</v>
      </c>
      <c r="H187" s="6">
        <v>41.033999999999999</v>
      </c>
      <c r="I187" s="6">
        <v>41.393999999999998</v>
      </c>
      <c r="J187" s="6">
        <v>41.746000000000002</v>
      </c>
      <c r="K187" s="6">
        <v>41.640999999999998</v>
      </c>
      <c r="L187" s="6">
        <v>41.4</v>
      </c>
      <c r="M187" s="6">
        <v>41.521000000000001</v>
      </c>
      <c r="N187" s="6">
        <v>41.506</v>
      </c>
      <c r="O187" s="6">
        <v>41.587000000000003</v>
      </c>
      <c r="P187" s="6">
        <v>41.29</v>
      </c>
      <c r="Q187" s="6">
        <v>41.313000000000002</v>
      </c>
      <c r="R187" s="6">
        <v>41.292999999999999</v>
      </c>
      <c r="S187" s="6">
        <v>41.13</v>
      </c>
      <c r="T187" s="6">
        <v>41.067999999999998</v>
      </c>
      <c r="U187" s="6">
        <v>40.905999999999999</v>
      </c>
      <c r="V187" s="6">
        <v>40.884</v>
      </c>
      <c r="W187" s="6">
        <v>40.889000000000003</v>
      </c>
      <c r="X187" s="6">
        <v>40.997999999999998</v>
      </c>
      <c r="Y187" s="6">
        <v>40.917999999999999</v>
      </c>
      <c r="Z187" s="8">
        <v>40.776574067358688</v>
      </c>
      <c r="AA187" s="8">
        <v>40.635148134717376</v>
      </c>
      <c r="AB187" s="8">
        <v>40.544552196183311</v>
      </c>
      <c r="AC187" s="8">
        <v>40.402849757490593</v>
      </c>
    </row>
    <row r="188" spans="1:29" x14ac:dyDescent="0.2">
      <c r="A188" s="2" t="s">
        <v>156</v>
      </c>
      <c r="B188" s="2" t="str">
        <f t="shared" si="10"/>
        <v>36</v>
      </c>
      <c r="C188" s="2">
        <v>36041</v>
      </c>
      <c r="D188" s="2" t="s">
        <v>193</v>
      </c>
      <c r="E188" s="6">
        <v>8.2629999999999999</v>
      </c>
      <c r="F188" s="6">
        <v>8.3230000000000004</v>
      </c>
      <c r="G188" s="6">
        <v>8.3710000000000004</v>
      </c>
      <c r="H188" s="6">
        <v>8.4250000000000007</v>
      </c>
      <c r="I188" s="6">
        <v>8.5210000000000008</v>
      </c>
      <c r="J188" s="6">
        <v>8.7460000000000004</v>
      </c>
      <c r="K188" s="6">
        <v>8.8309999999999995</v>
      </c>
      <c r="L188" s="6">
        <v>9.016</v>
      </c>
      <c r="M188" s="6">
        <v>9.1969999999999992</v>
      </c>
      <c r="N188" s="6">
        <v>9.423</v>
      </c>
      <c r="O188" s="6">
        <v>9.4030000000000005</v>
      </c>
      <c r="P188" s="6">
        <v>9.452</v>
      </c>
      <c r="Q188" s="6">
        <v>9.4600000000000009</v>
      </c>
      <c r="R188" s="6">
        <v>9.5220000000000002</v>
      </c>
      <c r="S188" s="6">
        <v>9.3960000000000008</v>
      </c>
      <c r="T188" s="6">
        <v>9.266</v>
      </c>
      <c r="U188" s="6">
        <v>9.1820000000000004</v>
      </c>
      <c r="V188" s="6">
        <v>9.1839999999999993</v>
      </c>
      <c r="W188" s="6">
        <v>9.1470000000000002</v>
      </c>
      <c r="X188" s="6">
        <v>9.2919999999999998</v>
      </c>
      <c r="Y188" s="6">
        <v>9.3079999999999998</v>
      </c>
      <c r="Z188" s="8">
        <v>9.2636334233886526</v>
      </c>
      <c r="AA188" s="8">
        <v>9.2192668467773053</v>
      </c>
      <c r="AB188" s="8">
        <v>9.1502709996140492</v>
      </c>
      <c r="AC188" s="8">
        <v>9.1059806869934388</v>
      </c>
    </row>
    <row r="189" spans="1:29" x14ac:dyDescent="0.2">
      <c r="A189" s="2" t="s">
        <v>156</v>
      </c>
      <c r="B189" s="2" t="str">
        <f t="shared" si="10"/>
        <v>36</v>
      </c>
      <c r="C189" s="2">
        <v>36042</v>
      </c>
      <c r="D189" s="2" t="s">
        <v>194</v>
      </c>
      <c r="E189" s="6">
        <v>6.4359999999999999</v>
      </c>
      <c r="F189" s="6">
        <v>6.71</v>
      </c>
      <c r="G189" s="6">
        <v>6.9560000000000004</v>
      </c>
      <c r="H189" s="6">
        <v>7.15</v>
      </c>
      <c r="I189" s="6">
        <v>7.3920000000000003</v>
      </c>
      <c r="J189" s="6">
        <v>7.6180000000000003</v>
      </c>
      <c r="K189" s="6">
        <v>7.7960000000000003</v>
      </c>
      <c r="L189" s="6">
        <v>7.8179999999999996</v>
      </c>
      <c r="M189" s="6">
        <v>8.0660000000000007</v>
      </c>
      <c r="N189" s="6">
        <v>8.2919999999999998</v>
      </c>
      <c r="O189" s="6">
        <v>8.3219999999999992</v>
      </c>
      <c r="P189" s="6">
        <v>8.3000000000000007</v>
      </c>
      <c r="Q189" s="6">
        <v>8.3279999999999994</v>
      </c>
      <c r="R189" s="6">
        <v>8.3949999999999996</v>
      </c>
      <c r="S189" s="6">
        <v>8.2140000000000004</v>
      </c>
      <c r="T189" s="6">
        <v>8.2479999999999993</v>
      </c>
      <c r="U189" s="6">
        <v>8.2889999999999997</v>
      </c>
      <c r="V189" s="6">
        <v>8.298</v>
      </c>
      <c r="W189" s="6">
        <v>8.3260000000000005</v>
      </c>
      <c r="X189" s="6">
        <v>8.4570000000000007</v>
      </c>
      <c r="Y189" s="6">
        <v>8.5289999999999999</v>
      </c>
      <c r="Z189" s="8">
        <v>8.6244997964169396</v>
      </c>
      <c r="AA189" s="8">
        <v>8.7199995928338758</v>
      </c>
      <c r="AB189" s="8">
        <v>8.7600195439739412</v>
      </c>
      <c r="AC189" s="8">
        <v>8.8547131514658002</v>
      </c>
    </row>
    <row r="190" spans="1:29" x14ac:dyDescent="0.2">
      <c r="A190" s="2" t="s">
        <v>156</v>
      </c>
      <c r="B190" s="2" t="str">
        <f t="shared" si="10"/>
        <v>36</v>
      </c>
      <c r="C190" s="2">
        <v>36043</v>
      </c>
      <c r="D190" s="2" t="s">
        <v>195</v>
      </c>
      <c r="E190" s="6">
        <v>2.6960000000000002</v>
      </c>
      <c r="F190" s="6">
        <v>2.6960000000000002</v>
      </c>
      <c r="G190" s="6">
        <v>2.6920000000000002</v>
      </c>
      <c r="H190" s="6">
        <v>2.66</v>
      </c>
      <c r="I190" s="6">
        <v>2.6619999999999999</v>
      </c>
      <c r="J190" s="6">
        <v>2.6469999999999998</v>
      </c>
      <c r="K190" s="6">
        <v>2.637</v>
      </c>
      <c r="L190" s="6">
        <v>2.64</v>
      </c>
      <c r="M190" s="6">
        <v>2.645</v>
      </c>
      <c r="N190" s="6">
        <v>2.6360000000000001</v>
      </c>
      <c r="O190" s="6">
        <v>2.63</v>
      </c>
      <c r="P190" s="6">
        <v>2.6419999999999999</v>
      </c>
      <c r="Q190" s="6">
        <v>2.6269999999999998</v>
      </c>
      <c r="R190" s="6">
        <v>2.5750000000000002</v>
      </c>
      <c r="S190" s="6">
        <v>2.5630000000000002</v>
      </c>
      <c r="T190" s="6">
        <v>2.5179999999999998</v>
      </c>
      <c r="U190" s="6">
        <v>2.5099999999999998</v>
      </c>
      <c r="V190" s="6">
        <v>2.4860000000000002</v>
      </c>
      <c r="W190" s="6">
        <v>2.4900000000000002</v>
      </c>
      <c r="X190" s="6">
        <v>2.488</v>
      </c>
      <c r="Y190" s="6">
        <v>2.4660000000000002</v>
      </c>
      <c r="Z190" s="8">
        <v>2.4007293248102277</v>
      </c>
      <c r="AA190" s="8">
        <v>2.3354586496204552</v>
      </c>
      <c r="AB190" s="8">
        <v>2.2772704754294848</v>
      </c>
      <c r="AC190" s="8">
        <v>2.211417499001199</v>
      </c>
    </row>
    <row r="191" spans="1:29" x14ac:dyDescent="0.2">
      <c r="A191" s="2" t="s">
        <v>150</v>
      </c>
      <c r="B191" s="2" t="str">
        <f t="shared" si="10"/>
        <v>36</v>
      </c>
      <c r="C191" s="2">
        <v>36044</v>
      </c>
      <c r="D191" s="2" t="s">
        <v>196</v>
      </c>
      <c r="E191" s="6">
        <v>12.664999999999999</v>
      </c>
      <c r="F191" s="6">
        <v>12.901999999999999</v>
      </c>
      <c r="G191" s="6">
        <v>13.238</v>
      </c>
      <c r="H191" s="6">
        <v>13.537000000000001</v>
      </c>
      <c r="I191" s="6">
        <v>13.773999999999999</v>
      </c>
      <c r="J191" s="6">
        <v>14.051</v>
      </c>
      <c r="K191" s="6">
        <v>14.161</v>
      </c>
      <c r="L191" s="6">
        <v>14.586</v>
      </c>
      <c r="M191" s="6">
        <v>14.87</v>
      </c>
      <c r="N191" s="6">
        <v>15.103</v>
      </c>
      <c r="O191" s="6">
        <v>15.226000000000001</v>
      </c>
      <c r="P191" s="6">
        <v>15.289</v>
      </c>
      <c r="Q191" s="6">
        <v>15.337</v>
      </c>
      <c r="R191" s="6">
        <v>15.417</v>
      </c>
      <c r="S191" s="6">
        <v>15.324999999999999</v>
      </c>
      <c r="T191" s="6">
        <v>15.509</v>
      </c>
      <c r="U191" s="6">
        <v>15.528</v>
      </c>
      <c r="V191" s="6">
        <v>15.483000000000001</v>
      </c>
      <c r="W191" s="6">
        <v>15.294</v>
      </c>
      <c r="X191" s="6">
        <v>15.425000000000001</v>
      </c>
      <c r="Y191" s="6">
        <v>15.654</v>
      </c>
      <c r="Z191" s="8">
        <v>15.759777111940712</v>
      </c>
      <c r="AA191" s="8">
        <v>15.865554223881425</v>
      </c>
      <c r="AB191" s="8">
        <v>15.758535086584487</v>
      </c>
      <c r="AC191" s="8">
        <v>15.86276480114214</v>
      </c>
    </row>
    <row r="192" spans="1:29" x14ac:dyDescent="0.2">
      <c r="A192" s="2" t="s">
        <v>156</v>
      </c>
      <c r="B192" s="2" t="str">
        <f t="shared" si="10"/>
        <v>36</v>
      </c>
      <c r="C192" s="2">
        <v>36045</v>
      </c>
      <c r="D192" s="2" t="s">
        <v>197</v>
      </c>
      <c r="E192" s="6">
        <v>10.717000000000001</v>
      </c>
      <c r="F192" s="6">
        <v>10.725</v>
      </c>
      <c r="G192" s="6">
        <v>10.952999999999999</v>
      </c>
      <c r="H192" s="6">
        <v>11.118</v>
      </c>
      <c r="I192" s="6">
        <v>11.228</v>
      </c>
      <c r="J192" s="6">
        <v>11.375999999999999</v>
      </c>
      <c r="K192" s="6">
        <v>11.442</v>
      </c>
      <c r="L192" s="6">
        <v>11.553000000000001</v>
      </c>
      <c r="M192" s="6">
        <v>11.644</v>
      </c>
      <c r="N192" s="6">
        <v>11.954000000000001</v>
      </c>
      <c r="O192" s="6">
        <v>12.19</v>
      </c>
      <c r="P192" s="6">
        <v>12.318</v>
      </c>
      <c r="Q192" s="6">
        <v>12.455</v>
      </c>
      <c r="R192" s="6">
        <v>12.555</v>
      </c>
      <c r="S192" s="6">
        <v>12.526999999999999</v>
      </c>
      <c r="T192" s="6">
        <v>12.579000000000001</v>
      </c>
      <c r="U192" s="6">
        <v>12.624000000000001</v>
      </c>
      <c r="V192" s="6">
        <v>12.789</v>
      </c>
      <c r="W192" s="6">
        <v>12.787000000000001</v>
      </c>
      <c r="X192" s="6">
        <v>12.879</v>
      </c>
      <c r="Y192" s="6">
        <v>12.853</v>
      </c>
      <c r="Z192" s="8">
        <v>13.167150601428602</v>
      </c>
      <c r="AA192" s="8">
        <v>13.481301202857207</v>
      </c>
      <c r="AB192" s="8">
        <v>13.886315483276803</v>
      </c>
      <c r="AC192" s="8">
        <v>14.201101571800804</v>
      </c>
    </row>
    <row r="193" spans="1:29" x14ac:dyDescent="0.2">
      <c r="A193" s="2" t="s">
        <v>156</v>
      </c>
      <c r="B193" s="2" t="str">
        <f t="shared" si="10"/>
        <v>36</v>
      </c>
      <c r="C193" s="2">
        <v>36046</v>
      </c>
      <c r="D193" s="2" t="s">
        <v>198</v>
      </c>
      <c r="E193" s="6">
        <v>20.661999999999999</v>
      </c>
      <c r="F193" s="6">
        <v>20.954000000000001</v>
      </c>
      <c r="G193" s="6">
        <v>21.276</v>
      </c>
      <c r="H193" s="6">
        <v>21.727</v>
      </c>
      <c r="I193" s="6">
        <v>22.094000000000001</v>
      </c>
      <c r="J193" s="6">
        <v>22.350999999999999</v>
      </c>
      <c r="K193" s="6">
        <v>22.683</v>
      </c>
      <c r="L193" s="6">
        <v>23.074999999999999</v>
      </c>
      <c r="M193" s="6">
        <v>23.419</v>
      </c>
      <c r="N193" s="6">
        <v>24.109000000000002</v>
      </c>
      <c r="O193" s="6">
        <v>24.509</v>
      </c>
      <c r="P193" s="6">
        <v>24.802</v>
      </c>
      <c r="Q193" s="6">
        <v>25.132000000000001</v>
      </c>
      <c r="R193" s="6">
        <v>25.222000000000001</v>
      </c>
      <c r="S193" s="6">
        <v>25.048999999999999</v>
      </c>
      <c r="T193" s="6">
        <v>25.306000000000001</v>
      </c>
      <c r="U193" s="6">
        <v>25.379000000000001</v>
      </c>
      <c r="V193" s="6">
        <v>25.433</v>
      </c>
      <c r="W193" s="6">
        <v>25.401</v>
      </c>
      <c r="X193" s="6">
        <v>25.632999999999999</v>
      </c>
      <c r="Y193" s="6">
        <v>25.78</v>
      </c>
      <c r="Z193" s="8">
        <v>26.299457273529196</v>
      </c>
      <c r="AA193" s="8">
        <v>26.818914547058395</v>
      </c>
      <c r="AB193" s="8">
        <v>27.285784892769453</v>
      </c>
      <c r="AC193" s="8">
        <v>27.802280171759907</v>
      </c>
    </row>
    <row r="194" spans="1:29" x14ac:dyDescent="0.2">
      <c r="A194" s="2" t="s">
        <v>156</v>
      </c>
      <c r="B194" s="2" t="str">
        <f t="shared" si="10"/>
        <v>36</v>
      </c>
      <c r="C194" s="2">
        <v>36047</v>
      </c>
      <c r="D194" s="2" t="s">
        <v>199</v>
      </c>
      <c r="E194" s="6">
        <v>4.4829999999999997</v>
      </c>
      <c r="F194" s="6">
        <v>4.593</v>
      </c>
      <c r="G194" s="6">
        <v>4.6310000000000002</v>
      </c>
      <c r="H194" s="6">
        <v>4.6420000000000003</v>
      </c>
      <c r="I194" s="6">
        <v>4.6959999999999997</v>
      </c>
      <c r="J194" s="6">
        <v>4.7160000000000002</v>
      </c>
      <c r="K194" s="6">
        <v>4.7729999999999997</v>
      </c>
      <c r="L194" s="6">
        <v>4.8330000000000002</v>
      </c>
      <c r="M194" s="6">
        <v>4.9420000000000002</v>
      </c>
      <c r="N194" s="6">
        <v>4.97</v>
      </c>
      <c r="O194" s="6">
        <v>4.9989999999999997</v>
      </c>
      <c r="P194" s="6">
        <v>5.024</v>
      </c>
      <c r="Q194" s="6">
        <v>5.0179999999999998</v>
      </c>
      <c r="R194" s="6">
        <v>5.0190000000000001</v>
      </c>
      <c r="S194" s="6">
        <v>4.8959999999999999</v>
      </c>
      <c r="T194" s="6">
        <v>4.8410000000000002</v>
      </c>
      <c r="U194" s="6">
        <v>4.7279999999999998</v>
      </c>
      <c r="V194" s="6">
        <v>4.633</v>
      </c>
      <c r="W194" s="6">
        <v>4.617</v>
      </c>
      <c r="X194" s="6">
        <v>4.5839999999999996</v>
      </c>
      <c r="Y194" s="6">
        <v>4.593</v>
      </c>
      <c r="Z194" s="8">
        <v>4.3977405112624073</v>
      </c>
      <c r="AA194" s="8">
        <v>4.2024810225248155</v>
      </c>
      <c r="AB194" s="8">
        <v>3.9603939933825401</v>
      </c>
      <c r="AC194" s="8">
        <v>3.7655171163145837</v>
      </c>
    </row>
    <row r="195" spans="1:29" x14ac:dyDescent="0.2">
      <c r="A195" s="2" t="s">
        <v>200</v>
      </c>
      <c r="B195" s="2" t="str">
        <f t="shared" si="10"/>
        <v>37</v>
      </c>
      <c r="C195" s="2">
        <v>37001</v>
      </c>
      <c r="D195" s="2" t="s">
        <v>201</v>
      </c>
      <c r="E195" s="6">
        <v>10.164</v>
      </c>
      <c r="F195" s="6">
        <v>10.292</v>
      </c>
      <c r="G195" s="6">
        <v>10.382</v>
      </c>
      <c r="H195" s="6">
        <v>10.534000000000001</v>
      </c>
      <c r="I195" s="6">
        <v>10.67</v>
      </c>
      <c r="J195" s="6">
        <v>11.128</v>
      </c>
      <c r="K195" s="6">
        <v>11.337</v>
      </c>
      <c r="L195" s="6">
        <v>11.49</v>
      </c>
      <c r="M195" s="6">
        <v>11.584</v>
      </c>
      <c r="N195" s="6">
        <v>11.784000000000001</v>
      </c>
      <c r="O195" s="6">
        <v>11.851000000000001</v>
      </c>
      <c r="P195" s="6">
        <v>11.988</v>
      </c>
      <c r="Q195" s="6">
        <v>12.131</v>
      </c>
      <c r="R195" s="6">
        <v>12.167999999999999</v>
      </c>
      <c r="S195" s="6">
        <v>12.250999999999999</v>
      </c>
      <c r="T195" s="6">
        <v>12.289</v>
      </c>
      <c r="U195" s="6">
        <v>12.289</v>
      </c>
      <c r="V195" s="6">
        <v>12.298999999999999</v>
      </c>
      <c r="W195" s="6">
        <v>12.317</v>
      </c>
      <c r="X195" s="6">
        <v>12.353</v>
      </c>
      <c r="Y195" s="6">
        <v>12.395</v>
      </c>
      <c r="Z195" s="8">
        <v>12.500696808325504</v>
      </c>
      <c r="AA195" s="8">
        <v>12.606393616651005</v>
      </c>
      <c r="AB195" s="8">
        <v>12.690083707493647</v>
      </c>
      <c r="AC195" s="8">
        <v>12.795422366085413</v>
      </c>
    </row>
    <row r="196" spans="1:29" x14ac:dyDescent="0.2">
      <c r="A196" s="2" t="s">
        <v>200</v>
      </c>
      <c r="B196" s="2" t="str">
        <f t="shared" si="10"/>
        <v>37</v>
      </c>
      <c r="C196" s="2">
        <v>37002</v>
      </c>
      <c r="D196" s="2" t="s">
        <v>202</v>
      </c>
      <c r="E196" s="6">
        <v>8.2870000000000008</v>
      </c>
      <c r="F196" s="6">
        <v>8.4819999999999993</v>
      </c>
      <c r="G196" s="6">
        <v>8.7669999999999995</v>
      </c>
      <c r="H196" s="6">
        <v>9.1240000000000006</v>
      </c>
      <c r="I196" s="6">
        <v>9.2279999999999998</v>
      </c>
      <c r="J196" s="6">
        <v>9.3170000000000002</v>
      </c>
      <c r="K196" s="6">
        <v>9.36</v>
      </c>
      <c r="L196" s="6">
        <v>9.35</v>
      </c>
      <c r="M196" s="6">
        <v>9.4610000000000003</v>
      </c>
      <c r="N196" s="6">
        <v>9.5790000000000006</v>
      </c>
      <c r="O196" s="6">
        <v>9.6760000000000002</v>
      </c>
      <c r="P196" s="6">
        <v>9.7439999999999998</v>
      </c>
      <c r="Q196" s="6">
        <v>9.7449999999999992</v>
      </c>
      <c r="R196" s="6">
        <v>9.827</v>
      </c>
      <c r="S196" s="6">
        <v>9.7469999999999999</v>
      </c>
      <c r="T196" s="6">
        <v>9.7970000000000006</v>
      </c>
      <c r="U196" s="6">
        <v>9.85</v>
      </c>
      <c r="V196" s="6">
        <v>9.8460000000000001</v>
      </c>
      <c r="W196" s="6">
        <v>9.8889999999999993</v>
      </c>
      <c r="X196" s="6">
        <v>9.8629999999999995</v>
      </c>
      <c r="Y196" s="6">
        <v>9.7769999999999992</v>
      </c>
      <c r="Z196" s="8">
        <v>9.8233834903808397</v>
      </c>
      <c r="AA196" s="8">
        <v>9.8697669807616801</v>
      </c>
      <c r="AB196" s="8">
        <v>10.012732757492476</v>
      </c>
      <c r="AC196" s="8">
        <v>10.059524244208873</v>
      </c>
    </row>
    <row r="197" spans="1:29" x14ac:dyDescent="0.2">
      <c r="A197" s="2" t="s">
        <v>200</v>
      </c>
      <c r="B197" s="2" t="str">
        <f t="shared" ref="B197" si="11">LEFT(C197,2)</f>
        <v>37</v>
      </c>
      <c r="C197" s="2">
        <v>37003</v>
      </c>
      <c r="D197" s="2" t="s">
        <v>203</v>
      </c>
      <c r="E197" s="6">
        <v>5.4619999999999997</v>
      </c>
      <c r="F197" s="6">
        <v>5.5449999999999999</v>
      </c>
      <c r="G197" s="6">
        <v>5.6580000000000004</v>
      </c>
      <c r="H197" s="6">
        <v>5.7270000000000003</v>
      </c>
      <c r="I197" s="6">
        <v>5.89</v>
      </c>
      <c r="J197" s="6">
        <v>5.99</v>
      </c>
      <c r="K197" s="6">
        <v>6.0389999999999997</v>
      </c>
      <c r="L197" s="6">
        <v>6.1239999999999997</v>
      </c>
      <c r="M197" s="6">
        <v>6.2389999999999999</v>
      </c>
      <c r="N197" s="6">
        <v>6.4279999999999999</v>
      </c>
      <c r="O197" s="6">
        <v>6.5960000000000001</v>
      </c>
      <c r="P197" s="6">
        <v>6.7389999999999999</v>
      </c>
      <c r="Q197" s="6">
        <v>6.867</v>
      </c>
      <c r="R197" s="6">
        <v>6.9390000000000001</v>
      </c>
      <c r="S197" s="6">
        <v>6.923</v>
      </c>
      <c r="T197" s="6">
        <v>6.9459999999999997</v>
      </c>
      <c r="U197" s="6">
        <v>6.9489999999999998</v>
      </c>
      <c r="V197" s="6">
        <v>7.0110000000000001</v>
      </c>
      <c r="W197" s="6">
        <v>7.0709999999999997</v>
      </c>
      <c r="X197" s="6">
        <v>7.1369999999999996</v>
      </c>
      <c r="Y197" s="6">
        <v>7.1559999999999997</v>
      </c>
      <c r="Z197" s="8">
        <v>7.3747472811172328</v>
      </c>
      <c r="AA197" s="8">
        <v>7.5934945622344641</v>
      </c>
      <c r="AB197" s="8">
        <v>7.835132742463359</v>
      </c>
      <c r="AC197" s="8">
        <v>8.0532992244831583</v>
      </c>
    </row>
    <row r="198" spans="1:29" x14ac:dyDescent="0.2">
      <c r="A198" s="2"/>
      <c r="B198" s="2"/>
      <c r="C198" s="2">
        <v>37004</v>
      </c>
      <c r="D198" s="3" t="s">
        <v>204</v>
      </c>
      <c r="E198" s="6">
        <v>5.9619999999999997</v>
      </c>
      <c r="F198" s="6">
        <v>6.085</v>
      </c>
      <c r="G198" s="6">
        <v>6.12</v>
      </c>
      <c r="H198" s="6">
        <v>6.1710000000000003</v>
      </c>
      <c r="I198" s="6">
        <v>6.2969999999999997</v>
      </c>
      <c r="J198" s="6">
        <v>6.3869999999999996</v>
      </c>
      <c r="K198" s="6">
        <v>6.4359999999999999</v>
      </c>
      <c r="L198" s="6">
        <v>6.4450000000000003</v>
      </c>
      <c r="M198" s="6">
        <v>6.5839999999999996</v>
      </c>
      <c r="N198" s="6">
        <v>6.82</v>
      </c>
      <c r="O198" s="6">
        <v>6.8460000000000001</v>
      </c>
      <c r="P198" s="6">
        <v>6.8959999999999999</v>
      </c>
      <c r="Q198" s="6">
        <v>6.91</v>
      </c>
      <c r="R198" s="6">
        <v>6.8540000000000001</v>
      </c>
      <c r="S198" s="6">
        <v>6.8631052806376616</v>
      </c>
      <c r="T198" s="6">
        <v>6.9259317170375292</v>
      </c>
      <c r="U198" s="6">
        <v>6.9680436399867158</v>
      </c>
      <c r="V198" s="6">
        <v>7.0053752906011297</v>
      </c>
      <c r="W198" s="6">
        <v>7.0593240783792766</v>
      </c>
      <c r="X198" s="6">
        <v>7.1264755230820329</v>
      </c>
      <c r="Y198" s="6">
        <v>7.1722295582862836</v>
      </c>
      <c r="Z198" s="8">
        <v>7.3552073219485958</v>
      </c>
      <c r="AA198" s="8">
        <v>7.5381850856109098</v>
      </c>
      <c r="AB198" s="8">
        <v>7.7082690837752939</v>
      </c>
      <c r="AC198" s="8">
        <v>7.8900795714919383</v>
      </c>
    </row>
    <row r="199" spans="1:29" x14ac:dyDescent="0.2">
      <c r="A199" s="2" t="s">
        <v>200</v>
      </c>
      <c r="B199" s="2" t="str">
        <f t="shared" ref="B199:B211" si="12">LEFT(C199,2)</f>
        <v>37</v>
      </c>
      <c r="C199" s="2">
        <v>37005</v>
      </c>
      <c r="D199" s="2" t="s">
        <v>205</v>
      </c>
      <c r="E199" s="6">
        <v>4.431</v>
      </c>
      <c r="F199" s="6">
        <v>4.5330000000000004</v>
      </c>
      <c r="G199" s="6">
        <v>4.5629999999999997</v>
      </c>
      <c r="H199" s="6">
        <v>4.633</v>
      </c>
      <c r="I199" s="6">
        <v>4.6219999999999999</v>
      </c>
      <c r="J199" s="6">
        <v>4.593</v>
      </c>
      <c r="K199" s="6">
        <v>4.68</v>
      </c>
      <c r="L199" s="6">
        <v>4.8049999999999997</v>
      </c>
      <c r="M199" s="6">
        <v>4.9059999999999997</v>
      </c>
      <c r="N199" s="6">
        <v>5.032</v>
      </c>
      <c r="O199" s="6">
        <v>5.1520000000000001</v>
      </c>
      <c r="P199" s="6">
        <v>5.2830000000000004</v>
      </c>
      <c r="Q199" s="6">
        <v>5.399</v>
      </c>
      <c r="R199" s="6">
        <v>5.508</v>
      </c>
      <c r="S199" s="6">
        <v>5.4889999999999999</v>
      </c>
      <c r="T199" s="6">
        <v>5.5380000000000003</v>
      </c>
      <c r="U199" s="6">
        <v>5.4820000000000002</v>
      </c>
      <c r="V199" s="6">
        <v>5.516</v>
      </c>
      <c r="W199" s="6">
        <v>5.54</v>
      </c>
      <c r="X199" s="6">
        <v>5.6449999999999996</v>
      </c>
      <c r="Y199" s="6">
        <v>5.7320000000000002</v>
      </c>
      <c r="Z199" s="8">
        <v>5.9161755687946176</v>
      </c>
      <c r="AA199" s="8">
        <v>6.1003511375892359</v>
      </c>
      <c r="AB199" s="8">
        <v>6.2254165168712445</v>
      </c>
      <c r="AC199" s="8">
        <v>6.4067966783935084</v>
      </c>
    </row>
    <row r="200" spans="1:29" x14ac:dyDescent="0.2">
      <c r="A200" s="2" t="s">
        <v>200</v>
      </c>
      <c r="B200" s="2" t="str">
        <f t="shared" si="12"/>
        <v>37</v>
      </c>
      <c r="C200" s="2">
        <v>37006</v>
      </c>
      <c r="D200" s="2" t="s">
        <v>206</v>
      </c>
      <c r="E200" s="6">
        <v>381.161</v>
      </c>
      <c r="F200" s="6">
        <v>379.964</v>
      </c>
      <c r="G200" s="6">
        <v>378.35599999999999</v>
      </c>
      <c r="H200" s="6">
        <v>373.59199999999998</v>
      </c>
      <c r="I200" s="6">
        <v>373.53899999999999</v>
      </c>
      <c r="J200" s="6">
        <v>374.42500000000001</v>
      </c>
      <c r="K200" s="6">
        <v>373.74299999999999</v>
      </c>
      <c r="L200" s="6">
        <v>373.02600000000001</v>
      </c>
      <c r="M200" s="6">
        <v>372.255</v>
      </c>
      <c r="N200" s="6">
        <v>374.94400000000002</v>
      </c>
      <c r="O200" s="6">
        <v>377.22</v>
      </c>
      <c r="P200" s="6">
        <v>380.18099999999998</v>
      </c>
      <c r="Q200" s="6">
        <v>382.78399999999999</v>
      </c>
      <c r="R200" s="6">
        <v>385.32900000000001</v>
      </c>
      <c r="S200" s="6">
        <v>384.202</v>
      </c>
      <c r="T200" s="6">
        <v>386.18099999999998</v>
      </c>
      <c r="U200" s="6">
        <v>386.66300000000001</v>
      </c>
      <c r="V200" s="6">
        <v>388.36700000000002</v>
      </c>
      <c r="W200" s="6">
        <v>389.26100000000002</v>
      </c>
      <c r="X200" s="6">
        <v>390.63600000000002</v>
      </c>
      <c r="Y200" s="6">
        <v>391.98399999999998</v>
      </c>
      <c r="Z200" s="8">
        <v>398.26884180217519</v>
      </c>
      <c r="AA200" s="8">
        <v>404.55368360435057</v>
      </c>
      <c r="AB200" s="8">
        <v>410.67833203179345</v>
      </c>
      <c r="AC200" s="8">
        <v>416.94156079172876</v>
      </c>
    </row>
    <row r="201" spans="1:29" x14ac:dyDescent="0.2">
      <c r="A201" s="2" t="s">
        <v>200</v>
      </c>
      <c r="B201" s="2" t="str">
        <f t="shared" si="12"/>
        <v>37</v>
      </c>
      <c r="C201" s="2">
        <v>37007</v>
      </c>
      <c r="D201" s="2" t="s">
        <v>207</v>
      </c>
      <c r="E201" s="6">
        <v>2.9169999999999998</v>
      </c>
      <c r="F201" s="6">
        <v>2.9540000000000002</v>
      </c>
      <c r="G201" s="6">
        <v>3.0369999999999999</v>
      </c>
      <c r="H201" s="6">
        <v>3.1480000000000001</v>
      </c>
      <c r="I201" s="6">
        <v>3.214</v>
      </c>
      <c r="J201" s="6">
        <v>3.2589999999999999</v>
      </c>
      <c r="K201" s="6">
        <v>3.258</v>
      </c>
      <c r="L201" s="6">
        <v>3.2269999999999999</v>
      </c>
      <c r="M201" s="6">
        <v>3.29</v>
      </c>
      <c r="N201" s="6">
        <v>3.3</v>
      </c>
      <c r="O201" s="6">
        <v>3.3119999999999998</v>
      </c>
      <c r="P201" s="6">
        <v>3.323</v>
      </c>
      <c r="Q201" s="6">
        <v>3.347</v>
      </c>
      <c r="R201" s="6">
        <v>3.3759999999999999</v>
      </c>
      <c r="S201" s="6">
        <v>3.3290000000000002</v>
      </c>
      <c r="T201" s="6">
        <v>3.3149999999999999</v>
      </c>
      <c r="U201" s="6">
        <v>3.2919999999999998</v>
      </c>
      <c r="V201" s="6">
        <v>3.282</v>
      </c>
      <c r="W201" s="6">
        <v>3.2389999999999999</v>
      </c>
      <c r="X201" s="6">
        <v>3.2839999999999998</v>
      </c>
      <c r="Y201" s="6">
        <v>3.2829999999999999</v>
      </c>
      <c r="Z201" s="8">
        <v>3.2636820720469144</v>
      </c>
      <c r="AA201" s="8">
        <v>3.2443641440938285</v>
      </c>
      <c r="AB201" s="8">
        <v>3.2221638010132843</v>
      </c>
      <c r="AC201" s="8">
        <v>3.2028399888299357</v>
      </c>
    </row>
    <row r="202" spans="1:29" x14ac:dyDescent="0.2">
      <c r="A202" s="2" t="s">
        <v>200</v>
      </c>
      <c r="B202" s="2" t="str">
        <f t="shared" si="12"/>
        <v>37</v>
      </c>
      <c r="C202" s="2">
        <v>37008</v>
      </c>
      <c r="D202" s="2" t="s">
        <v>208</v>
      </c>
      <c r="E202" s="6">
        <v>15.345000000000001</v>
      </c>
      <c r="F202" s="6">
        <v>15.484</v>
      </c>
      <c r="G202" s="6">
        <v>15.63</v>
      </c>
      <c r="H202" s="6">
        <v>15.718</v>
      </c>
      <c r="I202" s="6">
        <v>16.056000000000001</v>
      </c>
      <c r="J202" s="6">
        <v>16.167000000000002</v>
      </c>
      <c r="K202" s="6">
        <v>16.257000000000001</v>
      </c>
      <c r="L202" s="6">
        <v>16.393000000000001</v>
      </c>
      <c r="M202" s="6">
        <v>17.128</v>
      </c>
      <c r="N202" s="6">
        <v>17.498000000000001</v>
      </c>
      <c r="O202" s="6">
        <v>17.768999999999998</v>
      </c>
      <c r="P202" s="6">
        <v>17.994</v>
      </c>
      <c r="Q202" s="6">
        <v>18.207999999999998</v>
      </c>
      <c r="R202" s="6">
        <v>18.343</v>
      </c>
      <c r="S202" s="6">
        <v>18.353999999999999</v>
      </c>
      <c r="T202" s="6">
        <v>18.425999999999998</v>
      </c>
      <c r="U202" s="6">
        <v>18.407</v>
      </c>
      <c r="V202" s="6">
        <v>18.536000000000001</v>
      </c>
      <c r="W202" s="6">
        <v>18.492000000000001</v>
      </c>
      <c r="X202" s="6">
        <v>18.5</v>
      </c>
      <c r="Y202" s="6">
        <v>18.541</v>
      </c>
      <c r="Z202" s="8">
        <v>18.683368187937113</v>
      </c>
      <c r="AA202" s="8">
        <v>18.825736375874232</v>
      </c>
      <c r="AB202" s="8">
        <v>18.954570774277403</v>
      </c>
      <c r="AC202" s="8">
        <v>19.096624141239094</v>
      </c>
    </row>
    <row r="203" spans="1:29" x14ac:dyDescent="0.2">
      <c r="A203" s="2" t="s">
        <v>200</v>
      </c>
      <c r="B203" s="2" t="str">
        <f t="shared" si="12"/>
        <v>37</v>
      </c>
      <c r="C203" s="2">
        <v>37009</v>
      </c>
      <c r="D203" s="2" t="s">
        <v>209</v>
      </c>
      <c r="E203" s="6">
        <v>11.755000000000001</v>
      </c>
      <c r="F203" s="6">
        <v>11.738</v>
      </c>
      <c r="G203" s="6">
        <v>11.755000000000001</v>
      </c>
      <c r="H203" s="6">
        <v>11.82</v>
      </c>
      <c r="I203" s="6">
        <v>11.914999999999999</v>
      </c>
      <c r="J203" s="6">
        <v>12.352</v>
      </c>
      <c r="K203" s="6">
        <v>12.7</v>
      </c>
      <c r="L203" s="6">
        <v>12.77</v>
      </c>
      <c r="M203" s="6">
        <v>12.754</v>
      </c>
      <c r="N203" s="6">
        <v>12.888</v>
      </c>
      <c r="O203" s="6">
        <v>13.035</v>
      </c>
      <c r="P203" s="6">
        <v>13.163</v>
      </c>
      <c r="Q203" s="6">
        <v>13.218</v>
      </c>
      <c r="R203" s="6">
        <v>13.355</v>
      </c>
      <c r="S203" s="6">
        <v>13.379</v>
      </c>
      <c r="T203" s="6">
        <v>13.337</v>
      </c>
      <c r="U203" s="6">
        <v>13.276</v>
      </c>
      <c r="V203" s="6">
        <v>13.332000000000001</v>
      </c>
      <c r="W203" s="6">
        <v>13.279</v>
      </c>
      <c r="X203" s="6">
        <v>13.371</v>
      </c>
      <c r="Y203" s="6">
        <v>13.411</v>
      </c>
      <c r="Z203" s="8">
        <v>13.44097854312791</v>
      </c>
      <c r="AA203" s="8">
        <v>13.470957086255821</v>
      </c>
      <c r="AB203" s="8">
        <v>13.466645210686941</v>
      </c>
      <c r="AC203" s="8">
        <v>13.49653433902661</v>
      </c>
    </row>
    <row r="204" spans="1:29" x14ac:dyDescent="0.2">
      <c r="A204" s="2" t="s">
        <v>200</v>
      </c>
      <c r="B204" s="2" t="str">
        <f t="shared" si="12"/>
        <v>37</v>
      </c>
      <c r="C204" s="2">
        <v>37010</v>
      </c>
      <c r="D204" s="2" t="s">
        <v>210</v>
      </c>
      <c r="E204" s="6">
        <v>2.1269999999999998</v>
      </c>
      <c r="F204" s="6">
        <v>2.1280000000000001</v>
      </c>
      <c r="G204" s="6">
        <v>2.101</v>
      </c>
      <c r="H204" s="6">
        <v>2.121</v>
      </c>
      <c r="I204" s="6">
        <v>2.101</v>
      </c>
      <c r="J204" s="6">
        <v>2.0920000000000001</v>
      </c>
      <c r="K204" s="6">
        <v>2.0739999999999998</v>
      </c>
      <c r="L204" s="6">
        <v>2.097</v>
      </c>
      <c r="M204" s="6">
        <v>2.0920000000000001</v>
      </c>
      <c r="N204" s="6">
        <v>2.0739999999999998</v>
      </c>
      <c r="O204" s="6">
        <v>2.0699999999999998</v>
      </c>
      <c r="P204" s="6">
        <v>2.0369999999999999</v>
      </c>
      <c r="Q204" s="6">
        <v>2.0110000000000001</v>
      </c>
      <c r="R204" s="6">
        <v>1.954</v>
      </c>
      <c r="S204" s="6">
        <v>1.9650000000000001</v>
      </c>
      <c r="T204" s="6">
        <v>1.9379999999999999</v>
      </c>
      <c r="U204" s="6">
        <v>1.885</v>
      </c>
      <c r="V204" s="6">
        <v>1.85</v>
      </c>
      <c r="W204" s="6">
        <v>1.839</v>
      </c>
      <c r="X204" s="6">
        <v>1.8320000000000001</v>
      </c>
      <c r="Y204" s="6">
        <v>1.8440000000000001</v>
      </c>
      <c r="Z204" s="8">
        <v>1.7351727362578881</v>
      </c>
      <c r="AA204" s="8">
        <v>1.6263454725157758</v>
      </c>
      <c r="AB204" s="8">
        <v>1.4860190070706303</v>
      </c>
      <c r="AC204" s="8">
        <v>1.3778999467802022</v>
      </c>
    </row>
    <row r="205" spans="1:29" x14ac:dyDescent="0.2">
      <c r="A205" s="2" t="s">
        <v>200</v>
      </c>
      <c r="B205" s="2" t="str">
        <f t="shared" si="12"/>
        <v>37</v>
      </c>
      <c r="C205" s="2">
        <v>37011</v>
      </c>
      <c r="D205" s="2" t="s">
        <v>211</v>
      </c>
      <c r="E205" s="6">
        <v>33.207000000000001</v>
      </c>
      <c r="F205" s="6">
        <v>33.435000000000002</v>
      </c>
      <c r="G205" s="6">
        <v>33.631</v>
      </c>
      <c r="H205" s="6">
        <v>33.859000000000002</v>
      </c>
      <c r="I205" s="6">
        <v>33.804000000000002</v>
      </c>
      <c r="J205" s="6">
        <v>34.451000000000001</v>
      </c>
      <c r="K205" s="6">
        <v>34.542000000000002</v>
      </c>
      <c r="L205" s="6">
        <v>34.524000000000001</v>
      </c>
      <c r="M205" s="6">
        <v>34.829000000000001</v>
      </c>
      <c r="N205" s="6">
        <v>35.286999999999999</v>
      </c>
      <c r="O205" s="6">
        <v>35.512999999999998</v>
      </c>
      <c r="P205" s="6">
        <v>35.761000000000003</v>
      </c>
      <c r="Q205" s="6">
        <v>36.264000000000003</v>
      </c>
      <c r="R205" s="6">
        <v>36.424999999999997</v>
      </c>
      <c r="S205" s="6">
        <v>36.311999999999998</v>
      </c>
      <c r="T205" s="6">
        <v>36.252000000000002</v>
      </c>
      <c r="U205" s="6">
        <v>36.348999999999997</v>
      </c>
      <c r="V205" s="6">
        <v>36.491999999999997</v>
      </c>
      <c r="W205" s="6">
        <v>36.81</v>
      </c>
      <c r="X205" s="6">
        <v>36.704999999999998</v>
      </c>
      <c r="Y205" s="6">
        <v>36.709000000000003</v>
      </c>
      <c r="Z205" s="8">
        <v>37.168169450649181</v>
      </c>
      <c r="AA205" s="8">
        <v>37.627338901298366</v>
      </c>
      <c r="AB205" s="8">
        <v>38.174182135047275</v>
      </c>
      <c r="AC205" s="8">
        <v>38.633301552249549</v>
      </c>
    </row>
    <row r="206" spans="1:29" x14ac:dyDescent="0.2">
      <c r="A206" s="2" t="s">
        <v>200</v>
      </c>
      <c r="B206" s="2" t="str">
        <f t="shared" si="12"/>
        <v>37</v>
      </c>
      <c r="C206" s="2">
        <v>37012</v>
      </c>
      <c r="D206" s="2" t="s">
        <v>212</v>
      </c>
      <c r="E206" s="6">
        <v>2.8660000000000001</v>
      </c>
      <c r="F206" s="6">
        <v>2.8879999999999999</v>
      </c>
      <c r="G206" s="6">
        <v>2.9420000000000002</v>
      </c>
      <c r="H206" s="6">
        <v>2.9889999999999999</v>
      </c>
      <c r="I206" s="6">
        <v>3.0489999999999999</v>
      </c>
      <c r="J206" s="6">
        <v>3.129</v>
      </c>
      <c r="K206" s="6">
        <v>3.177</v>
      </c>
      <c r="L206" s="6">
        <v>3.2410000000000001</v>
      </c>
      <c r="M206" s="6">
        <v>3.3530000000000002</v>
      </c>
      <c r="N206" s="6">
        <v>3.4390000000000001</v>
      </c>
      <c r="O206" s="6">
        <v>3.44</v>
      </c>
      <c r="P206" s="6">
        <v>3.4769999999999999</v>
      </c>
      <c r="Q206" s="6">
        <v>3.49</v>
      </c>
      <c r="R206" s="6">
        <v>3.4830000000000001</v>
      </c>
      <c r="S206" s="6">
        <v>3.4689999999999999</v>
      </c>
      <c r="T206" s="6">
        <v>3.4470000000000001</v>
      </c>
      <c r="U206" s="6">
        <v>3.4380000000000002</v>
      </c>
      <c r="V206" s="6">
        <v>3.452</v>
      </c>
      <c r="W206" s="6">
        <v>3.4649999999999999</v>
      </c>
      <c r="X206" s="6">
        <v>3.4660000000000002</v>
      </c>
      <c r="Y206" s="6">
        <v>3.4279999999999999</v>
      </c>
      <c r="Z206" s="8">
        <v>3.4292729494522756</v>
      </c>
      <c r="AA206" s="8">
        <v>3.4305458989045512</v>
      </c>
      <c r="AB206" s="8">
        <v>3.4701185930469882</v>
      </c>
      <c r="AC206" s="8">
        <v>3.4714056533741724</v>
      </c>
    </row>
    <row r="207" spans="1:29" x14ac:dyDescent="0.2">
      <c r="A207" s="2" t="s">
        <v>200</v>
      </c>
      <c r="B207" s="2" t="str">
        <f t="shared" si="12"/>
        <v>37</v>
      </c>
      <c r="C207" s="2">
        <v>37013</v>
      </c>
      <c r="D207" s="2" t="s">
        <v>213</v>
      </c>
      <c r="E207" s="6">
        <v>1.802</v>
      </c>
      <c r="F207" s="6">
        <v>1.829</v>
      </c>
      <c r="G207" s="6">
        <v>1.825</v>
      </c>
      <c r="H207" s="6">
        <v>1.8919999999999999</v>
      </c>
      <c r="I207" s="6">
        <v>1.9390000000000001</v>
      </c>
      <c r="J207" s="6">
        <v>1.9730000000000001</v>
      </c>
      <c r="K207" s="6">
        <v>1.964</v>
      </c>
      <c r="L207" s="6">
        <v>1.9770000000000001</v>
      </c>
      <c r="M207" s="6">
        <v>1.9890000000000001</v>
      </c>
      <c r="N207" s="6">
        <v>2.0110000000000001</v>
      </c>
      <c r="O207" s="6">
        <v>1.99</v>
      </c>
      <c r="P207" s="6">
        <v>1.974</v>
      </c>
      <c r="Q207" s="6">
        <v>1.9570000000000001</v>
      </c>
      <c r="R207" s="6">
        <v>1.94</v>
      </c>
      <c r="S207" s="6">
        <v>1.927</v>
      </c>
      <c r="T207" s="6">
        <v>1.8979999999999999</v>
      </c>
      <c r="U207" s="6">
        <v>1.9059999999999999</v>
      </c>
      <c r="V207" s="6">
        <v>1.871</v>
      </c>
      <c r="W207" s="6">
        <v>1.863</v>
      </c>
      <c r="X207" s="6">
        <v>1.8720000000000001</v>
      </c>
      <c r="Y207" s="6">
        <v>1.861</v>
      </c>
      <c r="Z207" s="8">
        <v>1.8093564744658284</v>
      </c>
      <c r="AA207" s="8">
        <v>1.7577129489316563</v>
      </c>
      <c r="AB207" s="8">
        <v>1.7057639036217609</v>
      </c>
      <c r="AC207" s="8">
        <v>1.6538151235035612</v>
      </c>
    </row>
    <row r="208" spans="1:29" x14ac:dyDescent="0.2">
      <c r="A208" s="2" t="s">
        <v>200</v>
      </c>
      <c r="B208" s="2" t="str">
        <f t="shared" si="12"/>
        <v>37</v>
      </c>
      <c r="C208" s="2">
        <v>37014</v>
      </c>
      <c r="D208" s="2" t="s">
        <v>214</v>
      </c>
      <c r="E208" s="6">
        <v>1.19</v>
      </c>
      <c r="F208" s="6">
        <v>1.2170000000000001</v>
      </c>
      <c r="G208" s="6">
        <v>1.246</v>
      </c>
      <c r="H208" s="6">
        <v>1.2210000000000001</v>
      </c>
      <c r="I208" s="6">
        <v>1.2330000000000001</v>
      </c>
      <c r="J208" s="6">
        <v>1.256</v>
      </c>
      <c r="K208" s="6">
        <v>1.272</v>
      </c>
      <c r="L208" s="6">
        <v>1.254</v>
      </c>
      <c r="M208" s="6">
        <v>1.2330000000000001</v>
      </c>
      <c r="N208" s="6">
        <v>1.26</v>
      </c>
      <c r="O208" s="6">
        <v>1.268</v>
      </c>
      <c r="P208" s="6">
        <v>1.26</v>
      </c>
      <c r="Q208" s="6">
        <v>1.2470000000000001</v>
      </c>
      <c r="R208" s="6">
        <v>1.24</v>
      </c>
      <c r="S208" s="6">
        <v>1.2210000000000001</v>
      </c>
      <c r="T208" s="6">
        <v>1.216</v>
      </c>
      <c r="U208" s="6">
        <v>1.2470000000000001</v>
      </c>
      <c r="V208" s="6">
        <v>1.252</v>
      </c>
      <c r="W208" s="6">
        <v>1.2090000000000001</v>
      </c>
      <c r="X208" s="6">
        <v>1.226</v>
      </c>
      <c r="Y208" s="6">
        <v>1.21</v>
      </c>
      <c r="Z208" s="8">
        <v>1.2010106630928796</v>
      </c>
      <c r="AA208" s="8">
        <v>1.1920213261857593</v>
      </c>
      <c r="AB208" s="8">
        <v>1.1968537466495748</v>
      </c>
      <c r="AC208" s="8">
        <v>1.1877455424775667</v>
      </c>
    </row>
    <row r="209" spans="1:29" x14ac:dyDescent="0.2">
      <c r="A209" s="2" t="s">
        <v>200</v>
      </c>
      <c r="B209" s="2" t="str">
        <f t="shared" si="12"/>
        <v>37</v>
      </c>
      <c r="C209" s="2">
        <v>37015</v>
      </c>
      <c r="D209" s="2" t="s">
        <v>215</v>
      </c>
      <c r="E209" s="6">
        <v>3.1549999999999998</v>
      </c>
      <c r="F209" s="6">
        <v>3.153</v>
      </c>
      <c r="G209" s="6">
        <v>3.177</v>
      </c>
      <c r="H209" s="6">
        <v>3.2120000000000002</v>
      </c>
      <c r="I209" s="6">
        <v>3.278</v>
      </c>
      <c r="J209" s="6">
        <v>3.266</v>
      </c>
      <c r="K209" s="6">
        <v>3.302</v>
      </c>
      <c r="L209" s="6">
        <v>3.3180000000000001</v>
      </c>
      <c r="M209" s="6">
        <v>3.3889999999999998</v>
      </c>
      <c r="N209" s="6">
        <v>3.4889999999999999</v>
      </c>
      <c r="O209" s="6">
        <v>3.5049999999999999</v>
      </c>
      <c r="P209" s="6">
        <v>3.5259999999999998</v>
      </c>
      <c r="Q209" s="6">
        <v>3.5270000000000001</v>
      </c>
      <c r="R209" s="6">
        <v>3.4940000000000002</v>
      </c>
      <c r="S209" s="6">
        <v>3.4620000000000002</v>
      </c>
      <c r="T209" s="6">
        <v>3.4510000000000001</v>
      </c>
      <c r="U209" s="6">
        <v>3.4590000000000001</v>
      </c>
      <c r="V209" s="6">
        <v>3.431</v>
      </c>
      <c r="W209" s="6">
        <v>3.43</v>
      </c>
      <c r="X209" s="6">
        <v>3.4289999999999998</v>
      </c>
      <c r="Y209" s="6">
        <v>3.3769999999999998</v>
      </c>
      <c r="Z209" s="8">
        <v>3.3465324080398244</v>
      </c>
      <c r="AA209" s="8">
        <v>3.3160648160796486</v>
      </c>
      <c r="AB209" s="8">
        <v>3.3300024302455977</v>
      </c>
      <c r="AC209" s="8">
        <v>3.2990656896973474</v>
      </c>
    </row>
    <row r="210" spans="1:29" x14ac:dyDescent="0.2">
      <c r="A210" s="2" t="s">
        <v>200</v>
      </c>
      <c r="B210" s="2" t="str">
        <f t="shared" si="12"/>
        <v>37</v>
      </c>
      <c r="C210" s="2">
        <v>37016</v>
      </c>
      <c r="D210" s="2" t="s">
        <v>216</v>
      </c>
      <c r="E210" s="6">
        <v>3.3769999999999998</v>
      </c>
      <c r="F210" s="6">
        <v>3.452</v>
      </c>
      <c r="G210" s="6">
        <v>3.5129999999999999</v>
      </c>
      <c r="H210" s="6">
        <v>3.573</v>
      </c>
      <c r="I210" s="6">
        <v>3.6230000000000002</v>
      </c>
      <c r="J210" s="6">
        <v>3.7309999999999999</v>
      </c>
      <c r="K210" s="6">
        <v>3.8359999999999999</v>
      </c>
      <c r="L210" s="6">
        <v>3.8940000000000001</v>
      </c>
      <c r="M210" s="6">
        <v>3.972</v>
      </c>
      <c r="N210" s="6">
        <v>4.0819999999999999</v>
      </c>
      <c r="O210" s="6">
        <v>4.2160000000000002</v>
      </c>
      <c r="P210" s="6">
        <v>4.2789999999999999</v>
      </c>
      <c r="Q210" s="6">
        <v>4.3650000000000002</v>
      </c>
      <c r="R210" s="6">
        <v>4.4080000000000004</v>
      </c>
      <c r="S210" s="6">
        <v>4.4450000000000003</v>
      </c>
      <c r="T210" s="6">
        <v>4.4889999999999999</v>
      </c>
      <c r="U210" s="6">
        <v>4.4580000000000002</v>
      </c>
      <c r="V210" s="6">
        <v>4.4859999999999998</v>
      </c>
      <c r="W210" s="6">
        <v>4.51</v>
      </c>
      <c r="X210" s="6">
        <v>4.5369999999999999</v>
      </c>
      <c r="Y210" s="6">
        <v>4.5430000000000001</v>
      </c>
      <c r="Z210" s="8">
        <v>4.6227638076776412</v>
      </c>
      <c r="AA210" s="8">
        <v>4.7025276153552813</v>
      </c>
      <c r="AB210" s="8">
        <v>4.7919070802084649</v>
      </c>
      <c r="AC210" s="8">
        <v>4.8715655427736113</v>
      </c>
    </row>
    <row r="211" spans="1:29" x14ac:dyDescent="0.2">
      <c r="A211" s="2" t="s">
        <v>200</v>
      </c>
      <c r="B211" s="2" t="str">
        <f t="shared" si="12"/>
        <v>37</v>
      </c>
      <c r="C211" s="2">
        <v>37017</v>
      </c>
      <c r="D211" s="2" t="s">
        <v>217</v>
      </c>
      <c r="E211" s="6">
        <v>4.6769999999999996</v>
      </c>
      <c r="F211" s="6">
        <v>4.891</v>
      </c>
      <c r="G211" s="6">
        <v>5.0890000000000004</v>
      </c>
      <c r="H211" s="6">
        <v>5.2069999999999999</v>
      </c>
      <c r="I211" s="6">
        <v>5.3140000000000001</v>
      </c>
      <c r="J211" s="6">
        <v>5.52</v>
      </c>
      <c r="K211" s="6">
        <v>5.8940000000000001</v>
      </c>
      <c r="L211" s="6">
        <v>6.0860000000000003</v>
      </c>
      <c r="M211" s="6">
        <v>6.1970000000000001</v>
      </c>
      <c r="N211" s="6">
        <v>6.266</v>
      </c>
      <c r="O211" s="6">
        <v>6.38</v>
      </c>
      <c r="P211" s="6">
        <v>6.4189999999999996</v>
      </c>
      <c r="Q211" s="6">
        <v>6.5270000000000001</v>
      </c>
      <c r="R211" s="6">
        <v>6.524</v>
      </c>
      <c r="S211" s="6">
        <v>6.516</v>
      </c>
      <c r="T211" s="6">
        <v>6.5490000000000004</v>
      </c>
      <c r="U211" s="6">
        <v>6.5549999999999997</v>
      </c>
      <c r="V211" s="6">
        <v>6.5670000000000002</v>
      </c>
      <c r="W211" s="6">
        <v>6.5979999999999999</v>
      </c>
      <c r="X211" s="6">
        <v>6.5869999999999997</v>
      </c>
      <c r="Y211" s="6">
        <v>6.6020000000000003</v>
      </c>
      <c r="Z211" s="8">
        <v>6.6696728694479486</v>
      </c>
      <c r="AA211" s="8">
        <v>6.7373457388958986</v>
      </c>
      <c r="AB211" s="8">
        <v>6.8030611650063078</v>
      </c>
      <c r="AC211" s="8">
        <v>6.8705802790707793</v>
      </c>
    </row>
    <row r="212" spans="1:29" x14ac:dyDescent="0.2">
      <c r="A212" s="2"/>
      <c r="B212" s="2"/>
      <c r="C212" s="2">
        <v>37018</v>
      </c>
      <c r="D212" s="3" t="s">
        <v>218</v>
      </c>
      <c r="E212" s="6">
        <v>3.859</v>
      </c>
      <c r="F212" s="6">
        <v>3.9</v>
      </c>
      <c r="G212" s="6">
        <v>4.0190000000000001</v>
      </c>
      <c r="H212" s="6">
        <v>4.0970000000000004</v>
      </c>
      <c r="I212" s="6">
        <v>4.2309999999999999</v>
      </c>
      <c r="J212" s="6">
        <v>4.4000000000000004</v>
      </c>
      <c r="K212" s="6">
        <v>4.4470000000000001</v>
      </c>
      <c r="L212" s="6">
        <v>4.5179999999999998</v>
      </c>
      <c r="M212" s="6">
        <v>4.6379999999999999</v>
      </c>
      <c r="N212" s="6">
        <v>4.7889999999999997</v>
      </c>
      <c r="O212" s="6">
        <v>4.9020000000000001</v>
      </c>
      <c r="P212" s="6">
        <v>4.9169999999999998</v>
      </c>
      <c r="Q212" s="6">
        <v>4.9370000000000003</v>
      </c>
      <c r="R212" s="6">
        <v>4.9039999999999999</v>
      </c>
      <c r="S212" s="6">
        <v>4.9105147791431421</v>
      </c>
      <c r="T212" s="6">
        <v>4.9554667552308205</v>
      </c>
      <c r="U212" s="6">
        <v>4.9855976087678506</v>
      </c>
      <c r="V212" s="6">
        <v>5.012308203254733</v>
      </c>
      <c r="W212" s="6">
        <v>5.0509082696778478</v>
      </c>
      <c r="X212" s="6">
        <v>5.0989547658585188</v>
      </c>
      <c r="Y212" s="6">
        <v>5.1316915310528062</v>
      </c>
      <c r="Z212" s="8">
        <v>5.2898257219008187</v>
      </c>
      <c r="AA212" s="8">
        <v>5.4479599127488312</v>
      </c>
      <c r="AB212" s="8">
        <v>5.6017560468415031</v>
      </c>
      <c r="AC212" s="8">
        <v>5.7588814471486867</v>
      </c>
    </row>
    <row r="213" spans="1:29" x14ac:dyDescent="0.2">
      <c r="A213" s="2" t="s">
        <v>200</v>
      </c>
      <c r="B213" s="2" t="str">
        <f>LEFT(C213,2)</f>
        <v>37</v>
      </c>
      <c r="C213" s="2">
        <v>37019</v>
      </c>
      <c r="D213" s="2" t="s">
        <v>219</v>
      </c>
      <c r="E213" s="6">
        <v>15.715999999999999</v>
      </c>
      <c r="F213" s="6">
        <v>16.062999999999999</v>
      </c>
      <c r="G213" s="6">
        <v>16.186</v>
      </c>
      <c r="H213" s="6">
        <v>16.231000000000002</v>
      </c>
      <c r="I213" s="6">
        <v>16.352</v>
      </c>
      <c r="J213" s="6">
        <v>16.518999999999998</v>
      </c>
      <c r="K213" s="6">
        <v>16.632999999999999</v>
      </c>
      <c r="L213" s="6">
        <v>16.706</v>
      </c>
      <c r="M213" s="6">
        <v>16.882999999999999</v>
      </c>
      <c r="N213" s="6">
        <v>17.100000000000001</v>
      </c>
      <c r="O213" s="6">
        <v>17.260999999999999</v>
      </c>
      <c r="P213" s="6">
        <v>17.466000000000001</v>
      </c>
      <c r="Q213" s="6">
        <v>17.77</v>
      </c>
      <c r="R213" s="6">
        <v>17.829999999999998</v>
      </c>
      <c r="S213" s="6">
        <v>17.928999999999998</v>
      </c>
      <c r="T213" s="6">
        <v>18.036000000000001</v>
      </c>
      <c r="U213" s="6">
        <v>18.231000000000002</v>
      </c>
      <c r="V213" s="6">
        <v>18.341999999999999</v>
      </c>
      <c r="W213" s="6">
        <v>18.411000000000001</v>
      </c>
      <c r="X213" s="6">
        <v>18.538</v>
      </c>
      <c r="Y213" s="6">
        <v>18.638999999999999</v>
      </c>
      <c r="Z213" s="8">
        <v>19.241625989260569</v>
      </c>
      <c r="AA213" s="8">
        <v>19.84425197852114</v>
      </c>
      <c r="AB213" s="8">
        <v>20.45595363938623</v>
      </c>
      <c r="AC213" s="8">
        <v>21.055314151694425</v>
      </c>
    </row>
    <row r="214" spans="1:29" x14ac:dyDescent="0.2">
      <c r="A214" s="2" t="s">
        <v>200</v>
      </c>
      <c r="B214" s="2" t="str">
        <f>LEFT(C214,2)</f>
        <v>37</v>
      </c>
      <c r="C214" s="2">
        <v>37020</v>
      </c>
      <c r="D214" s="2" t="s">
        <v>220</v>
      </c>
      <c r="E214" s="6">
        <v>19.163</v>
      </c>
      <c r="F214" s="6">
        <v>19.382000000000001</v>
      </c>
      <c r="G214" s="6">
        <v>19.507999999999999</v>
      </c>
      <c r="H214" s="6">
        <v>19.552</v>
      </c>
      <c r="I214" s="6">
        <v>19.524000000000001</v>
      </c>
      <c r="J214" s="6">
        <v>19.654</v>
      </c>
      <c r="K214" s="6">
        <v>19.841000000000001</v>
      </c>
      <c r="L214" s="6">
        <v>20.02</v>
      </c>
      <c r="M214" s="6">
        <v>20.085999999999999</v>
      </c>
      <c r="N214" s="6">
        <v>20.431999999999999</v>
      </c>
      <c r="O214" s="6">
        <v>20.634</v>
      </c>
      <c r="P214" s="6">
        <v>20.672999999999998</v>
      </c>
      <c r="Q214" s="6">
        <v>20.827000000000002</v>
      </c>
      <c r="R214" s="6">
        <v>20.870999999999999</v>
      </c>
      <c r="S214" s="6">
        <v>20.841999999999999</v>
      </c>
      <c r="T214" s="6">
        <v>20.852</v>
      </c>
      <c r="U214" s="6">
        <v>20.827000000000002</v>
      </c>
      <c r="V214" s="6">
        <v>20.895</v>
      </c>
      <c r="W214" s="6">
        <v>20.905000000000001</v>
      </c>
      <c r="X214" s="6">
        <v>21.013000000000002</v>
      </c>
      <c r="Y214" s="6">
        <v>20.972999999999999</v>
      </c>
      <c r="Z214" s="8">
        <v>21.115094952736371</v>
      </c>
      <c r="AA214" s="8">
        <v>21.257189905472735</v>
      </c>
      <c r="AB214" s="8">
        <v>21.468571066319456</v>
      </c>
      <c r="AC214" s="8">
        <v>21.610937024544281</v>
      </c>
    </row>
    <row r="215" spans="1:29" x14ac:dyDescent="0.2">
      <c r="A215" s="2" t="s">
        <v>200</v>
      </c>
      <c r="B215" s="2" t="str">
        <f>LEFT(C215,2)</f>
        <v>37</v>
      </c>
      <c r="C215" s="2">
        <v>37021</v>
      </c>
      <c r="D215" s="2" t="s">
        <v>221</v>
      </c>
      <c r="E215" s="6">
        <v>13.44</v>
      </c>
      <c r="F215" s="6">
        <v>13.483000000000001</v>
      </c>
      <c r="G215" s="6">
        <v>13.566000000000001</v>
      </c>
      <c r="H215" s="6">
        <v>13.567</v>
      </c>
      <c r="I215" s="6">
        <v>13.638</v>
      </c>
      <c r="J215" s="6">
        <v>13.706</v>
      </c>
      <c r="K215" s="6">
        <v>13.677</v>
      </c>
      <c r="L215" s="6">
        <v>13.769</v>
      </c>
      <c r="M215" s="6">
        <v>13.98</v>
      </c>
      <c r="N215" s="6">
        <v>14.087999999999999</v>
      </c>
      <c r="O215" s="6">
        <v>14.209</v>
      </c>
      <c r="P215" s="6">
        <v>14.315</v>
      </c>
      <c r="Q215" s="6">
        <v>14.461</v>
      </c>
      <c r="R215" s="6">
        <v>14.597</v>
      </c>
      <c r="S215" s="6">
        <v>14.618</v>
      </c>
      <c r="T215" s="6">
        <v>14.784000000000001</v>
      </c>
      <c r="U215" s="6">
        <v>14.942</v>
      </c>
      <c r="V215" s="6">
        <v>15.2</v>
      </c>
      <c r="W215" s="6">
        <v>15.378</v>
      </c>
      <c r="X215" s="6">
        <v>15.576000000000001</v>
      </c>
      <c r="Y215" s="6">
        <v>15.707000000000001</v>
      </c>
      <c r="Z215" s="8">
        <v>16.475458646224642</v>
      </c>
      <c r="AA215" s="8">
        <v>17.243917292449282</v>
      </c>
      <c r="AB215" s="8">
        <v>18.014558476825879</v>
      </c>
      <c r="AC215" s="8">
        <v>18.776608000833964</v>
      </c>
    </row>
    <row r="216" spans="1:29" x14ac:dyDescent="0.2">
      <c r="A216" s="2" t="s">
        <v>200</v>
      </c>
      <c r="B216" s="2" t="str">
        <f>LEFT(C216,2)</f>
        <v>37</v>
      </c>
      <c r="C216" s="2">
        <v>37022</v>
      </c>
      <c r="D216" s="2" t="s">
        <v>222</v>
      </c>
      <c r="E216" s="6">
        <v>6.0519999999999996</v>
      </c>
      <c r="F216" s="6">
        <v>6.0339999999999998</v>
      </c>
      <c r="G216" s="6">
        <v>6.0419999999999998</v>
      </c>
      <c r="H216" s="6">
        <v>5.9720000000000004</v>
      </c>
      <c r="I216" s="6">
        <v>5.992</v>
      </c>
      <c r="J216" s="6">
        <v>5.9820000000000002</v>
      </c>
      <c r="K216" s="6">
        <v>5.95</v>
      </c>
      <c r="L216" s="6">
        <v>5.8959999999999999</v>
      </c>
      <c r="M216" s="6">
        <v>5.9580000000000002</v>
      </c>
      <c r="N216" s="6">
        <v>5.9859999999999998</v>
      </c>
      <c r="O216" s="6">
        <v>6.0410000000000004</v>
      </c>
      <c r="P216" s="6">
        <v>5.9649999999999999</v>
      </c>
      <c r="Q216" s="6">
        <v>5.9870000000000001</v>
      </c>
      <c r="R216" s="6">
        <v>5.9240000000000004</v>
      </c>
      <c r="S216" s="6">
        <v>5.8449999999999998</v>
      </c>
      <c r="T216" s="6">
        <v>5.7439999999999998</v>
      </c>
      <c r="U216" s="6">
        <v>5.6539999999999999</v>
      </c>
      <c r="V216" s="6">
        <v>5.5469999999999997</v>
      </c>
      <c r="W216" s="6">
        <v>5.5209999999999999</v>
      </c>
      <c r="X216" s="6">
        <v>5.52</v>
      </c>
      <c r="Y216" s="6">
        <v>5.4550000000000001</v>
      </c>
      <c r="Z216" s="8">
        <v>5.2079830104423896</v>
      </c>
      <c r="AA216" s="8">
        <v>4.9609660208847801</v>
      </c>
      <c r="AB216" s="8">
        <v>4.7201268371135425</v>
      </c>
      <c r="AC216" s="8">
        <v>4.470166473711525</v>
      </c>
    </row>
    <row r="217" spans="1:29" x14ac:dyDescent="0.2">
      <c r="A217" s="2"/>
      <c r="B217" s="2"/>
      <c r="C217" s="2">
        <v>37023</v>
      </c>
      <c r="D217" s="3" t="s">
        <v>223</v>
      </c>
      <c r="E217" s="6">
        <v>7.7460000000000004</v>
      </c>
      <c r="F217" s="6">
        <v>7.7880000000000003</v>
      </c>
      <c r="G217" s="6">
        <v>7.8760000000000003</v>
      </c>
      <c r="H217" s="6">
        <v>8.1389999999999993</v>
      </c>
      <c r="I217" s="6">
        <v>8.452</v>
      </c>
      <c r="J217" s="6">
        <v>8.5410000000000004</v>
      </c>
      <c r="K217" s="6">
        <v>8.6989999999999998</v>
      </c>
      <c r="L217" s="6">
        <v>8.8209999999999997</v>
      </c>
      <c r="M217" s="6">
        <v>9.1780000000000008</v>
      </c>
      <c r="N217" s="6">
        <v>9.5719999999999992</v>
      </c>
      <c r="O217" s="6">
        <v>9.8339999999999996</v>
      </c>
      <c r="P217" s="6">
        <v>9.9819999999999993</v>
      </c>
      <c r="Q217" s="6">
        <v>10.087999999999999</v>
      </c>
      <c r="R217" s="6">
        <v>10.231999999999999</v>
      </c>
      <c r="S217" s="6">
        <v>10.245592826303554</v>
      </c>
      <c r="T217" s="6">
        <v>10.339383327798073</v>
      </c>
      <c r="U217" s="6">
        <v>10.402250149452009</v>
      </c>
      <c r="V217" s="6">
        <v>10.457980737296579</v>
      </c>
      <c r="W217" s="6">
        <v>10.538518233145135</v>
      </c>
      <c r="X217" s="6">
        <v>10.638765327133843</v>
      </c>
      <c r="Y217" s="6">
        <v>10.7070692793092</v>
      </c>
      <c r="Z217" s="8">
        <v>11.093905442731872</v>
      </c>
      <c r="AA217" s="8">
        <v>11.480741606154542</v>
      </c>
      <c r="AB217" s="8">
        <v>11.868744229586405</v>
      </c>
      <c r="AC217" s="8">
        <v>12.253112636602831</v>
      </c>
    </row>
    <row r="218" spans="1:29" x14ac:dyDescent="0.2">
      <c r="A218" s="2" t="s">
        <v>163</v>
      </c>
      <c r="B218" s="2" t="str">
        <f>LEFT(C218,2)</f>
        <v>37</v>
      </c>
      <c r="C218" s="2">
        <v>37024</v>
      </c>
      <c r="D218" s="2" t="s">
        <v>224</v>
      </c>
      <c r="E218" s="6">
        <v>11.704000000000001</v>
      </c>
      <c r="F218" s="6">
        <v>11.773999999999999</v>
      </c>
      <c r="G218" s="6">
        <v>11.907999999999999</v>
      </c>
      <c r="H218" s="6">
        <v>12.06</v>
      </c>
      <c r="I218" s="6">
        <v>12.302</v>
      </c>
      <c r="J218" s="6">
        <v>12.523</v>
      </c>
      <c r="K218" s="6">
        <v>12.664999999999999</v>
      </c>
      <c r="L218" s="6">
        <v>12.821</v>
      </c>
      <c r="M218" s="6">
        <v>13.127000000000001</v>
      </c>
      <c r="N218" s="6">
        <v>13.456</v>
      </c>
      <c r="O218" s="6">
        <v>13.58</v>
      </c>
      <c r="P218" s="6">
        <v>13.686</v>
      </c>
      <c r="Q218" s="6">
        <v>13.733000000000001</v>
      </c>
      <c r="R218" s="6">
        <v>13.664</v>
      </c>
      <c r="S218" s="6">
        <v>13.558</v>
      </c>
      <c r="T218" s="6">
        <v>13.504</v>
      </c>
      <c r="U218" s="6">
        <v>13.507</v>
      </c>
      <c r="V218" s="6">
        <v>13.510999999999999</v>
      </c>
      <c r="W218" s="6">
        <v>13.547000000000001</v>
      </c>
      <c r="X218" s="6">
        <v>13.741</v>
      </c>
      <c r="Y218" s="6">
        <v>13.827999999999999</v>
      </c>
      <c r="Z218" s="8">
        <v>13.950091387376183</v>
      </c>
      <c r="AA218" s="8">
        <v>14.072182774752365</v>
      </c>
      <c r="AB218" s="8">
        <v>14.129234365967285</v>
      </c>
      <c r="AC218" s="8">
        <v>14.250557605332064</v>
      </c>
    </row>
    <row r="219" spans="1:29" x14ac:dyDescent="0.2">
      <c r="A219" s="2" t="s">
        <v>200</v>
      </c>
      <c r="B219" s="2" t="str">
        <f>LEFT(C219,2)</f>
        <v>37</v>
      </c>
      <c r="C219" s="2">
        <v>37025</v>
      </c>
      <c r="D219" s="2" t="s">
        <v>225</v>
      </c>
      <c r="E219" s="6">
        <v>5.4710000000000001</v>
      </c>
      <c r="F219" s="6">
        <v>5.6020000000000003</v>
      </c>
      <c r="G219" s="6">
        <v>5.6639999999999997</v>
      </c>
      <c r="H219" s="6">
        <v>5.7329999999999997</v>
      </c>
      <c r="I219" s="6">
        <v>5.7949999999999999</v>
      </c>
      <c r="J219" s="6">
        <v>5.883</v>
      </c>
      <c r="K219" s="6">
        <v>5.976</v>
      </c>
      <c r="L219" s="6">
        <v>6.0119999999999996</v>
      </c>
      <c r="M219" s="6">
        <v>6.1580000000000004</v>
      </c>
      <c r="N219" s="6">
        <v>6.3129999999999997</v>
      </c>
      <c r="O219" s="6">
        <v>6.4340000000000002</v>
      </c>
      <c r="P219" s="6">
        <v>6.5170000000000003</v>
      </c>
      <c r="Q219" s="6">
        <v>6.5430000000000001</v>
      </c>
      <c r="R219" s="6">
        <v>6.5640000000000001</v>
      </c>
      <c r="S219" s="6">
        <v>6.5460000000000003</v>
      </c>
      <c r="T219" s="6">
        <v>6.6239999999999997</v>
      </c>
      <c r="U219" s="6">
        <v>6.66</v>
      </c>
      <c r="V219" s="6">
        <v>6.64</v>
      </c>
      <c r="W219" s="6">
        <v>6.6029999999999998</v>
      </c>
      <c r="X219" s="6">
        <v>6.601</v>
      </c>
      <c r="Y219" s="6">
        <v>6.6260000000000003</v>
      </c>
      <c r="Z219" s="8">
        <v>6.6505076133909293</v>
      </c>
      <c r="AA219" s="8">
        <v>6.6750152267818565</v>
      </c>
      <c r="AB219" s="8">
        <v>6.6791284665226787</v>
      </c>
      <c r="AC219" s="8">
        <v>6.703543612311015</v>
      </c>
    </row>
    <row r="220" spans="1:29" x14ac:dyDescent="0.2">
      <c r="A220" s="2" t="s">
        <v>200</v>
      </c>
      <c r="B220" s="2" t="str">
        <f>LEFT(C220,2)</f>
        <v>37</v>
      </c>
      <c r="C220" s="2">
        <v>37026</v>
      </c>
      <c r="D220" s="2" t="s">
        <v>226</v>
      </c>
      <c r="E220" s="6">
        <v>1.7669999999999999</v>
      </c>
      <c r="F220" s="6">
        <v>1.7849999999999999</v>
      </c>
      <c r="G220" s="6">
        <v>1.8160000000000001</v>
      </c>
      <c r="H220" s="6">
        <v>1.873</v>
      </c>
      <c r="I220" s="6">
        <v>1.88</v>
      </c>
      <c r="J220" s="6">
        <v>1.8839999999999999</v>
      </c>
      <c r="K220" s="6">
        <v>1.887</v>
      </c>
      <c r="L220" s="6">
        <v>1.8680000000000001</v>
      </c>
      <c r="M220" s="6">
        <v>1.9079999999999999</v>
      </c>
      <c r="N220" s="6">
        <v>1.899</v>
      </c>
      <c r="O220" s="6">
        <v>1.911</v>
      </c>
      <c r="P220" s="6">
        <v>1.92</v>
      </c>
      <c r="Q220" s="6">
        <v>1.966</v>
      </c>
      <c r="R220" s="6">
        <v>1.954</v>
      </c>
      <c r="S220" s="6">
        <v>1.948</v>
      </c>
      <c r="T220" s="6">
        <v>1.984</v>
      </c>
      <c r="U220" s="6">
        <v>1.9430000000000001</v>
      </c>
      <c r="V220" s="6">
        <v>1.9179999999999999</v>
      </c>
      <c r="W220" s="6">
        <v>1.9450000000000001</v>
      </c>
      <c r="X220" s="6">
        <v>1.948</v>
      </c>
      <c r="Y220" s="6">
        <v>1.956</v>
      </c>
      <c r="Z220" s="8">
        <v>1.9608455759499224</v>
      </c>
      <c r="AA220" s="8">
        <v>1.9656911518998452</v>
      </c>
      <c r="AB220" s="8">
        <v>1.9634424244588127</v>
      </c>
      <c r="AC220" s="8">
        <v>1.9682681821021915</v>
      </c>
    </row>
    <row r="221" spans="1:29" x14ac:dyDescent="0.2">
      <c r="A221" s="2" t="s">
        <v>200</v>
      </c>
      <c r="B221" s="2" t="str">
        <f>LEFT(C221,2)</f>
        <v>37</v>
      </c>
      <c r="C221" s="2">
        <v>37027</v>
      </c>
      <c r="D221" s="2" t="s">
        <v>227</v>
      </c>
      <c r="E221" s="6">
        <v>4.6609999999999996</v>
      </c>
      <c r="F221" s="6">
        <v>4.7169999999999996</v>
      </c>
      <c r="G221" s="6">
        <v>4.8239999999999998</v>
      </c>
      <c r="H221" s="6">
        <v>4.8470000000000004</v>
      </c>
      <c r="I221" s="6">
        <v>4.8869999999999996</v>
      </c>
      <c r="J221" s="6">
        <v>4.9279999999999999</v>
      </c>
      <c r="K221" s="6">
        <v>4.9560000000000004</v>
      </c>
      <c r="L221" s="6">
        <v>4.9880000000000004</v>
      </c>
      <c r="M221" s="6">
        <v>5.0999999999999996</v>
      </c>
      <c r="N221" s="6">
        <v>5.1369999999999996</v>
      </c>
      <c r="O221" s="6">
        <v>5.1539999999999999</v>
      </c>
      <c r="P221" s="6">
        <v>5.1310000000000002</v>
      </c>
      <c r="Q221" s="6">
        <v>5.14</v>
      </c>
      <c r="R221" s="6">
        <v>5.1360000000000001</v>
      </c>
      <c r="S221" s="6">
        <v>5.0039999999999996</v>
      </c>
      <c r="T221" s="6">
        <v>4.9139999999999997</v>
      </c>
      <c r="U221" s="6">
        <v>4.8929999999999998</v>
      </c>
      <c r="V221" s="6">
        <v>4.8369999999999997</v>
      </c>
      <c r="W221" s="6">
        <v>4.8470000000000004</v>
      </c>
      <c r="X221" s="6">
        <v>4.843</v>
      </c>
      <c r="Y221" s="6">
        <v>4.899</v>
      </c>
      <c r="Z221" s="8">
        <v>4.809031654350556</v>
      </c>
      <c r="AA221" s="8">
        <v>4.7190633087011129</v>
      </c>
      <c r="AB221" s="8">
        <v>4.5583922364693166</v>
      </c>
      <c r="AC221" s="8">
        <v>4.4694523103659778</v>
      </c>
    </row>
    <row r="222" spans="1:29" x14ac:dyDescent="0.2">
      <c r="A222" s="2" t="s">
        <v>200</v>
      </c>
      <c r="B222" s="2" t="str">
        <f>LEFT(C222,2)</f>
        <v>37</v>
      </c>
      <c r="C222" s="2">
        <v>37028</v>
      </c>
      <c r="D222" s="2" t="s">
        <v>228</v>
      </c>
      <c r="E222" s="6">
        <v>5.0570000000000004</v>
      </c>
      <c r="F222" s="6">
        <v>5.1310000000000002</v>
      </c>
      <c r="G222" s="6">
        <v>5.2060000000000004</v>
      </c>
      <c r="H222" s="6">
        <v>5.2670000000000003</v>
      </c>
      <c r="I222" s="6">
        <v>5.3570000000000002</v>
      </c>
      <c r="J222" s="6">
        <v>5.4489999999999998</v>
      </c>
      <c r="K222" s="6">
        <v>5.5759999999999996</v>
      </c>
      <c r="L222" s="6">
        <v>5.577</v>
      </c>
      <c r="M222" s="6">
        <v>5.6449999999999996</v>
      </c>
      <c r="N222" s="6">
        <v>5.5629999999999997</v>
      </c>
      <c r="O222" s="6">
        <v>5.5780000000000003</v>
      </c>
      <c r="P222" s="6">
        <v>5.5549999999999997</v>
      </c>
      <c r="Q222" s="6">
        <v>5.5620000000000003</v>
      </c>
      <c r="R222" s="6">
        <v>5.5</v>
      </c>
      <c r="S222" s="6">
        <v>5.431</v>
      </c>
      <c r="T222" s="6">
        <v>5.4359999999999999</v>
      </c>
      <c r="U222" s="6">
        <v>5.44</v>
      </c>
      <c r="V222" s="6">
        <v>5.4580000000000002</v>
      </c>
      <c r="W222" s="6">
        <v>5.4589999999999996</v>
      </c>
      <c r="X222" s="6">
        <v>5.5060000000000002</v>
      </c>
      <c r="Y222" s="6">
        <v>5.5279999999999996</v>
      </c>
      <c r="Z222" s="8">
        <v>5.5402341472123702</v>
      </c>
      <c r="AA222" s="8">
        <v>5.552468294424739</v>
      </c>
      <c r="AB222" s="8">
        <v>5.5449934671787577</v>
      </c>
      <c r="AC222" s="8">
        <v>5.5571789256721207</v>
      </c>
    </row>
    <row r="223" spans="1:29" x14ac:dyDescent="0.2">
      <c r="A223" s="2"/>
      <c r="B223" s="2"/>
      <c r="C223" s="2">
        <v>37029</v>
      </c>
      <c r="D223" s="3" t="s">
        <v>229</v>
      </c>
      <c r="E223" s="6">
        <v>2.1509999999999998</v>
      </c>
      <c r="F223" s="6">
        <v>2.133</v>
      </c>
      <c r="G223" s="6">
        <v>2.1459999999999999</v>
      </c>
      <c r="H223" s="6">
        <v>2.1379999999999999</v>
      </c>
      <c r="I223" s="6">
        <v>2.1890000000000001</v>
      </c>
      <c r="J223" s="6">
        <v>2.2450000000000001</v>
      </c>
      <c r="K223" s="6">
        <v>2.2349999999999999</v>
      </c>
      <c r="L223" s="6">
        <v>2.2509999999999999</v>
      </c>
      <c r="M223" s="6">
        <v>2.2610000000000001</v>
      </c>
      <c r="N223" s="6">
        <v>2.2570000000000001</v>
      </c>
      <c r="O223" s="6">
        <v>2.2669999999999999</v>
      </c>
      <c r="P223" s="6">
        <v>2.266</v>
      </c>
      <c r="Q223" s="6">
        <v>2.2669999999999999</v>
      </c>
      <c r="R223" s="6">
        <v>2.2679999999999998</v>
      </c>
      <c r="S223" s="6">
        <v>2.238</v>
      </c>
      <c r="T223" s="6">
        <v>2.2269999999999999</v>
      </c>
      <c r="U223" s="6">
        <v>2.201019917484706</v>
      </c>
      <c r="V223" s="6">
        <v>2.2051387110542042</v>
      </c>
      <c r="W223" s="6">
        <v>2.1972179541897852</v>
      </c>
      <c r="X223" s="6">
        <v>2.1940496514440175</v>
      </c>
      <c r="Y223" s="6">
        <v>2.2048218807796269</v>
      </c>
      <c r="Z223" s="8">
        <v>2.1746664292651525</v>
      </c>
      <c r="AA223" s="8">
        <v>2.1445109777506781</v>
      </c>
      <c r="AB223" s="8">
        <v>2.0980236699005834</v>
      </c>
      <c r="AC223" s="8">
        <v>2.0680155506682603</v>
      </c>
    </row>
    <row r="224" spans="1:29" x14ac:dyDescent="0.2">
      <c r="A224" s="2" t="s">
        <v>200</v>
      </c>
      <c r="B224" s="2" t="str">
        <f t="shared" ref="B224:B236" si="13">LEFT(C224,2)</f>
        <v>37</v>
      </c>
      <c r="C224" s="2">
        <v>37030</v>
      </c>
      <c r="D224" s="2" t="s">
        <v>230</v>
      </c>
      <c r="E224" s="6">
        <v>8.4320000000000004</v>
      </c>
      <c r="F224" s="6">
        <v>8.6240000000000006</v>
      </c>
      <c r="G224" s="6">
        <v>8.7409999999999997</v>
      </c>
      <c r="H224" s="6">
        <v>8.7799999999999994</v>
      </c>
      <c r="I224" s="6">
        <v>8.9359999999999999</v>
      </c>
      <c r="J224" s="6">
        <v>9.0090000000000003</v>
      </c>
      <c r="K224" s="6">
        <v>9.3170000000000002</v>
      </c>
      <c r="L224" s="6">
        <v>9.5670000000000002</v>
      </c>
      <c r="M224" s="6">
        <v>9.8729999999999993</v>
      </c>
      <c r="N224" s="6">
        <v>10.042999999999999</v>
      </c>
      <c r="O224" s="6">
        <v>10.321</v>
      </c>
      <c r="P224" s="6">
        <v>10.653</v>
      </c>
      <c r="Q224" s="6">
        <v>10.884</v>
      </c>
      <c r="R224" s="6">
        <v>11.137</v>
      </c>
      <c r="S224" s="6">
        <v>11.243</v>
      </c>
      <c r="T224" s="6">
        <v>11.577999999999999</v>
      </c>
      <c r="U224" s="6">
        <v>11.901</v>
      </c>
      <c r="V224" s="6">
        <v>11.971</v>
      </c>
      <c r="W224" s="6">
        <v>12.026999999999999</v>
      </c>
      <c r="X224" s="6">
        <v>12.131</v>
      </c>
      <c r="Y224" s="6">
        <v>12.397</v>
      </c>
      <c r="Z224" s="8">
        <v>13.270767507928118</v>
      </c>
      <c r="AA224" s="8">
        <v>14.144535015856237</v>
      </c>
      <c r="AB224" s="8">
        <v>14.867061599077456</v>
      </c>
      <c r="AC224" s="8">
        <v>15.722080848789162</v>
      </c>
    </row>
    <row r="225" spans="1:29" x14ac:dyDescent="0.2">
      <c r="A225" s="2" t="s">
        <v>200</v>
      </c>
      <c r="B225" s="2" t="str">
        <f t="shared" si="13"/>
        <v>37</v>
      </c>
      <c r="C225" s="2">
        <v>37031</v>
      </c>
      <c r="D225" s="2" t="s">
        <v>231</v>
      </c>
      <c r="E225" s="6">
        <v>3.5720000000000001</v>
      </c>
      <c r="F225" s="6">
        <v>3.6760000000000002</v>
      </c>
      <c r="G225" s="6">
        <v>3.7389999999999999</v>
      </c>
      <c r="H225" s="6">
        <v>3.79</v>
      </c>
      <c r="I225" s="6">
        <v>3.867</v>
      </c>
      <c r="J225" s="6">
        <v>3.9660000000000002</v>
      </c>
      <c r="K225" s="6">
        <v>3.98</v>
      </c>
      <c r="L225" s="6">
        <v>4.0430000000000001</v>
      </c>
      <c r="M225" s="6">
        <v>4.1059999999999999</v>
      </c>
      <c r="N225" s="6">
        <v>4.0670000000000002</v>
      </c>
      <c r="O225" s="6">
        <v>4.024</v>
      </c>
      <c r="P225" s="6">
        <v>4.0599999999999996</v>
      </c>
      <c r="Q225" s="6">
        <v>4.0199999999999996</v>
      </c>
      <c r="R225" s="6">
        <v>3.976</v>
      </c>
      <c r="S225" s="6">
        <v>3.93</v>
      </c>
      <c r="T225" s="6">
        <v>3.923</v>
      </c>
      <c r="U225" s="6">
        <v>3.92</v>
      </c>
      <c r="V225" s="6">
        <v>3.9119999999999999</v>
      </c>
      <c r="W225" s="6">
        <v>3.887</v>
      </c>
      <c r="X225" s="6">
        <v>3.8959999999999999</v>
      </c>
      <c r="Y225" s="6">
        <v>3.8969999999999998</v>
      </c>
      <c r="Z225" s="8">
        <v>3.863890096839028</v>
      </c>
      <c r="AA225" s="8">
        <v>3.8307801936780557</v>
      </c>
      <c r="AB225" s="8">
        <v>3.7900754978987758</v>
      </c>
      <c r="AC225" s="8">
        <v>3.7569740909921432</v>
      </c>
    </row>
    <row r="226" spans="1:29" x14ac:dyDescent="0.2">
      <c r="A226" s="2" t="s">
        <v>200</v>
      </c>
      <c r="B226" s="2" t="str">
        <f t="shared" si="13"/>
        <v>37</v>
      </c>
      <c r="C226" s="2">
        <v>37032</v>
      </c>
      <c r="D226" s="2" t="s">
        <v>232</v>
      </c>
      <c r="E226" s="6">
        <v>64.575999999999993</v>
      </c>
      <c r="F226" s="6">
        <v>64.900999999999996</v>
      </c>
      <c r="G226" s="6">
        <v>65.212999999999994</v>
      </c>
      <c r="H226" s="6">
        <v>65.453999999999994</v>
      </c>
      <c r="I226" s="6">
        <v>65.831999999999994</v>
      </c>
      <c r="J226" s="6">
        <v>66.17</v>
      </c>
      <c r="K226" s="6">
        <v>66.34</v>
      </c>
      <c r="L226" s="6">
        <v>66.658000000000001</v>
      </c>
      <c r="M226" s="6">
        <v>67.301000000000002</v>
      </c>
      <c r="N226" s="6">
        <v>68.019000000000005</v>
      </c>
      <c r="O226" s="6">
        <v>68.682000000000002</v>
      </c>
      <c r="P226" s="6">
        <v>69.111999999999995</v>
      </c>
      <c r="Q226" s="6">
        <v>69.274000000000001</v>
      </c>
      <c r="R226" s="6">
        <v>69.927999999999997</v>
      </c>
      <c r="S226" s="6">
        <v>69.614000000000004</v>
      </c>
      <c r="T226" s="6">
        <v>69.741</v>
      </c>
      <c r="U226" s="6">
        <v>69.881</v>
      </c>
      <c r="V226" s="6">
        <v>70.096999999999994</v>
      </c>
      <c r="W226" s="6">
        <v>70.275999999999996</v>
      </c>
      <c r="X226" s="6">
        <v>70.168000000000006</v>
      </c>
      <c r="Y226" s="6">
        <v>70.141999999999996</v>
      </c>
      <c r="Z226" s="8">
        <v>70.649002907623512</v>
      </c>
      <c r="AA226" s="8">
        <v>71.156005815247013</v>
      </c>
      <c r="AB226" s="8">
        <v>71.791010693604449</v>
      </c>
      <c r="AC226" s="8">
        <v>72.298201535355844</v>
      </c>
    </row>
    <row r="227" spans="1:29" x14ac:dyDescent="0.2">
      <c r="A227" s="2" t="s">
        <v>3</v>
      </c>
      <c r="B227" s="2" t="str">
        <f t="shared" si="13"/>
        <v>37</v>
      </c>
      <c r="C227" s="2">
        <v>37033</v>
      </c>
      <c r="D227" s="2" t="s">
        <v>233</v>
      </c>
      <c r="E227" s="6">
        <v>2.2549999999999999</v>
      </c>
      <c r="F227" s="6">
        <v>2.2629999999999999</v>
      </c>
      <c r="G227" s="6">
        <v>2.2559999999999998</v>
      </c>
      <c r="H227" s="6">
        <v>2.2669999999999999</v>
      </c>
      <c r="I227" s="6">
        <v>2.2770000000000001</v>
      </c>
      <c r="J227" s="6">
        <v>2.2749999999999999</v>
      </c>
      <c r="K227" s="6">
        <v>2.2890000000000001</v>
      </c>
      <c r="L227" s="6">
        <v>2.3050000000000002</v>
      </c>
      <c r="M227" s="6">
        <v>2.37</v>
      </c>
      <c r="N227" s="6">
        <v>2.4060000000000001</v>
      </c>
      <c r="O227" s="6">
        <v>2.41</v>
      </c>
      <c r="P227" s="6">
        <v>2.4</v>
      </c>
      <c r="Q227" s="6">
        <v>2.3559999999999999</v>
      </c>
      <c r="R227" s="6">
        <v>2.335</v>
      </c>
      <c r="S227" s="6">
        <v>2.2799999999999998</v>
      </c>
      <c r="T227" s="6">
        <v>2.2480000000000002</v>
      </c>
      <c r="U227" s="6">
        <v>2.2130000000000001</v>
      </c>
      <c r="V227" s="6">
        <v>2.2090000000000001</v>
      </c>
      <c r="W227" s="6">
        <v>2.1890000000000001</v>
      </c>
      <c r="X227" s="6">
        <v>2.1819999999999999</v>
      </c>
      <c r="Y227" s="6">
        <v>2.1949999999999998</v>
      </c>
      <c r="Z227" s="8">
        <v>2.1223213940448566</v>
      </c>
      <c r="AA227" s="8">
        <v>2.0496427880897139</v>
      </c>
      <c r="AB227" s="8">
        <v>1.9508058778035577</v>
      </c>
      <c r="AC227" s="8">
        <v>1.8785577146171695</v>
      </c>
    </row>
    <row r="228" spans="1:29" x14ac:dyDescent="0.2">
      <c r="A228" s="2" t="s">
        <v>200</v>
      </c>
      <c r="B228" s="2" t="str">
        <f t="shared" si="13"/>
        <v>37</v>
      </c>
      <c r="C228" s="2">
        <v>37034</v>
      </c>
      <c r="D228" s="2" t="s">
        <v>234</v>
      </c>
      <c r="E228" s="6">
        <v>3.8980000000000001</v>
      </c>
      <c r="F228" s="6">
        <v>4.0019999999999998</v>
      </c>
      <c r="G228" s="6">
        <v>4.1529999999999996</v>
      </c>
      <c r="H228" s="6">
        <v>4.25</v>
      </c>
      <c r="I228" s="6">
        <v>4.359</v>
      </c>
      <c r="J228" s="6">
        <v>4.4429999999999996</v>
      </c>
      <c r="K228" s="6">
        <v>4.4610000000000003</v>
      </c>
      <c r="L228" s="6">
        <v>4.452</v>
      </c>
      <c r="M228" s="6">
        <v>4.4279999999999999</v>
      </c>
      <c r="N228" s="6">
        <v>4.4930000000000003</v>
      </c>
      <c r="O228" s="6">
        <v>4.5060000000000002</v>
      </c>
      <c r="P228" s="6">
        <v>4.5110000000000001</v>
      </c>
      <c r="Q228" s="6">
        <v>4.5229999999999997</v>
      </c>
      <c r="R228" s="6">
        <v>4.4969999999999999</v>
      </c>
      <c r="S228" s="6">
        <v>4.3920000000000003</v>
      </c>
      <c r="T228" s="6">
        <v>4.3479999999999999</v>
      </c>
      <c r="U228" s="6">
        <v>4.2990000000000004</v>
      </c>
      <c r="V228" s="6">
        <v>4.319</v>
      </c>
      <c r="W228" s="6">
        <v>4.2910000000000004</v>
      </c>
      <c r="X228" s="6">
        <v>4.3010000000000002</v>
      </c>
      <c r="Y228" s="6">
        <v>4.3780000000000001</v>
      </c>
      <c r="Z228" s="8">
        <v>4.3520160907412295</v>
      </c>
      <c r="AA228" s="8">
        <v>4.326032181482458</v>
      </c>
      <c r="AB228" s="8">
        <v>4.2193139013452923</v>
      </c>
      <c r="AC228" s="8">
        <v>4.193786995515695</v>
      </c>
    </row>
    <row r="229" spans="1:29" x14ac:dyDescent="0.2">
      <c r="A229" s="2" t="s">
        <v>200</v>
      </c>
      <c r="B229" s="2" t="str">
        <f t="shared" si="13"/>
        <v>37</v>
      </c>
      <c r="C229" s="2">
        <v>37035</v>
      </c>
      <c r="D229" s="2" t="s">
        <v>235</v>
      </c>
      <c r="E229" s="6">
        <v>6.9340000000000002</v>
      </c>
      <c r="F229" s="6">
        <v>7.0259999999999998</v>
      </c>
      <c r="G229" s="6">
        <v>7.2539999999999996</v>
      </c>
      <c r="H229" s="6">
        <v>7.423</v>
      </c>
      <c r="I229" s="6">
        <v>7.7210000000000001</v>
      </c>
      <c r="J229" s="6">
        <v>7.9109999999999996</v>
      </c>
      <c r="K229" s="6">
        <v>8.0760000000000005</v>
      </c>
      <c r="L229" s="6">
        <v>8.1489999999999991</v>
      </c>
      <c r="M229" s="6">
        <v>8.3469999999999995</v>
      </c>
      <c r="N229" s="6">
        <v>8.6340000000000003</v>
      </c>
      <c r="O229" s="6">
        <v>8.7319999999999993</v>
      </c>
      <c r="P229" s="6">
        <v>8.81</v>
      </c>
      <c r="Q229" s="6">
        <v>8.8989999999999991</v>
      </c>
      <c r="R229" s="6">
        <v>8.9169999999999998</v>
      </c>
      <c r="S229" s="6">
        <v>8.9939999999999998</v>
      </c>
      <c r="T229" s="6">
        <v>8.984</v>
      </c>
      <c r="U229" s="6">
        <v>8.9480000000000004</v>
      </c>
      <c r="V229" s="6">
        <v>8.9819999999999993</v>
      </c>
      <c r="W229" s="6">
        <v>9.0820000000000007</v>
      </c>
      <c r="X229" s="6">
        <v>9.125</v>
      </c>
      <c r="Y229" s="6">
        <v>9.1229999999999993</v>
      </c>
      <c r="Z229" s="8">
        <v>9.2678055164616211</v>
      </c>
      <c r="AA229" s="8">
        <v>9.4126110329232429</v>
      </c>
      <c r="AB229" s="8">
        <v>9.5884792371675243</v>
      </c>
      <c r="AC229" s="8">
        <v>9.7333164987823793</v>
      </c>
    </row>
    <row r="230" spans="1:29" x14ac:dyDescent="0.2">
      <c r="A230" s="2" t="s">
        <v>200</v>
      </c>
      <c r="B230" s="2" t="str">
        <f t="shared" si="13"/>
        <v>37</v>
      </c>
      <c r="C230" s="2">
        <v>37036</v>
      </c>
      <c r="D230" s="2" t="s">
        <v>236</v>
      </c>
      <c r="E230" s="6">
        <v>6.2009999999999996</v>
      </c>
      <c r="F230" s="6">
        <v>6.2450000000000001</v>
      </c>
      <c r="G230" s="6">
        <v>6.343</v>
      </c>
      <c r="H230" s="6">
        <v>6.3440000000000003</v>
      </c>
      <c r="I230" s="6">
        <v>6.4020000000000001</v>
      </c>
      <c r="J230" s="6">
        <v>6.4909999999999997</v>
      </c>
      <c r="K230" s="6">
        <v>6.5259999999999998</v>
      </c>
      <c r="L230" s="6">
        <v>6.55</v>
      </c>
      <c r="M230" s="6">
        <v>6.6539999999999999</v>
      </c>
      <c r="N230" s="6">
        <v>6.7439999999999998</v>
      </c>
      <c r="O230" s="6">
        <v>6.7469999999999999</v>
      </c>
      <c r="P230" s="6">
        <v>6.8319999999999999</v>
      </c>
      <c r="Q230" s="6">
        <v>6.867</v>
      </c>
      <c r="R230" s="6">
        <v>6.859</v>
      </c>
      <c r="S230" s="6">
        <v>6.843</v>
      </c>
      <c r="T230" s="6">
        <v>6.8280000000000003</v>
      </c>
      <c r="U230" s="6">
        <v>6.7869999999999999</v>
      </c>
      <c r="V230" s="6">
        <v>6.8339999999999996</v>
      </c>
      <c r="W230" s="6">
        <v>6.8579999999999997</v>
      </c>
      <c r="X230" s="6">
        <v>6.85</v>
      </c>
      <c r="Y230" s="6">
        <v>6.8419999999999996</v>
      </c>
      <c r="Z230" s="8">
        <v>6.862021738221646</v>
      </c>
      <c r="AA230" s="8">
        <v>6.8820434764432932</v>
      </c>
      <c r="AB230" s="8">
        <v>6.9141444755654042</v>
      </c>
      <c r="AC230" s="8">
        <v>6.9341896241795906</v>
      </c>
    </row>
    <row r="231" spans="1:29" x14ac:dyDescent="0.2">
      <c r="A231" s="2" t="s">
        <v>200</v>
      </c>
      <c r="B231" s="2" t="str">
        <f t="shared" si="13"/>
        <v>37</v>
      </c>
      <c r="C231" s="2">
        <v>37037</v>
      </c>
      <c r="D231" s="2" t="s">
        <v>237</v>
      </c>
      <c r="E231" s="6">
        <v>13.183999999999999</v>
      </c>
      <c r="F231" s="6">
        <v>13.366</v>
      </c>
      <c r="G231" s="6">
        <v>13.593</v>
      </c>
      <c r="H231" s="6">
        <v>14.057</v>
      </c>
      <c r="I231" s="6">
        <v>14.305</v>
      </c>
      <c r="J231" s="6">
        <v>14.715</v>
      </c>
      <c r="K231" s="6">
        <v>15.113</v>
      </c>
      <c r="L231" s="6">
        <v>15.326000000000001</v>
      </c>
      <c r="M231" s="6">
        <v>15.788</v>
      </c>
      <c r="N231" s="6">
        <v>16.292000000000002</v>
      </c>
      <c r="O231" s="6">
        <v>16.507999999999999</v>
      </c>
      <c r="P231" s="6">
        <v>16.675000000000001</v>
      </c>
      <c r="Q231" s="6">
        <v>16.853999999999999</v>
      </c>
      <c r="R231" s="6">
        <v>16.864999999999998</v>
      </c>
      <c r="S231" s="6">
        <v>16.771999999999998</v>
      </c>
      <c r="T231" s="6">
        <v>16.885000000000002</v>
      </c>
      <c r="U231" s="6">
        <v>16.841999999999999</v>
      </c>
      <c r="V231" s="6">
        <v>16.779</v>
      </c>
      <c r="W231" s="6">
        <v>16.806999999999999</v>
      </c>
      <c r="X231" s="6">
        <v>16.949000000000002</v>
      </c>
      <c r="Y231" s="6">
        <v>16.861999999999998</v>
      </c>
      <c r="Z231" s="8">
        <v>16.926897303555677</v>
      </c>
      <c r="AA231" s="8">
        <v>16.991794607111352</v>
      </c>
      <c r="AB231" s="8">
        <v>17.157742858112233</v>
      </c>
      <c r="AC231" s="8">
        <v>17.22297500127231</v>
      </c>
    </row>
    <row r="232" spans="1:29" x14ac:dyDescent="0.2">
      <c r="A232" s="2" t="s">
        <v>200</v>
      </c>
      <c r="B232" s="2" t="str">
        <f t="shared" si="13"/>
        <v>37</v>
      </c>
      <c r="C232" s="2">
        <v>37038</v>
      </c>
      <c r="D232" s="2" t="s">
        <v>238</v>
      </c>
      <c r="E232" s="6">
        <v>7.4790000000000001</v>
      </c>
      <c r="F232" s="6">
        <v>7.5359999999999996</v>
      </c>
      <c r="G232" s="6">
        <v>7.5590000000000002</v>
      </c>
      <c r="H232" s="6">
        <v>7.7729999999999997</v>
      </c>
      <c r="I232" s="6">
        <v>8.09</v>
      </c>
      <c r="J232" s="6">
        <v>8.2490000000000006</v>
      </c>
      <c r="K232" s="6">
        <v>8.4130000000000003</v>
      </c>
      <c r="L232" s="6">
        <v>8.5299999999999994</v>
      </c>
      <c r="M232" s="6">
        <v>8.5879999999999992</v>
      </c>
      <c r="N232" s="6">
        <v>8.6159999999999997</v>
      </c>
      <c r="O232" s="6">
        <v>8.6509999999999998</v>
      </c>
      <c r="P232" s="6">
        <v>8.6999999999999993</v>
      </c>
      <c r="Q232" s="6">
        <v>8.7360000000000007</v>
      </c>
      <c r="R232" s="6">
        <v>8.798</v>
      </c>
      <c r="S232" s="6">
        <v>8.73</v>
      </c>
      <c r="T232" s="6">
        <v>8.7430000000000003</v>
      </c>
      <c r="U232" s="6">
        <v>8.7929999999999993</v>
      </c>
      <c r="V232" s="6">
        <v>8.7870000000000008</v>
      </c>
      <c r="W232" s="6">
        <v>8.7789999999999999</v>
      </c>
      <c r="X232" s="6">
        <v>8.8719999999999999</v>
      </c>
      <c r="Y232" s="6">
        <v>8.9239999999999995</v>
      </c>
      <c r="Z232" s="8">
        <v>9.0396953288803417</v>
      </c>
      <c r="AA232" s="8">
        <v>9.1553906577606838</v>
      </c>
      <c r="AB232" s="8">
        <v>9.2400677571766501</v>
      </c>
      <c r="AC232" s="8">
        <v>9.3550889312943522</v>
      </c>
    </row>
    <row r="233" spans="1:29" x14ac:dyDescent="0.2">
      <c r="A233" s="2" t="s">
        <v>200</v>
      </c>
      <c r="B233" s="2" t="str">
        <f t="shared" si="13"/>
        <v>37</v>
      </c>
      <c r="C233" s="2">
        <v>37039</v>
      </c>
      <c r="D233" s="2" t="s">
        <v>239</v>
      </c>
      <c r="E233" s="6">
        <v>13.202</v>
      </c>
      <c r="F233" s="6">
        <v>13.487</v>
      </c>
      <c r="G233" s="6">
        <v>13.743</v>
      </c>
      <c r="H233" s="6">
        <v>14.048</v>
      </c>
      <c r="I233" s="6">
        <v>14.301</v>
      </c>
      <c r="J233" s="6">
        <v>14.71</v>
      </c>
      <c r="K233" s="6">
        <v>14.818</v>
      </c>
      <c r="L233" s="6">
        <v>15.06</v>
      </c>
      <c r="M233" s="6">
        <v>15.401</v>
      </c>
      <c r="N233" s="6">
        <v>15.618</v>
      </c>
      <c r="O233" s="6">
        <v>15.756</v>
      </c>
      <c r="P233" s="6">
        <v>15.821</v>
      </c>
      <c r="Q233" s="6">
        <v>15.895</v>
      </c>
      <c r="R233" s="6">
        <v>15.936</v>
      </c>
      <c r="S233" s="6">
        <v>15.904</v>
      </c>
      <c r="T233" s="6">
        <v>15.885</v>
      </c>
      <c r="U233" s="6">
        <v>15.811999999999999</v>
      </c>
      <c r="V233" s="6">
        <v>15.664999999999999</v>
      </c>
      <c r="W233" s="6">
        <v>15.679</v>
      </c>
      <c r="X233" s="6">
        <v>15.622</v>
      </c>
      <c r="Y233" s="6">
        <v>15.692</v>
      </c>
      <c r="Z233" s="8">
        <v>15.587392534864378</v>
      </c>
      <c r="AA233" s="8">
        <v>15.482785069728756</v>
      </c>
      <c r="AB233" s="8">
        <v>15.288749361132057</v>
      </c>
      <c r="AC233" s="8">
        <v>15.184608536485824</v>
      </c>
    </row>
    <row r="234" spans="1:29" x14ac:dyDescent="0.2">
      <c r="A234" s="2" t="s">
        <v>200</v>
      </c>
      <c r="B234" s="2" t="str">
        <f t="shared" si="13"/>
        <v>37</v>
      </c>
      <c r="C234" s="2">
        <v>37040</v>
      </c>
      <c r="D234" s="2" t="s">
        <v>240</v>
      </c>
      <c r="E234" s="6">
        <v>3.52</v>
      </c>
      <c r="F234" s="6">
        <v>3.6469999999999998</v>
      </c>
      <c r="G234" s="6">
        <v>3.7389999999999999</v>
      </c>
      <c r="H234" s="6">
        <v>3.706</v>
      </c>
      <c r="I234" s="6">
        <v>3.8290000000000002</v>
      </c>
      <c r="J234" s="6">
        <v>3.9049999999999998</v>
      </c>
      <c r="K234" s="6">
        <v>3.8929999999999998</v>
      </c>
      <c r="L234" s="6">
        <v>3.89</v>
      </c>
      <c r="M234" s="6">
        <v>3.9140000000000001</v>
      </c>
      <c r="N234" s="6">
        <v>3.9209999999999998</v>
      </c>
      <c r="O234" s="6">
        <v>3.903</v>
      </c>
      <c r="P234" s="6">
        <v>3.875</v>
      </c>
      <c r="Q234" s="6">
        <v>3.887</v>
      </c>
      <c r="R234" s="6">
        <v>3.8580000000000001</v>
      </c>
      <c r="S234" s="6">
        <v>3.8420000000000001</v>
      </c>
      <c r="T234" s="6">
        <v>3.782</v>
      </c>
      <c r="U234" s="6">
        <v>3.758</v>
      </c>
      <c r="V234" s="6">
        <v>3.702</v>
      </c>
      <c r="W234" s="6">
        <v>3.702</v>
      </c>
      <c r="X234" s="6">
        <v>3.7069999999999999</v>
      </c>
      <c r="Y234" s="6">
        <v>3.71</v>
      </c>
      <c r="Z234" s="8">
        <v>3.6043710780654141</v>
      </c>
      <c r="AA234" s="8">
        <v>3.4987421561308287</v>
      </c>
      <c r="AB234" s="8">
        <v>3.3692607753216093</v>
      </c>
      <c r="AC234" s="8">
        <v>3.2637172676096124</v>
      </c>
    </row>
    <row r="235" spans="1:29" x14ac:dyDescent="0.2">
      <c r="A235" s="2" t="s">
        <v>200</v>
      </c>
      <c r="B235" s="2" t="str">
        <f t="shared" si="13"/>
        <v>37</v>
      </c>
      <c r="C235" s="2">
        <v>37041</v>
      </c>
      <c r="D235" s="2" t="s">
        <v>241</v>
      </c>
      <c r="E235" s="6">
        <v>5.0199999999999996</v>
      </c>
      <c r="F235" s="6">
        <v>5.1180000000000003</v>
      </c>
      <c r="G235" s="6">
        <v>5.226</v>
      </c>
      <c r="H235" s="6">
        <v>5.2530000000000001</v>
      </c>
      <c r="I235" s="6">
        <v>5.3410000000000002</v>
      </c>
      <c r="J235" s="6">
        <v>5.4740000000000002</v>
      </c>
      <c r="K235" s="6">
        <v>5.532</v>
      </c>
      <c r="L235" s="6">
        <v>5.5979999999999999</v>
      </c>
      <c r="M235" s="6">
        <v>5.6970000000000001</v>
      </c>
      <c r="N235" s="6">
        <v>5.8310000000000004</v>
      </c>
      <c r="O235" s="6">
        <v>5.97</v>
      </c>
      <c r="P235" s="6">
        <v>6.09</v>
      </c>
      <c r="Q235" s="6">
        <v>6.11</v>
      </c>
      <c r="R235" s="6">
        <v>6.1230000000000002</v>
      </c>
      <c r="S235" s="6">
        <v>6.0259999999999998</v>
      </c>
      <c r="T235" s="6">
        <v>6.0449999999999999</v>
      </c>
      <c r="U235" s="6">
        <v>6.0490000000000004</v>
      </c>
      <c r="V235" s="6">
        <v>6.077</v>
      </c>
      <c r="W235" s="6">
        <v>6.1239999999999997</v>
      </c>
      <c r="X235" s="6">
        <v>6.2220000000000004</v>
      </c>
      <c r="Y235" s="6">
        <v>6.2290000000000001</v>
      </c>
      <c r="Z235" s="8">
        <v>6.3853615989064831</v>
      </c>
      <c r="AA235" s="8">
        <v>6.5417231978129635</v>
      </c>
      <c r="AB235" s="8">
        <v>6.7217948272383401</v>
      </c>
      <c r="AC235" s="8">
        <v>6.8779807107503208</v>
      </c>
    </row>
    <row r="236" spans="1:29" x14ac:dyDescent="0.2">
      <c r="A236" s="2" t="s">
        <v>200</v>
      </c>
      <c r="B236" s="2" t="str">
        <f t="shared" si="13"/>
        <v>37</v>
      </c>
      <c r="C236" s="2">
        <v>37042</v>
      </c>
      <c r="D236" s="2" t="s">
        <v>242</v>
      </c>
      <c r="E236" s="6">
        <v>9.9710000000000001</v>
      </c>
      <c r="F236" s="6">
        <v>10.194000000000001</v>
      </c>
      <c r="G236" s="6">
        <v>10.359</v>
      </c>
      <c r="H236" s="6">
        <v>10.474</v>
      </c>
      <c r="I236" s="6">
        <v>10.606999999999999</v>
      </c>
      <c r="J236" s="6">
        <v>10.757999999999999</v>
      </c>
      <c r="K236" s="6">
        <v>10.856</v>
      </c>
      <c r="L236" s="6">
        <v>10.882</v>
      </c>
      <c r="M236" s="6">
        <v>10.946</v>
      </c>
      <c r="N236" s="6">
        <v>10.976000000000001</v>
      </c>
      <c r="O236" s="6">
        <v>11.02</v>
      </c>
      <c r="P236" s="6">
        <v>10.956</v>
      </c>
      <c r="Q236" s="6">
        <v>10.975</v>
      </c>
      <c r="R236" s="6">
        <v>10.961</v>
      </c>
      <c r="S236" s="6">
        <v>10.928000000000001</v>
      </c>
      <c r="T236" s="6">
        <v>11.029</v>
      </c>
      <c r="U236" s="6">
        <v>11.010999999999999</v>
      </c>
      <c r="V236" s="6">
        <v>10.981</v>
      </c>
      <c r="W236" s="6">
        <v>10.97</v>
      </c>
      <c r="X236" s="6">
        <v>10.882999999999999</v>
      </c>
      <c r="Y236" s="6">
        <v>10.805999999999999</v>
      </c>
      <c r="Z236" s="8">
        <v>10.771049082634136</v>
      </c>
      <c r="AA236" s="8">
        <v>10.73609816526827</v>
      </c>
      <c r="AB236" s="8">
        <v>10.770360108475229</v>
      </c>
      <c r="AC236" s="8">
        <v>10.735160142373738</v>
      </c>
    </row>
    <row r="237" spans="1:29" x14ac:dyDescent="0.2">
      <c r="A237" s="2"/>
      <c r="B237" s="2"/>
      <c r="C237" s="2">
        <v>37043</v>
      </c>
      <c r="D237" s="3" t="s">
        <v>243</v>
      </c>
      <c r="E237" s="6">
        <v>4.298</v>
      </c>
      <c r="F237" s="6">
        <v>4.3730000000000002</v>
      </c>
      <c r="G237" s="6">
        <v>4.4770000000000003</v>
      </c>
      <c r="H237" s="6">
        <v>4.6130000000000004</v>
      </c>
      <c r="I237" s="6">
        <v>4.6890000000000001</v>
      </c>
      <c r="J237" s="6">
        <v>4.7969999999999997</v>
      </c>
      <c r="K237" s="6">
        <v>4.9080000000000004</v>
      </c>
      <c r="L237" s="6">
        <v>5.0659999999999998</v>
      </c>
      <c r="M237" s="6">
        <v>5.173</v>
      </c>
      <c r="N237" s="6">
        <v>5.2610000000000001</v>
      </c>
      <c r="O237" s="6">
        <v>5.274</v>
      </c>
      <c r="P237" s="6">
        <v>5.2859999999999996</v>
      </c>
      <c r="Q237" s="6">
        <v>5.3559999999999999</v>
      </c>
      <c r="R237" s="6">
        <v>5.3949999999999996</v>
      </c>
      <c r="S237" s="6">
        <v>5.4021670541348383</v>
      </c>
      <c r="T237" s="6">
        <v>5.4516197276652276</v>
      </c>
      <c r="U237" s="6">
        <v>5.4847673530388574</v>
      </c>
      <c r="V237" s="6">
        <v>5.5141522749916962</v>
      </c>
      <c r="W237" s="6">
        <v>5.5566170707406171</v>
      </c>
      <c r="X237" s="6">
        <v>5.609474094985055</v>
      </c>
      <c r="Y237" s="6">
        <v>5.6454885420126208</v>
      </c>
      <c r="Z237" s="8">
        <v>5.8375330085189372</v>
      </c>
      <c r="AA237" s="8">
        <v>6.0295774750252527</v>
      </c>
      <c r="AB237" s="8">
        <v>6.2200960183480856</v>
      </c>
      <c r="AC237" s="8">
        <v>6.4109153693990333</v>
      </c>
    </row>
    <row r="238" spans="1:29" x14ac:dyDescent="0.2">
      <c r="A238" s="2" t="s">
        <v>200</v>
      </c>
      <c r="B238" s="2" t="str">
        <f>LEFT(C238,2)</f>
        <v>37</v>
      </c>
      <c r="C238" s="2">
        <v>37044</v>
      </c>
      <c r="D238" s="2" t="s">
        <v>244</v>
      </c>
      <c r="E238" s="6">
        <v>5.2530000000000001</v>
      </c>
      <c r="F238" s="6">
        <v>5.3689999999999998</v>
      </c>
      <c r="G238" s="6">
        <v>5.5229999999999997</v>
      </c>
      <c r="H238" s="6">
        <v>5.6630000000000003</v>
      </c>
      <c r="I238" s="6">
        <v>5.86</v>
      </c>
      <c r="J238" s="6">
        <v>6.0030000000000001</v>
      </c>
      <c r="K238" s="6">
        <v>6.0670000000000002</v>
      </c>
      <c r="L238" s="6">
        <v>6.1550000000000002</v>
      </c>
      <c r="M238" s="6">
        <v>6.3330000000000002</v>
      </c>
      <c r="N238" s="6">
        <v>6.4080000000000004</v>
      </c>
      <c r="O238" s="6">
        <v>6.4770000000000003</v>
      </c>
      <c r="P238" s="6">
        <v>6.5110000000000001</v>
      </c>
      <c r="Q238" s="6">
        <v>6.5359999999999996</v>
      </c>
      <c r="R238" s="6">
        <v>6.44</v>
      </c>
      <c r="S238" s="6">
        <v>6.37</v>
      </c>
      <c r="T238" s="6">
        <v>6.4210000000000003</v>
      </c>
      <c r="U238" s="6">
        <v>6.3470000000000004</v>
      </c>
      <c r="V238" s="6">
        <v>6.3220000000000001</v>
      </c>
      <c r="W238" s="6">
        <v>6.3810000000000002</v>
      </c>
      <c r="X238" s="6">
        <v>6.3940000000000001</v>
      </c>
      <c r="Y238" s="6">
        <v>6.3920000000000003</v>
      </c>
      <c r="Z238" s="8">
        <v>6.381543917497984</v>
      </c>
      <c r="AA238" s="8">
        <v>6.3710878349959668</v>
      </c>
      <c r="AB238" s="8">
        <v>6.360530066824583</v>
      </c>
      <c r="AC238" s="8">
        <v>6.3500707127072653</v>
      </c>
    </row>
    <row r="239" spans="1:29" x14ac:dyDescent="0.2">
      <c r="A239" s="2" t="s">
        <v>200</v>
      </c>
      <c r="B239" s="2" t="str">
        <f>LEFT(C239,2)</f>
        <v>37</v>
      </c>
      <c r="C239" s="2">
        <v>37045</v>
      </c>
      <c r="D239" s="2" t="s">
        <v>245</v>
      </c>
      <c r="E239" s="6">
        <v>4.0970000000000004</v>
      </c>
      <c r="F239" s="6">
        <v>4.165</v>
      </c>
      <c r="G239" s="6">
        <v>4.242</v>
      </c>
      <c r="H239" s="6">
        <v>4.2830000000000004</v>
      </c>
      <c r="I239" s="6">
        <v>4.3220000000000001</v>
      </c>
      <c r="J239" s="6">
        <v>4.3789999999999996</v>
      </c>
      <c r="K239" s="6">
        <v>4.3940000000000001</v>
      </c>
      <c r="L239" s="6">
        <v>4.4029999999999996</v>
      </c>
      <c r="M239" s="6">
        <v>4.4649999999999999</v>
      </c>
      <c r="N239" s="6">
        <v>4.5510000000000002</v>
      </c>
      <c r="O239" s="6">
        <v>4.617</v>
      </c>
      <c r="P239" s="6">
        <v>4.7249999999999996</v>
      </c>
      <c r="Q239" s="6">
        <v>4.7240000000000002</v>
      </c>
      <c r="R239" s="6">
        <v>4.7190000000000003</v>
      </c>
      <c r="S239" s="6">
        <v>4.6900000000000004</v>
      </c>
      <c r="T239" s="6">
        <v>4.7489999999999997</v>
      </c>
      <c r="U239" s="6">
        <v>4.7590000000000003</v>
      </c>
      <c r="V239" s="6">
        <v>4.7320000000000002</v>
      </c>
      <c r="W239" s="6">
        <v>4.6920000000000002</v>
      </c>
      <c r="X239" s="6">
        <v>4.6840000000000002</v>
      </c>
      <c r="Y239" s="6">
        <v>4.7539999999999996</v>
      </c>
      <c r="Z239" s="8">
        <v>4.7928858106280643</v>
      </c>
      <c r="AA239" s="8">
        <v>4.8317716212561264</v>
      </c>
      <c r="AB239" s="8">
        <v>4.806602363976002</v>
      </c>
      <c r="AC239" s="8">
        <v>4.844915602718503</v>
      </c>
    </row>
    <row r="240" spans="1:29" x14ac:dyDescent="0.2">
      <c r="A240" s="2" t="s">
        <v>200</v>
      </c>
      <c r="B240" s="2" t="str">
        <f>LEFT(C240,2)</f>
        <v>37</v>
      </c>
      <c r="C240" s="2">
        <v>37046</v>
      </c>
      <c r="D240" s="2" t="s">
        <v>246</v>
      </c>
      <c r="E240" s="6">
        <v>10.254</v>
      </c>
      <c r="F240" s="6">
        <v>10.403</v>
      </c>
      <c r="G240" s="6">
        <v>10.547000000000001</v>
      </c>
      <c r="H240" s="6">
        <v>10.573</v>
      </c>
      <c r="I240" s="6">
        <v>10.885</v>
      </c>
      <c r="J240" s="6">
        <v>11.194000000000001</v>
      </c>
      <c r="K240" s="6">
        <v>11.38</v>
      </c>
      <c r="L240" s="6">
        <v>11.813000000000001</v>
      </c>
      <c r="M240" s="6">
        <v>12.145</v>
      </c>
      <c r="N240" s="6">
        <v>12.41</v>
      </c>
      <c r="O240" s="6">
        <v>12.6</v>
      </c>
      <c r="P240" s="6">
        <v>12.85</v>
      </c>
      <c r="Q240" s="6">
        <v>13.1</v>
      </c>
      <c r="R240" s="6">
        <v>13.141999999999999</v>
      </c>
      <c r="S240" s="6">
        <v>13.362</v>
      </c>
      <c r="T240" s="6">
        <v>13.48</v>
      </c>
      <c r="U240" s="6">
        <v>13.638</v>
      </c>
      <c r="V240" s="6">
        <v>13.79</v>
      </c>
      <c r="W240" s="6">
        <v>13.842000000000001</v>
      </c>
      <c r="X240" s="6">
        <v>13.861000000000001</v>
      </c>
      <c r="Y240" s="6">
        <v>13.946999999999999</v>
      </c>
      <c r="Z240" s="8">
        <v>14.441549976542952</v>
      </c>
      <c r="AA240" s="8">
        <v>14.936099953085904</v>
      </c>
      <c r="AB240" s="8">
        <v>15.433801542952459</v>
      </c>
      <c r="AC240" s="8">
        <v>15.925302025125104</v>
      </c>
    </row>
    <row r="241" spans="1:29" x14ac:dyDescent="0.2">
      <c r="A241" s="2" t="s">
        <v>200</v>
      </c>
      <c r="B241" s="2" t="str">
        <f>LEFT(C241,2)</f>
        <v>37</v>
      </c>
      <c r="C241" s="2">
        <v>37047</v>
      </c>
      <c r="D241" s="2" t="s">
        <v>247</v>
      </c>
      <c r="E241" s="6">
        <v>16.004999999999999</v>
      </c>
      <c r="F241" s="6">
        <v>16.195</v>
      </c>
      <c r="G241" s="6">
        <v>16.329999999999998</v>
      </c>
      <c r="H241" s="6">
        <v>16.5</v>
      </c>
      <c r="I241" s="6">
        <v>16.581</v>
      </c>
      <c r="J241" s="6">
        <v>16.588999999999999</v>
      </c>
      <c r="K241" s="6">
        <v>16.625</v>
      </c>
      <c r="L241" s="6">
        <v>16.675999999999998</v>
      </c>
      <c r="M241" s="6">
        <v>16.957000000000001</v>
      </c>
      <c r="N241" s="6">
        <v>17.096</v>
      </c>
      <c r="O241" s="6">
        <v>17.231000000000002</v>
      </c>
      <c r="P241" s="6">
        <v>17.268000000000001</v>
      </c>
      <c r="Q241" s="6">
        <v>17.303000000000001</v>
      </c>
      <c r="R241" s="6">
        <v>17.312999999999999</v>
      </c>
      <c r="S241" s="6">
        <v>17.408000000000001</v>
      </c>
      <c r="T241" s="6">
        <v>17.472999999999999</v>
      </c>
      <c r="U241" s="6">
        <v>17.466000000000001</v>
      </c>
      <c r="V241" s="6">
        <v>17.521000000000001</v>
      </c>
      <c r="W241" s="6">
        <v>17.515000000000001</v>
      </c>
      <c r="X241" s="6">
        <v>17.638999999999999</v>
      </c>
      <c r="Y241" s="6">
        <v>17.638000000000002</v>
      </c>
      <c r="Z241" s="8">
        <v>17.830506705527473</v>
      </c>
      <c r="AA241" s="8">
        <v>18.023013411054951</v>
      </c>
      <c r="AB241" s="8">
        <v>18.255056383499106</v>
      </c>
      <c r="AC241" s="8">
        <v>18.447574003342574</v>
      </c>
    </row>
    <row r="242" spans="1:29" x14ac:dyDescent="0.2">
      <c r="A242" s="2" t="s">
        <v>200</v>
      </c>
      <c r="B242" s="2" t="str">
        <f>LEFT(C242,2)</f>
        <v>37</v>
      </c>
      <c r="C242" s="2">
        <v>37048</v>
      </c>
      <c r="D242" s="2" t="s">
        <v>248</v>
      </c>
      <c r="E242" s="6">
        <v>6.6459999999999999</v>
      </c>
      <c r="F242" s="6">
        <v>6.6440000000000001</v>
      </c>
      <c r="G242" s="6">
        <v>6.6509999999999998</v>
      </c>
      <c r="H242" s="6">
        <v>6.625</v>
      </c>
      <c r="I242" s="6">
        <v>6.6820000000000004</v>
      </c>
      <c r="J242" s="6">
        <v>6.81</v>
      </c>
      <c r="K242" s="6">
        <v>6.8440000000000003</v>
      </c>
      <c r="L242" s="6">
        <v>6.8769999999999998</v>
      </c>
      <c r="M242" s="6">
        <v>6.968</v>
      </c>
      <c r="N242" s="6">
        <v>7.0190000000000001</v>
      </c>
      <c r="O242" s="6">
        <v>7.0250000000000004</v>
      </c>
      <c r="P242" s="6">
        <v>6.9690000000000003</v>
      </c>
      <c r="Q242" s="6">
        <v>7.0140000000000002</v>
      </c>
      <c r="R242" s="6">
        <v>7.0140000000000002</v>
      </c>
      <c r="S242" s="6">
        <v>7.0090000000000003</v>
      </c>
      <c r="T242" s="6">
        <v>7.0110000000000001</v>
      </c>
      <c r="U242" s="6">
        <v>7.0209999999999999</v>
      </c>
      <c r="V242" s="6">
        <v>7.0229999999999997</v>
      </c>
      <c r="W242" s="6">
        <v>7.0759999999999996</v>
      </c>
      <c r="X242" s="6">
        <v>7.1210000000000004</v>
      </c>
      <c r="Y242" s="6">
        <v>7.17</v>
      </c>
      <c r="Z242" s="8">
        <v>7.2287810508061483</v>
      </c>
      <c r="AA242" s="8">
        <v>7.2875621016122984</v>
      </c>
      <c r="AB242" s="8">
        <v>7.30781388576428</v>
      </c>
      <c r="AC242" s="8">
        <v>7.3661932250656168</v>
      </c>
    </row>
    <row r="243" spans="1:29" x14ac:dyDescent="0.2">
      <c r="A243" s="2"/>
      <c r="B243" s="2"/>
      <c r="C243" s="2">
        <v>37049</v>
      </c>
      <c r="D243" s="3" t="s">
        <v>249</v>
      </c>
      <c r="E243" s="6">
        <v>4.7519999999999998</v>
      </c>
      <c r="F243" s="6">
        <v>4.7679999999999998</v>
      </c>
      <c r="G243" s="6">
        <v>4.7709999999999999</v>
      </c>
      <c r="H243" s="6">
        <v>4.8049999999999997</v>
      </c>
      <c r="I243" s="6">
        <v>4.7460000000000004</v>
      </c>
      <c r="J243" s="6">
        <v>4.7949999999999999</v>
      </c>
      <c r="K243" s="6">
        <v>4.7409999999999997</v>
      </c>
      <c r="L243" s="6">
        <v>4.7290000000000001</v>
      </c>
      <c r="M243" s="6">
        <v>4.7859999999999996</v>
      </c>
      <c r="N243" s="6">
        <v>4.7919999999999998</v>
      </c>
      <c r="O243" s="6">
        <v>4.7839999999999998</v>
      </c>
      <c r="P243" s="6">
        <v>4.7779999999999996</v>
      </c>
      <c r="Q243" s="6">
        <v>4.8040000000000003</v>
      </c>
      <c r="R243" s="6">
        <v>4.8440000000000003</v>
      </c>
      <c r="S243" s="6">
        <v>4.7850000000000001</v>
      </c>
      <c r="T243" s="6">
        <v>4.8019999999999996</v>
      </c>
      <c r="U243" s="6">
        <v>4.7459800825152936</v>
      </c>
      <c r="V243" s="6">
        <v>4.7548612889457953</v>
      </c>
      <c r="W243" s="6">
        <v>4.7377820458102144</v>
      </c>
      <c r="X243" s="6">
        <v>4.7309503485559814</v>
      </c>
      <c r="Y243" s="6">
        <v>4.7541781192203727</v>
      </c>
      <c r="Z243" s="8">
        <v>4.7293374678209057</v>
      </c>
      <c r="AA243" s="8">
        <v>4.7044968164214378</v>
      </c>
      <c r="AB243" s="8">
        <v>4.6518486335089637</v>
      </c>
      <c r="AC243" s="8">
        <v>4.6271293475567701</v>
      </c>
    </row>
    <row r="244" spans="1:29" x14ac:dyDescent="0.2">
      <c r="A244" s="2" t="s">
        <v>200</v>
      </c>
      <c r="B244" s="2" t="str">
        <f t="shared" ref="B244:B251" si="14">LEFT(C244,2)</f>
        <v>37</v>
      </c>
      <c r="C244" s="2">
        <v>37050</v>
      </c>
      <c r="D244" s="2" t="s">
        <v>250</v>
      </c>
      <c r="E244" s="6">
        <v>5.8259999999999996</v>
      </c>
      <c r="F244" s="6">
        <v>5.9660000000000002</v>
      </c>
      <c r="G244" s="6">
        <v>6.1520000000000001</v>
      </c>
      <c r="H244" s="6">
        <v>6.5709999999999997</v>
      </c>
      <c r="I244" s="6">
        <v>6.8860000000000001</v>
      </c>
      <c r="J244" s="6">
        <v>7.0819999999999999</v>
      </c>
      <c r="K244" s="6">
        <v>7.2850000000000001</v>
      </c>
      <c r="L244" s="6">
        <v>7.641</v>
      </c>
      <c r="M244" s="6">
        <v>7.91</v>
      </c>
      <c r="N244" s="6">
        <v>8.1959999999999997</v>
      </c>
      <c r="O244" s="6">
        <v>8.2810000000000006</v>
      </c>
      <c r="P244" s="6">
        <v>8.2859999999999996</v>
      </c>
      <c r="Q244" s="6">
        <v>8.3140000000000001</v>
      </c>
      <c r="R244" s="6">
        <v>8.3420000000000005</v>
      </c>
      <c r="S244" s="6">
        <v>8.3789999999999996</v>
      </c>
      <c r="T244" s="6">
        <v>8.3879999999999999</v>
      </c>
      <c r="U244" s="6">
        <v>8.3699999999999992</v>
      </c>
      <c r="V244" s="6">
        <v>8.3800000000000008</v>
      </c>
      <c r="W244" s="6">
        <v>8.3889999999999993</v>
      </c>
      <c r="X244" s="6">
        <v>8.4930000000000003</v>
      </c>
      <c r="Y244" s="6">
        <v>8.4789999999999992</v>
      </c>
      <c r="Z244" s="8">
        <v>8.5742263791229316</v>
      </c>
      <c r="AA244" s="8">
        <v>8.6694527582458658</v>
      </c>
      <c r="AB244" s="8">
        <v>8.7982275552838072</v>
      </c>
      <c r="AC244" s="8">
        <v>8.8936111663099968</v>
      </c>
    </row>
    <row r="245" spans="1:29" x14ac:dyDescent="0.2">
      <c r="A245" s="2" t="s">
        <v>200</v>
      </c>
      <c r="B245" s="2" t="str">
        <f t="shared" si="14"/>
        <v>37</v>
      </c>
      <c r="C245" s="2">
        <v>37051</v>
      </c>
      <c r="D245" s="2" t="s">
        <v>251</v>
      </c>
      <c r="E245" s="6">
        <v>4.3630000000000004</v>
      </c>
      <c r="F245" s="6">
        <v>4.42</v>
      </c>
      <c r="G245" s="6">
        <v>4.4269999999999996</v>
      </c>
      <c r="H245" s="6">
        <v>4.3979999999999997</v>
      </c>
      <c r="I245" s="6">
        <v>4.4359999999999999</v>
      </c>
      <c r="J245" s="6">
        <v>4.492</v>
      </c>
      <c r="K245" s="6">
        <v>4.4790000000000001</v>
      </c>
      <c r="L245" s="6">
        <v>4.5049999999999999</v>
      </c>
      <c r="M245" s="6">
        <v>4.57</v>
      </c>
      <c r="N245" s="6">
        <v>4.5659999999999998</v>
      </c>
      <c r="O245" s="6">
        <v>4.5119999999999996</v>
      </c>
      <c r="P245" s="6">
        <v>4.4939999999999998</v>
      </c>
      <c r="Q245" s="6">
        <v>4.4530000000000003</v>
      </c>
      <c r="R245" s="6">
        <v>4.4260000000000002</v>
      </c>
      <c r="S245" s="6">
        <v>4.3810000000000002</v>
      </c>
      <c r="T245" s="6">
        <v>4.3609999999999998</v>
      </c>
      <c r="U245" s="6">
        <v>4.33</v>
      </c>
      <c r="V245" s="6">
        <v>4.266</v>
      </c>
      <c r="W245" s="6">
        <v>4.2089999999999996</v>
      </c>
      <c r="X245" s="6">
        <v>4.2080000000000002</v>
      </c>
      <c r="Y245" s="6">
        <v>4.1920000000000002</v>
      </c>
      <c r="Z245" s="8">
        <v>4.0273531807330434</v>
      </c>
      <c r="AA245" s="8">
        <v>3.8627063614660866</v>
      </c>
      <c r="AB245" s="8">
        <v>3.6791192248279732</v>
      </c>
      <c r="AC245" s="8">
        <v>3.5138439825867152</v>
      </c>
    </row>
    <row r="246" spans="1:29" x14ac:dyDescent="0.2">
      <c r="A246" s="2" t="s">
        <v>200</v>
      </c>
      <c r="B246" s="2" t="str">
        <f t="shared" si="14"/>
        <v>37</v>
      </c>
      <c r="C246" s="2">
        <v>37052</v>
      </c>
      <c r="D246" s="2" t="s">
        <v>252</v>
      </c>
      <c r="E246" s="6">
        <v>5.9950000000000001</v>
      </c>
      <c r="F246" s="6">
        <v>6.1020000000000003</v>
      </c>
      <c r="G246" s="6">
        <v>6.234</v>
      </c>
      <c r="H246" s="6">
        <v>6.2990000000000004</v>
      </c>
      <c r="I246" s="6">
        <v>6.4420000000000002</v>
      </c>
      <c r="J246" s="6">
        <v>6.681</v>
      </c>
      <c r="K246" s="6">
        <v>6.9530000000000003</v>
      </c>
      <c r="L246" s="6">
        <v>7.3540000000000001</v>
      </c>
      <c r="M246" s="6">
        <v>7.758</v>
      </c>
      <c r="N246" s="6">
        <v>7.9870000000000001</v>
      </c>
      <c r="O246" s="6">
        <v>8.15</v>
      </c>
      <c r="P246" s="6">
        <v>8.2889999999999997</v>
      </c>
      <c r="Q246" s="6">
        <v>8.3849999999999998</v>
      </c>
      <c r="R246" s="6">
        <v>8.4580000000000002</v>
      </c>
      <c r="S246" s="6">
        <v>8.4269999999999996</v>
      </c>
      <c r="T246" s="6">
        <v>8.4719999999999995</v>
      </c>
      <c r="U246" s="6">
        <v>8.5429999999999993</v>
      </c>
      <c r="V246" s="6">
        <v>8.6780000000000008</v>
      </c>
      <c r="W246" s="6">
        <v>8.7799999999999994</v>
      </c>
      <c r="X246" s="6">
        <v>8.8930000000000007</v>
      </c>
      <c r="Y246" s="6">
        <v>9.0370000000000008</v>
      </c>
      <c r="Z246" s="8">
        <v>9.5135584122996253</v>
      </c>
      <c r="AA246" s="8">
        <v>9.9901168245992498</v>
      </c>
      <c r="AB246" s="8">
        <v>10.393687028201597</v>
      </c>
      <c r="AC246" s="8">
        <v>10.862651724514595</v>
      </c>
    </row>
    <row r="247" spans="1:29" x14ac:dyDescent="0.2">
      <c r="A247" s="2" t="s">
        <v>200</v>
      </c>
      <c r="B247" s="2" t="str">
        <f t="shared" si="14"/>
        <v>37</v>
      </c>
      <c r="C247" s="2">
        <v>37053</v>
      </c>
      <c r="D247" s="2" t="s">
        <v>253</v>
      </c>
      <c r="E247" s="6">
        <v>23.774000000000001</v>
      </c>
      <c r="F247" s="6">
        <v>23.9</v>
      </c>
      <c r="G247" s="6">
        <v>24.015999999999998</v>
      </c>
      <c r="H247" s="6">
        <v>24.248000000000001</v>
      </c>
      <c r="I247" s="6">
        <v>24.498000000000001</v>
      </c>
      <c r="J247" s="6">
        <v>24.79</v>
      </c>
      <c r="K247" s="6">
        <v>25.221</v>
      </c>
      <c r="L247" s="6">
        <v>25.684999999999999</v>
      </c>
      <c r="M247" s="6">
        <v>26.263999999999999</v>
      </c>
      <c r="N247" s="6">
        <v>26.678999999999998</v>
      </c>
      <c r="O247" s="6">
        <v>26.914999999999999</v>
      </c>
      <c r="P247" s="6">
        <v>27.266999999999999</v>
      </c>
      <c r="Q247" s="6">
        <v>27.454000000000001</v>
      </c>
      <c r="R247" s="6">
        <v>27.8</v>
      </c>
      <c r="S247" s="6">
        <v>27.82</v>
      </c>
      <c r="T247" s="6">
        <v>27.977</v>
      </c>
      <c r="U247" s="6">
        <v>28.059000000000001</v>
      </c>
      <c r="V247" s="6">
        <v>28.254999999999999</v>
      </c>
      <c r="W247" s="6">
        <v>28.259</v>
      </c>
      <c r="X247" s="6">
        <v>28.292000000000002</v>
      </c>
      <c r="Y247" s="6">
        <v>28.300999999999998</v>
      </c>
      <c r="Z247" s="8">
        <v>28.709250363012345</v>
      </c>
      <c r="AA247" s="8">
        <v>29.117500726024687</v>
      </c>
      <c r="AB247" s="8">
        <v>29.597985713052704</v>
      </c>
      <c r="AC247" s="8">
        <v>30.006106248381673</v>
      </c>
    </row>
    <row r="248" spans="1:29" x14ac:dyDescent="0.2">
      <c r="A248" s="2" t="s">
        <v>200</v>
      </c>
      <c r="B248" s="2" t="str">
        <f t="shared" si="14"/>
        <v>37</v>
      </c>
      <c r="C248" s="2">
        <v>37054</v>
      </c>
      <c r="D248" s="2" t="s">
        <v>254</v>
      </c>
      <c r="E248" s="6">
        <v>28.879000000000001</v>
      </c>
      <c r="F248" s="6">
        <v>29.184999999999999</v>
      </c>
      <c r="G248" s="6">
        <v>29.588000000000001</v>
      </c>
      <c r="H248" s="6">
        <v>29.582000000000001</v>
      </c>
      <c r="I248" s="6">
        <v>29.942</v>
      </c>
      <c r="J248" s="6">
        <v>30.045000000000002</v>
      </c>
      <c r="K248" s="6">
        <v>30.096</v>
      </c>
      <c r="L248" s="6">
        <v>30.228000000000002</v>
      </c>
      <c r="M248" s="6">
        <v>30.448</v>
      </c>
      <c r="N248" s="6">
        <v>31.036000000000001</v>
      </c>
      <c r="O248" s="6">
        <v>31.184000000000001</v>
      </c>
      <c r="P248" s="6">
        <v>31.457000000000001</v>
      </c>
      <c r="Q248" s="6">
        <v>31.690999999999999</v>
      </c>
      <c r="R248" s="6">
        <v>31.908999999999999</v>
      </c>
      <c r="S248" s="6">
        <v>31.850999999999999</v>
      </c>
      <c r="T248" s="6">
        <v>31.978999999999999</v>
      </c>
      <c r="U248" s="6">
        <v>32.152999999999999</v>
      </c>
      <c r="V248" s="6">
        <v>32.405999999999999</v>
      </c>
      <c r="W248" s="6">
        <v>32.555</v>
      </c>
      <c r="X248" s="6">
        <v>32.630000000000003</v>
      </c>
      <c r="Y248" s="6">
        <v>32.856000000000002</v>
      </c>
      <c r="Z248" s="8">
        <v>33.711934858455145</v>
      </c>
      <c r="AA248" s="8">
        <v>34.567869716910302</v>
      </c>
      <c r="AB248" s="8">
        <v>35.350151393366609</v>
      </c>
      <c r="AC248" s="8">
        <v>36.200198703793667</v>
      </c>
    </row>
    <row r="249" spans="1:29" x14ac:dyDescent="0.2">
      <c r="A249" s="2" t="s">
        <v>200</v>
      </c>
      <c r="B249" s="2" t="str">
        <f t="shared" si="14"/>
        <v>37</v>
      </c>
      <c r="C249" s="2">
        <v>37055</v>
      </c>
      <c r="D249" s="2" t="s">
        <v>255</v>
      </c>
      <c r="E249" s="6">
        <v>9.5749999999999993</v>
      </c>
      <c r="F249" s="6">
        <v>9.7230000000000008</v>
      </c>
      <c r="G249" s="6">
        <v>9.9359999999999999</v>
      </c>
      <c r="H249" s="6">
        <v>10.208</v>
      </c>
      <c r="I249" s="6">
        <v>10.411</v>
      </c>
      <c r="J249" s="6">
        <v>10.617000000000001</v>
      </c>
      <c r="K249" s="6">
        <v>10.837</v>
      </c>
      <c r="L249" s="6">
        <v>11.103999999999999</v>
      </c>
      <c r="M249" s="6">
        <v>11.287000000000001</v>
      </c>
      <c r="N249" s="6">
        <v>11.478999999999999</v>
      </c>
      <c r="O249" s="6">
        <v>11.625</v>
      </c>
      <c r="P249" s="6">
        <v>11.817</v>
      </c>
      <c r="Q249" s="6">
        <v>11.936</v>
      </c>
      <c r="R249" s="6">
        <v>12.026999999999999</v>
      </c>
      <c r="S249" s="6">
        <v>12.025</v>
      </c>
      <c r="T249" s="6">
        <v>12.111000000000001</v>
      </c>
      <c r="U249" s="6">
        <v>12.244</v>
      </c>
      <c r="V249" s="6">
        <v>12.343999999999999</v>
      </c>
      <c r="W249" s="6">
        <v>12.467000000000001</v>
      </c>
      <c r="X249" s="6">
        <v>12.500999999999999</v>
      </c>
      <c r="Y249" s="6">
        <v>12.696</v>
      </c>
      <c r="Z249" s="8">
        <v>13.250057507987222</v>
      </c>
      <c r="AA249" s="8">
        <v>13.804115015974441</v>
      </c>
      <c r="AB249" s="8">
        <v>14.246752465620224</v>
      </c>
      <c r="AC249" s="8">
        <v>14.792300111126545</v>
      </c>
    </row>
    <row r="250" spans="1:29" x14ac:dyDescent="0.2">
      <c r="A250" s="2" t="s">
        <v>163</v>
      </c>
      <c r="B250" s="2" t="str">
        <f t="shared" si="14"/>
        <v>37</v>
      </c>
      <c r="C250" s="2">
        <v>37056</v>
      </c>
      <c r="D250" s="2" t="s">
        <v>256</v>
      </c>
      <c r="E250" s="6">
        <v>5.6760000000000002</v>
      </c>
      <c r="F250" s="6">
        <v>5.7640000000000002</v>
      </c>
      <c r="G250" s="6">
        <v>5.94</v>
      </c>
      <c r="H250" s="6">
        <v>6.1139999999999999</v>
      </c>
      <c r="I250" s="6">
        <v>6.2430000000000003</v>
      </c>
      <c r="J250" s="6">
        <v>6.4089999999999998</v>
      </c>
      <c r="K250" s="6">
        <v>6.5579999999999998</v>
      </c>
      <c r="L250" s="6">
        <v>6.7279999999999998</v>
      </c>
      <c r="M250" s="6">
        <v>7.0039999999999996</v>
      </c>
      <c r="N250" s="6">
        <v>7.2530000000000001</v>
      </c>
      <c r="O250" s="6">
        <v>7.3360000000000003</v>
      </c>
      <c r="P250" s="6">
        <v>7.3920000000000003</v>
      </c>
      <c r="Q250" s="6">
        <v>7.4</v>
      </c>
      <c r="R250" s="6">
        <v>7.391</v>
      </c>
      <c r="S250" s="6">
        <v>7.2859999999999996</v>
      </c>
      <c r="T250" s="6">
        <v>7.2939999999999996</v>
      </c>
      <c r="U250" s="6">
        <v>7.2930000000000001</v>
      </c>
      <c r="V250" s="6">
        <v>7.3029999999999999</v>
      </c>
      <c r="W250" s="6">
        <v>7.3579999999999997</v>
      </c>
      <c r="X250" s="6">
        <v>7.4349999999999996</v>
      </c>
      <c r="Y250" s="6">
        <v>7.48</v>
      </c>
      <c r="Z250" s="8">
        <v>7.571904436860069</v>
      </c>
      <c r="AA250" s="8">
        <v>7.6638088737201366</v>
      </c>
      <c r="AB250" s="8">
        <v>7.7273249146757683</v>
      </c>
      <c r="AC250" s="8">
        <v>7.8186764505119442</v>
      </c>
    </row>
    <row r="251" spans="1:29" x14ac:dyDescent="0.2">
      <c r="A251" s="2" t="s">
        <v>200</v>
      </c>
      <c r="B251" s="2" t="str">
        <f t="shared" si="14"/>
        <v>37</v>
      </c>
      <c r="C251" s="2">
        <v>37057</v>
      </c>
      <c r="D251" s="2" t="s">
        <v>257</v>
      </c>
      <c r="E251" s="6">
        <v>13.629</v>
      </c>
      <c r="F251" s="6">
        <v>13.798999999999999</v>
      </c>
      <c r="G251" s="6">
        <v>13.976000000000001</v>
      </c>
      <c r="H251" s="6">
        <v>13.984999999999999</v>
      </c>
      <c r="I251" s="6">
        <v>14.113</v>
      </c>
      <c r="J251" s="6">
        <v>14.273</v>
      </c>
      <c r="K251" s="6">
        <v>14.404</v>
      </c>
      <c r="L251" s="6">
        <v>14.42</v>
      </c>
      <c r="M251" s="6">
        <v>14.629</v>
      </c>
      <c r="N251" s="6">
        <v>14.587</v>
      </c>
      <c r="O251" s="6">
        <v>14.711</v>
      </c>
      <c r="P251" s="6">
        <v>14.721</v>
      </c>
      <c r="Q251" s="6">
        <v>14.778</v>
      </c>
      <c r="R251" s="6">
        <v>14.779</v>
      </c>
      <c r="S251" s="6">
        <v>14.645</v>
      </c>
      <c r="T251" s="6">
        <v>14.612</v>
      </c>
      <c r="U251" s="6">
        <v>14.731999999999999</v>
      </c>
      <c r="V251" s="6">
        <v>14.817</v>
      </c>
      <c r="W251" s="6">
        <v>14.911</v>
      </c>
      <c r="X251" s="6">
        <v>14.939</v>
      </c>
      <c r="Y251" s="6">
        <v>14.927</v>
      </c>
      <c r="Z251" s="8">
        <v>15.04866610863483</v>
      </c>
      <c r="AA251" s="8">
        <v>15.170332217269664</v>
      </c>
      <c r="AB251" s="8">
        <v>15.328644536080017</v>
      </c>
      <c r="AC251" s="8">
        <v>15.450408453605021</v>
      </c>
    </row>
    <row r="252" spans="1:29" x14ac:dyDescent="0.2">
      <c r="A252" s="2"/>
      <c r="B252" s="2"/>
      <c r="C252" s="2">
        <v>37058</v>
      </c>
      <c r="D252" s="3" t="s">
        <v>258</v>
      </c>
      <c r="E252" s="6">
        <v>2.5680000000000001</v>
      </c>
      <c r="F252" s="6">
        <v>2.5750000000000002</v>
      </c>
      <c r="G252" s="6">
        <v>2.5710000000000002</v>
      </c>
      <c r="H252" s="6">
        <v>2.54</v>
      </c>
      <c r="I252" s="6">
        <v>2.5720000000000001</v>
      </c>
      <c r="J252" s="6">
        <v>2.6789999999999998</v>
      </c>
      <c r="K252" s="6">
        <v>2.7290000000000001</v>
      </c>
      <c r="L252" s="6">
        <v>2.7160000000000002</v>
      </c>
      <c r="M252" s="6">
        <v>2.7930000000000001</v>
      </c>
      <c r="N252" s="6">
        <v>2.86</v>
      </c>
      <c r="O252" s="6">
        <v>2.8109999999999999</v>
      </c>
      <c r="P252" s="6">
        <v>2.7879999999999998</v>
      </c>
      <c r="Q252" s="6">
        <v>2.806</v>
      </c>
      <c r="R252" s="6">
        <v>2.7250000000000001</v>
      </c>
      <c r="S252" s="6">
        <v>2.7286200597808037</v>
      </c>
      <c r="T252" s="6">
        <v>2.7535984722683495</v>
      </c>
      <c r="U252" s="6">
        <v>2.7703412487545664</v>
      </c>
      <c r="V252" s="6">
        <v>2.7851834938558619</v>
      </c>
      <c r="W252" s="6">
        <v>2.806632348057124</v>
      </c>
      <c r="X252" s="6">
        <v>2.8333302889405512</v>
      </c>
      <c r="Y252" s="6">
        <v>2.8515210893390899</v>
      </c>
      <c r="Z252" s="8">
        <v>2.8557037861672523</v>
      </c>
      <c r="AA252" s="8">
        <v>2.8598864829954156</v>
      </c>
      <c r="AB252" s="8">
        <v>2.8466295337900416</v>
      </c>
      <c r="AC252" s="8">
        <v>2.8507855478055073</v>
      </c>
    </row>
    <row r="253" spans="1:29" x14ac:dyDescent="0.2">
      <c r="A253" s="2" t="s">
        <v>200</v>
      </c>
      <c r="B253" s="2" t="str">
        <f>LEFT(C253,2)</f>
        <v>37</v>
      </c>
      <c r="C253" s="2">
        <v>37059</v>
      </c>
      <c r="D253" s="2" t="s">
        <v>259</v>
      </c>
      <c r="E253" s="6">
        <v>6.5869999999999997</v>
      </c>
      <c r="F253" s="6">
        <v>6.61</v>
      </c>
      <c r="G253" s="6">
        <v>6.7309999999999999</v>
      </c>
      <c r="H253" s="6">
        <v>7.008</v>
      </c>
      <c r="I253" s="6">
        <v>7.2039999999999997</v>
      </c>
      <c r="J253" s="6">
        <v>7.3520000000000003</v>
      </c>
      <c r="K253" s="6">
        <v>7.431</v>
      </c>
      <c r="L253" s="6">
        <v>7.4119999999999999</v>
      </c>
      <c r="M253" s="6">
        <v>7.6029999999999998</v>
      </c>
      <c r="N253" s="6">
        <v>7.7969999999999997</v>
      </c>
      <c r="O253" s="6">
        <v>7.8460000000000001</v>
      </c>
      <c r="P253" s="6">
        <v>7.8540000000000001</v>
      </c>
      <c r="Q253" s="6">
        <v>7.8070000000000004</v>
      </c>
      <c r="R253" s="6">
        <v>7.77</v>
      </c>
      <c r="S253" s="6">
        <v>7.7249999999999996</v>
      </c>
      <c r="T253" s="6">
        <v>7.7309999999999999</v>
      </c>
      <c r="U253" s="6">
        <v>7.6509999999999998</v>
      </c>
      <c r="V253" s="6">
        <v>7.6449999999999996</v>
      </c>
      <c r="W253" s="6">
        <v>7.6680000000000001</v>
      </c>
      <c r="X253" s="6">
        <v>7.7240000000000002</v>
      </c>
      <c r="Y253" s="6">
        <v>7.74</v>
      </c>
      <c r="Z253" s="8">
        <v>7.7273625067621046</v>
      </c>
      <c r="AA253" s="8">
        <v>7.7147250135242089</v>
      </c>
      <c r="AB253" s="8">
        <v>7.6836436184932291</v>
      </c>
      <c r="AC253" s="8">
        <v>7.671032249272363</v>
      </c>
    </row>
    <row r="254" spans="1:29" x14ac:dyDescent="0.2">
      <c r="A254" s="2" t="s">
        <v>200</v>
      </c>
      <c r="B254" s="2" t="str">
        <f>LEFT(C254,2)</f>
        <v>37</v>
      </c>
      <c r="C254" s="2">
        <v>37060</v>
      </c>
      <c r="D254" s="2" t="s">
        <v>260</v>
      </c>
      <c r="E254" s="6">
        <v>16.02</v>
      </c>
      <c r="F254" s="6">
        <v>16.064</v>
      </c>
      <c r="G254" s="6">
        <v>16.215</v>
      </c>
      <c r="H254" s="6">
        <v>16.169</v>
      </c>
      <c r="I254" s="6">
        <v>16.356999999999999</v>
      </c>
      <c r="J254" s="6">
        <v>16.466000000000001</v>
      </c>
      <c r="K254" s="6">
        <v>16.617000000000001</v>
      </c>
      <c r="L254" s="6">
        <v>16.891999999999999</v>
      </c>
      <c r="M254" s="6">
        <v>17.382000000000001</v>
      </c>
      <c r="N254" s="6">
        <v>17.760000000000002</v>
      </c>
      <c r="O254" s="6">
        <v>18.088000000000001</v>
      </c>
      <c r="P254" s="6">
        <v>18.314</v>
      </c>
      <c r="Q254" s="6">
        <v>18.512</v>
      </c>
      <c r="R254" s="6">
        <v>18.62</v>
      </c>
      <c r="S254" s="6">
        <v>18.690000000000001</v>
      </c>
      <c r="T254" s="6">
        <v>18.652000000000001</v>
      </c>
      <c r="U254" s="6">
        <v>18.827999999999999</v>
      </c>
      <c r="V254" s="6">
        <v>18.946999999999999</v>
      </c>
      <c r="W254" s="6">
        <v>19.007000000000001</v>
      </c>
      <c r="X254" s="6">
        <v>19.109000000000002</v>
      </c>
      <c r="Y254" s="6">
        <v>19.138000000000002</v>
      </c>
      <c r="Z254" s="8">
        <v>19.57842224127641</v>
      </c>
      <c r="AA254" s="8">
        <v>20.018844482552826</v>
      </c>
      <c r="AB254" s="8">
        <v>20.516215568364672</v>
      </c>
      <c r="AC254" s="8">
        <v>20.955970433478633</v>
      </c>
    </row>
    <row r="255" spans="1:29" x14ac:dyDescent="0.2">
      <c r="A255" s="2" t="s">
        <v>200</v>
      </c>
      <c r="B255" s="2" t="str">
        <f>LEFT(C255,2)</f>
        <v>37</v>
      </c>
      <c r="C255" s="2">
        <v>37061</v>
      </c>
      <c r="D255" s="3" t="s">
        <v>373</v>
      </c>
      <c r="E255" s="6">
        <v>24.433</v>
      </c>
      <c r="F255" s="6">
        <v>24.721</v>
      </c>
      <c r="G255" s="6">
        <v>25.062999999999999</v>
      </c>
      <c r="H255" s="6">
        <v>25.56</v>
      </c>
      <c r="I255" s="6">
        <v>26.241</v>
      </c>
      <c r="J255" s="6">
        <v>26.803999999999998</v>
      </c>
      <c r="K255" s="6">
        <v>27.219000000000001</v>
      </c>
      <c r="L255" s="6">
        <v>27.565999999999999</v>
      </c>
      <c r="M255" s="6">
        <v>28.366</v>
      </c>
      <c r="N255" s="6">
        <v>29.302</v>
      </c>
      <c r="O255" s="6">
        <v>29.667000000000002</v>
      </c>
      <c r="P255" s="6">
        <v>29.869</v>
      </c>
      <c r="Q255" s="6">
        <v>30.097000000000001</v>
      </c>
      <c r="R255" s="6">
        <v>30.11</v>
      </c>
      <c r="S255" s="6">
        <v>30.15</v>
      </c>
      <c r="T255" s="6">
        <v>30.425999999999998</v>
      </c>
      <c r="U255" s="6">
        <v>30.611000000000001</v>
      </c>
      <c r="V255" s="6">
        <v>30.774999999999999</v>
      </c>
      <c r="W255" s="6">
        <v>31.012</v>
      </c>
      <c r="X255" s="6">
        <v>31.306999999999999</v>
      </c>
      <c r="Y255" s="6">
        <v>31.507999999999999</v>
      </c>
      <c r="Z255" s="8">
        <v>32.604638435547159</v>
      </c>
      <c r="AA255" s="8">
        <v>33.701276871094315</v>
      </c>
      <c r="AB255" s="8">
        <v>34.793856366807148</v>
      </c>
      <c r="AC255" s="8">
        <v>35.883498981434386</v>
      </c>
    </row>
    <row r="256" spans="1:29" x14ac:dyDescent="0.2">
      <c r="A256" s="2" t="s">
        <v>200</v>
      </c>
      <c r="B256" s="2" t="str">
        <f>LEFT(C256,2)</f>
        <v>37</v>
      </c>
      <c r="C256" s="2">
        <v>37062</v>
      </c>
      <c r="D256" s="3" t="s">
        <v>374</v>
      </c>
      <c r="E256" s="6">
        <v>6.9029999999999996</v>
      </c>
      <c r="F256" s="6">
        <v>6.9009999999999998</v>
      </c>
      <c r="G256" s="6">
        <v>6.9169999999999998</v>
      </c>
      <c r="H256" s="6">
        <v>6.9429999999999996</v>
      </c>
      <c r="I256" s="6">
        <v>6.9349999999999996</v>
      </c>
      <c r="J256" s="6">
        <v>7.04</v>
      </c>
      <c r="K256" s="6">
        <v>6.976</v>
      </c>
      <c r="L256" s="6">
        <v>6.98</v>
      </c>
      <c r="M256" s="6">
        <v>7.0469999999999997</v>
      </c>
      <c r="N256" s="6">
        <v>7.0490000000000004</v>
      </c>
      <c r="O256" s="6">
        <v>7.0510000000000002</v>
      </c>
      <c r="P256" s="6">
        <v>7.0439999999999996</v>
      </c>
      <c r="Q256" s="6">
        <v>7.0709999999999997</v>
      </c>
      <c r="R256" s="6">
        <v>7.1120000000000001</v>
      </c>
      <c r="S256" s="6">
        <v>7.0229999999999997</v>
      </c>
      <c r="T256" s="6">
        <v>7.0289999999999999</v>
      </c>
      <c r="U256" s="6">
        <v>6.9470000000000001</v>
      </c>
      <c r="V256" s="6">
        <v>6.96</v>
      </c>
      <c r="W256" s="6">
        <v>6.9349999999999996</v>
      </c>
      <c r="X256" s="6">
        <v>6.9249999999999998</v>
      </c>
      <c r="Y256" s="6">
        <v>6.9589999999999996</v>
      </c>
      <c r="Z256" s="8">
        <v>6.8991509683981551</v>
      </c>
      <c r="AA256" s="8">
        <v>6.8393019367963088</v>
      </c>
      <c r="AB256" s="8">
        <v>6.7344188043832593</v>
      </c>
      <c r="AC256" s="8">
        <v>6.6748621807530277</v>
      </c>
    </row>
    <row r="257" spans="1:29" x14ac:dyDescent="0.2">
      <c r="A257" s="2" t="s">
        <v>261</v>
      </c>
      <c r="B257" s="2" t="str">
        <f>LEFT(C257,2)</f>
        <v>38</v>
      </c>
      <c r="C257" s="2">
        <v>38001</v>
      </c>
      <c r="D257" s="2" t="s">
        <v>262</v>
      </c>
      <c r="E257" s="6">
        <v>21.748000000000001</v>
      </c>
      <c r="F257" s="6">
        <v>21.661999999999999</v>
      </c>
      <c r="G257" s="6">
        <v>21.672999999999998</v>
      </c>
      <c r="H257" s="6">
        <v>21.716000000000001</v>
      </c>
      <c r="I257" s="6">
        <v>21.827000000000002</v>
      </c>
      <c r="J257" s="6">
        <v>21.971</v>
      </c>
      <c r="K257" s="6">
        <v>22.128</v>
      </c>
      <c r="L257" s="6">
        <v>22.262</v>
      </c>
      <c r="M257" s="6">
        <v>22.385000000000002</v>
      </c>
      <c r="N257" s="6">
        <v>22.509</v>
      </c>
      <c r="O257" s="6">
        <v>22.57</v>
      </c>
      <c r="P257" s="6">
        <v>22.574999999999999</v>
      </c>
      <c r="Q257" s="6">
        <v>22.553000000000001</v>
      </c>
      <c r="R257" s="6">
        <v>22.411999999999999</v>
      </c>
      <c r="S257" s="6">
        <v>22.268000000000001</v>
      </c>
      <c r="T257" s="6">
        <v>22.074000000000002</v>
      </c>
      <c r="U257" s="6">
        <v>21.896000000000001</v>
      </c>
      <c r="V257" s="6">
        <v>21.683</v>
      </c>
      <c r="W257" s="6">
        <v>21.53</v>
      </c>
      <c r="X257" s="6">
        <v>21.463999999999999</v>
      </c>
      <c r="Y257" s="6">
        <v>21.420999999999999</v>
      </c>
      <c r="Z257" s="8">
        <v>20.901897148972349</v>
      </c>
      <c r="AA257" s="8">
        <v>20.382794297944695</v>
      </c>
      <c r="AB257" s="8">
        <v>19.799536366077021</v>
      </c>
      <c r="AC257" s="8">
        <v>19.27939148047609</v>
      </c>
    </row>
    <row r="258" spans="1:29" x14ac:dyDescent="0.2">
      <c r="A258" s="2"/>
      <c r="B258" s="2"/>
      <c r="C258" s="2">
        <v>38002</v>
      </c>
      <c r="D258" s="3" t="s">
        <v>264</v>
      </c>
      <c r="E258" s="6">
        <v>6.0039999999999996</v>
      </c>
      <c r="F258" s="6">
        <v>5.94</v>
      </c>
      <c r="G258" s="6">
        <v>5.8440000000000003</v>
      </c>
      <c r="H258" s="6">
        <v>5.7640000000000002</v>
      </c>
      <c r="I258" s="6">
        <v>5.7130000000000001</v>
      </c>
      <c r="J258" s="6">
        <v>5.6959999999999997</v>
      </c>
      <c r="K258" s="6">
        <v>5.6340000000000003</v>
      </c>
      <c r="L258" s="6">
        <v>5.5679999999999996</v>
      </c>
      <c r="M258" s="6">
        <v>5.52</v>
      </c>
      <c r="N258" s="6">
        <v>5.4379999999999997</v>
      </c>
      <c r="O258" s="6">
        <v>5.3449999999999998</v>
      </c>
      <c r="P258" s="6">
        <v>5.3079999999999998</v>
      </c>
      <c r="Q258" s="6">
        <v>5.2160000000000002</v>
      </c>
      <c r="R258" s="6">
        <v>5.0880000000000001</v>
      </c>
      <c r="S258" s="6">
        <v>5.0259999999999998</v>
      </c>
      <c r="T258" s="6">
        <v>4.952</v>
      </c>
      <c r="U258" s="6">
        <v>4.867</v>
      </c>
      <c r="V258" s="6">
        <v>4.78</v>
      </c>
      <c r="W258" s="6">
        <v>4.7080000000000002</v>
      </c>
      <c r="X258" s="6">
        <v>4.6658582955118506</v>
      </c>
      <c r="Y258" s="6">
        <v>4.6195617750882505</v>
      </c>
      <c r="Z258" s="8">
        <v>4.2845182064452647</v>
      </c>
      <c r="AA258" s="8">
        <v>3.9494746378022794</v>
      </c>
      <c r="AB258" s="8">
        <v>3.5829740634768994</v>
      </c>
      <c r="AC258" s="8">
        <v>3.2445727409659777</v>
      </c>
    </row>
    <row r="259" spans="1:29" x14ac:dyDescent="0.2">
      <c r="A259" s="2" t="s">
        <v>261</v>
      </c>
      <c r="B259" s="2" t="str">
        <f t="shared" ref="B259:B264" si="15">LEFT(C259,2)</f>
        <v>38</v>
      </c>
      <c r="C259" s="2">
        <v>38003</v>
      </c>
      <c r="D259" s="2" t="s">
        <v>265</v>
      </c>
      <c r="E259" s="6">
        <v>16.033999999999999</v>
      </c>
      <c r="F259" s="6">
        <v>15.888999999999999</v>
      </c>
      <c r="G259" s="6">
        <v>15.731999999999999</v>
      </c>
      <c r="H259" s="6">
        <v>15.592000000000001</v>
      </c>
      <c r="I259" s="6">
        <v>15.605</v>
      </c>
      <c r="J259" s="6">
        <v>15.579000000000001</v>
      </c>
      <c r="K259" s="6">
        <v>15.526999999999999</v>
      </c>
      <c r="L259" s="6">
        <v>15.448</v>
      </c>
      <c r="M259" s="6">
        <v>15.46</v>
      </c>
      <c r="N259" s="6">
        <v>15.471</v>
      </c>
      <c r="O259" s="6">
        <v>15.446999999999999</v>
      </c>
      <c r="P259" s="6">
        <v>15.401</v>
      </c>
      <c r="Q259" s="6">
        <v>15.282999999999999</v>
      </c>
      <c r="R259" s="6">
        <v>15.108000000000001</v>
      </c>
      <c r="S259" s="6">
        <v>14.882</v>
      </c>
      <c r="T259" s="6">
        <v>14.737</v>
      </c>
      <c r="U259" s="6">
        <v>14.673999999999999</v>
      </c>
      <c r="V259" s="6">
        <v>14.462</v>
      </c>
      <c r="W259" s="6">
        <v>14.227</v>
      </c>
      <c r="X259" s="6">
        <v>14.115</v>
      </c>
      <c r="Y259" s="6">
        <v>14.093999999999999</v>
      </c>
      <c r="Z259" s="8">
        <v>13.462411882437513</v>
      </c>
      <c r="AA259" s="8">
        <v>12.830823764875026</v>
      </c>
      <c r="AB259" s="8">
        <v>12.090906620259515</v>
      </c>
      <c r="AC259" s="8">
        <v>11.458377439090613</v>
      </c>
    </row>
    <row r="260" spans="1:29" x14ac:dyDescent="0.2">
      <c r="A260" s="2" t="s">
        <v>261</v>
      </c>
      <c r="B260" s="2" t="str">
        <f t="shared" si="15"/>
        <v>38</v>
      </c>
      <c r="C260" s="2">
        <v>38004</v>
      </c>
      <c r="D260" s="2" t="s">
        <v>266</v>
      </c>
      <c r="E260" s="6">
        <v>29.33</v>
      </c>
      <c r="F260" s="6">
        <v>29.507000000000001</v>
      </c>
      <c r="G260" s="6">
        <v>29.661000000000001</v>
      </c>
      <c r="H260" s="6">
        <v>30.023</v>
      </c>
      <c r="I260" s="6">
        <v>30.558</v>
      </c>
      <c r="J260" s="6">
        <v>31.475000000000001</v>
      </c>
      <c r="K260" s="6">
        <v>32.204000000000001</v>
      </c>
      <c r="L260" s="6">
        <v>32.902000000000001</v>
      </c>
      <c r="M260" s="6">
        <v>33.78</v>
      </c>
      <c r="N260" s="6">
        <v>34.585000000000001</v>
      </c>
      <c r="O260" s="6">
        <v>35.15</v>
      </c>
      <c r="P260" s="6">
        <v>35.582000000000001</v>
      </c>
      <c r="Q260" s="6">
        <v>35.770000000000003</v>
      </c>
      <c r="R260" s="6">
        <v>35.945</v>
      </c>
      <c r="S260" s="6">
        <v>35.945999999999998</v>
      </c>
      <c r="T260" s="6">
        <v>35.877000000000002</v>
      </c>
      <c r="U260" s="6">
        <v>35.731999999999999</v>
      </c>
      <c r="V260" s="6">
        <v>35.651000000000003</v>
      </c>
      <c r="W260" s="6">
        <v>35.598999999999997</v>
      </c>
      <c r="X260" s="6">
        <v>35.527000000000001</v>
      </c>
      <c r="Y260" s="6">
        <v>35.472999999999999</v>
      </c>
      <c r="Z260" s="8">
        <v>35.503162969769882</v>
      </c>
      <c r="AA260" s="8">
        <v>35.533325939539765</v>
      </c>
      <c r="AB260" s="8">
        <v>35.623668436457216</v>
      </c>
      <c r="AC260" s="8">
        <v>35.653877322850086</v>
      </c>
    </row>
    <row r="261" spans="1:29" x14ac:dyDescent="0.2">
      <c r="A261" s="2" t="s">
        <v>263</v>
      </c>
      <c r="B261" s="2" t="str">
        <f t="shared" si="15"/>
        <v>38</v>
      </c>
      <c r="C261" s="2">
        <v>38005</v>
      </c>
      <c r="D261" s="2" t="s">
        <v>267</v>
      </c>
      <c r="E261" s="6">
        <v>13.205</v>
      </c>
      <c r="F261" s="6">
        <v>13.129</v>
      </c>
      <c r="G261" s="6">
        <v>13.052</v>
      </c>
      <c r="H261" s="6">
        <v>12.975</v>
      </c>
      <c r="I261" s="6">
        <v>12.933</v>
      </c>
      <c r="J261" s="6">
        <v>12.882999999999999</v>
      </c>
      <c r="K261" s="6">
        <v>12.833</v>
      </c>
      <c r="L261" s="6">
        <v>12.76</v>
      </c>
      <c r="M261" s="6">
        <v>12.798999999999999</v>
      </c>
      <c r="N261" s="6">
        <v>12.733000000000001</v>
      </c>
      <c r="O261" s="6">
        <v>12.615</v>
      </c>
      <c r="P261" s="6">
        <v>12.653</v>
      </c>
      <c r="Q261" s="6">
        <v>12.525</v>
      </c>
      <c r="R261" s="6">
        <v>12.401999999999999</v>
      </c>
      <c r="S261" s="6">
        <v>12.260999999999999</v>
      </c>
      <c r="T261" s="6">
        <v>12.162000000000001</v>
      </c>
      <c r="U261" s="6">
        <v>12.031000000000001</v>
      </c>
      <c r="V261" s="6">
        <v>11.895</v>
      </c>
      <c r="W261" s="6">
        <v>11.791</v>
      </c>
      <c r="X261" s="6">
        <v>11.685</v>
      </c>
      <c r="Y261" s="6">
        <v>11.555999999999999</v>
      </c>
      <c r="Z261" s="8">
        <v>11.050288300130369</v>
      </c>
      <c r="AA261" s="8">
        <v>10.54457660026074</v>
      </c>
      <c r="AB261" s="8">
        <v>10.048657677265039</v>
      </c>
      <c r="AC261" s="8">
        <v>9.5373007014103628</v>
      </c>
    </row>
    <row r="262" spans="1:29" x14ac:dyDescent="0.2">
      <c r="A262" s="2" t="s">
        <v>263</v>
      </c>
      <c r="B262" s="2" t="str">
        <f t="shared" si="15"/>
        <v>38</v>
      </c>
      <c r="C262" s="2">
        <v>38006</v>
      </c>
      <c r="D262" s="2" t="s">
        <v>268</v>
      </c>
      <c r="E262" s="6">
        <v>21.812000000000001</v>
      </c>
      <c r="F262" s="6">
        <v>21.777999999999999</v>
      </c>
      <c r="G262" s="6">
        <v>21.800999999999998</v>
      </c>
      <c r="H262" s="6">
        <v>21.928999999999998</v>
      </c>
      <c r="I262" s="6">
        <v>22.079000000000001</v>
      </c>
      <c r="J262" s="6">
        <v>22.388999999999999</v>
      </c>
      <c r="K262" s="6">
        <v>22.529</v>
      </c>
      <c r="L262" s="6">
        <v>22.751000000000001</v>
      </c>
      <c r="M262" s="6">
        <v>23.128</v>
      </c>
      <c r="N262" s="6">
        <v>23.167999999999999</v>
      </c>
      <c r="O262" s="6">
        <v>23.084</v>
      </c>
      <c r="P262" s="6">
        <v>23.122</v>
      </c>
      <c r="Q262" s="6">
        <v>23.132000000000001</v>
      </c>
      <c r="R262" s="6">
        <v>22.98</v>
      </c>
      <c r="S262" s="6">
        <v>22.745000000000001</v>
      </c>
      <c r="T262" s="6">
        <v>22.754999999999999</v>
      </c>
      <c r="U262" s="6">
        <v>22.596</v>
      </c>
      <c r="V262" s="6">
        <v>22.414000000000001</v>
      </c>
      <c r="W262" s="6">
        <v>22.271000000000001</v>
      </c>
      <c r="X262" s="6">
        <v>22.215</v>
      </c>
      <c r="Y262" s="6">
        <v>22.155000000000001</v>
      </c>
      <c r="Z262" s="8">
        <v>21.692821074163611</v>
      </c>
      <c r="AA262" s="8">
        <v>21.23064214832722</v>
      </c>
      <c r="AB262" s="8">
        <v>20.732022095244535</v>
      </c>
      <c r="AC262" s="8">
        <v>20.268591500008455</v>
      </c>
    </row>
    <row r="263" spans="1:29" x14ac:dyDescent="0.2">
      <c r="A263" s="2" t="s">
        <v>263</v>
      </c>
      <c r="B263" s="2" t="str">
        <f t="shared" si="15"/>
        <v>38</v>
      </c>
      <c r="C263" s="2">
        <v>38007</v>
      </c>
      <c r="D263" s="2" t="s">
        <v>269</v>
      </c>
      <c r="E263" s="6">
        <v>18.29</v>
      </c>
      <c r="F263" s="6">
        <v>18.125</v>
      </c>
      <c r="G263" s="6">
        <v>18.029</v>
      </c>
      <c r="H263" s="6">
        <v>17.943000000000001</v>
      </c>
      <c r="I263" s="6">
        <v>17.875</v>
      </c>
      <c r="J263" s="6">
        <v>17.859000000000002</v>
      </c>
      <c r="K263" s="6">
        <v>17.734999999999999</v>
      </c>
      <c r="L263" s="6">
        <v>17.611000000000001</v>
      </c>
      <c r="M263" s="6">
        <v>17.584</v>
      </c>
      <c r="N263" s="6">
        <v>17.474</v>
      </c>
      <c r="O263" s="6">
        <v>17.408000000000001</v>
      </c>
      <c r="P263" s="6">
        <v>17.245000000000001</v>
      </c>
      <c r="Q263" s="6">
        <v>17.163</v>
      </c>
      <c r="R263" s="6">
        <v>16.992000000000001</v>
      </c>
      <c r="S263" s="6">
        <v>16.896999999999998</v>
      </c>
      <c r="T263" s="6">
        <v>16.757000000000001</v>
      </c>
      <c r="U263" s="6">
        <v>16.564</v>
      </c>
      <c r="V263" s="6">
        <v>16.425000000000001</v>
      </c>
      <c r="W263" s="6">
        <v>16.315999999999999</v>
      </c>
      <c r="X263" s="6">
        <v>16.236999999999998</v>
      </c>
      <c r="Y263" s="6">
        <v>16.088000000000001</v>
      </c>
      <c r="Z263" s="8">
        <v>15.473917773214692</v>
      </c>
      <c r="AA263" s="8">
        <v>14.859835546429387</v>
      </c>
      <c r="AB263" s="8">
        <v>14.253737321469314</v>
      </c>
      <c r="AC263" s="8">
        <v>13.633967734428474</v>
      </c>
    </row>
    <row r="264" spans="1:29" x14ac:dyDescent="0.2">
      <c r="A264" s="2" t="s">
        <v>261</v>
      </c>
      <c r="B264" s="2" t="str">
        <f t="shared" si="15"/>
        <v>38</v>
      </c>
      <c r="C264" s="2">
        <v>38008</v>
      </c>
      <c r="D264" s="2" t="s">
        <v>270</v>
      </c>
      <c r="E264" s="6">
        <v>132.08500000000001</v>
      </c>
      <c r="F264" s="6">
        <v>131.673</v>
      </c>
      <c r="G264" s="6">
        <v>131.732</v>
      </c>
      <c r="H264" s="6">
        <v>131.40799999999999</v>
      </c>
      <c r="I264" s="6">
        <v>131.35499999999999</v>
      </c>
      <c r="J264" s="6">
        <v>131.90700000000001</v>
      </c>
      <c r="K264" s="6">
        <v>132.471</v>
      </c>
      <c r="L264" s="6">
        <v>133.214</v>
      </c>
      <c r="M264" s="6">
        <v>133.59100000000001</v>
      </c>
      <c r="N264" s="6">
        <v>134.464</v>
      </c>
      <c r="O264" s="6">
        <v>134.96199999999999</v>
      </c>
      <c r="P264" s="6">
        <v>135.369</v>
      </c>
      <c r="Q264" s="6">
        <v>135.44399999999999</v>
      </c>
      <c r="R264" s="6">
        <v>134.983</v>
      </c>
      <c r="S264" s="6">
        <v>133.38399999999999</v>
      </c>
      <c r="T264" s="6">
        <v>134.06299999999999</v>
      </c>
      <c r="U264" s="6">
        <v>133.47800000000001</v>
      </c>
      <c r="V264" s="6">
        <v>133.08699999999999</v>
      </c>
      <c r="W264" s="6">
        <v>132.92099999999999</v>
      </c>
      <c r="X264" s="6">
        <v>132.49299999999999</v>
      </c>
      <c r="Y264" s="6">
        <v>132.44800000000001</v>
      </c>
      <c r="Z264" s="8">
        <v>131.45408093241346</v>
      </c>
      <c r="AA264" s="8">
        <v>130.46016186482694</v>
      </c>
      <c r="AB264" s="8">
        <v>129.31137837589412</v>
      </c>
      <c r="AC264" s="8">
        <v>128.31712161836103</v>
      </c>
    </row>
    <row r="265" spans="1:29" x14ac:dyDescent="0.2">
      <c r="A265" s="2"/>
      <c r="B265" s="2"/>
      <c r="C265" s="2">
        <v>38009</v>
      </c>
      <c r="D265" s="3" t="s">
        <v>271</v>
      </c>
      <c r="E265" s="6">
        <v>2.86</v>
      </c>
      <c r="F265" s="6">
        <v>2.8450000000000002</v>
      </c>
      <c r="G265" s="6">
        <v>2.8380000000000001</v>
      </c>
      <c r="H265" s="6">
        <v>2.8370000000000002</v>
      </c>
      <c r="I265" s="6">
        <v>2.8839999999999999</v>
      </c>
      <c r="J265" s="6">
        <v>2.8980000000000001</v>
      </c>
      <c r="K265" s="6">
        <v>2.891</v>
      </c>
      <c r="L265" s="6">
        <v>2.8650000000000002</v>
      </c>
      <c r="M265" s="6">
        <v>2.8450000000000002</v>
      </c>
      <c r="N265" s="6">
        <v>2.819</v>
      </c>
      <c r="O265" s="6">
        <v>2.8170000000000002</v>
      </c>
      <c r="P265" s="6">
        <v>2.81</v>
      </c>
      <c r="Q265" s="6">
        <v>2.8149999999999999</v>
      </c>
      <c r="R265" s="6">
        <v>2.8069999999999999</v>
      </c>
      <c r="S265" s="6">
        <v>2.8290000000000002</v>
      </c>
      <c r="T265" s="6">
        <v>2.8159999999999998</v>
      </c>
      <c r="U265" s="6">
        <v>2.786</v>
      </c>
      <c r="V265" s="6">
        <v>2.7330000000000001</v>
      </c>
      <c r="W265" s="6">
        <v>2.7160000000000002</v>
      </c>
      <c r="X265" s="6">
        <v>2.6972795048530034</v>
      </c>
      <c r="Y265" s="6">
        <v>2.6659513293008863</v>
      </c>
      <c r="Z265" s="8">
        <v>2.6036223614456233</v>
      </c>
      <c r="AA265" s="8">
        <v>2.5412933935903603</v>
      </c>
      <c r="AB265" s="8">
        <v>2.4954829955686666</v>
      </c>
      <c r="AC265" s="8">
        <v>2.4324215864173118</v>
      </c>
    </row>
    <row r="266" spans="1:29" x14ac:dyDescent="0.2">
      <c r="A266" s="2" t="s">
        <v>263</v>
      </c>
      <c r="B266" s="2" t="str">
        <f>LEFT(C266,2)</f>
        <v>38</v>
      </c>
      <c r="C266" s="2">
        <v>38010</v>
      </c>
      <c r="D266" s="2" t="s">
        <v>272</v>
      </c>
      <c r="E266" s="6">
        <v>3.4830000000000001</v>
      </c>
      <c r="F266" s="6">
        <v>3.452</v>
      </c>
      <c r="G266" s="6">
        <v>3.37</v>
      </c>
      <c r="H266" s="6">
        <v>3.3210000000000002</v>
      </c>
      <c r="I266" s="6">
        <v>3.2949999999999999</v>
      </c>
      <c r="J266" s="6">
        <v>3.298</v>
      </c>
      <c r="K266" s="6">
        <v>3.2450000000000001</v>
      </c>
      <c r="L266" s="6">
        <v>3.1909999999999998</v>
      </c>
      <c r="M266" s="6">
        <v>3.1869999999999998</v>
      </c>
      <c r="N266" s="6">
        <v>3.1739999999999999</v>
      </c>
      <c r="O266" s="6">
        <v>3.1379999999999999</v>
      </c>
      <c r="P266" s="6">
        <v>3.089</v>
      </c>
      <c r="Q266" s="6">
        <v>3.0470000000000002</v>
      </c>
      <c r="R266" s="6">
        <v>3.0310000000000001</v>
      </c>
      <c r="S266" s="6">
        <v>3.0190000000000001</v>
      </c>
      <c r="T266" s="6">
        <v>3.0129999999999999</v>
      </c>
      <c r="U266" s="6">
        <v>2.9790000000000001</v>
      </c>
      <c r="V266" s="6">
        <v>2.9159999999999999</v>
      </c>
      <c r="W266" s="6">
        <v>2.8370000000000002</v>
      </c>
      <c r="X266" s="6">
        <v>2.81</v>
      </c>
      <c r="Y266" s="6">
        <v>2.774</v>
      </c>
      <c r="Z266" s="8">
        <v>2.6171931943844333</v>
      </c>
      <c r="AA266" s="8">
        <v>2.4603863887688666</v>
      </c>
      <c r="AB266" s="8">
        <v>2.3017062739382932</v>
      </c>
      <c r="AC266" s="8">
        <v>2.1428644845440097</v>
      </c>
    </row>
    <row r="267" spans="1:29" x14ac:dyDescent="0.2">
      <c r="A267" s="2" t="s">
        <v>263</v>
      </c>
      <c r="B267" s="2" t="str">
        <f>LEFT(C267,2)</f>
        <v>38</v>
      </c>
      <c r="C267" s="2">
        <v>38011</v>
      </c>
      <c r="D267" s="2" t="s">
        <v>273</v>
      </c>
      <c r="E267" s="6">
        <v>4.4000000000000004</v>
      </c>
      <c r="F267" s="6">
        <v>4.4009999999999998</v>
      </c>
      <c r="G267" s="6">
        <v>4.3849999999999998</v>
      </c>
      <c r="H267" s="6">
        <v>4.4279999999999999</v>
      </c>
      <c r="I267" s="6">
        <v>4.4610000000000003</v>
      </c>
      <c r="J267" s="6">
        <v>4.4800000000000004</v>
      </c>
      <c r="K267" s="6">
        <v>4.5659999999999998</v>
      </c>
      <c r="L267" s="6">
        <v>4.5650000000000004</v>
      </c>
      <c r="M267" s="6">
        <v>4.718</v>
      </c>
      <c r="N267" s="6">
        <v>4.7830000000000004</v>
      </c>
      <c r="O267" s="6">
        <v>4.8460000000000001</v>
      </c>
      <c r="P267" s="6">
        <v>4.9210000000000003</v>
      </c>
      <c r="Q267" s="6">
        <v>5.008</v>
      </c>
      <c r="R267" s="6">
        <v>4.9889999999999999</v>
      </c>
      <c r="S267" s="6">
        <v>4.99</v>
      </c>
      <c r="T267" s="6">
        <v>4.9640000000000004</v>
      </c>
      <c r="U267" s="6">
        <v>4.9219999999999997</v>
      </c>
      <c r="V267" s="6">
        <v>4.8879999999999999</v>
      </c>
      <c r="W267" s="6">
        <v>4.8890000000000002</v>
      </c>
      <c r="X267" s="6">
        <v>4.8579999999999997</v>
      </c>
      <c r="Y267" s="6">
        <v>4.798</v>
      </c>
      <c r="Z267" s="8">
        <v>4.7360928430370697</v>
      </c>
      <c r="AA267" s="8">
        <v>4.6741856860741384</v>
      </c>
      <c r="AB267" s="8">
        <v>4.6574197792240648</v>
      </c>
      <c r="AC267" s="8">
        <v>4.5947384602315848</v>
      </c>
    </row>
    <row r="268" spans="1:29" x14ac:dyDescent="0.2">
      <c r="A268" s="2" t="s">
        <v>261</v>
      </c>
      <c r="B268" s="2" t="str">
        <f>LEFT(C268,2)</f>
        <v>38</v>
      </c>
      <c r="C268" s="2">
        <v>38012</v>
      </c>
      <c r="D268" s="2" t="s">
        <v>274</v>
      </c>
      <c r="E268" s="6">
        <v>2.3639999999999999</v>
      </c>
      <c r="F268" s="6">
        <v>2.367</v>
      </c>
      <c r="G268" s="6">
        <v>2.3439999999999999</v>
      </c>
      <c r="H268" s="6">
        <v>2.3319999999999999</v>
      </c>
      <c r="I268" s="6">
        <v>2.3239999999999998</v>
      </c>
      <c r="J268" s="6">
        <v>2.355</v>
      </c>
      <c r="K268" s="6">
        <v>2.3610000000000002</v>
      </c>
      <c r="L268" s="6">
        <v>2.3490000000000002</v>
      </c>
      <c r="M268" s="6">
        <v>2.4060000000000001</v>
      </c>
      <c r="N268" s="6">
        <v>2.4470000000000001</v>
      </c>
      <c r="O268" s="6">
        <v>2.4020000000000001</v>
      </c>
      <c r="P268" s="6">
        <v>2.3860000000000001</v>
      </c>
      <c r="Q268" s="6">
        <v>2.3809999999999998</v>
      </c>
      <c r="R268" s="6">
        <v>2.3650000000000002</v>
      </c>
      <c r="S268" s="6">
        <v>2.3490000000000002</v>
      </c>
      <c r="T268" s="6">
        <v>2.3639999999999999</v>
      </c>
      <c r="U268" s="6">
        <v>2.3479999999999999</v>
      </c>
      <c r="V268" s="6">
        <v>2.3260000000000001</v>
      </c>
      <c r="W268" s="6">
        <v>2.31</v>
      </c>
      <c r="X268" s="6">
        <v>2.3050000000000002</v>
      </c>
      <c r="Y268" s="6">
        <v>2.3010000000000002</v>
      </c>
      <c r="Z268" s="8">
        <v>2.2486509914816364</v>
      </c>
      <c r="AA268" s="8">
        <v>2.1963019829632731</v>
      </c>
      <c r="AB268" s="8">
        <v>2.1371919657403526</v>
      </c>
      <c r="AC268" s="8">
        <v>2.0847519550342133</v>
      </c>
    </row>
    <row r="269" spans="1:29" x14ac:dyDescent="0.2">
      <c r="A269" s="2"/>
      <c r="B269" s="2"/>
      <c r="C269" s="2">
        <v>38013</v>
      </c>
      <c r="D269" s="3" t="s">
        <v>275</v>
      </c>
      <c r="E269" s="6">
        <v>3.8690000000000002</v>
      </c>
      <c r="F269" s="6">
        <v>3.8769999999999998</v>
      </c>
      <c r="G269" s="6">
        <v>3.8319999999999999</v>
      </c>
      <c r="H269" s="6">
        <v>3.8340000000000001</v>
      </c>
      <c r="I269" s="6">
        <v>3.81</v>
      </c>
      <c r="J269" s="6">
        <v>3.7869999999999999</v>
      </c>
      <c r="K269" s="6">
        <v>3.7850000000000001</v>
      </c>
      <c r="L269" s="6">
        <v>3.7749999999999999</v>
      </c>
      <c r="M269" s="6">
        <v>3.7719999999999998</v>
      </c>
      <c r="N269" s="6">
        <v>3.7309999999999999</v>
      </c>
      <c r="O269" s="6">
        <v>3.6819999999999999</v>
      </c>
      <c r="P269" s="6">
        <v>3.621</v>
      </c>
      <c r="Q269" s="6">
        <v>3.6150000000000002</v>
      </c>
      <c r="R269" s="6">
        <v>3.552</v>
      </c>
      <c r="S269" s="6">
        <v>3.5294619289340101</v>
      </c>
      <c r="T269" s="6">
        <v>3.505045685279188</v>
      </c>
      <c r="U269" s="6">
        <v>3.4216548223350256</v>
      </c>
      <c r="V269" s="6">
        <v>3.3874720812182741</v>
      </c>
      <c r="W269" s="6">
        <v>3.3405177664974621</v>
      </c>
      <c r="X269" s="6">
        <v>3.2924365482233502</v>
      </c>
      <c r="Y269" s="6">
        <v>3.2503654822335024</v>
      </c>
      <c r="Z269" s="8">
        <v>3.0516555329086428</v>
      </c>
      <c r="AA269" s="8">
        <v>2.8529455835837827</v>
      </c>
      <c r="AB269" s="8">
        <v>2.6483343110034645</v>
      </c>
      <c r="AC269" s="8">
        <v>2.4470523618722506</v>
      </c>
    </row>
    <row r="270" spans="1:29" x14ac:dyDescent="0.2">
      <c r="A270" s="2" t="s">
        <v>263</v>
      </c>
      <c r="B270" s="2" t="str">
        <f>LEFT(C270,2)</f>
        <v>38</v>
      </c>
      <c r="C270" s="2">
        <v>38014</v>
      </c>
      <c r="D270" s="2" t="s">
        <v>276</v>
      </c>
      <c r="E270" s="6">
        <v>7.6269999999999998</v>
      </c>
      <c r="F270" s="6">
        <v>7.532</v>
      </c>
      <c r="G270" s="6">
        <v>7.4550000000000001</v>
      </c>
      <c r="H270" s="6">
        <v>7.4409999999999998</v>
      </c>
      <c r="I270" s="6">
        <v>7.383</v>
      </c>
      <c r="J270" s="6">
        <v>7.3310000000000004</v>
      </c>
      <c r="K270" s="6">
        <v>7.3390000000000004</v>
      </c>
      <c r="L270" s="6">
        <v>7.28</v>
      </c>
      <c r="M270" s="6">
        <v>7.2830000000000004</v>
      </c>
      <c r="N270" s="6">
        <v>7.26</v>
      </c>
      <c r="O270" s="6">
        <v>7.1870000000000003</v>
      </c>
      <c r="P270" s="6">
        <v>7.19</v>
      </c>
      <c r="Q270" s="6">
        <v>7.133</v>
      </c>
      <c r="R270" s="6">
        <v>7.101</v>
      </c>
      <c r="S270" s="6">
        <v>7.0750000000000002</v>
      </c>
      <c r="T270" s="6">
        <v>7.024</v>
      </c>
      <c r="U270" s="6">
        <v>6.93</v>
      </c>
      <c r="V270" s="6">
        <v>6.86</v>
      </c>
      <c r="W270" s="6">
        <v>6.7939999999999996</v>
      </c>
      <c r="X270" s="6">
        <v>6.7359999999999998</v>
      </c>
      <c r="Y270" s="6">
        <v>6.6420000000000003</v>
      </c>
      <c r="Z270" s="8">
        <v>6.3946563535132848</v>
      </c>
      <c r="AA270" s="8">
        <v>6.1473127070265692</v>
      </c>
      <c r="AB270" s="8">
        <v>5.9332987400255286</v>
      </c>
      <c r="AC270" s="8">
        <v>5.682454596283506</v>
      </c>
    </row>
    <row r="271" spans="1:29" x14ac:dyDescent="0.2">
      <c r="A271" s="2"/>
      <c r="B271" s="2"/>
      <c r="C271" s="2">
        <v>38015</v>
      </c>
      <c r="D271" s="3" t="s">
        <v>277</v>
      </c>
      <c r="E271" s="6">
        <v>3.718</v>
      </c>
      <c r="F271" s="6">
        <v>3.6840000000000002</v>
      </c>
      <c r="G271" s="6">
        <v>3.6880000000000002</v>
      </c>
      <c r="H271" s="6">
        <v>3.7</v>
      </c>
      <c r="I271" s="6">
        <v>3.6869999999999998</v>
      </c>
      <c r="J271" s="6">
        <v>3.6819999999999999</v>
      </c>
      <c r="K271" s="6">
        <v>3.7080000000000002</v>
      </c>
      <c r="L271" s="6">
        <v>3.72</v>
      </c>
      <c r="M271" s="6">
        <v>3.7029999999999998</v>
      </c>
      <c r="N271" s="6">
        <v>3.7090000000000001</v>
      </c>
      <c r="O271" s="6">
        <v>3.7130000000000001</v>
      </c>
      <c r="P271" s="6">
        <v>3.7389999999999999</v>
      </c>
      <c r="Q271" s="6">
        <v>3.7210000000000001</v>
      </c>
      <c r="R271" s="6">
        <v>3.677</v>
      </c>
      <c r="S271" s="6">
        <v>3.6536687817258882</v>
      </c>
      <c r="T271" s="6">
        <v>3.6283932952622671</v>
      </c>
      <c r="U271" s="6">
        <v>3.5420677876480542</v>
      </c>
      <c r="V271" s="6">
        <v>3.5066821065989844</v>
      </c>
      <c r="W271" s="6">
        <v>3.4580754018612518</v>
      </c>
      <c r="X271" s="6">
        <v>3.408302136209814</v>
      </c>
      <c r="Y271" s="6">
        <v>3.3647505287648056</v>
      </c>
      <c r="Z271" s="8">
        <v>3.2195912904269952</v>
      </c>
      <c r="AA271" s="8">
        <v>3.0744320520891848</v>
      </c>
      <c r="AB271" s="8">
        <v>2.9377801996677007</v>
      </c>
      <c r="AC271" s="8">
        <v>2.7907420944982904</v>
      </c>
    </row>
    <row r="272" spans="1:29" x14ac:dyDescent="0.2">
      <c r="A272" s="2"/>
      <c r="B272" s="2"/>
      <c r="C272" s="2">
        <v>38016</v>
      </c>
      <c r="D272" s="3" t="s">
        <v>278</v>
      </c>
      <c r="E272" s="6">
        <v>3.3380000000000001</v>
      </c>
      <c r="F272" s="6">
        <v>3.331</v>
      </c>
      <c r="G272" s="6">
        <v>3.339</v>
      </c>
      <c r="H272" s="6">
        <v>3.3719999999999999</v>
      </c>
      <c r="I272" s="6">
        <v>3.395</v>
      </c>
      <c r="J272" s="6">
        <v>3.407</v>
      </c>
      <c r="K272" s="6">
        <v>3.4369999999999998</v>
      </c>
      <c r="L272" s="6">
        <v>3.427</v>
      </c>
      <c r="M272" s="6">
        <v>3.4260000000000002</v>
      </c>
      <c r="N272" s="6">
        <v>3.4780000000000002</v>
      </c>
      <c r="O272" s="6">
        <v>3.51</v>
      </c>
      <c r="P272" s="6">
        <v>3.5409999999999999</v>
      </c>
      <c r="Q272" s="6">
        <v>3.5270000000000001</v>
      </c>
      <c r="R272" s="6">
        <v>3.4460000000000002</v>
      </c>
      <c r="S272" s="6">
        <v>3.3490000000000002</v>
      </c>
      <c r="T272" s="6">
        <v>3.3050000000000002</v>
      </c>
      <c r="U272" s="6">
        <v>3.2770000000000001</v>
      </c>
      <c r="V272" s="6">
        <v>3.2378571569595263</v>
      </c>
      <c r="W272" s="6">
        <v>3.2517674234945702</v>
      </c>
      <c r="X272" s="6">
        <v>3.2378571569595263</v>
      </c>
      <c r="Y272" s="6">
        <v>3.2207119447186572</v>
      </c>
      <c r="Z272" s="8">
        <v>3.1249208181770118</v>
      </c>
      <c r="AA272" s="8">
        <v>3.0291296916353669</v>
      </c>
      <c r="AB272" s="8">
        <v>2.9296937546114896</v>
      </c>
      <c r="AC272" s="8">
        <v>2.8333926913777283</v>
      </c>
    </row>
    <row r="273" spans="1:29" x14ac:dyDescent="0.2">
      <c r="A273" s="2" t="s">
        <v>263</v>
      </c>
      <c r="B273" s="2" t="str">
        <f>LEFT(C273,2)</f>
        <v>38</v>
      </c>
      <c r="C273" s="2">
        <v>38017</v>
      </c>
      <c r="D273" s="2" t="s">
        <v>279</v>
      </c>
      <c r="E273" s="6">
        <v>7.0970000000000004</v>
      </c>
      <c r="F273" s="6">
        <v>7.0430000000000001</v>
      </c>
      <c r="G273" s="6">
        <v>6.9409999999999998</v>
      </c>
      <c r="H273" s="6">
        <v>6.88</v>
      </c>
      <c r="I273" s="6">
        <v>6.819</v>
      </c>
      <c r="J273" s="6">
        <v>6.7619999999999996</v>
      </c>
      <c r="K273" s="6">
        <v>6.7119999999999997</v>
      </c>
      <c r="L273" s="6">
        <v>6.649</v>
      </c>
      <c r="M273" s="6">
        <v>6.5810000000000004</v>
      </c>
      <c r="N273" s="6">
        <v>6.57</v>
      </c>
      <c r="O273" s="6">
        <v>6.5919999999999996</v>
      </c>
      <c r="P273" s="6">
        <v>6.5579999999999998</v>
      </c>
      <c r="Q273" s="6">
        <v>6.4870000000000001</v>
      </c>
      <c r="R273" s="6">
        <v>6.4669999999999996</v>
      </c>
      <c r="S273" s="6">
        <v>6.4</v>
      </c>
      <c r="T273" s="6">
        <v>6.32</v>
      </c>
      <c r="U273" s="6">
        <v>6.2</v>
      </c>
      <c r="V273" s="6">
        <v>6.13</v>
      </c>
      <c r="W273" s="6">
        <v>6.0309999999999997</v>
      </c>
      <c r="X273" s="6">
        <v>5.9390000000000001</v>
      </c>
      <c r="Y273" s="6">
        <v>5.8639999999999999</v>
      </c>
      <c r="Z273" s="8">
        <v>5.5655338807213557</v>
      </c>
      <c r="AA273" s="8">
        <v>5.2670677614427115</v>
      </c>
      <c r="AB273" s="8">
        <v>4.9716928881877926</v>
      </c>
      <c r="AC273" s="8">
        <v>4.6694094157464789</v>
      </c>
    </row>
    <row r="274" spans="1:29" x14ac:dyDescent="0.2">
      <c r="A274" s="2" t="s">
        <v>261</v>
      </c>
      <c r="B274" s="2" t="str">
        <f>LEFT(C274,2)</f>
        <v>38</v>
      </c>
      <c r="C274" s="2">
        <v>38018</v>
      </c>
      <c r="D274" s="2" t="s">
        <v>280</v>
      </c>
      <c r="E274" s="6">
        <v>7.5590000000000002</v>
      </c>
      <c r="F274" s="6">
        <v>7.6239999999999997</v>
      </c>
      <c r="G274" s="6">
        <v>7.6879999999999997</v>
      </c>
      <c r="H274" s="6">
        <v>7.7380000000000004</v>
      </c>
      <c r="I274" s="6">
        <v>7.8310000000000004</v>
      </c>
      <c r="J274" s="6">
        <v>8.077</v>
      </c>
      <c r="K274" s="6">
        <v>8.2750000000000004</v>
      </c>
      <c r="L274" s="6">
        <v>8.6310000000000002</v>
      </c>
      <c r="M274" s="6">
        <v>8.9920000000000009</v>
      </c>
      <c r="N274" s="6">
        <v>9.2530000000000001</v>
      </c>
      <c r="O274" s="6">
        <v>9.4459999999999997</v>
      </c>
      <c r="P274" s="6">
        <v>9.6340000000000003</v>
      </c>
      <c r="Q274" s="6">
        <v>9.7430000000000003</v>
      </c>
      <c r="R274" s="6">
        <v>9.8350000000000009</v>
      </c>
      <c r="S274" s="6">
        <v>9.8940000000000001</v>
      </c>
      <c r="T274" s="6">
        <v>9.9369999999999994</v>
      </c>
      <c r="U274" s="6">
        <v>9.8759999999999994</v>
      </c>
      <c r="V274" s="6">
        <v>9.8810000000000002</v>
      </c>
      <c r="W274" s="6">
        <v>9.8109999999999999</v>
      </c>
      <c r="X274" s="6">
        <v>9.8490000000000002</v>
      </c>
      <c r="Y274" s="6">
        <v>9.9169999999999998</v>
      </c>
      <c r="Z274" s="8">
        <v>10.057495491718395</v>
      </c>
      <c r="AA274" s="8">
        <v>10.197990983436789</v>
      </c>
      <c r="AB274" s="8">
        <v>10.295502804617353</v>
      </c>
      <c r="AC274" s="8">
        <v>10.435034931060278</v>
      </c>
    </row>
    <row r="275" spans="1:29" x14ac:dyDescent="0.2">
      <c r="A275" s="2" t="s">
        <v>261</v>
      </c>
      <c r="B275" s="2" t="str">
        <f>LEFT(C275,2)</f>
        <v>38</v>
      </c>
      <c r="C275" s="2">
        <v>38019</v>
      </c>
      <c r="D275" s="2" t="s">
        <v>281</v>
      </c>
      <c r="E275" s="6">
        <v>12.054</v>
      </c>
      <c r="F275" s="6">
        <v>11.956</v>
      </c>
      <c r="G275" s="6">
        <v>11.98</v>
      </c>
      <c r="H275" s="6">
        <v>11.961</v>
      </c>
      <c r="I275" s="6">
        <v>12.058999999999999</v>
      </c>
      <c r="J275" s="6">
        <v>12.157999999999999</v>
      </c>
      <c r="K275" s="6">
        <v>12.159000000000001</v>
      </c>
      <c r="L275" s="6">
        <v>12.233000000000001</v>
      </c>
      <c r="M275" s="6">
        <v>12.272</v>
      </c>
      <c r="N275" s="6">
        <v>12.31</v>
      </c>
      <c r="O275" s="6">
        <v>12.397</v>
      </c>
      <c r="P275" s="6">
        <v>12.445</v>
      </c>
      <c r="Q275" s="6">
        <v>12.361000000000001</v>
      </c>
      <c r="R275" s="6">
        <v>12.298999999999999</v>
      </c>
      <c r="S275" s="6">
        <v>12.282999999999999</v>
      </c>
      <c r="T275" s="6">
        <v>12.093999999999999</v>
      </c>
      <c r="U275" s="6">
        <v>11.869</v>
      </c>
      <c r="V275" s="6">
        <v>11.765000000000001</v>
      </c>
      <c r="W275" s="6">
        <v>11.657</v>
      </c>
      <c r="X275" s="6">
        <v>11.641</v>
      </c>
      <c r="Y275" s="6">
        <v>11.641</v>
      </c>
      <c r="Z275" s="8">
        <v>11.28835089216348</v>
      </c>
      <c r="AA275" s="8">
        <v>10.935701784326961</v>
      </c>
      <c r="AB275" s="8">
        <v>10.512522854923137</v>
      </c>
      <c r="AC275" s="8">
        <v>10.159873747086618</v>
      </c>
    </row>
    <row r="276" spans="1:29" x14ac:dyDescent="0.2">
      <c r="A276" s="2"/>
      <c r="B276" s="2"/>
      <c r="C276" s="2">
        <v>38020</v>
      </c>
      <c r="D276" s="3" t="s">
        <v>282</v>
      </c>
      <c r="E276" s="6">
        <v>3.8919999999999999</v>
      </c>
      <c r="F276" s="6">
        <v>3.8650000000000002</v>
      </c>
      <c r="G276" s="6">
        <v>3.8250000000000002</v>
      </c>
      <c r="H276" s="6">
        <v>3.75</v>
      </c>
      <c r="I276" s="6">
        <v>3.7450000000000001</v>
      </c>
      <c r="J276" s="6">
        <v>3.6629999999999998</v>
      </c>
      <c r="K276" s="6">
        <v>3.6110000000000002</v>
      </c>
      <c r="L276" s="6">
        <v>3.5550000000000002</v>
      </c>
      <c r="M276" s="6">
        <v>3.5139999999999998</v>
      </c>
      <c r="N276" s="6">
        <v>3.4649999999999999</v>
      </c>
      <c r="O276" s="6">
        <v>3.4239999999999999</v>
      </c>
      <c r="P276" s="6">
        <v>3.46</v>
      </c>
      <c r="Q276" s="6">
        <v>3.4079999999999999</v>
      </c>
      <c r="R276" s="6">
        <v>3.383</v>
      </c>
      <c r="S276" s="6">
        <v>3.34</v>
      </c>
      <c r="T276" s="6">
        <v>3.294</v>
      </c>
      <c r="U276" s="6">
        <v>3.2509999999999999</v>
      </c>
      <c r="V276" s="6">
        <v>3.25</v>
      </c>
      <c r="W276" s="6">
        <v>3.2240000000000002</v>
      </c>
      <c r="X276" s="6">
        <v>3.1951417044881492</v>
      </c>
      <c r="Y276" s="6">
        <v>3.1634382249117499</v>
      </c>
      <c r="Z276" s="8">
        <v>3.0321245095891793</v>
      </c>
      <c r="AA276" s="8">
        <v>2.9008107942666093</v>
      </c>
      <c r="AB276" s="8">
        <v>2.7707265982717391</v>
      </c>
      <c r="AC276" s="8">
        <v>2.6380968775791107</v>
      </c>
    </row>
    <row r="277" spans="1:29" x14ac:dyDescent="0.2">
      <c r="A277" s="2"/>
      <c r="B277" s="2"/>
      <c r="C277" s="2">
        <v>38021</v>
      </c>
      <c r="D277" s="3" t="s">
        <v>283</v>
      </c>
      <c r="E277" s="6">
        <v>6.0970000000000004</v>
      </c>
      <c r="F277" s="6">
        <v>6.1120000000000001</v>
      </c>
      <c r="G277" s="6">
        <v>6.1589999999999998</v>
      </c>
      <c r="H277" s="6">
        <v>6.2210000000000001</v>
      </c>
      <c r="I277" s="6">
        <v>6.2720000000000002</v>
      </c>
      <c r="J277" s="6">
        <v>6.3570000000000002</v>
      </c>
      <c r="K277" s="6">
        <v>6.4669999999999996</v>
      </c>
      <c r="L277" s="6">
        <v>6.71</v>
      </c>
      <c r="M277" s="6">
        <v>6.9160000000000004</v>
      </c>
      <c r="N277" s="6">
        <v>7.0229999999999997</v>
      </c>
      <c r="O277" s="6">
        <v>7.0789999999999997</v>
      </c>
      <c r="P277" s="6">
        <v>7.1059999999999999</v>
      </c>
      <c r="Q277" s="6">
        <v>7.1520000000000001</v>
      </c>
      <c r="R277" s="6">
        <v>7.0670000000000002</v>
      </c>
      <c r="S277" s="6">
        <v>7.08</v>
      </c>
      <c r="T277" s="6">
        <v>6.944</v>
      </c>
      <c r="U277" s="6">
        <v>6.8529999999999998</v>
      </c>
      <c r="V277" s="6">
        <v>6.7711428430404732</v>
      </c>
      <c r="W277" s="6">
        <v>6.8002325765054294</v>
      </c>
      <c r="X277" s="6">
        <v>6.7711428430404732</v>
      </c>
      <c r="Y277" s="6">
        <v>6.7352880552813419</v>
      </c>
      <c r="Z277" s="8">
        <v>6.5971852262266868</v>
      </c>
      <c r="AA277" s="8">
        <v>6.459082397172029</v>
      </c>
      <c r="AB277" s="8">
        <v>6.326861214753432</v>
      </c>
      <c r="AC277" s="8">
        <v>6.1880232059137326</v>
      </c>
    </row>
    <row r="278" spans="1:29" x14ac:dyDescent="0.2">
      <c r="A278" s="2" t="s">
        <v>261</v>
      </c>
      <c r="B278" s="2" t="str">
        <f>LEFT(C278,2)</f>
        <v>38</v>
      </c>
      <c r="C278" s="2">
        <v>38022</v>
      </c>
      <c r="D278" s="2" t="s">
        <v>284</v>
      </c>
      <c r="E278" s="6">
        <v>6.4850000000000003</v>
      </c>
      <c r="F278" s="6">
        <v>6.5389999999999997</v>
      </c>
      <c r="G278" s="6">
        <v>6.5869999999999997</v>
      </c>
      <c r="H278" s="6">
        <v>6.569</v>
      </c>
      <c r="I278" s="6">
        <v>6.6180000000000003</v>
      </c>
      <c r="J278" s="6">
        <v>6.7069999999999999</v>
      </c>
      <c r="K278" s="6">
        <v>6.8449999999999998</v>
      </c>
      <c r="L278" s="6">
        <v>6.9039999999999999</v>
      </c>
      <c r="M278" s="6">
        <v>7.0839999999999996</v>
      </c>
      <c r="N278" s="6">
        <v>7.2530000000000001</v>
      </c>
      <c r="O278" s="6">
        <v>7.4119999999999999</v>
      </c>
      <c r="P278" s="6">
        <v>7.52</v>
      </c>
      <c r="Q278" s="6">
        <v>7.6260000000000003</v>
      </c>
      <c r="R278" s="6">
        <v>7.68</v>
      </c>
      <c r="S278" s="6">
        <v>7.6920000000000002</v>
      </c>
      <c r="T278" s="6">
        <v>7.73</v>
      </c>
      <c r="U278" s="6">
        <v>7.7039999999999997</v>
      </c>
      <c r="V278" s="6">
        <v>7.5880000000000001</v>
      </c>
      <c r="W278" s="6">
        <v>7.6130000000000004</v>
      </c>
      <c r="X278" s="6">
        <v>7.6020000000000003</v>
      </c>
      <c r="Y278" s="6">
        <v>7.6310000000000002</v>
      </c>
      <c r="Z278" s="8">
        <v>7.670465912289953</v>
      </c>
      <c r="AA278" s="8">
        <v>7.7099318245799067</v>
      </c>
      <c r="AB278" s="8">
        <v>7.727810977425019</v>
      </c>
      <c r="AC278" s="8">
        <v>7.7671269078703356</v>
      </c>
    </row>
    <row r="279" spans="1:29" x14ac:dyDescent="0.2">
      <c r="A279" s="2" t="s">
        <v>261</v>
      </c>
      <c r="B279" s="2" t="str">
        <f>LEFT(C279,2)</f>
        <v>38</v>
      </c>
      <c r="C279" s="2">
        <v>38023</v>
      </c>
      <c r="D279" s="2" t="s">
        <v>285</v>
      </c>
      <c r="E279" s="6">
        <v>3.9660000000000002</v>
      </c>
      <c r="F279" s="6">
        <v>3.9510000000000001</v>
      </c>
      <c r="G279" s="6">
        <v>3.95</v>
      </c>
      <c r="H279" s="6">
        <v>3.9649999999999999</v>
      </c>
      <c r="I279" s="6">
        <v>3.9329999999999998</v>
      </c>
      <c r="J279" s="6">
        <v>3.9239999999999999</v>
      </c>
      <c r="K279" s="6">
        <v>3.944</v>
      </c>
      <c r="L279" s="6">
        <v>3.9319999999999999</v>
      </c>
      <c r="M279" s="6">
        <v>3.9580000000000002</v>
      </c>
      <c r="N279" s="6">
        <v>3.9079999999999999</v>
      </c>
      <c r="O279" s="6">
        <v>3.8919999999999999</v>
      </c>
      <c r="P279" s="6">
        <v>3.9180000000000001</v>
      </c>
      <c r="Q279" s="6">
        <v>3.8420000000000001</v>
      </c>
      <c r="R279" s="6">
        <v>3.8370000000000002</v>
      </c>
      <c r="S279" s="6">
        <v>3.83</v>
      </c>
      <c r="T279" s="6">
        <v>3.798</v>
      </c>
      <c r="U279" s="6">
        <v>3.78</v>
      </c>
      <c r="V279" s="6">
        <v>3.7389999999999999</v>
      </c>
      <c r="W279" s="6">
        <v>3.7050000000000001</v>
      </c>
      <c r="X279" s="6">
        <v>3.694</v>
      </c>
      <c r="Y279" s="6">
        <v>3.6840000000000002</v>
      </c>
      <c r="Z279" s="8">
        <v>3.5735633183998621</v>
      </c>
      <c r="AA279" s="8">
        <v>3.4631266367997231</v>
      </c>
      <c r="AB279" s="8">
        <v>3.3396433426007288</v>
      </c>
      <c r="AC279" s="8">
        <v>3.2289068871634568</v>
      </c>
    </row>
    <row r="280" spans="1:29" x14ac:dyDescent="0.2">
      <c r="A280" s="2"/>
      <c r="B280" s="2"/>
      <c r="C280" s="2">
        <v>38024</v>
      </c>
      <c r="D280" s="3" t="s">
        <v>286</v>
      </c>
      <c r="E280" s="6">
        <v>4.8360000000000003</v>
      </c>
      <c r="F280" s="6">
        <v>4.8369999999999997</v>
      </c>
      <c r="G280" s="6">
        <v>4.7480000000000002</v>
      </c>
      <c r="H280" s="6">
        <v>4.7359999999999998</v>
      </c>
      <c r="I280" s="6">
        <v>4.7210000000000001</v>
      </c>
      <c r="J280" s="6">
        <v>4.7069999999999999</v>
      </c>
      <c r="K280" s="6">
        <v>4.6870000000000003</v>
      </c>
      <c r="L280" s="6">
        <v>4.6619999999999999</v>
      </c>
      <c r="M280" s="6">
        <v>4.6260000000000003</v>
      </c>
      <c r="N280" s="6">
        <v>4.6760000000000002</v>
      </c>
      <c r="O280" s="6">
        <v>4.6130000000000004</v>
      </c>
      <c r="P280" s="6">
        <v>4.617</v>
      </c>
      <c r="Q280" s="6">
        <v>4.5819999999999999</v>
      </c>
      <c r="R280" s="6">
        <v>4.5590000000000002</v>
      </c>
      <c r="S280" s="6">
        <v>4.5389999999999997</v>
      </c>
      <c r="T280" s="6">
        <v>4.5380000000000003</v>
      </c>
      <c r="U280" s="6">
        <v>4.4870000000000001</v>
      </c>
      <c r="V280" s="6">
        <v>4.4340000000000002</v>
      </c>
      <c r="W280" s="6">
        <v>4.3929999999999998</v>
      </c>
      <c r="X280" s="6">
        <v>4.3627204951469967</v>
      </c>
      <c r="Y280" s="6">
        <v>4.3120486706991139</v>
      </c>
      <c r="Z280" s="8">
        <v>4.1785959092667531</v>
      </c>
      <c r="AA280" s="8">
        <v>4.0451431478343922</v>
      </c>
      <c r="AB280" s="8">
        <v>3.9306533145393869</v>
      </c>
      <c r="AC280" s="8">
        <v>3.7956323205995086</v>
      </c>
    </row>
    <row r="281" spans="1:29" x14ac:dyDescent="0.2">
      <c r="A281" s="2" t="s">
        <v>263</v>
      </c>
      <c r="B281" s="2" t="str">
        <f>LEFT(C281,2)</f>
        <v>38</v>
      </c>
      <c r="C281" s="2">
        <v>38025</v>
      </c>
      <c r="D281" s="2" t="s">
        <v>287</v>
      </c>
      <c r="E281" s="6">
        <v>4.16</v>
      </c>
      <c r="F281" s="6">
        <v>4.1269999999999998</v>
      </c>
      <c r="G281" s="6">
        <v>4.0919999999999996</v>
      </c>
      <c r="H281" s="6">
        <v>4.0439999999999996</v>
      </c>
      <c r="I281" s="6">
        <v>4.0369999999999999</v>
      </c>
      <c r="J281" s="6">
        <v>4.0579999999999998</v>
      </c>
      <c r="K281" s="6">
        <v>4.0350000000000001</v>
      </c>
      <c r="L281" s="6">
        <v>3.9980000000000002</v>
      </c>
      <c r="M281" s="6">
        <v>3.9649999999999999</v>
      </c>
      <c r="N281" s="6">
        <v>3.9790000000000001</v>
      </c>
      <c r="O281" s="6">
        <v>3.976</v>
      </c>
      <c r="P281" s="6">
        <v>3.9449999999999998</v>
      </c>
      <c r="Q281" s="6">
        <v>3.911</v>
      </c>
      <c r="R281" s="6">
        <v>3.8839999999999999</v>
      </c>
      <c r="S281" s="6">
        <v>3.86</v>
      </c>
      <c r="T281" s="6">
        <v>3.8239999999999998</v>
      </c>
      <c r="U281" s="6">
        <v>3.7970000000000002</v>
      </c>
      <c r="V281" s="6">
        <v>3.758</v>
      </c>
      <c r="W281" s="6">
        <v>3.742</v>
      </c>
      <c r="X281" s="6">
        <v>3.698</v>
      </c>
      <c r="Y281" s="6">
        <v>3.6459999999999999</v>
      </c>
      <c r="Z281" s="8">
        <v>3.5130373683533631</v>
      </c>
      <c r="AA281" s="8">
        <v>3.3800747367067263</v>
      </c>
      <c r="AB281" s="8">
        <v>3.2664512896726161</v>
      </c>
      <c r="AC281" s="8">
        <v>3.1315923176953087</v>
      </c>
    </row>
    <row r="282" spans="1:29" x14ac:dyDescent="0.2">
      <c r="A282" s="2"/>
      <c r="B282" s="2"/>
      <c r="C282" s="2">
        <v>38026</v>
      </c>
      <c r="D282" s="3" t="s">
        <v>288</v>
      </c>
      <c r="E282" s="6">
        <v>2.3380000000000001</v>
      </c>
      <c r="F282" s="6">
        <v>2.3119999999999998</v>
      </c>
      <c r="G282" s="6">
        <v>2.339</v>
      </c>
      <c r="H282" s="6">
        <v>2.347</v>
      </c>
      <c r="I282" s="6">
        <v>2.363</v>
      </c>
      <c r="J282" s="6">
        <v>2.367</v>
      </c>
      <c r="K282" s="6">
        <v>2.335</v>
      </c>
      <c r="L282" s="6">
        <v>2.3420000000000001</v>
      </c>
      <c r="M282" s="6">
        <v>2.3140000000000001</v>
      </c>
      <c r="N282" s="6">
        <v>2.2989999999999999</v>
      </c>
      <c r="O282" s="6">
        <v>2.2589999999999999</v>
      </c>
      <c r="P282" s="6">
        <v>2.2389999999999999</v>
      </c>
      <c r="Q282" s="6">
        <v>2.2410000000000001</v>
      </c>
      <c r="R282" s="6">
        <v>2.2269999999999999</v>
      </c>
      <c r="S282" s="6">
        <v>2.2128692893401016</v>
      </c>
      <c r="T282" s="6">
        <v>2.1975610194585449</v>
      </c>
      <c r="U282" s="6">
        <v>2.1452773900169206</v>
      </c>
      <c r="V282" s="6">
        <v>2.1238458121827413</v>
      </c>
      <c r="W282" s="6">
        <v>2.0944068316412858</v>
      </c>
      <c r="X282" s="6">
        <v>2.0642613155668359</v>
      </c>
      <c r="Y282" s="6">
        <v>2.037883989001692</v>
      </c>
      <c r="Z282" s="8">
        <v>1.9341636929037325</v>
      </c>
      <c r="AA282" s="8">
        <v>1.8304433968057727</v>
      </c>
      <c r="AB282" s="8">
        <v>1.7280603604119098</v>
      </c>
      <c r="AC282" s="8">
        <v>1.6229975619259955</v>
      </c>
    </row>
    <row r="283" spans="1:29" x14ac:dyDescent="0.2">
      <c r="A283" s="2" t="s">
        <v>263</v>
      </c>
      <c r="B283" s="2" t="str">
        <f t="shared" ref="B283:B286" si="16">LEFT(C283,2)</f>
        <v>38</v>
      </c>
      <c r="C283" s="2">
        <v>38027</v>
      </c>
      <c r="D283" s="3" t="s">
        <v>375</v>
      </c>
      <c r="E283" s="6">
        <v>9.9250000000000007</v>
      </c>
      <c r="F283" s="6">
        <v>9.8729999999999993</v>
      </c>
      <c r="G283" s="6">
        <v>9.859</v>
      </c>
      <c r="H283" s="6">
        <v>9.8810000000000002</v>
      </c>
      <c r="I283" s="6">
        <v>9.86</v>
      </c>
      <c r="J283" s="6">
        <v>9.8360000000000003</v>
      </c>
      <c r="K283" s="6">
        <v>9.8279999999999994</v>
      </c>
      <c r="L283" s="6">
        <v>9.8369999999999997</v>
      </c>
      <c r="M283" s="6">
        <v>9.7889999999999997</v>
      </c>
      <c r="N283" s="6">
        <v>9.7390000000000008</v>
      </c>
      <c r="O283" s="6">
        <v>9.6539999999999999</v>
      </c>
      <c r="P283" s="6">
        <v>9.5990000000000002</v>
      </c>
      <c r="Q283" s="6">
        <v>9.577</v>
      </c>
      <c r="R283" s="6">
        <v>9.4559999999999995</v>
      </c>
      <c r="S283" s="6">
        <v>9.3960000000000008</v>
      </c>
      <c r="T283" s="6">
        <v>9.3309999999999995</v>
      </c>
      <c r="U283" s="6">
        <v>9.109</v>
      </c>
      <c r="V283" s="6">
        <v>9.0180000000000007</v>
      </c>
      <c r="W283" s="6">
        <v>8.8930000000000007</v>
      </c>
      <c r="X283" s="6">
        <v>8.7650000000000006</v>
      </c>
      <c r="Y283" s="6">
        <v>8.6530000000000005</v>
      </c>
      <c r="Z283" s="8">
        <v>8.2051014213800979</v>
      </c>
      <c r="AA283" s="8">
        <v>7.7572028427601953</v>
      </c>
      <c r="AB283" s="8">
        <v>7.3131729650836688</v>
      </c>
      <c r="AC283" s="8">
        <v>6.859477016672316</v>
      </c>
    </row>
    <row r="284" spans="1:29" x14ac:dyDescent="0.2">
      <c r="A284" s="2" t="s">
        <v>261</v>
      </c>
      <c r="B284" s="2" t="str">
        <f t="shared" si="16"/>
        <v>38</v>
      </c>
      <c r="C284" s="2">
        <v>38028</v>
      </c>
      <c r="D284" s="3" t="s">
        <v>376</v>
      </c>
      <c r="E284" s="6">
        <v>9.4350000000000005</v>
      </c>
      <c r="F284" s="6">
        <v>9.4429999999999996</v>
      </c>
      <c r="G284" s="6">
        <v>9.4979999999999993</v>
      </c>
      <c r="H284" s="6">
        <v>9.593</v>
      </c>
      <c r="I284" s="6">
        <v>9.6669999999999998</v>
      </c>
      <c r="J284" s="6">
        <v>9.7639999999999993</v>
      </c>
      <c r="K284" s="6">
        <v>9.9039999999999999</v>
      </c>
      <c r="L284" s="6">
        <v>10.137</v>
      </c>
      <c r="M284" s="6">
        <v>10.342000000000001</v>
      </c>
      <c r="N284" s="6">
        <v>10.500999999999999</v>
      </c>
      <c r="O284" s="6">
        <v>10.589</v>
      </c>
      <c r="P284" s="6">
        <v>10.647</v>
      </c>
      <c r="Q284" s="6">
        <v>10.679</v>
      </c>
      <c r="R284" s="6">
        <v>10.513</v>
      </c>
      <c r="S284" s="6">
        <v>10.429</v>
      </c>
      <c r="T284" s="6">
        <v>10.249000000000001</v>
      </c>
      <c r="U284" s="6">
        <v>10.130000000000001</v>
      </c>
      <c r="V284" s="6">
        <v>10.009</v>
      </c>
      <c r="W284" s="6">
        <v>10.052</v>
      </c>
      <c r="X284" s="6">
        <v>10.009</v>
      </c>
      <c r="Y284" s="6">
        <v>9.9559999999999995</v>
      </c>
      <c r="Z284" s="8">
        <v>9.6855530687574234</v>
      </c>
      <c r="AA284" s="8">
        <v>9.4151061375148473</v>
      </c>
      <c r="AB284" s="8">
        <v>9.1389627690455786</v>
      </c>
      <c r="AC284" s="8">
        <v>8.8670761343723203</v>
      </c>
    </row>
    <row r="285" spans="1:29" x14ac:dyDescent="0.2">
      <c r="A285" s="2" t="s">
        <v>263</v>
      </c>
      <c r="B285" s="2" t="str">
        <f t="shared" si="16"/>
        <v>38</v>
      </c>
      <c r="C285" s="2">
        <v>38029</v>
      </c>
      <c r="D285" s="3" t="s">
        <v>380</v>
      </c>
      <c r="E285" s="6">
        <v>9.8960000000000008</v>
      </c>
      <c r="F285" s="6">
        <v>9.8049999999999997</v>
      </c>
      <c r="G285" s="6">
        <v>9.6690000000000005</v>
      </c>
      <c r="H285" s="6">
        <v>9.5139999999999993</v>
      </c>
      <c r="I285" s="6">
        <v>9.4580000000000002</v>
      </c>
      <c r="J285" s="6">
        <v>9.359</v>
      </c>
      <c r="K285" s="6">
        <v>9.2449999999999992</v>
      </c>
      <c r="L285" s="6">
        <v>9.1229999999999993</v>
      </c>
      <c r="M285" s="6">
        <v>9.0340000000000007</v>
      </c>
      <c r="N285" s="6">
        <v>8.9030000000000005</v>
      </c>
      <c r="O285" s="6">
        <v>8.7690000000000001</v>
      </c>
      <c r="P285" s="6">
        <v>8.7680000000000007</v>
      </c>
      <c r="Q285" s="6">
        <v>8.6240000000000006</v>
      </c>
      <c r="R285" s="6">
        <v>8.4710000000000001</v>
      </c>
      <c r="S285" s="6">
        <v>8.3659999999999997</v>
      </c>
      <c r="T285" s="6">
        <v>8.2460000000000004</v>
      </c>
      <c r="U285" s="6">
        <v>8.1180000000000003</v>
      </c>
      <c r="V285" s="6">
        <v>8.0299999999999994</v>
      </c>
      <c r="W285" s="6">
        <v>7.9320000000000004</v>
      </c>
      <c r="X285" s="6">
        <v>7.8609999999999998</v>
      </c>
      <c r="Y285" s="6">
        <v>7.7830000000000004</v>
      </c>
      <c r="Z285" s="8">
        <v>7.3158694129863671</v>
      </c>
      <c r="AA285" s="8">
        <v>6.8487388259727346</v>
      </c>
      <c r="AB285" s="8">
        <v>6.3512012922465209</v>
      </c>
      <c r="AC285" s="8">
        <v>5.879389196073558</v>
      </c>
    </row>
    <row r="286" spans="1:29" x14ac:dyDescent="0.2">
      <c r="A286" s="2" t="s">
        <v>263</v>
      </c>
      <c r="B286" s="2" t="str">
        <f t="shared" si="16"/>
        <v>38</v>
      </c>
      <c r="C286" s="2">
        <v>38030</v>
      </c>
      <c r="D286" s="3" t="s">
        <v>381</v>
      </c>
      <c r="E286" s="6">
        <v>7.6959999999999997</v>
      </c>
      <c r="F286" s="6">
        <v>7.6820000000000004</v>
      </c>
      <c r="G286" s="6">
        <v>7.5860000000000003</v>
      </c>
      <c r="H286" s="6">
        <v>7.5730000000000004</v>
      </c>
      <c r="I286" s="6">
        <v>7.6050000000000004</v>
      </c>
      <c r="J286" s="6">
        <v>7.6050000000000004</v>
      </c>
      <c r="K286" s="6">
        <v>7.5780000000000003</v>
      </c>
      <c r="L286" s="6">
        <v>7.5270000000000001</v>
      </c>
      <c r="M286" s="6">
        <v>7.4710000000000001</v>
      </c>
      <c r="N286" s="6">
        <v>7.4950000000000001</v>
      </c>
      <c r="O286" s="6">
        <v>7.43</v>
      </c>
      <c r="P286" s="6">
        <v>7.4269999999999996</v>
      </c>
      <c r="Q286" s="6">
        <v>7.3970000000000002</v>
      </c>
      <c r="R286" s="6">
        <v>7.3659999999999997</v>
      </c>
      <c r="S286" s="6">
        <v>7.3680000000000003</v>
      </c>
      <c r="T286" s="6">
        <v>7.3540000000000001</v>
      </c>
      <c r="U286" s="6">
        <v>7.2729999999999997</v>
      </c>
      <c r="V286" s="6">
        <v>7.1669999999999998</v>
      </c>
      <c r="W286" s="6">
        <v>7.109</v>
      </c>
      <c r="X286" s="6">
        <v>7.06</v>
      </c>
      <c r="Y286" s="6">
        <v>6.9779999999999998</v>
      </c>
      <c r="Z286" s="8">
        <v>6.7821634513334281</v>
      </c>
      <c r="AA286" s="8">
        <v>6.5863269026668574</v>
      </c>
      <c r="AB286" s="8">
        <v>6.4259588266730896</v>
      </c>
      <c r="AC286" s="8">
        <v>6.2278209600084304</v>
      </c>
    </row>
    <row r="287" spans="1:29" x14ac:dyDescent="0.2">
      <c r="A287" s="2" t="s">
        <v>289</v>
      </c>
      <c r="B287" s="2" t="str">
        <f t="shared" ref="B287:B318" si="17">LEFT(C287,2)</f>
        <v>39</v>
      </c>
      <c r="C287" s="2">
        <v>39001</v>
      </c>
      <c r="D287" s="2" t="s">
        <v>290</v>
      </c>
      <c r="E287" s="6">
        <v>11.712999999999999</v>
      </c>
      <c r="F287" s="6">
        <v>11.714</v>
      </c>
      <c r="G287" s="6">
        <v>11.717000000000001</v>
      </c>
      <c r="H287" s="6">
        <v>11.750999999999999</v>
      </c>
      <c r="I287" s="6">
        <v>11.765000000000001</v>
      </c>
      <c r="J287" s="6">
        <v>11.739000000000001</v>
      </c>
      <c r="K287" s="6">
        <v>11.824999999999999</v>
      </c>
      <c r="L287" s="6">
        <v>12.007999999999999</v>
      </c>
      <c r="M287" s="6">
        <v>12.236000000000001</v>
      </c>
      <c r="N287" s="6">
        <v>12.39</v>
      </c>
      <c r="O287" s="6">
        <v>12.372999999999999</v>
      </c>
      <c r="P287" s="6">
        <v>12.411</v>
      </c>
      <c r="Q287" s="6">
        <v>12.433</v>
      </c>
      <c r="R287" s="6">
        <v>12.351000000000001</v>
      </c>
      <c r="S287" s="6">
        <v>12.294</v>
      </c>
      <c r="T287" s="6">
        <v>12.186</v>
      </c>
      <c r="U287" s="6">
        <v>12.048999999999999</v>
      </c>
      <c r="V287" s="6">
        <v>12.007999999999999</v>
      </c>
      <c r="W287" s="6">
        <v>11.971</v>
      </c>
      <c r="X287" s="6">
        <v>11.948</v>
      </c>
      <c r="Y287" s="6">
        <v>11.824</v>
      </c>
      <c r="Z287" s="8">
        <v>11.59931247126613</v>
      </c>
      <c r="AA287" s="8">
        <v>11.374624942532259</v>
      </c>
      <c r="AB287" s="8">
        <v>11.221459649983142</v>
      </c>
      <c r="AC287" s="8">
        <v>10.994415790602876</v>
      </c>
    </row>
    <row r="288" spans="1:29" x14ac:dyDescent="0.2">
      <c r="A288" s="2" t="s">
        <v>289</v>
      </c>
      <c r="B288" s="2" t="str">
        <f t="shared" si="17"/>
        <v>39</v>
      </c>
      <c r="C288" s="2">
        <v>39002</v>
      </c>
      <c r="D288" s="2" t="s">
        <v>291</v>
      </c>
      <c r="E288" s="6">
        <v>16.055</v>
      </c>
      <c r="F288" s="6">
        <v>16.071999999999999</v>
      </c>
      <c r="G288" s="6">
        <v>16.125</v>
      </c>
      <c r="H288" s="6">
        <v>16.097000000000001</v>
      </c>
      <c r="I288" s="6">
        <v>16.091999999999999</v>
      </c>
      <c r="J288" s="6">
        <v>16.169</v>
      </c>
      <c r="K288" s="6">
        <v>16.213999999999999</v>
      </c>
      <c r="L288" s="6">
        <v>16.195</v>
      </c>
      <c r="M288" s="6">
        <v>16.353999999999999</v>
      </c>
      <c r="N288" s="6">
        <v>16.588000000000001</v>
      </c>
      <c r="O288" s="6">
        <v>16.675999999999998</v>
      </c>
      <c r="P288" s="6">
        <v>16.664999999999999</v>
      </c>
      <c r="Q288" s="6">
        <v>16.850000000000001</v>
      </c>
      <c r="R288" s="6">
        <v>16.768000000000001</v>
      </c>
      <c r="S288" s="6">
        <v>16.89</v>
      </c>
      <c r="T288" s="6">
        <v>16.853000000000002</v>
      </c>
      <c r="U288" s="6">
        <v>16.829000000000001</v>
      </c>
      <c r="V288" s="6">
        <v>16.809999999999999</v>
      </c>
      <c r="W288" s="6">
        <v>16.812000000000001</v>
      </c>
      <c r="X288" s="6">
        <v>16.788</v>
      </c>
      <c r="Y288" s="6">
        <v>16.678999999999998</v>
      </c>
      <c r="Z288" s="8">
        <v>16.664270698187522</v>
      </c>
      <c r="AA288" s="8">
        <v>16.649541396375049</v>
      </c>
      <c r="AB288" s="8">
        <v>16.740558207311651</v>
      </c>
      <c r="AC288" s="8">
        <v>16.725732647096539</v>
      </c>
    </row>
    <row r="289" spans="1:29" x14ac:dyDescent="0.2">
      <c r="A289" s="2" t="s">
        <v>289</v>
      </c>
      <c r="B289" s="2" t="str">
        <f t="shared" si="17"/>
        <v>39</v>
      </c>
      <c r="C289" s="2">
        <v>39003</v>
      </c>
      <c r="D289" s="2" t="s">
        <v>292</v>
      </c>
      <c r="E289" s="6">
        <v>1.788</v>
      </c>
      <c r="F289" s="6">
        <v>1.776</v>
      </c>
      <c r="G289" s="6">
        <v>1.7689999999999999</v>
      </c>
      <c r="H289" s="6">
        <v>1.7649999999999999</v>
      </c>
      <c r="I289" s="6">
        <v>1.8109999999999999</v>
      </c>
      <c r="J289" s="6">
        <v>1.849</v>
      </c>
      <c r="K289" s="6">
        <v>1.8580000000000001</v>
      </c>
      <c r="L289" s="6">
        <v>1.9419999999999999</v>
      </c>
      <c r="M289" s="6">
        <v>2.0209999999999999</v>
      </c>
      <c r="N289" s="6">
        <v>2.1440000000000001</v>
      </c>
      <c r="O289" s="6">
        <v>2.25</v>
      </c>
      <c r="P289" s="6">
        <v>2.33</v>
      </c>
      <c r="Q289" s="6">
        <v>2.3969999999999998</v>
      </c>
      <c r="R289" s="6">
        <v>2.4420000000000002</v>
      </c>
      <c r="S289" s="6">
        <v>2.4209999999999998</v>
      </c>
      <c r="T289" s="6">
        <v>2.4260000000000002</v>
      </c>
      <c r="U289" s="6">
        <v>2.431</v>
      </c>
      <c r="V289" s="6">
        <v>2.4340000000000002</v>
      </c>
      <c r="W289" s="6">
        <v>2.444</v>
      </c>
      <c r="X289" s="6">
        <v>2.4380000000000002</v>
      </c>
      <c r="Y289" s="6">
        <v>2.4209999999999998</v>
      </c>
      <c r="Z289" s="8">
        <v>2.4275807375844849</v>
      </c>
      <c r="AA289" s="8">
        <v>2.4341614751689686</v>
      </c>
      <c r="AB289" s="8">
        <v>2.4592062297972377</v>
      </c>
      <c r="AC289" s="8">
        <v>2.4658331766088746</v>
      </c>
    </row>
    <row r="290" spans="1:29" x14ac:dyDescent="0.2">
      <c r="A290" s="2" t="s">
        <v>289</v>
      </c>
      <c r="B290" s="2" t="str">
        <f t="shared" si="17"/>
        <v>39</v>
      </c>
      <c r="C290" s="2">
        <v>39004</v>
      </c>
      <c r="D290" s="2" t="s">
        <v>293</v>
      </c>
      <c r="E290" s="6">
        <v>7.57</v>
      </c>
      <c r="F290" s="6">
        <v>7.5019999999999998</v>
      </c>
      <c r="G290" s="6">
        <v>7.51</v>
      </c>
      <c r="H290" s="6">
        <v>7.5679999999999996</v>
      </c>
      <c r="I290" s="6">
        <v>7.6790000000000003</v>
      </c>
      <c r="J290" s="6">
        <v>7.7389999999999999</v>
      </c>
      <c r="K290" s="6">
        <v>7.6749999999999998</v>
      </c>
      <c r="L290" s="6">
        <v>7.6820000000000004</v>
      </c>
      <c r="M290" s="6">
        <v>7.7489999999999997</v>
      </c>
      <c r="N290" s="6">
        <v>7.7720000000000002</v>
      </c>
      <c r="O290" s="6">
        <v>7.84</v>
      </c>
      <c r="P290" s="6">
        <v>7.8470000000000004</v>
      </c>
      <c r="Q290" s="6">
        <v>7.7960000000000003</v>
      </c>
      <c r="R290" s="6">
        <v>7.7960000000000003</v>
      </c>
      <c r="S290" s="6">
        <v>7.7110000000000003</v>
      </c>
      <c r="T290" s="6">
        <v>7.694</v>
      </c>
      <c r="U290" s="6">
        <v>7.6449999999999996</v>
      </c>
      <c r="V290" s="6">
        <v>7.633</v>
      </c>
      <c r="W290" s="6">
        <v>7.585</v>
      </c>
      <c r="X290" s="6">
        <v>7.4909999999999997</v>
      </c>
      <c r="Y290" s="6">
        <v>7.3579999999999997</v>
      </c>
      <c r="Z290" s="8">
        <v>7.2050105687720807</v>
      </c>
      <c r="AA290" s="8">
        <v>7.0520211375441626</v>
      </c>
      <c r="AB290" s="8">
        <v>6.9925846352472547</v>
      </c>
      <c r="AC290" s="8">
        <v>6.8368298337620228</v>
      </c>
    </row>
    <row r="291" spans="1:29" x14ac:dyDescent="0.2">
      <c r="A291" s="2" t="s">
        <v>289</v>
      </c>
      <c r="B291" s="2" t="str">
        <f t="shared" si="17"/>
        <v>39</v>
      </c>
      <c r="C291" s="2">
        <v>39005</v>
      </c>
      <c r="D291" s="2" t="s">
        <v>294</v>
      </c>
      <c r="E291" s="6">
        <v>2.847</v>
      </c>
      <c r="F291" s="6">
        <v>2.8540000000000001</v>
      </c>
      <c r="G291" s="6">
        <v>2.839</v>
      </c>
      <c r="H291" s="6">
        <v>2.8069999999999999</v>
      </c>
      <c r="I291" s="6">
        <v>2.8460000000000001</v>
      </c>
      <c r="J291" s="6">
        <v>2.843</v>
      </c>
      <c r="K291" s="6">
        <v>2.7989999999999999</v>
      </c>
      <c r="L291" s="6">
        <v>2.7909999999999999</v>
      </c>
      <c r="M291" s="6">
        <v>2.766</v>
      </c>
      <c r="N291" s="6">
        <v>2.7730000000000001</v>
      </c>
      <c r="O291" s="6">
        <v>2.782</v>
      </c>
      <c r="P291" s="6">
        <v>2.7610000000000001</v>
      </c>
      <c r="Q291" s="6">
        <v>2.7480000000000002</v>
      </c>
      <c r="R291" s="6">
        <v>2.714</v>
      </c>
      <c r="S291" s="6">
        <v>2.6669999999999998</v>
      </c>
      <c r="T291" s="6">
        <v>2.6709999999999998</v>
      </c>
      <c r="U291" s="6">
        <v>2.6179999999999999</v>
      </c>
      <c r="V291" s="6">
        <v>2.65</v>
      </c>
      <c r="W291" s="6">
        <v>2.5979999999999999</v>
      </c>
      <c r="X291" s="6">
        <v>2.5190000000000001</v>
      </c>
      <c r="Y291" s="6">
        <v>2.5070000000000001</v>
      </c>
      <c r="Z291" s="8">
        <v>2.3989618516297067</v>
      </c>
      <c r="AA291" s="8">
        <v>2.2909237032594136</v>
      </c>
      <c r="AB291" s="8">
        <v>2.1716230927868931</v>
      </c>
      <c r="AC291" s="8">
        <v>2.0630678092827974</v>
      </c>
    </row>
    <row r="292" spans="1:29" x14ac:dyDescent="0.2">
      <c r="A292" s="2" t="s">
        <v>289</v>
      </c>
      <c r="B292" s="2" t="str">
        <f t="shared" si="17"/>
        <v>39</v>
      </c>
      <c r="C292" s="2">
        <v>39006</v>
      </c>
      <c r="D292" s="2" t="s">
        <v>295</v>
      </c>
      <c r="E292" s="6">
        <v>8.0489999999999995</v>
      </c>
      <c r="F292" s="6">
        <v>8.1530000000000005</v>
      </c>
      <c r="G292" s="6">
        <v>8.2330000000000005</v>
      </c>
      <c r="H292" s="6">
        <v>8.3420000000000005</v>
      </c>
      <c r="I292" s="6">
        <v>8.5340000000000007</v>
      </c>
      <c r="J292" s="6">
        <v>8.6590000000000007</v>
      </c>
      <c r="K292" s="6">
        <v>8.9049999999999994</v>
      </c>
      <c r="L292" s="6">
        <v>9.0250000000000004</v>
      </c>
      <c r="M292" s="6">
        <v>9.1859999999999999</v>
      </c>
      <c r="N292" s="6">
        <v>9.3970000000000002</v>
      </c>
      <c r="O292" s="6">
        <v>9.48</v>
      </c>
      <c r="P292" s="6">
        <v>9.6259999999999994</v>
      </c>
      <c r="Q292" s="6">
        <v>9.6690000000000005</v>
      </c>
      <c r="R292" s="6">
        <v>9.6530000000000005</v>
      </c>
      <c r="S292" s="6">
        <v>9.5980000000000008</v>
      </c>
      <c r="T292" s="6">
        <v>9.6340000000000003</v>
      </c>
      <c r="U292" s="6">
        <v>9.5719999999999992</v>
      </c>
      <c r="V292" s="6">
        <v>9.609</v>
      </c>
      <c r="W292" s="6">
        <v>9.6379999999999999</v>
      </c>
      <c r="X292" s="6">
        <v>9.6180000000000003</v>
      </c>
      <c r="Y292" s="6">
        <v>9.6189999999999998</v>
      </c>
      <c r="Z292" s="8">
        <v>9.6363330125728215</v>
      </c>
      <c r="AA292" s="8">
        <v>9.6536660251456432</v>
      </c>
      <c r="AB292" s="8">
        <v>9.6734598739745579</v>
      </c>
      <c r="AC292" s="8">
        <v>9.6907910845916074</v>
      </c>
    </row>
    <row r="293" spans="1:29" x14ac:dyDescent="0.2">
      <c r="A293" s="2" t="s">
        <v>289</v>
      </c>
      <c r="B293" s="2" t="str">
        <f t="shared" si="17"/>
        <v>39</v>
      </c>
      <c r="C293" s="2">
        <v>39007</v>
      </c>
      <c r="D293" s="2" t="s">
        <v>296</v>
      </c>
      <c r="E293" s="6">
        <v>25.591000000000001</v>
      </c>
      <c r="F293" s="6">
        <v>25.6</v>
      </c>
      <c r="G293" s="6">
        <v>25.864000000000001</v>
      </c>
      <c r="H293" s="6">
        <v>26.145</v>
      </c>
      <c r="I293" s="6">
        <v>26.39</v>
      </c>
      <c r="J293" s="6">
        <v>26.858000000000001</v>
      </c>
      <c r="K293" s="6">
        <v>27.103999999999999</v>
      </c>
      <c r="L293" s="6">
        <v>27.492999999999999</v>
      </c>
      <c r="M293" s="6">
        <v>28.056999999999999</v>
      </c>
      <c r="N293" s="6">
        <v>28.542000000000002</v>
      </c>
      <c r="O293" s="6">
        <v>28.861000000000001</v>
      </c>
      <c r="P293" s="6">
        <v>29.18</v>
      </c>
      <c r="Q293" s="6">
        <v>29.187000000000001</v>
      </c>
      <c r="R293" s="6">
        <v>29.128</v>
      </c>
      <c r="S293" s="6">
        <v>29.228000000000002</v>
      </c>
      <c r="T293" s="6">
        <v>29.146999999999998</v>
      </c>
      <c r="U293" s="6">
        <v>29.006</v>
      </c>
      <c r="V293" s="6">
        <v>29.03</v>
      </c>
      <c r="W293" s="6">
        <v>28.876000000000001</v>
      </c>
      <c r="X293" s="6">
        <v>28.88</v>
      </c>
      <c r="Y293" s="6">
        <v>28.83</v>
      </c>
      <c r="Z293" s="8">
        <v>28.74169403343689</v>
      </c>
      <c r="AA293" s="8">
        <v>28.653388066873777</v>
      </c>
      <c r="AB293" s="8">
        <v>28.596930828793042</v>
      </c>
      <c r="AC293" s="8">
        <v>28.508471712790868</v>
      </c>
    </row>
    <row r="294" spans="1:29" x14ac:dyDescent="0.2">
      <c r="A294" s="2" t="s">
        <v>289</v>
      </c>
      <c r="B294" s="2" t="str">
        <f t="shared" si="17"/>
        <v>39</v>
      </c>
      <c r="C294" s="2">
        <v>39008</v>
      </c>
      <c r="D294" s="2" t="s">
        <v>297</v>
      </c>
      <c r="E294" s="6">
        <v>8.8529999999999998</v>
      </c>
      <c r="F294" s="6">
        <v>8.7899999999999991</v>
      </c>
      <c r="G294" s="6">
        <v>8.8219999999999992</v>
      </c>
      <c r="H294" s="6">
        <v>8.9009999999999998</v>
      </c>
      <c r="I294" s="6">
        <v>9.1280000000000001</v>
      </c>
      <c r="J294" s="6">
        <v>9.2070000000000007</v>
      </c>
      <c r="K294" s="6">
        <v>9.3759999999999994</v>
      </c>
      <c r="L294" s="6">
        <v>9.4380000000000006</v>
      </c>
      <c r="M294" s="6">
        <v>9.6080000000000005</v>
      </c>
      <c r="N294" s="6">
        <v>9.77</v>
      </c>
      <c r="O294" s="6">
        <v>9.923</v>
      </c>
      <c r="P294" s="6">
        <v>10.029</v>
      </c>
      <c r="Q294" s="6">
        <v>10.013999999999999</v>
      </c>
      <c r="R294" s="6">
        <v>10.07</v>
      </c>
      <c r="S294" s="6">
        <v>9.8870000000000005</v>
      </c>
      <c r="T294" s="6">
        <v>9.8970000000000002</v>
      </c>
      <c r="U294" s="6">
        <v>9.89</v>
      </c>
      <c r="V294" s="6">
        <v>9.81</v>
      </c>
      <c r="W294" s="6">
        <v>9.7989999999999995</v>
      </c>
      <c r="X294" s="6">
        <v>9.7840000000000007</v>
      </c>
      <c r="Y294" s="6">
        <v>9.7210000000000001</v>
      </c>
      <c r="Z294" s="8">
        <v>9.6986314332069714</v>
      </c>
      <c r="AA294" s="8">
        <v>9.6762628664139392</v>
      </c>
      <c r="AB294" s="8">
        <v>9.7119566933433177</v>
      </c>
      <c r="AC294" s="8">
        <v>9.6894431600131039</v>
      </c>
    </row>
    <row r="295" spans="1:29" x14ac:dyDescent="0.2">
      <c r="A295" s="2" t="s">
        <v>289</v>
      </c>
      <c r="B295" s="2" t="str">
        <f t="shared" si="17"/>
        <v>39</v>
      </c>
      <c r="C295" s="2">
        <v>39009</v>
      </c>
      <c r="D295" s="2" t="s">
        <v>298</v>
      </c>
      <c r="E295" s="6">
        <v>6.8760000000000003</v>
      </c>
      <c r="F295" s="6">
        <v>6.859</v>
      </c>
      <c r="G295" s="6">
        <v>6.8730000000000002</v>
      </c>
      <c r="H295" s="6">
        <v>6.883</v>
      </c>
      <c r="I295" s="6">
        <v>6.907</v>
      </c>
      <c r="J295" s="6">
        <v>6.952</v>
      </c>
      <c r="K295" s="6">
        <v>7.0149999999999997</v>
      </c>
      <c r="L295" s="6">
        <v>7.0880000000000001</v>
      </c>
      <c r="M295" s="6">
        <v>7.2009999999999996</v>
      </c>
      <c r="N295" s="6">
        <v>7.33</v>
      </c>
      <c r="O295" s="6">
        <v>7.4349999999999996</v>
      </c>
      <c r="P295" s="6">
        <v>7.4139999999999997</v>
      </c>
      <c r="Q295" s="6">
        <v>7.4260000000000002</v>
      </c>
      <c r="R295" s="6">
        <v>7.444</v>
      </c>
      <c r="S295" s="6">
        <v>7.4429999999999996</v>
      </c>
      <c r="T295" s="6">
        <v>7.4859999999999998</v>
      </c>
      <c r="U295" s="6">
        <v>7.4829999999999997</v>
      </c>
      <c r="V295" s="6">
        <v>7.492</v>
      </c>
      <c r="W295" s="6">
        <v>7.4829999999999997</v>
      </c>
      <c r="X295" s="6">
        <v>7.3730000000000002</v>
      </c>
      <c r="Y295" s="6">
        <v>7.3760000000000003</v>
      </c>
      <c r="Z295" s="8">
        <v>7.3634833500706964</v>
      </c>
      <c r="AA295" s="8">
        <v>7.3509667001413908</v>
      </c>
      <c r="AB295" s="8">
        <v>7.3329630108768935</v>
      </c>
      <c r="AC295" s="8">
        <v>7.3204514517759227</v>
      </c>
    </row>
    <row r="296" spans="1:29" x14ac:dyDescent="0.2">
      <c r="A296" s="2" t="s">
        <v>289</v>
      </c>
      <c r="B296" s="2" t="str">
        <f t="shared" si="17"/>
        <v>39</v>
      </c>
      <c r="C296" s="2">
        <v>39010</v>
      </c>
      <c r="D296" s="2" t="s">
        <v>299</v>
      </c>
      <c r="E296" s="6">
        <v>53.451999999999998</v>
      </c>
      <c r="F296" s="6">
        <v>53.548999999999999</v>
      </c>
      <c r="G296" s="6">
        <v>53.646000000000001</v>
      </c>
      <c r="H296" s="6">
        <v>53.862000000000002</v>
      </c>
      <c r="I296" s="6">
        <v>54.314999999999998</v>
      </c>
      <c r="J296" s="6">
        <v>54.749000000000002</v>
      </c>
      <c r="K296" s="6">
        <v>55.143000000000001</v>
      </c>
      <c r="L296" s="6">
        <v>55.503999999999998</v>
      </c>
      <c r="M296" s="6">
        <v>56.131</v>
      </c>
      <c r="N296" s="6">
        <v>56.921999999999997</v>
      </c>
      <c r="O296" s="6">
        <v>57.664000000000001</v>
      </c>
      <c r="P296" s="6">
        <v>58.15</v>
      </c>
      <c r="Q296" s="6">
        <v>58.618000000000002</v>
      </c>
      <c r="R296" s="6">
        <v>58.884999999999998</v>
      </c>
      <c r="S296" s="6">
        <v>58.892000000000003</v>
      </c>
      <c r="T296" s="6">
        <v>58.692</v>
      </c>
      <c r="U296" s="6">
        <v>58.585000000000001</v>
      </c>
      <c r="V296" s="6">
        <v>58.893999999999998</v>
      </c>
      <c r="W296" s="6">
        <v>58.856999999999999</v>
      </c>
      <c r="X296" s="6">
        <v>58.841999999999999</v>
      </c>
      <c r="Y296" s="6">
        <v>58.951000000000001</v>
      </c>
      <c r="Z296" s="8">
        <v>59.085056669937551</v>
      </c>
      <c r="AA296" s="8">
        <v>59.219113339875115</v>
      </c>
      <c r="AB296" s="8">
        <v>59.270188160198977</v>
      </c>
      <c r="AC296" s="8">
        <v>59.403996960261146</v>
      </c>
    </row>
    <row r="297" spans="1:29" x14ac:dyDescent="0.2">
      <c r="A297" s="2" t="s">
        <v>289</v>
      </c>
      <c r="B297" s="2" t="str">
        <f t="shared" si="17"/>
        <v>39</v>
      </c>
      <c r="C297" s="2">
        <v>39011</v>
      </c>
      <c r="D297" s="2" t="s">
        <v>300</v>
      </c>
      <c r="E297" s="6">
        <v>7.4249999999999998</v>
      </c>
      <c r="F297" s="6">
        <v>7.4850000000000003</v>
      </c>
      <c r="G297" s="6">
        <v>7.53</v>
      </c>
      <c r="H297" s="6">
        <v>7.6230000000000002</v>
      </c>
      <c r="I297" s="6">
        <v>7.7270000000000003</v>
      </c>
      <c r="J297" s="6">
        <v>7.9189999999999996</v>
      </c>
      <c r="K297" s="6">
        <v>8.0329999999999995</v>
      </c>
      <c r="L297" s="6">
        <v>8.0990000000000002</v>
      </c>
      <c r="M297" s="6">
        <v>8.2520000000000007</v>
      </c>
      <c r="N297" s="6">
        <v>8.3650000000000002</v>
      </c>
      <c r="O297" s="6">
        <v>8.4250000000000007</v>
      </c>
      <c r="P297" s="6">
        <v>8.4440000000000008</v>
      </c>
      <c r="Q297" s="6">
        <v>8.4049999999999994</v>
      </c>
      <c r="R297" s="6">
        <v>8.3219999999999992</v>
      </c>
      <c r="S297" s="6">
        <v>8.3140000000000001</v>
      </c>
      <c r="T297" s="6">
        <v>8.2520000000000007</v>
      </c>
      <c r="U297" s="6">
        <v>8.2420000000000009</v>
      </c>
      <c r="V297" s="6">
        <v>8.1839999999999993</v>
      </c>
      <c r="W297" s="6">
        <v>8.2159999999999993</v>
      </c>
      <c r="X297" s="6">
        <v>8.1660000000000004</v>
      </c>
      <c r="Y297" s="6">
        <v>8.1519999999999992</v>
      </c>
      <c r="Z297" s="8">
        <v>8.0545281202058412</v>
      </c>
      <c r="AA297" s="8">
        <v>7.9570562404116822</v>
      </c>
      <c r="AB297" s="8">
        <v>7.8535543197648288</v>
      </c>
      <c r="AC297" s="8">
        <v>7.7559150446913385</v>
      </c>
    </row>
    <row r="298" spans="1:29" x14ac:dyDescent="0.2">
      <c r="A298" s="2" t="s">
        <v>289</v>
      </c>
      <c r="B298" s="2" t="str">
        <f t="shared" si="17"/>
        <v>39</v>
      </c>
      <c r="C298" s="2">
        <v>39012</v>
      </c>
      <c r="D298" s="2" t="s">
        <v>301</v>
      </c>
      <c r="E298" s="6">
        <v>31.593</v>
      </c>
      <c r="F298" s="6">
        <v>31.613</v>
      </c>
      <c r="G298" s="6">
        <v>31.571000000000002</v>
      </c>
      <c r="H298" s="6">
        <v>31.619</v>
      </c>
      <c r="I298" s="6">
        <v>31.722999999999999</v>
      </c>
      <c r="J298" s="6">
        <v>31.927</v>
      </c>
      <c r="K298" s="6">
        <v>31.927</v>
      </c>
      <c r="L298" s="6">
        <v>31.925000000000001</v>
      </c>
      <c r="M298" s="6">
        <v>32.369999999999997</v>
      </c>
      <c r="N298" s="6">
        <v>32.683999999999997</v>
      </c>
      <c r="O298" s="6">
        <v>32.756</v>
      </c>
      <c r="P298" s="6">
        <v>32.777000000000001</v>
      </c>
      <c r="Q298" s="6">
        <v>32.890999999999998</v>
      </c>
      <c r="R298" s="6">
        <v>32.869</v>
      </c>
      <c r="S298" s="6">
        <v>32.603000000000002</v>
      </c>
      <c r="T298" s="6">
        <v>32.533000000000001</v>
      </c>
      <c r="U298" s="6">
        <v>32.478999999999999</v>
      </c>
      <c r="V298" s="6">
        <v>32.444000000000003</v>
      </c>
      <c r="W298" s="6">
        <v>32.354999999999997</v>
      </c>
      <c r="X298" s="6">
        <v>32.375999999999998</v>
      </c>
      <c r="Y298" s="6">
        <v>32.338000000000001</v>
      </c>
      <c r="Z298" s="8">
        <v>32.18813678493418</v>
      </c>
      <c r="AA298" s="8">
        <v>32.038273569868352</v>
      </c>
      <c r="AB298" s="8">
        <v>31.895874183836117</v>
      </c>
      <c r="AC298" s="8">
        <v>31.745834866284902</v>
      </c>
    </row>
    <row r="299" spans="1:29" x14ac:dyDescent="0.2">
      <c r="A299" s="2" t="s">
        <v>289</v>
      </c>
      <c r="B299" s="2" t="str">
        <f t="shared" si="17"/>
        <v>39</v>
      </c>
      <c r="C299" s="2">
        <v>39013</v>
      </c>
      <c r="D299" s="2" t="s">
        <v>302</v>
      </c>
      <c r="E299" s="6">
        <v>8.3840000000000003</v>
      </c>
      <c r="F299" s="6">
        <v>8.4450000000000003</v>
      </c>
      <c r="G299" s="6">
        <v>8.5359999999999996</v>
      </c>
      <c r="H299" s="6">
        <v>8.6720000000000006</v>
      </c>
      <c r="I299" s="6">
        <v>8.875</v>
      </c>
      <c r="J299" s="6">
        <v>9.0649999999999995</v>
      </c>
      <c r="K299" s="6">
        <v>9.3870000000000005</v>
      </c>
      <c r="L299" s="6">
        <v>9.6769999999999996</v>
      </c>
      <c r="M299" s="6">
        <v>10.076000000000001</v>
      </c>
      <c r="N299" s="6">
        <v>10.339</v>
      </c>
      <c r="O299" s="6">
        <v>10.500999999999999</v>
      </c>
      <c r="P299" s="6">
        <v>10.7</v>
      </c>
      <c r="Q299" s="6">
        <v>10.772</v>
      </c>
      <c r="R299" s="6">
        <v>10.837999999999999</v>
      </c>
      <c r="S299" s="6">
        <v>10.702999999999999</v>
      </c>
      <c r="T299" s="6">
        <v>10.680999999999999</v>
      </c>
      <c r="U299" s="6">
        <v>10.667</v>
      </c>
      <c r="V299" s="6">
        <v>10.587</v>
      </c>
      <c r="W299" s="6">
        <v>10.664999999999999</v>
      </c>
      <c r="X299" s="6">
        <v>10.551</v>
      </c>
      <c r="Y299" s="6">
        <v>10.538</v>
      </c>
      <c r="Z299" s="8">
        <v>10.522694460802677</v>
      </c>
      <c r="AA299" s="8">
        <v>10.507388921605354</v>
      </c>
      <c r="AB299" s="8">
        <v>10.50196185414433</v>
      </c>
      <c r="AC299" s="8">
        <v>10.486637433564434</v>
      </c>
    </row>
    <row r="300" spans="1:29" x14ac:dyDescent="0.2">
      <c r="A300" s="2" t="s">
        <v>289</v>
      </c>
      <c r="B300" s="2" t="str">
        <f t="shared" si="17"/>
        <v>39</v>
      </c>
      <c r="C300" s="2">
        <v>39014</v>
      </c>
      <c r="D300" s="2" t="s">
        <v>303</v>
      </c>
      <c r="E300" s="6">
        <v>138.41800000000001</v>
      </c>
      <c r="F300" s="6">
        <v>139.77099999999999</v>
      </c>
      <c r="G300" s="6">
        <v>140.93299999999999</v>
      </c>
      <c r="H300" s="6">
        <v>142.51599999999999</v>
      </c>
      <c r="I300" s="6">
        <v>144.45699999999999</v>
      </c>
      <c r="J300" s="6">
        <v>146.989</v>
      </c>
      <c r="K300" s="6">
        <v>149.084</v>
      </c>
      <c r="L300" s="6">
        <v>151.05500000000001</v>
      </c>
      <c r="M300" s="6">
        <v>153.38800000000001</v>
      </c>
      <c r="N300" s="6">
        <v>155.99700000000001</v>
      </c>
      <c r="O300" s="6">
        <v>157.459</v>
      </c>
      <c r="P300" s="6">
        <v>158.739</v>
      </c>
      <c r="Q300" s="6">
        <v>159.672</v>
      </c>
      <c r="R300" s="6">
        <v>160.208</v>
      </c>
      <c r="S300" s="6">
        <v>159.041</v>
      </c>
      <c r="T300" s="6">
        <v>159.64500000000001</v>
      </c>
      <c r="U300" s="6">
        <v>159.66900000000001</v>
      </c>
      <c r="V300" s="6">
        <v>159.541</v>
      </c>
      <c r="W300" s="6">
        <v>159.52199999999999</v>
      </c>
      <c r="X300" s="6">
        <v>158.95500000000001</v>
      </c>
      <c r="Y300" s="6">
        <v>158.19399999999999</v>
      </c>
      <c r="Z300" s="8">
        <v>158.56972192001976</v>
      </c>
      <c r="AA300" s="8">
        <v>158.9454438400395</v>
      </c>
      <c r="AB300" s="8">
        <v>160.1630939160118</v>
      </c>
      <c r="AC300" s="8">
        <v>160.54062326476546</v>
      </c>
    </row>
    <row r="301" spans="1:29" x14ac:dyDescent="0.2">
      <c r="A301" s="2" t="s">
        <v>289</v>
      </c>
      <c r="B301" s="2" t="str">
        <f t="shared" si="17"/>
        <v>39</v>
      </c>
      <c r="C301" s="2">
        <v>39015</v>
      </c>
      <c r="D301" s="2" t="s">
        <v>304</v>
      </c>
      <c r="E301" s="6">
        <v>5.2789999999999999</v>
      </c>
      <c r="F301" s="6">
        <v>5.274</v>
      </c>
      <c r="G301" s="6">
        <v>5.3310000000000004</v>
      </c>
      <c r="H301" s="6">
        <v>5.3609999999999998</v>
      </c>
      <c r="I301" s="6">
        <v>5.4009999999999998</v>
      </c>
      <c r="J301" s="6">
        <v>5.4409999999999998</v>
      </c>
      <c r="K301" s="6">
        <v>5.4960000000000004</v>
      </c>
      <c r="L301" s="6">
        <v>5.556</v>
      </c>
      <c r="M301" s="6">
        <v>5.6719999999999997</v>
      </c>
      <c r="N301" s="6">
        <v>5.7489999999999997</v>
      </c>
      <c r="O301" s="6">
        <v>5.782</v>
      </c>
      <c r="P301" s="6">
        <v>5.8120000000000003</v>
      </c>
      <c r="Q301" s="6">
        <v>5.843</v>
      </c>
      <c r="R301" s="6">
        <v>5.843</v>
      </c>
      <c r="S301" s="6">
        <v>5.8170000000000002</v>
      </c>
      <c r="T301" s="6">
        <v>5.7779999999999996</v>
      </c>
      <c r="U301" s="6">
        <v>5.7389999999999999</v>
      </c>
      <c r="V301" s="6">
        <v>5.7039999999999997</v>
      </c>
      <c r="W301" s="6">
        <v>5.7060000000000004</v>
      </c>
      <c r="X301" s="6">
        <v>5.7069999999999999</v>
      </c>
      <c r="Y301" s="6">
        <v>5.6959999999999997</v>
      </c>
      <c r="Z301" s="8">
        <v>5.6697180113601666</v>
      </c>
      <c r="AA301" s="8">
        <v>5.6434360227203326</v>
      </c>
      <c r="AB301" s="8">
        <v>5.6227352195688027</v>
      </c>
      <c r="AC301" s="8">
        <v>5.5964024756840525</v>
      </c>
    </row>
    <row r="302" spans="1:29" x14ac:dyDescent="0.2">
      <c r="A302" s="2" t="s">
        <v>289</v>
      </c>
      <c r="B302" s="2" t="str">
        <f t="shared" si="17"/>
        <v>39</v>
      </c>
      <c r="C302" s="2">
        <v>39016</v>
      </c>
      <c r="D302" s="2" t="s">
        <v>305</v>
      </c>
      <c r="E302" s="6">
        <v>10.532</v>
      </c>
      <c r="F302" s="6">
        <v>10.49</v>
      </c>
      <c r="G302" s="6">
        <v>10.516</v>
      </c>
      <c r="H302" s="6">
        <v>10.568</v>
      </c>
      <c r="I302" s="6">
        <v>10.647</v>
      </c>
      <c r="J302" s="6">
        <v>10.722</v>
      </c>
      <c r="K302" s="6">
        <v>10.94</v>
      </c>
      <c r="L302" s="6">
        <v>11.147</v>
      </c>
      <c r="M302" s="6">
        <v>11.446</v>
      </c>
      <c r="N302" s="6">
        <v>11.789</v>
      </c>
      <c r="O302" s="6">
        <v>12.048</v>
      </c>
      <c r="P302" s="6">
        <v>12.286</v>
      </c>
      <c r="Q302" s="6">
        <v>12.367000000000001</v>
      </c>
      <c r="R302" s="6">
        <v>12.394</v>
      </c>
      <c r="S302" s="6">
        <v>12.227</v>
      </c>
      <c r="T302" s="6">
        <v>12.19</v>
      </c>
      <c r="U302" s="6">
        <v>12.260999999999999</v>
      </c>
      <c r="V302" s="6">
        <v>12.324</v>
      </c>
      <c r="W302" s="6">
        <v>12.308999999999999</v>
      </c>
      <c r="X302" s="6">
        <v>12.329000000000001</v>
      </c>
      <c r="Y302" s="6">
        <v>12.33</v>
      </c>
      <c r="Z302" s="8">
        <v>12.443841310922414</v>
      </c>
      <c r="AA302" s="8">
        <v>12.55768262184483</v>
      </c>
      <c r="AB302" s="8">
        <v>12.693262649761543</v>
      </c>
      <c r="AC302" s="8">
        <v>12.807094727812027</v>
      </c>
    </row>
    <row r="303" spans="1:29" x14ac:dyDescent="0.2">
      <c r="A303" s="2" t="s">
        <v>289</v>
      </c>
      <c r="B303" s="2" t="str">
        <f t="shared" si="17"/>
        <v>39</v>
      </c>
      <c r="C303" s="2">
        <v>39017</v>
      </c>
      <c r="D303" s="2" t="s">
        <v>306</v>
      </c>
      <c r="E303" s="6">
        <v>2.0009999999999999</v>
      </c>
      <c r="F303" s="6">
        <v>2.0720000000000001</v>
      </c>
      <c r="G303" s="6">
        <v>2.14</v>
      </c>
      <c r="H303" s="6">
        <v>2.1949999999999998</v>
      </c>
      <c r="I303" s="6">
        <v>2.2480000000000002</v>
      </c>
      <c r="J303" s="6">
        <v>2.2839999999999998</v>
      </c>
      <c r="K303" s="6">
        <v>2.371</v>
      </c>
      <c r="L303" s="6">
        <v>2.512</v>
      </c>
      <c r="M303" s="6">
        <v>2.57</v>
      </c>
      <c r="N303" s="6">
        <v>2.7240000000000002</v>
      </c>
      <c r="O303" s="6">
        <v>2.7970000000000002</v>
      </c>
      <c r="P303" s="6">
        <v>2.8490000000000002</v>
      </c>
      <c r="Q303" s="6">
        <v>2.8610000000000002</v>
      </c>
      <c r="R303" s="6">
        <v>2.8650000000000002</v>
      </c>
      <c r="S303" s="6">
        <v>2.92</v>
      </c>
      <c r="T303" s="6">
        <v>2.9180000000000001</v>
      </c>
      <c r="U303" s="6">
        <v>2.875</v>
      </c>
      <c r="V303" s="6">
        <v>2.8889999999999998</v>
      </c>
      <c r="W303" s="6">
        <v>2.919</v>
      </c>
      <c r="X303" s="6">
        <v>2.9350000000000001</v>
      </c>
      <c r="Y303" s="6">
        <v>2.9380000000000002</v>
      </c>
      <c r="Z303" s="8">
        <v>2.9617702265372174</v>
      </c>
      <c r="AA303" s="8">
        <v>2.9855404530744334</v>
      </c>
      <c r="AB303" s="8">
        <v>3.010987055016181</v>
      </c>
      <c r="AC303" s="8">
        <v>3.0347330097087379</v>
      </c>
    </row>
    <row r="304" spans="1:29" x14ac:dyDescent="0.2">
      <c r="A304" s="2" t="s">
        <v>289</v>
      </c>
      <c r="B304" s="2" t="str">
        <f t="shared" si="17"/>
        <v>39</v>
      </c>
      <c r="C304" s="2">
        <v>39018</v>
      </c>
      <c r="D304" s="2" t="s">
        <v>307</v>
      </c>
      <c r="E304" s="6">
        <v>4.2190000000000003</v>
      </c>
      <c r="F304" s="6">
        <v>4.2169999999999996</v>
      </c>
      <c r="G304" s="6">
        <v>4.2069999999999999</v>
      </c>
      <c r="H304" s="6">
        <v>4.2279999999999998</v>
      </c>
      <c r="I304" s="6">
        <v>4.2050000000000001</v>
      </c>
      <c r="J304" s="6">
        <v>4.2560000000000002</v>
      </c>
      <c r="K304" s="6">
        <v>4.2729999999999997</v>
      </c>
      <c r="L304" s="6">
        <v>4.3090000000000002</v>
      </c>
      <c r="M304" s="6">
        <v>4.3840000000000003</v>
      </c>
      <c r="N304" s="6">
        <v>4.4539999999999997</v>
      </c>
      <c r="O304" s="6">
        <v>4.4560000000000004</v>
      </c>
      <c r="P304" s="6">
        <v>4.4379999999999997</v>
      </c>
      <c r="Q304" s="6">
        <v>4.5149999999999997</v>
      </c>
      <c r="R304" s="6">
        <v>4.4870000000000001</v>
      </c>
      <c r="S304" s="6">
        <v>4.5279999999999996</v>
      </c>
      <c r="T304" s="6">
        <v>4.4710000000000001</v>
      </c>
      <c r="U304" s="6">
        <v>4.4859999999999998</v>
      </c>
      <c r="V304" s="6">
        <v>4.4740000000000002</v>
      </c>
      <c r="W304" s="6">
        <v>4.468</v>
      </c>
      <c r="X304" s="6">
        <v>4.4850000000000003</v>
      </c>
      <c r="Y304" s="6">
        <v>4.508</v>
      </c>
      <c r="Z304" s="8">
        <v>4.5170959382424689</v>
      </c>
      <c r="AA304" s="8">
        <v>4.5261918764849369</v>
      </c>
      <c r="AB304" s="8">
        <v>4.5139584972617364</v>
      </c>
      <c r="AC304" s="8">
        <v>4.5230080276560294</v>
      </c>
    </row>
    <row r="305" spans="1:29" x14ac:dyDescent="0.2">
      <c r="A305" s="2" t="s">
        <v>308</v>
      </c>
      <c r="B305" s="2" t="str">
        <f t="shared" si="17"/>
        <v>40</v>
      </c>
      <c r="C305" s="2">
        <v>40001</v>
      </c>
      <c r="D305" s="2" t="s">
        <v>309</v>
      </c>
      <c r="E305" s="6">
        <v>6.1539999999999999</v>
      </c>
      <c r="F305" s="6">
        <v>6.14</v>
      </c>
      <c r="G305" s="6">
        <v>6.109</v>
      </c>
      <c r="H305" s="6">
        <v>6.0890000000000004</v>
      </c>
      <c r="I305" s="6">
        <v>6.0890000000000004</v>
      </c>
      <c r="J305" s="6">
        <v>6.093</v>
      </c>
      <c r="K305" s="6">
        <v>6.056</v>
      </c>
      <c r="L305" s="6">
        <v>6.0759999999999996</v>
      </c>
      <c r="M305" s="6">
        <v>6.1340000000000003</v>
      </c>
      <c r="N305" s="6">
        <v>6.1859999999999999</v>
      </c>
      <c r="O305" s="6">
        <v>6.1909999999999998</v>
      </c>
      <c r="P305" s="6">
        <v>6.2119999999999997</v>
      </c>
      <c r="Q305" s="6">
        <v>6.2009999999999996</v>
      </c>
      <c r="R305" s="6">
        <v>6.1340000000000003</v>
      </c>
      <c r="S305" s="6">
        <v>6.1050000000000004</v>
      </c>
      <c r="T305" s="6">
        <v>6.0910000000000002</v>
      </c>
      <c r="U305" s="6">
        <v>6.0259999999999998</v>
      </c>
      <c r="V305" s="6">
        <v>5.9420000000000002</v>
      </c>
      <c r="W305" s="6">
        <v>5.875</v>
      </c>
      <c r="X305" s="6">
        <v>5.8140000000000001</v>
      </c>
      <c r="Y305" s="6">
        <v>5.7629999999999999</v>
      </c>
      <c r="Z305" s="8">
        <v>5.5915649869806323</v>
      </c>
      <c r="AA305" s="8">
        <v>5.4201299739612647</v>
      </c>
      <c r="AB305" s="8">
        <v>5.260553161509157</v>
      </c>
      <c r="AC305" s="8">
        <v>5.0876010244807697</v>
      </c>
    </row>
    <row r="306" spans="1:29" x14ac:dyDescent="0.2">
      <c r="A306" s="2" t="s">
        <v>308</v>
      </c>
      <c r="B306" s="2" t="str">
        <f t="shared" si="17"/>
        <v>40</v>
      </c>
      <c r="C306" s="2">
        <v>40003</v>
      </c>
      <c r="D306" s="2" t="s">
        <v>310</v>
      </c>
      <c r="E306" s="6">
        <v>9.1310000000000002</v>
      </c>
      <c r="F306" s="6">
        <v>9.2829999999999995</v>
      </c>
      <c r="G306" s="6">
        <v>9.327</v>
      </c>
      <c r="H306" s="6">
        <v>9.3569999999999993</v>
      </c>
      <c r="I306" s="6">
        <v>9.44</v>
      </c>
      <c r="J306" s="6">
        <v>9.5020000000000007</v>
      </c>
      <c r="K306" s="6">
        <v>9.6389999999999993</v>
      </c>
      <c r="L306" s="6">
        <v>9.83</v>
      </c>
      <c r="M306" s="6">
        <v>10.266999999999999</v>
      </c>
      <c r="N306" s="6">
        <v>10.651</v>
      </c>
      <c r="O306" s="6">
        <v>10.901</v>
      </c>
      <c r="P306" s="6">
        <v>11.029</v>
      </c>
      <c r="Q306" s="6">
        <v>11.193</v>
      </c>
      <c r="R306" s="6">
        <v>11.214</v>
      </c>
      <c r="S306" s="6">
        <v>11.215</v>
      </c>
      <c r="T306" s="6">
        <v>11.183999999999999</v>
      </c>
      <c r="U306" s="6">
        <v>11.090999999999999</v>
      </c>
      <c r="V306" s="6">
        <v>10.986000000000001</v>
      </c>
      <c r="W306" s="6">
        <v>11.002000000000001</v>
      </c>
      <c r="X306" s="6">
        <v>10.986000000000001</v>
      </c>
      <c r="Y306" s="6">
        <v>11.03</v>
      </c>
      <c r="Z306" s="8">
        <v>11.024327426096024</v>
      </c>
      <c r="AA306" s="8">
        <v>11.018654852192048</v>
      </c>
      <c r="AB306" s="8">
        <v>10.967920174967448</v>
      </c>
      <c r="AC306" s="8">
        <v>10.962270229644776</v>
      </c>
    </row>
    <row r="307" spans="1:29" x14ac:dyDescent="0.2">
      <c r="A307" s="2" t="s">
        <v>308</v>
      </c>
      <c r="B307" s="2" t="str">
        <f t="shared" si="17"/>
        <v>40</v>
      </c>
      <c r="C307" s="2">
        <v>40004</v>
      </c>
      <c r="D307" s="2" t="s">
        <v>311</v>
      </c>
      <c r="E307" s="6">
        <v>1.9950000000000001</v>
      </c>
      <c r="F307" s="6">
        <v>2.0419999999999998</v>
      </c>
      <c r="G307" s="6">
        <v>2.0539999999999998</v>
      </c>
      <c r="H307" s="6">
        <v>2.0870000000000002</v>
      </c>
      <c r="I307" s="6">
        <v>2.1549999999999998</v>
      </c>
      <c r="J307" s="6">
        <v>2.1829999999999998</v>
      </c>
      <c r="K307" s="6">
        <v>2.2919999999999998</v>
      </c>
      <c r="L307" s="6">
        <v>2.3479999999999999</v>
      </c>
      <c r="M307" s="6">
        <v>2.39</v>
      </c>
      <c r="N307" s="6">
        <v>2.5779999999999998</v>
      </c>
      <c r="O307" s="6">
        <v>2.7029999999999998</v>
      </c>
      <c r="P307" s="6">
        <v>2.7629999999999999</v>
      </c>
      <c r="Q307" s="6">
        <v>2.8140000000000001</v>
      </c>
      <c r="R307" s="6">
        <v>2.7429999999999999</v>
      </c>
      <c r="S307" s="6">
        <v>2.86</v>
      </c>
      <c r="T307" s="6">
        <v>2.8559999999999999</v>
      </c>
      <c r="U307" s="6">
        <v>2.8559999999999999</v>
      </c>
      <c r="V307" s="6">
        <v>2.8380000000000001</v>
      </c>
      <c r="W307" s="6">
        <v>2.863</v>
      </c>
      <c r="X307" s="6">
        <v>2.8959999999999999</v>
      </c>
      <c r="Y307" s="6">
        <v>2.9260000000000002</v>
      </c>
      <c r="Z307" s="8">
        <v>2.9778729783528237</v>
      </c>
      <c r="AA307" s="8">
        <v>3.0297459567056482</v>
      </c>
      <c r="AB307" s="8">
        <v>3.0602916148295596</v>
      </c>
      <c r="AC307" s="8">
        <v>3.1116327444637975</v>
      </c>
    </row>
    <row r="308" spans="1:29" x14ac:dyDescent="0.2">
      <c r="A308" s="2" t="s">
        <v>308</v>
      </c>
      <c r="B308" s="2" t="str">
        <f t="shared" si="17"/>
        <v>40</v>
      </c>
      <c r="C308" s="2">
        <v>40005</v>
      </c>
      <c r="D308" s="2" t="s">
        <v>312</v>
      </c>
      <c r="E308" s="6">
        <v>5.992</v>
      </c>
      <c r="F308" s="6">
        <v>6.0019999999999998</v>
      </c>
      <c r="G308" s="6">
        <v>6.0640000000000001</v>
      </c>
      <c r="H308" s="6">
        <v>6.1310000000000002</v>
      </c>
      <c r="I308" s="6">
        <v>6.2119999999999997</v>
      </c>
      <c r="J308" s="6">
        <v>6.3029999999999999</v>
      </c>
      <c r="K308" s="6">
        <v>6.3840000000000003</v>
      </c>
      <c r="L308" s="6">
        <v>6.3929999999999998</v>
      </c>
      <c r="M308" s="6">
        <v>6.5039999999999996</v>
      </c>
      <c r="N308" s="6">
        <v>6.5720000000000001</v>
      </c>
      <c r="O308" s="6">
        <v>6.5990000000000002</v>
      </c>
      <c r="P308" s="6">
        <v>6.6</v>
      </c>
      <c r="Q308" s="6">
        <v>6.6609999999999996</v>
      </c>
      <c r="R308" s="6">
        <v>6.5330000000000004</v>
      </c>
      <c r="S308" s="6">
        <v>6.5069999999999997</v>
      </c>
      <c r="T308" s="6">
        <v>6.4429999999999996</v>
      </c>
      <c r="U308" s="6">
        <v>6.4260000000000002</v>
      </c>
      <c r="V308" s="6">
        <v>6.3460000000000001</v>
      </c>
      <c r="W308" s="6">
        <v>6.3620000000000001</v>
      </c>
      <c r="X308" s="6">
        <v>6.3739999999999997</v>
      </c>
      <c r="Y308" s="6">
        <v>6.3259999999999996</v>
      </c>
      <c r="Z308" s="8">
        <v>6.2099425471920462</v>
      </c>
      <c r="AA308" s="8">
        <v>6.0938850943840919</v>
      </c>
      <c r="AB308" s="8">
        <v>5.9997981894667589</v>
      </c>
      <c r="AC308" s="8">
        <v>5.8828601236751208</v>
      </c>
    </row>
    <row r="309" spans="1:29" x14ac:dyDescent="0.2">
      <c r="A309" s="2" t="s">
        <v>308</v>
      </c>
      <c r="B309" s="2" t="str">
        <f t="shared" si="17"/>
        <v>40</v>
      </c>
      <c r="C309" s="2">
        <v>40007</v>
      </c>
      <c r="D309" s="2" t="s">
        <v>313</v>
      </c>
      <c r="E309" s="6">
        <v>89.888000000000005</v>
      </c>
      <c r="F309" s="6">
        <v>90.290999999999997</v>
      </c>
      <c r="G309" s="6">
        <v>90.876000000000005</v>
      </c>
      <c r="H309" s="6">
        <v>91.543000000000006</v>
      </c>
      <c r="I309" s="6">
        <v>92.713999999999999</v>
      </c>
      <c r="J309" s="6">
        <v>93.498000000000005</v>
      </c>
      <c r="K309" s="6">
        <v>93.856999999999999</v>
      </c>
      <c r="L309" s="6">
        <v>94.078000000000003</v>
      </c>
      <c r="M309" s="6">
        <v>94.903999999999996</v>
      </c>
      <c r="N309" s="6">
        <v>95.525000000000006</v>
      </c>
      <c r="O309" s="6">
        <v>96.171000000000006</v>
      </c>
      <c r="P309" s="6">
        <v>97.055999999999997</v>
      </c>
      <c r="Q309" s="6">
        <v>97.483999999999995</v>
      </c>
      <c r="R309" s="6">
        <v>97.602999999999994</v>
      </c>
      <c r="S309" s="6">
        <v>97.131</v>
      </c>
      <c r="T309" s="6">
        <v>97.134</v>
      </c>
      <c r="U309" s="6">
        <v>96.936999999999998</v>
      </c>
      <c r="V309" s="6">
        <v>96.930999999999997</v>
      </c>
      <c r="W309" s="6">
        <v>97.233999999999995</v>
      </c>
      <c r="X309" s="6">
        <v>97.296999999999997</v>
      </c>
      <c r="Y309" s="6">
        <v>97.037999999999997</v>
      </c>
      <c r="Z309" s="8">
        <v>97.099389167605793</v>
      </c>
      <c r="AA309" s="8">
        <v>97.160778335211603</v>
      </c>
      <c r="AB309" s="8">
        <v>97.493969660233446</v>
      </c>
      <c r="AC309" s="8">
        <v>97.555522679056423</v>
      </c>
    </row>
    <row r="310" spans="1:29" x14ac:dyDescent="0.2">
      <c r="A310" s="2" t="s">
        <v>308</v>
      </c>
      <c r="B310" s="2" t="str">
        <f t="shared" si="17"/>
        <v>40</v>
      </c>
      <c r="C310" s="2">
        <v>40008</v>
      </c>
      <c r="D310" s="2" t="s">
        <v>314</v>
      </c>
      <c r="E310" s="6">
        <v>21.669</v>
      </c>
      <c r="F310" s="6">
        <v>21.887</v>
      </c>
      <c r="G310" s="6">
        <v>22.076000000000001</v>
      </c>
      <c r="H310" s="6">
        <v>22.234000000000002</v>
      </c>
      <c r="I310" s="6">
        <v>22.591999999999999</v>
      </c>
      <c r="J310" s="6">
        <v>23.009</v>
      </c>
      <c r="K310" s="6">
        <v>23.416</v>
      </c>
      <c r="L310" s="6">
        <v>23.78</v>
      </c>
      <c r="M310" s="6">
        <v>24.431999999999999</v>
      </c>
      <c r="N310" s="6">
        <v>24.956</v>
      </c>
      <c r="O310" s="6">
        <v>25.375</v>
      </c>
      <c r="P310" s="6">
        <v>25.632999999999999</v>
      </c>
      <c r="Q310" s="6">
        <v>25.943999999999999</v>
      </c>
      <c r="R310" s="6">
        <v>26.035</v>
      </c>
      <c r="S310" s="6">
        <v>25.956</v>
      </c>
      <c r="T310" s="6">
        <v>26.103999999999999</v>
      </c>
      <c r="U310" s="6">
        <v>25.898</v>
      </c>
      <c r="V310" s="6">
        <v>25.873000000000001</v>
      </c>
      <c r="W310" s="6">
        <v>26.029</v>
      </c>
      <c r="X310" s="6">
        <v>26.016999999999999</v>
      </c>
      <c r="Y310" s="6">
        <v>26.012</v>
      </c>
      <c r="Z310" s="8">
        <v>26.034345358982677</v>
      </c>
      <c r="AA310" s="8">
        <v>26.056690717965353</v>
      </c>
      <c r="AB310" s="8">
        <v>26.088518893391026</v>
      </c>
      <c r="AC310" s="8">
        <v>26.110868547575723</v>
      </c>
    </row>
    <row r="311" spans="1:29" x14ac:dyDescent="0.2">
      <c r="A311" s="2" t="s">
        <v>308</v>
      </c>
      <c r="B311" s="2" t="str">
        <f t="shared" si="17"/>
        <v>40</v>
      </c>
      <c r="C311" s="2">
        <v>40009</v>
      </c>
      <c r="D311" s="2" t="s">
        <v>315</v>
      </c>
      <c r="E311" s="6">
        <v>3.7629999999999999</v>
      </c>
      <c r="F311" s="6">
        <v>3.8069999999999999</v>
      </c>
      <c r="G311" s="6">
        <v>3.819</v>
      </c>
      <c r="H311" s="6">
        <v>3.8069999999999999</v>
      </c>
      <c r="I311" s="6">
        <v>3.8029999999999999</v>
      </c>
      <c r="J311" s="6">
        <v>3.8079999999999998</v>
      </c>
      <c r="K311" s="6">
        <v>3.78</v>
      </c>
      <c r="L311" s="6">
        <v>3.7829999999999999</v>
      </c>
      <c r="M311" s="6">
        <v>3.7919999999999998</v>
      </c>
      <c r="N311" s="6">
        <v>3.79</v>
      </c>
      <c r="O311" s="6">
        <v>3.84</v>
      </c>
      <c r="P311" s="6">
        <v>3.87</v>
      </c>
      <c r="Q311" s="6">
        <v>3.835</v>
      </c>
      <c r="R311" s="6">
        <v>3.8119999999999998</v>
      </c>
      <c r="S311" s="6">
        <v>3.778</v>
      </c>
      <c r="T311" s="6">
        <v>3.8010000000000002</v>
      </c>
      <c r="U311" s="6">
        <v>3.794</v>
      </c>
      <c r="V311" s="6">
        <v>3.782</v>
      </c>
      <c r="W311" s="6">
        <v>3.758</v>
      </c>
      <c r="X311" s="6">
        <v>3.7210000000000001</v>
      </c>
      <c r="Y311" s="6">
        <v>3.7250000000000001</v>
      </c>
      <c r="Z311" s="8">
        <v>3.6863560098062513</v>
      </c>
      <c r="AA311" s="8">
        <v>3.6477120196125026</v>
      </c>
      <c r="AB311" s="8">
        <v>3.5974720214671123</v>
      </c>
      <c r="AC311" s="8">
        <v>3.5588695281755856</v>
      </c>
    </row>
    <row r="312" spans="1:29" x14ac:dyDescent="0.2">
      <c r="A312" s="2" t="s">
        <v>308</v>
      </c>
      <c r="B312" s="2" t="str">
        <f t="shared" si="17"/>
        <v>40</v>
      </c>
      <c r="C312" s="2">
        <v>40011</v>
      </c>
      <c r="D312" s="2" t="s">
        <v>316</v>
      </c>
      <c r="E312" s="6">
        <v>1.56</v>
      </c>
      <c r="F312" s="6">
        <v>1.58</v>
      </c>
      <c r="G312" s="6">
        <v>1.589</v>
      </c>
      <c r="H312" s="6">
        <v>1.619</v>
      </c>
      <c r="I312" s="6">
        <v>1.6339999999999999</v>
      </c>
      <c r="J312" s="6">
        <v>1.69</v>
      </c>
      <c r="K312" s="6">
        <v>1.7150000000000001</v>
      </c>
      <c r="L312" s="6">
        <v>1.7090000000000001</v>
      </c>
      <c r="M312" s="6">
        <v>1.7090000000000001</v>
      </c>
      <c r="N312" s="6">
        <v>1.706</v>
      </c>
      <c r="O312" s="6">
        <v>1.7190000000000001</v>
      </c>
      <c r="P312" s="6">
        <v>1.708</v>
      </c>
      <c r="Q312" s="6">
        <v>1.69</v>
      </c>
      <c r="R312" s="6">
        <v>1.7</v>
      </c>
      <c r="S312" s="6">
        <v>1.663</v>
      </c>
      <c r="T312" s="6">
        <v>1.6619999999999999</v>
      </c>
      <c r="U312" s="6">
        <v>1.655</v>
      </c>
      <c r="V312" s="6">
        <v>1.6120000000000001</v>
      </c>
      <c r="W312" s="6">
        <v>1.5880000000000001</v>
      </c>
      <c r="X312" s="6">
        <v>1.5780000000000001</v>
      </c>
      <c r="Y312" s="6">
        <v>1.575</v>
      </c>
      <c r="Z312" s="8">
        <v>1.5133375840482264</v>
      </c>
      <c r="AA312" s="8">
        <v>1.4516751680964526</v>
      </c>
      <c r="AB312" s="8">
        <v>1.3803044218475704</v>
      </c>
      <c r="AC312" s="8">
        <v>1.3185245536749362</v>
      </c>
    </row>
    <row r="313" spans="1:29" x14ac:dyDescent="0.2">
      <c r="A313" s="2" t="s">
        <v>308</v>
      </c>
      <c r="B313" s="2" t="str">
        <f t="shared" si="17"/>
        <v>40</v>
      </c>
      <c r="C313" s="2">
        <v>40012</v>
      </c>
      <c r="D313" s="2" t="s">
        <v>317</v>
      </c>
      <c r="E313" s="6">
        <v>107.47499999999999</v>
      </c>
      <c r="F313" s="6">
        <v>107.827</v>
      </c>
      <c r="G313" s="6">
        <v>108.396</v>
      </c>
      <c r="H313" s="6">
        <v>109.104</v>
      </c>
      <c r="I313" s="6">
        <v>110.209</v>
      </c>
      <c r="J313" s="6">
        <v>111.45</v>
      </c>
      <c r="K313" s="6">
        <v>112.477</v>
      </c>
      <c r="L313" s="6">
        <v>113.605</v>
      </c>
      <c r="M313" s="6">
        <v>114.68300000000001</v>
      </c>
      <c r="N313" s="6">
        <v>116.208</v>
      </c>
      <c r="O313" s="6">
        <v>117.55</v>
      </c>
      <c r="P313" s="6">
        <v>118.167</v>
      </c>
      <c r="Q313" s="6">
        <v>118.968</v>
      </c>
      <c r="R313" s="6">
        <v>118.652</v>
      </c>
      <c r="S313" s="6">
        <v>118.348</v>
      </c>
      <c r="T313" s="6">
        <v>118.503</v>
      </c>
      <c r="U313" s="6">
        <v>118.181</v>
      </c>
      <c r="V313" s="6">
        <v>118.26600000000001</v>
      </c>
      <c r="W313" s="6">
        <v>118.26300000000001</v>
      </c>
      <c r="X313" s="6">
        <v>118.215</v>
      </c>
      <c r="Y313" s="6">
        <v>118.17</v>
      </c>
      <c r="Z313" s="8">
        <v>118.52429125739192</v>
      </c>
      <c r="AA313" s="8">
        <v>118.8785825147838</v>
      </c>
      <c r="AB313" s="8">
        <v>119.34916375709798</v>
      </c>
      <c r="AC313" s="8">
        <v>119.7035899311911</v>
      </c>
    </row>
    <row r="314" spans="1:29" x14ac:dyDescent="0.2">
      <c r="A314" s="2" t="s">
        <v>308</v>
      </c>
      <c r="B314" s="2" t="str">
        <f t="shared" si="17"/>
        <v>40</v>
      </c>
      <c r="C314" s="2">
        <v>40013</v>
      </c>
      <c r="D314" s="2" t="s">
        <v>318</v>
      </c>
      <c r="E314" s="6">
        <v>11.313000000000001</v>
      </c>
      <c r="F314" s="6">
        <v>11.394</v>
      </c>
      <c r="G314" s="6">
        <v>11.483000000000001</v>
      </c>
      <c r="H314" s="6">
        <v>11.561999999999999</v>
      </c>
      <c r="I314" s="6">
        <v>11.484999999999999</v>
      </c>
      <c r="J314" s="6">
        <v>11.994</v>
      </c>
      <c r="K314" s="6">
        <v>12.223000000000001</v>
      </c>
      <c r="L314" s="6">
        <v>12.510999999999999</v>
      </c>
      <c r="M314" s="6">
        <v>12.749000000000001</v>
      </c>
      <c r="N314" s="6">
        <v>12.837</v>
      </c>
      <c r="O314" s="6">
        <v>12.944000000000001</v>
      </c>
      <c r="P314" s="6">
        <v>13.063000000000001</v>
      </c>
      <c r="Q314" s="6">
        <v>13.124000000000001</v>
      </c>
      <c r="R314" s="6">
        <v>13.23</v>
      </c>
      <c r="S314" s="6">
        <v>13.228</v>
      </c>
      <c r="T314" s="6">
        <v>13.234</v>
      </c>
      <c r="U314" s="6">
        <v>13.292999999999999</v>
      </c>
      <c r="V314" s="6">
        <v>13.243</v>
      </c>
      <c r="W314" s="6">
        <v>13.303000000000001</v>
      </c>
      <c r="X314" s="6">
        <v>13.28</v>
      </c>
      <c r="Y314" s="6">
        <v>13.285</v>
      </c>
      <c r="Z314" s="8">
        <v>13.333817718540695</v>
      </c>
      <c r="AA314" s="8">
        <v>13.382635437081385</v>
      </c>
      <c r="AB314" s="8">
        <v>13.436157904938298</v>
      </c>
      <c r="AC314" s="8">
        <v>13.484957250231517</v>
      </c>
    </row>
    <row r="315" spans="1:29" x14ac:dyDescent="0.2">
      <c r="A315" s="2" t="s">
        <v>308</v>
      </c>
      <c r="B315" s="2" t="str">
        <f t="shared" si="17"/>
        <v>40</v>
      </c>
      <c r="C315" s="2">
        <v>40014</v>
      </c>
      <c r="D315" s="2" t="s">
        <v>319</v>
      </c>
      <c r="E315" s="6">
        <v>2.234</v>
      </c>
      <c r="F315" s="6">
        <v>2.242</v>
      </c>
      <c r="G315" s="6">
        <v>2.3039999999999998</v>
      </c>
      <c r="H315" s="6">
        <v>2.34</v>
      </c>
      <c r="I315" s="6">
        <v>2.431</v>
      </c>
      <c r="J315" s="6">
        <v>2.4769999999999999</v>
      </c>
      <c r="K315" s="6">
        <v>2.4849999999999999</v>
      </c>
      <c r="L315" s="6">
        <v>2.4910000000000001</v>
      </c>
      <c r="M315" s="6">
        <v>2.5019999999999998</v>
      </c>
      <c r="N315" s="6">
        <v>2.5049999999999999</v>
      </c>
      <c r="O315" s="6">
        <v>2.5070000000000001</v>
      </c>
      <c r="P315" s="6">
        <v>2.532</v>
      </c>
      <c r="Q315" s="6">
        <v>2.5539999999999998</v>
      </c>
      <c r="R315" s="6">
        <v>2.5609999999999999</v>
      </c>
      <c r="S315" s="6">
        <v>2.5449999999999999</v>
      </c>
      <c r="T315" s="6">
        <v>2.548</v>
      </c>
      <c r="U315" s="6">
        <v>2.5179999999999998</v>
      </c>
      <c r="V315" s="6">
        <v>2.5369999999999999</v>
      </c>
      <c r="W315" s="6">
        <v>2.516</v>
      </c>
      <c r="X315" s="6">
        <v>2.5019999999999998</v>
      </c>
      <c r="Y315" s="6">
        <v>2.4510000000000001</v>
      </c>
      <c r="Z315" s="8">
        <v>2.4415195013205722</v>
      </c>
      <c r="AA315" s="8">
        <v>2.4320390026411443</v>
      </c>
      <c r="AB315" s="8">
        <v>2.4710311445830393</v>
      </c>
      <c r="AC315" s="8">
        <v>2.461353377265239</v>
      </c>
    </row>
    <row r="316" spans="1:29" x14ac:dyDescent="0.2">
      <c r="A316" s="2" t="s">
        <v>308</v>
      </c>
      <c r="B316" s="2" t="str">
        <f t="shared" si="17"/>
        <v>40</v>
      </c>
      <c r="C316" s="2">
        <v>40015</v>
      </c>
      <c r="D316" s="2" t="s">
        <v>320</v>
      </c>
      <c r="E316" s="6">
        <v>9.3190000000000008</v>
      </c>
      <c r="F316" s="6">
        <v>9.3290000000000006</v>
      </c>
      <c r="G316" s="6">
        <v>9.4570000000000007</v>
      </c>
      <c r="H316" s="6">
        <v>9.5399999999999991</v>
      </c>
      <c r="I316" s="6">
        <v>9.6549999999999994</v>
      </c>
      <c r="J316" s="6">
        <v>9.7479999999999993</v>
      </c>
      <c r="K316" s="6">
        <v>9.8719999999999999</v>
      </c>
      <c r="L316" s="6">
        <v>9.9770000000000003</v>
      </c>
      <c r="M316" s="6">
        <v>10.099</v>
      </c>
      <c r="N316" s="6">
        <v>10.275</v>
      </c>
      <c r="O316" s="6">
        <v>10.368</v>
      </c>
      <c r="P316" s="6">
        <v>10.430999999999999</v>
      </c>
      <c r="Q316" s="6">
        <v>10.645</v>
      </c>
      <c r="R316" s="6">
        <v>10.707000000000001</v>
      </c>
      <c r="S316" s="6">
        <v>10.553000000000001</v>
      </c>
      <c r="T316" s="6">
        <v>10.645</v>
      </c>
      <c r="U316" s="6">
        <v>10.647</v>
      </c>
      <c r="V316" s="6">
        <v>10.666</v>
      </c>
      <c r="W316" s="6">
        <v>10.689</v>
      </c>
      <c r="X316" s="6">
        <v>10.731</v>
      </c>
      <c r="Y316" s="6">
        <v>10.706</v>
      </c>
      <c r="Z316" s="8">
        <v>10.826669674558193</v>
      </c>
      <c r="AA316" s="8">
        <v>10.947339349116392</v>
      </c>
      <c r="AB316" s="8">
        <v>11.118044656135696</v>
      </c>
      <c r="AC316" s="8">
        <v>11.238996111178103</v>
      </c>
    </row>
    <row r="317" spans="1:29" x14ac:dyDescent="0.2">
      <c r="A317" s="2" t="s">
        <v>308</v>
      </c>
      <c r="B317" s="2" t="str">
        <f t="shared" si="17"/>
        <v>40</v>
      </c>
      <c r="C317" s="2">
        <v>40016</v>
      </c>
      <c r="D317" s="2" t="s">
        <v>321</v>
      </c>
      <c r="E317" s="6">
        <v>6.5730000000000004</v>
      </c>
      <c r="F317" s="6">
        <v>6.7389999999999999</v>
      </c>
      <c r="G317" s="6">
        <v>6.835</v>
      </c>
      <c r="H317" s="6">
        <v>6.9480000000000004</v>
      </c>
      <c r="I317" s="6">
        <v>7.0510000000000002</v>
      </c>
      <c r="J317" s="6">
        <v>7.2519999999999998</v>
      </c>
      <c r="K317" s="6">
        <v>7.4749999999999996</v>
      </c>
      <c r="L317" s="6">
        <v>7.7869999999999999</v>
      </c>
      <c r="M317" s="6">
        <v>8.1470000000000002</v>
      </c>
      <c r="N317" s="6">
        <v>8.3970000000000002</v>
      </c>
      <c r="O317" s="6">
        <v>8.6489999999999991</v>
      </c>
      <c r="P317" s="6">
        <v>8.8629999999999995</v>
      </c>
      <c r="Q317" s="6">
        <v>9.1069999999999993</v>
      </c>
      <c r="R317" s="6">
        <v>9.1609999999999996</v>
      </c>
      <c r="S317" s="6">
        <v>9.1340000000000003</v>
      </c>
      <c r="T317" s="6">
        <v>9.1479999999999997</v>
      </c>
      <c r="U317" s="6">
        <v>9.1150000000000002</v>
      </c>
      <c r="V317" s="6">
        <v>9.0869999999999997</v>
      </c>
      <c r="W317" s="6">
        <v>9.0280000000000005</v>
      </c>
      <c r="X317" s="6">
        <v>9.1709999999999994</v>
      </c>
      <c r="Y317" s="6">
        <v>9.2050000000000001</v>
      </c>
      <c r="Z317" s="8">
        <v>9.2359772570748806</v>
      </c>
      <c r="AA317" s="8">
        <v>9.2669545141497611</v>
      </c>
      <c r="AB317" s="8">
        <v>9.2697610818933143</v>
      </c>
      <c r="AC317" s="8">
        <v>9.3006239199849734</v>
      </c>
    </row>
    <row r="318" spans="1:29" x14ac:dyDescent="0.2">
      <c r="A318" s="2" t="s">
        <v>308</v>
      </c>
      <c r="B318" s="2" t="str">
        <f t="shared" si="17"/>
        <v>40</v>
      </c>
      <c r="C318" s="2">
        <v>40018</v>
      </c>
      <c r="D318" s="2" t="s">
        <v>322</v>
      </c>
      <c r="E318" s="6">
        <v>5.3639999999999999</v>
      </c>
      <c r="F318" s="6">
        <v>5.4669999999999996</v>
      </c>
      <c r="G318" s="6">
        <v>5.5739999999999998</v>
      </c>
      <c r="H318" s="6">
        <v>5.6630000000000003</v>
      </c>
      <c r="I318" s="6">
        <v>5.8470000000000004</v>
      </c>
      <c r="J318" s="6">
        <v>6.0419999999999998</v>
      </c>
      <c r="K318" s="6">
        <v>6.2320000000000002</v>
      </c>
      <c r="L318" s="6">
        <v>6.3810000000000002</v>
      </c>
      <c r="M318" s="6">
        <v>6.5510000000000002</v>
      </c>
      <c r="N318" s="6">
        <v>6.7720000000000002</v>
      </c>
      <c r="O318" s="6">
        <v>6.8620000000000001</v>
      </c>
      <c r="P318" s="6">
        <v>6.9660000000000002</v>
      </c>
      <c r="Q318" s="6">
        <v>7.0049999999999999</v>
      </c>
      <c r="R318" s="6">
        <v>7.0949999999999998</v>
      </c>
      <c r="S318" s="6">
        <v>7.1</v>
      </c>
      <c r="T318" s="6">
        <v>7.0650000000000004</v>
      </c>
      <c r="U318" s="6">
        <v>7.1310000000000002</v>
      </c>
      <c r="V318" s="6">
        <v>7.1529999999999996</v>
      </c>
      <c r="W318" s="6">
        <v>7.194</v>
      </c>
      <c r="X318" s="6">
        <v>7.19</v>
      </c>
      <c r="Y318" s="6">
        <v>7.202</v>
      </c>
      <c r="Z318" s="8">
        <v>7.3133729889077648</v>
      </c>
      <c r="AA318" s="8">
        <v>7.4247459778155287</v>
      </c>
      <c r="AB318" s="8">
        <v>7.5457997401818719</v>
      </c>
      <c r="AC318" s="8">
        <v>7.6569871589887075</v>
      </c>
    </row>
    <row r="319" spans="1:29" x14ac:dyDescent="0.2">
      <c r="A319" s="2" t="s">
        <v>308</v>
      </c>
      <c r="B319" s="2" t="str">
        <f t="shared" ref="B319:B340" si="18">LEFT(C319,2)</f>
        <v>40</v>
      </c>
      <c r="C319" s="2">
        <v>40019</v>
      </c>
      <c r="D319" s="2" t="s">
        <v>323</v>
      </c>
      <c r="E319" s="6">
        <v>9.2780000000000005</v>
      </c>
      <c r="F319" s="6">
        <v>9.2840000000000007</v>
      </c>
      <c r="G319" s="6">
        <v>9.3629999999999995</v>
      </c>
      <c r="H319" s="6">
        <v>9.4410000000000007</v>
      </c>
      <c r="I319" s="6">
        <v>9.5709999999999997</v>
      </c>
      <c r="J319" s="6">
        <v>9.6859999999999999</v>
      </c>
      <c r="K319" s="6">
        <v>9.7170000000000005</v>
      </c>
      <c r="L319" s="6">
        <v>9.7739999999999991</v>
      </c>
      <c r="M319" s="6">
        <v>9.9309999999999992</v>
      </c>
      <c r="N319" s="6">
        <v>10.141999999999999</v>
      </c>
      <c r="O319" s="6">
        <v>10.14</v>
      </c>
      <c r="P319" s="6">
        <v>10.19</v>
      </c>
      <c r="Q319" s="6">
        <v>10.244999999999999</v>
      </c>
      <c r="R319" s="6">
        <v>10.331</v>
      </c>
      <c r="S319" s="6">
        <v>10.196</v>
      </c>
      <c r="T319" s="6">
        <v>10.09</v>
      </c>
      <c r="U319" s="6">
        <v>9.9930000000000003</v>
      </c>
      <c r="V319" s="6">
        <v>9.9830000000000005</v>
      </c>
      <c r="W319" s="6">
        <v>9.9960000000000004</v>
      </c>
      <c r="X319" s="6">
        <v>9.9849999999999994</v>
      </c>
      <c r="Y319" s="6">
        <v>10.019</v>
      </c>
      <c r="Z319" s="8">
        <v>9.9590454643420454</v>
      </c>
      <c r="AA319" s="8">
        <v>9.8990909286840889</v>
      </c>
      <c r="AB319" s="8">
        <v>9.7937965542126975</v>
      </c>
      <c r="AC319" s="8">
        <v>9.7340454774041643</v>
      </c>
    </row>
    <row r="320" spans="1:29" x14ac:dyDescent="0.2">
      <c r="A320" s="2" t="s">
        <v>308</v>
      </c>
      <c r="B320" s="2" t="str">
        <f t="shared" si="18"/>
        <v>40</v>
      </c>
      <c r="C320" s="2">
        <v>40020</v>
      </c>
      <c r="D320" s="2" t="s">
        <v>324</v>
      </c>
      <c r="E320" s="6">
        <v>6.2290000000000001</v>
      </c>
      <c r="F320" s="6">
        <v>6.2060000000000004</v>
      </c>
      <c r="G320" s="6">
        <v>6.2359999999999998</v>
      </c>
      <c r="H320" s="6">
        <v>6.2809999999999997</v>
      </c>
      <c r="I320" s="6">
        <v>6.3310000000000004</v>
      </c>
      <c r="J320" s="6">
        <v>6.4420000000000002</v>
      </c>
      <c r="K320" s="6">
        <v>6.5419999999999998</v>
      </c>
      <c r="L320" s="6">
        <v>6.569</v>
      </c>
      <c r="M320" s="6">
        <v>6.7110000000000003</v>
      </c>
      <c r="N320" s="6">
        <v>6.883</v>
      </c>
      <c r="O320" s="6">
        <v>7.0019999999999998</v>
      </c>
      <c r="P320" s="6">
        <v>7.0869999999999997</v>
      </c>
      <c r="Q320" s="6">
        <v>7.0759999999999996</v>
      </c>
      <c r="R320" s="6">
        <v>6.9980000000000002</v>
      </c>
      <c r="S320" s="6">
        <v>7.0039999999999996</v>
      </c>
      <c r="T320" s="6">
        <v>6.9820000000000002</v>
      </c>
      <c r="U320" s="6">
        <v>6.8860000000000001</v>
      </c>
      <c r="V320" s="6">
        <v>6.8719999999999999</v>
      </c>
      <c r="W320" s="6">
        <v>6.843</v>
      </c>
      <c r="X320" s="6">
        <v>6.87</v>
      </c>
      <c r="Y320" s="6">
        <v>6.9050000000000002</v>
      </c>
      <c r="Z320" s="8">
        <v>6.8891832545221954</v>
      </c>
      <c r="AA320" s="8">
        <v>6.8733665090443905</v>
      </c>
      <c r="AB320" s="8">
        <v>6.8196429641442347</v>
      </c>
      <c r="AC320" s="8">
        <v>6.8039063904393089</v>
      </c>
    </row>
    <row r="321" spans="1:29" x14ac:dyDescent="0.2">
      <c r="A321" s="2" t="s">
        <v>308</v>
      </c>
      <c r="B321" s="2" t="str">
        <f t="shared" si="18"/>
        <v>40</v>
      </c>
      <c r="C321" s="2">
        <v>40022</v>
      </c>
      <c r="D321" s="2" t="s">
        <v>325</v>
      </c>
      <c r="E321" s="6">
        <v>4.7839999999999998</v>
      </c>
      <c r="F321" s="6">
        <v>4.7489999999999997</v>
      </c>
      <c r="G321" s="6">
        <v>4.7649999999999997</v>
      </c>
      <c r="H321" s="6">
        <v>4.7590000000000003</v>
      </c>
      <c r="I321" s="6">
        <v>4.766</v>
      </c>
      <c r="J321" s="6">
        <v>4.7949999999999999</v>
      </c>
      <c r="K321" s="6">
        <v>4.8029999999999999</v>
      </c>
      <c r="L321" s="6">
        <v>4.82</v>
      </c>
      <c r="M321" s="6">
        <v>4.8289999999999997</v>
      </c>
      <c r="N321" s="6">
        <v>4.8230000000000004</v>
      </c>
      <c r="O321" s="6">
        <v>4.8140000000000001</v>
      </c>
      <c r="P321" s="6">
        <v>4.8150000000000004</v>
      </c>
      <c r="Q321" s="6">
        <v>4.8010000000000002</v>
      </c>
      <c r="R321" s="6">
        <v>4.7300000000000004</v>
      </c>
      <c r="S321" s="6">
        <v>4.6959999999999997</v>
      </c>
      <c r="T321" s="6">
        <v>4.649</v>
      </c>
      <c r="U321" s="6">
        <v>4.5620000000000003</v>
      </c>
      <c r="V321" s="6">
        <v>4.5309999999999997</v>
      </c>
      <c r="W321" s="6">
        <v>4.4850000000000003</v>
      </c>
      <c r="X321" s="6">
        <v>4.4740000000000002</v>
      </c>
      <c r="Y321" s="6">
        <v>4.4390000000000001</v>
      </c>
      <c r="Z321" s="8">
        <v>4.2609322507396312</v>
      </c>
      <c r="AA321" s="8">
        <v>4.0828645014792615</v>
      </c>
      <c r="AB321" s="8">
        <v>3.8996903913920136</v>
      </c>
      <c r="AC321" s="8">
        <v>3.720218638702018</v>
      </c>
    </row>
    <row r="322" spans="1:29" x14ac:dyDescent="0.2">
      <c r="A322" s="2" t="s">
        <v>308</v>
      </c>
      <c r="B322" s="2" t="str">
        <f t="shared" si="18"/>
        <v>40</v>
      </c>
      <c r="C322" s="2">
        <v>40028</v>
      </c>
      <c r="D322" s="2" t="s">
        <v>326</v>
      </c>
      <c r="E322" s="6">
        <v>1.579</v>
      </c>
      <c r="F322" s="6">
        <v>1.5780000000000001</v>
      </c>
      <c r="G322" s="6">
        <v>1.585</v>
      </c>
      <c r="H322" s="6">
        <v>1.59</v>
      </c>
      <c r="I322" s="6">
        <v>1.5880000000000001</v>
      </c>
      <c r="J322" s="6">
        <v>1.573</v>
      </c>
      <c r="K322" s="6">
        <v>1.6339999999999999</v>
      </c>
      <c r="L322" s="6">
        <v>1.641</v>
      </c>
      <c r="M322" s="6">
        <v>1.657</v>
      </c>
      <c r="N322" s="6">
        <v>1.677</v>
      </c>
      <c r="O322" s="6">
        <v>1.698</v>
      </c>
      <c r="P322" s="6">
        <v>1.71</v>
      </c>
      <c r="Q322" s="6">
        <v>1.714</v>
      </c>
      <c r="R322" s="6">
        <v>1.7290000000000001</v>
      </c>
      <c r="S322" s="6">
        <v>1.69</v>
      </c>
      <c r="T322" s="6">
        <v>1.704</v>
      </c>
      <c r="U322" s="6">
        <v>1.7170000000000001</v>
      </c>
      <c r="V322" s="6">
        <v>1.718</v>
      </c>
      <c r="W322" s="6">
        <v>1.696</v>
      </c>
      <c r="X322" s="6">
        <v>1.722</v>
      </c>
      <c r="Y322" s="6">
        <v>1.73</v>
      </c>
      <c r="Z322" s="8">
        <v>1.7484002217437826</v>
      </c>
      <c r="AA322" s="8">
        <v>1.7668004434875657</v>
      </c>
      <c r="AB322" s="8">
        <v>1.7806084288421622</v>
      </c>
      <c r="AC322" s="8">
        <v>1.7989235628553382</v>
      </c>
    </row>
    <row r="323" spans="1:29" x14ac:dyDescent="0.2">
      <c r="A323" s="2" t="s">
        <v>308</v>
      </c>
      <c r="B323" s="2" t="str">
        <f t="shared" si="18"/>
        <v>40</v>
      </c>
      <c r="C323" s="2">
        <v>40031</v>
      </c>
      <c r="D323" s="2" t="s">
        <v>327</v>
      </c>
      <c r="E323" s="6">
        <v>0.88900000000000001</v>
      </c>
      <c r="F323" s="6">
        <v>0.871</v>
      </c>
      <c r="G323" s="6">
        <v>0.86099999999999999</v>
      </c>
      <c r="H323" s="6">
        <v>0.84599999999999997</v>
      </c>
      <c r="I323" s="6">
        <v>0.82199999999999995</v>
      </c>
      <c r="J323" s="6">
        <v>0.82799999999999996</v>
      </c>
      <c r="K323" s="6">
        <v>0.82</v>
      </c>
      <c r="L323" s="6">
        <v>0.81699999999999995</v>
      </c>
      <c r="M323" s="6">
        <v>0.80200000000000005</v>
      </c>
      <c r="N323" s="6">
        <v>0.81399999999999995</v>
      </c>
      <c r="O323" s="6">
        <v>0.80300000000000005</v>
      </c>
      <c r="P323" s="6">
        <v>0.80100000000000005</v>
      </c>
      <c r="Q323" s="6">
        <v>0.78200000000000003</v>
      </c>
      <c r="R323" s="6">
        <v>0.79300000000000004</v>
      </c>
      <c r="S323" s="6">
        <v>0.77700000000000002</v>
      </c>
      <c r="T323" s="6">
        <v>0.77200000000000002</v>
      </c>
      <c r="U323" s="6">
        <v>0.75800000000000001</v>
      </c>
      <c r="V323" s="6">
        <v>0.73699999999999999</v>
      </c>
      <c r="W323" s="6">
        <v>0.77200000000000002</v>
      </c>
      <c r="X323" s="6">
        <v>0.753</v>
      </c>
      <c r="Y323" s="6">
        <v>0.73399999999999999</v>
      </c>
      <c r="Z323" s="8">
        <v>0.70752866302093154</v>
      </c>
      <c r="AA323" s="8">
        <v>0.68105732604186309</v>
      </c>
      <c r="AB323" s="8">
        <v>0.66609900056571747</v>
      </c>
      <c r="AC323" s="8">
        <v>0.63894243824250418</v>
      </c>
    </row>
    <row r="324" spans="1:29" x14ac:dyDescent="0.2">
      <c r="A324" s="2" t="s">
        <v>308</v>
      </c>
      <c r="B324" s="2" t="str">
        <f t="shared" si="18"/>
        <v>40</v>
      </c>
      <c r="C324" s="2">
        <v>40032</v>
      </c>
      <c r="D324" s="2" t="s">
        <v>328</v>
      </c>
      <c r="E324" s="6">
        <v>6.04</v>
      </c>
      <c r="F324" s="6">
        <v>6.0810000000000004</v>
      </c>
      <c r="G324" s="6">
        <v>6.21</v>
      </c>
      <c r="H324" s="6">
        <v>6.2320000000000002</v>
      </c>
      <c r="I324" s="6">
        <v>6.2939999999999996</v>
      </c>
      <c r="J324" s="6">
        <v>6.3520000000000003</v>
      </c>
      <c r="K324" s="6">
        <v>6.4039999999999999</v>
      </c>
      <c r="L324" s="6">
        <v>6.3949999999999996</v>
      </c>
      <c r="M324" s="6">
        <v>6.44</v>
      </c>
      <c r="N324" s="6">
        <v>6.4909999999999997</v>
      </c>
      <c r="O324" s="6">
        <v>6.484</v>
      </c>
      <c r="P324" s="6">
        <v>6.5449999999999999</v>
      </c>
      <c r="Q324" s="6">
        <v>6.57</v>
      </c>
      <c r="R324" s="6">
        <v>6.5220000000000002</v>
      </c>
      <c r="S324" s="6">
        <v>6.4859999999999998</v>
      </c>
      <c r="T324" s="6">
        <v>6.4379999999999997</v>
      </c>
      <c r="U324" s="6">
        <v>6.3639999999999999</v>
      </c>
      <c r="V324" s="6">
        <v>6.306</v>
      </c>
      <c r="W324" s="6">
        <v>6.2990000000000004</v>
      </c>
      <c r="X324" s="6">
        <v>6.29</v>
      </c>
      <c r="Y324" s="6">
        <v>6.2430000000000003</v>
      </c>
      <c r="Z324" s="8">
        <v>6.1324233040013958</v>
      </c>
      <c r="AA324" s="8">
        <v>6.021846608002793</v>
      </c>
      <c r="AB324" s="8">
        <v>5.9334906716226339</v>
      </c>
      <c r="AC324" s="8">
        <v>5.8220815065047082</v>
      </c>
    </row>
    <row r="325" spans="1:29" x14ac:dyDescent="0.2">
      <c r="A325" s="2" t="s">
        <v>308</v>
      </c>
      <c r="B325" s="2" t="str">
        <f t="shared" si="18"/>
        <v>40</v>
      </c>
      <c r="C325" s="2">
        <v>40033</v>
      </c>
      <c r="D325" s="2" t="s">
        <v>329</v>
      </c>
      <c r="E325" s="6">
        <v>0.89100000000000001</v>
      </c>
      <c r="F325" s="6">
        <v>0.89600000000000002</v>
      </c>
      <c r="G325" s="6">
        <v>0.88100000000000001</v>
      </c>
      <c r="H325" s="6">
        <v>0.89200000000000002</v>
      </c>
      <c r="I325" s="6">
        <v>0.9</v>
      </c>
      <c r="J325" s="6">
        <v>0.88900000000000001</v>
      </c>
      <c r="K325" s="6">
        <v>0.85699999999999998</v>
      </c>
      <c r="L325" s="6">
        <v>0.83299999999999996</v>
      </c>
      <c r="M325" s="6">
        <v>0.83199999999999996</v>
      </c>
      <c r="N325" s="6">
        <v>0.82899999999999996</v>
      </c>
      <c r="O325" s="6">
        <v>0.82699999999999996</v>
      </c>
      <c r="P325" s="6">
        <v>0.82399999999999995</v>
      </c>
      <c r="Q325" s="6">
        <v>0.80600000000000005</v>
      </c>
      <c r="R325" s="6">
        <v>0.81100000000000005</v>
      </c>
      <c r="S325" s="6">
        <v>0.80700000000000005</v>
      </c>
      <c r="T325" s="6">
        <v>0.79900000000000004</v>
      </c>
      <c r="U325" s="6">
        <v>0.79900000000000004</v>
      </c>
      <c r="V325" s="6">
        <v>0.79500000000000004</v>
      </c>
      <c r="W325" s="6">
        <v>0.78300000000000003</v>
      </c>
      <c r="X325" s="6">
        <v>0.753</v>
      </c>
      <c r="Y325" s="6">
        <v>0.72599999999999998</v>
      </c>
      <c r="Z325" s="8">
        <v>0.69343644912492963</v>
      </c>
      <c r="AA325" s="8">
        <v>0.66087289824985906</v>
      </c>
      <c r="AB325" s="8">
        <v>0.64492130552538596</v>
      </c>
      <c r="AC325" s="8">
        <v>0.61114671350206917</v>
      </c>
    </row>
    <row r="326" spans="1:29" x14ac:dyDescent="0.2">
      <c r="A326" s="2" t="s">
        <v>308</v>
      </c>
      <c r="B326" s="2" t="str">
        <f t="shared" si="18"/>
        <v>40</v>
      </c>
      <c r="C326" s="2">
        <v>40036</v>
      </c>
      <c r="D326" s="2" t="s">
        <v>330</v>
      </c>
      <c r="E326" s="6">
        <v>2.1070000000000002</v>
      </c>
      <c r="F326" s="6">
        <v>2.1030000000000002</v>
      </c>
      <c r="G326" s="6">
        <v>2.1240000000000001</v>
      </c>
      <c r="H326" s="6">
        <v>2.1080000000000001</v>
      </c>
      <c r="I326" s="6">
        <v>2.1320000000000001</v>
      </c>
      <c r="J326" s="6">
        <v>2.1030000000000002</v>
      </c>
      <c r="K326" s="6">
        <v>2.109</v>
      </c>
      <c r="L326" s="6">
        <v>2.1019999999999999</v>
      </c>
      <c r="M326" s="6">
        <v>2.0950000000000002</v>
      </c>
      <c r="N326" s="6">
        <v>2.0619999999999998</v>
      </c>
      <c r="O326" s="6">
        <v>2.0470000000000002</v>
      </c>
      <c r="P326" s="6">
        <v>2.0310000000000001</v>
      </c>
      <c r="Q326" s="6">
        <v>2.0129999999999999</v>
      </c>
      <c r="R326" s="6">
        <v>2.0019999999999998</v>
      </c>
      <c r="S326" s="6">
        <v>1.98</v>
      </c>
      <c r="T326" s="6">
        <v>1.954</v>
      </c>
      <c r="U326" s="6">
        <v>1.91</v>
      </c>
      <c r="V326" s="6">
        <v>1.901</v>
      </c>
      <c r="W326" s="6">
        <v>1.8740000000000001</v>
      </c>
      <c r="X326" s="6">
        <v>1.83</v>
      </c>
      <c r="Y326" s="6">
        <v>1.8109999999999999</v>
      </c>
      <c r="Z326" s="8">
        <v>1.7045123480987847</v>
      </c>
      <c r="AA326" s="8">
        <v>1.5980246961975695</v>
      </c>
      <c r="AB326" s="8">
        <v>1.4856644453155625</v>
      </c>
      <c r="AC326" s="8">
        <v>1.3780595844766759</v>
      </c>
    </row>
    <row r="327" spans="1:29" x14ac:dyDescent="0.2">
      <c r="A327" s="2" t="s">
        <v>308</v>
      </c>
      <c r="B327" s="2" t="str">
        <f t="shared" si="18"/>
        <v>40</v>
      </c>
      <c r="C327" s="2">
        <v>40037</v>
      </c>
      <c r="D327" s="2" t="s">
        <v>331</v>
      </c>
      <c r="E327" s="6">
        <v>2.782</v>
      </c>
      <c r="F327" s="6">
        <v>2.8180000000000001</v>
      </c>
      <c r="G327" s="6">
        <v>2.84</v>
      </c>
      <c r="H327" s="6">
        <v>2.8780000000000001</v>
      </c>
      <c r="I327" s="6">
        <v>2.9729999999999999</v>
      </c>
      <c r="J327" s="6">
        <v>3.04</v>
      </c>
      <c r="K327" s="6">
        <v>3.0760000000000001</v>
      </c>
      <c r="L327" s="6">
        <v>3.113</v>
      </c>
      <c r="M327" s="6">
        <v>3.2709999999999999</v>
      </c>
      <c r="N327" s="6">
        <v>3.3149999999999999</v>
      </c>
      <c r="O327" s="6">
        <v>3.3650000000000002</v>
      </c>
      <c r="P327" s="6">
        <v>3.371</v>
      </c>
      <c r="Q327" s="6">
        <v>3.3849999999999998</v>
      </c>
      <c r="R327" s="6">
        <v>3.4020000000000001</v>
      </c>
      <c r="S327" s="6">
        <v>3.39</v>
      </c>
      <c r="T327" s="6">
        <v>3.3929999999999998</v>
      </c>
      <c r="U327" s="6">
        <v>3.3929999999999998</v>
      </c>
      <c r="V327" s="6">
        <v>3.379</v>
      </c>
      <c r="W327" s="6">
        <v>3.3940000000000001</v>
      </c>
      <c r="X327" s="6">
        <v>3.42</v>
      </c>
      <c r="Y327" s="6">
        <v>3.4</v>
      </c>
      <c r="Z327" s="8">
        <v>3.4151983676216919</v>
      </c>
      <c r="AA327" s="8">
        <v>3.430396735243384</v>
      </c>
      <c r="AB327" s="8">
        <v>3.4689208633093527</v>
      </c>
      <c r="AC327" s="8">
        <v>3.4842086330935254</v>
      </c>
    </row>
    <row r="328" spans="1:29" x14ac:dyDescent="0.2">
      <c r="A328" s="2" t="s">
        <v>308</v>
      </c>
      <c r="B328" s="2" t="str">
        <f t="shared" si="18"/>
        <v>40</v>
      </c>
      <c r="C328" s="2">
        <v>40041</v>
      </c>
      <c r="D328" s="2" t="s">
        <v>332</v>
      </c>
      <c r="E328" s="6">
        <v>8.9830000000000005</v>
      </c>
      <c r="F328" s="6">
        <v>9.3330000000000002</v>
      </c>
      <c r="G328" s="6">
        <v>9.57</v>
      </c>
      <c r="H328" s="6">
        <v>9.8089999999999993</v>
      </c>
      <c r="I328" s="6">
        <v>10.07</v>
      </c>
      <c r="J328" s="6">
        <v>10.272</v>
      </c>
      <c r="K328" s="6">
        <v>10.395</v>
      </c>
      <c r="L328" s="6">
        <v>10.507999999999999</v>
      </c>
      <c r="M328" s="6">
        <v>10.625999999999999</v>
      </c>
      <c r="N328" s="6">
        <v>10.714</v>
      </c>
      <c r="O328" s="6">
        <v>10.959</v>
      </c>
      <c r="P328" s="6">
        <v>11.106</v>
      </c>
      <c r="Q328" s="6">
        <v>11.462999999999999</v>
      </c>
      <c r="R328" s="6">
        <v>11.494999999999999</v>
      </c>
      <c r="S328" s="6">
        <v>11.611000000000001</v>
      </c>
      <c r="T328" s="6">
        <v>11.587</v>
      </c>
      <c r="U328" s="6">
        <v>11.709</v>
      </c>
      <c r="V328" s="6">
        <v>11.802</v>
      </c>
      <c r="W328" s="6">
        <v>11.956</v>
      </c>
      <c r="X328" s="6">
        <v>12.071</v>
      </c>
      <c r="Y328" s="6">
        <v>12.112</v>
      </c>
      <c r="Z328" s="8">
        <v>12.608699015063729</v>
      </c>
      <c r="AA328" s="8">
        <v>13.105398030127464</v>
      </c>
      <c r="AB328" s="8">
        <v>13.655056488991887</v>
      </c>
      <c r="AC328" s="8">
        <v>14.150074141801854</v>
      </c>
    </row>
    <row r="329" spans="1:29" x14ac:dyDescent="0.2">
      <c r="A329" s="2" t="s">
        <v>308</v>
      </c>
      <c r="B329" s="2" t="str">
        <f t="shared" si="18"/>
        <v>40</v>
      </c>
      <c r="C329" s="2">
        <v>40043</v>
      </c>
      <c r="D329" s="2" t="s">
        <v>333</v>
      </c>
      <c r="E329" s="6">
        <v>4.2350000000000003</v>
      </c>
      <c r="F329" s="6">
        <v>4.2389999999999999</v>
      </c>
      <c r="G329" s="6">
        <v>4.2809999999999997</v>
      </c>
      <c r="H329" s="6">
        <v>4.2640000000000002</v>
      </c>
      <c r="I329" s="6">
        <v>4.2069999999999999</v>
      </c>
      <c r="J329" s="6">
        <v>4.2229999999999999</v>
      </c>
      <c r="K329" s="6">
        <v>4.2590000000000003</v>
      </c>
      <c r="L329" s="6">
        <v>4.2450000000000001</v>
      </c>
      <c r="M329" s="6">
        <v>4.2380000000000004</v>
      </c>
      <c r="N329" s="6">
        <v>4.2430000000000003</v>
      </c>
      <c r="O329" s="6">
        <v>4.2690000000000001</v>
      </c>
      <c r="P329" s="6">
        <v>4.24</v>
      </c>
      <c r="Q329" s="6">
        <v>4.1900000000000004</v>
      </c>
      <c r="R329" s="6">
        <v>4.2060000000000004</v>
      </c>
      <c r="S329" s="6">
        <v>4.2</v>
      </c>
      <c r="T329" s="6">
        <v>4.1760000000000002</v>
      </c>
      <c r="U329" s="6">
        <v>4.1349999999999998</v>
      </c>
      <c r="V329" s="6">
        <v>4.1189999999999998</v>
      </c>
      <c r="W329" s="6">
        <v>4.1260000000000003</v>
      </c>
      <c r="X329" s="6">
        <v>4.12</v>
      </c>
      <c r="Y329" s="6">
        <v>4.0839999999999996</v>
      </c>
      <c r="Z329" s="8">
        <v>4.0138438576107589</v>
      </c>
      <c r="AA329" s="8">
        <v>3.9436877152215168</v>
      </c>
      <c r="AB329" s="8">
        <v>3.8935214051763563</v>
      </c>
      <c r="AC329" s="8">
        <v>3.822746844293968</v>
      </c>
    </row>
    <row r="330" spans="1:29" x14ac:dyDescent="0.2">
      <c r="A330" s="2" t="s">
        <v>308</v>
      </c>
      <c r="B330" s="2" t="str">
        <f t="shared" si="18"/>
        <v>40</v>
      </c>
      <c r="C330" s="2">
        <v>40044</v>
      </c>
      <c r="D330" s="2" t="s">
        <v>334</v>
      </c>
      <c r="E330" s="6">
        <v>3.798</v>
      </c>
      <c r="F330" s="6">
        <v>3.7650000000000001</v>
      </c>
      <c r="G330" s="6">
        <v>3.7530000000000001</v>
      </c>
      <c r="H330" s="6">
        <v>3.7370000000000001</v>
      </c>
      <c r="I330" s="6">
        <v>3.7480000000000002</v>
      </c>
      <c r="J330" s="6">
        <v>3.7440000000000002</v>
      </c>
      <c r="K330" s="6">
        <v>3.7</v>
      </c>
      <c r="L330" s="6">
        <v>3.6579999999999999</v>
      </c>
      <c r="M330" s="6">
        <v>3.6819999999999999</v>
      </c>
      <c r="N330" s="6">
        <v>3.6960000000000002</v>
      </c>
      <c r="O330" s="6">
        <v>3.7040000000000002</v>
      </c>
      <c r="P330" s="6">
        <v>3.6520000000000001</v>
      </c>
      <c r="Q330" s="6">
        <v>3.665</v>
      </c>
      <c r="R330" s="6">
        <v>3.5939999999999999</v>
      </c>
      <c r="S330" s="6">
        <v>3.5609999999999999</v>
      </c>
      <c r="T330" s="6">
        <v>3.5270000000000001</v>
      </c>
      <c r="U330" s="6">
        <v>3.4369999999999998</v>
      </c>
      <c r="V330" s="6">
        <v>3.4289999999999998</v>
      </c>
      <c r="W330" s="6">
        <v>3.4289999999999998</v>
      </c>
      <c r="X330" s="6">
        <v>3.3919999999999999</v>
      </c>
      <c r="Y330" s="6">
        <v>3.3769999999999998</v>
      </c>
      <c r="Z330" s="8">
        <v>3.2319338564094071</v>
      </c>
      <c r="AA330" s="8">
        <v>3.086867712818814</v>
      </c>
      <c r="AB330" s="8">
        <v>2.9257263994700229</v>
      </c>
      <c r="AC330" s="8">
        <v>2.7800158993044057</v>
      </c>
    </row>
    <row r="331" spans="1:29" x14ac:dyDescent="0.2">
      <c r="A331" s="2" t="s">
        <v>308</v>
      </c>
      <c r="B331" s="2" t="str">
        <f t="shared" si="18"/>
        <v>40</v>
      </c>
      <c r="C331" s="2">
        <v>40045</v>
      </c>
      <c r="D331" s="2" t="s">
        <v>335</v>
      </c>
      <c r="E331" s="6">
        <v>14.113</v>
      </c>
      <c r="F331" s="6">
        <v>14.412000000000001</v>
      </c>
      <c r="G331" s="6">
        <v>14.753</v>
      </c>
      <c r="H331" s="6">
        <v>15.134</v>
      </c>
      <c r="I331" s="6">
        <v>15.491</v>
      </c>
      <c r="J331" s="6">
        <v>15.952</v>
      </c>
      <c r="K331" s="6">
        <v>16.169</v>
      </c>
      <c r="L331" s="6">
        <v>16.446999999999999</v>
      </c>
      <c r="M331" s="6">
        <v>16.696999999999999</v>
      </c>
      <c r="N331" s="6">
        <v>16.97</v>
      </c>
      <c r="O331" s="6">
        <v>17.329000000000001</v>
      </c>
      <c r="P331" s="6">
        <v>17.652999999999999</v>
      </c>
      <c r="Q331" s="6">
        <v>17.823</v>
      </c>
      <c r="R331" s="6">
        <v>17.86</v>
      </c>
      <c r="S331" s="6">
        <v>17.946000000000002</v>
      </c>
      <c r="T331" s="6">
        <v>17.811</v>
      </c>
      <c r="U331" s="6">
        <v>17.797999999999998</v>
      </c>
      <c r="V331" s="6">
        <v>17.818000000000001</v>
      </c>
      <c r="W331" s="6">
        <v>17.835999999999999</v>
      </c>
      <c r="X331" s="6">
        <v>17.928000000000001</v>
      </c>
      <c r="Y331" s="6">
        <v>17.992999999999999</v>
      </c>
      <c r="Z331" s="8">
        <v>18.067233886757773</v>
      </c>
      <c r="AA331" s="8">
        <v>18.141467773515544</v>
      </c>
      <c r="AB331" s="8">
        <v>18.164690290098296</v>
      </c>
      <c r="AC331" s="8">
        <v>18.238656005754017</v>
      </c>
    </row>
    <row r="332" spans="1:29" x14ac:dyDescent="0.2">
      <c r="A332" s="2" t="s">
        <v>308</v>
      </c>
      <c r="B332" s="2" t="str">
        <f t="shared" si="18"/>
        <v>40</v>
      </c>
      <c r="C332" s="2">
        <v>40046</v>
      </c>
      <c r="D332" s="2" t="s">
        <v>336</v>
      </c>
      <c r="E332" s="6">
        <v>2.9060000000000001</v>
      </c>
      <c r="F332" s="6">
        <v>2.899</v>
      </c>
      <c r="G332" s="6">
        <v>2.8679999999999999</v>
      </c>
      <c r="H332" s="6">
        <v>2.9020000000000001</v>
      </c>
      <c r="I332" s="6">
        <v>2.9620000000000002</v>
      </c>
      <c r="J332" s="6">
        <v>2.992</v>
      </c>
      <c r="K332" s="6">
        <v>2.9769999999999999</v>
      </c>
      <c r="L332" s="6">
        <v>3.0430000000000001</v>
      </c>
      <c r="M332" s="6">
        <v>3.089</v>
      </c>
      <c r="N332" s="6">
        <v>3.1160000000000001</v>
      </c>
      <c r="O332" s="6">
        <v>3.226</v>
      </c>
      <c r="P332" s="6">
        <v>3.2930000000000001</v>
      </c>
      <c r="Q332" s="6">
        <v>3.3250000000000002</v>
      </c>
      <c r="R332" s="6">
        <v>3.2890000000000001</v>
      </c>
      <c r="S332" s="6">
        <v>3.2389999999999999</v>
      </c>
      <c r="T332" s="6">
        <v>3.234</v>
      </c>
      <c r="U332" s="6">
        <v>3.1949999999999998</v>
      </c>
      <c r="V332" s="6">
        <v>3.2509999999999999</v>
      </c>
      <c r="W332" s="6">
        <v>3.23</v>
      </c>
      <c r="X332" s="6">
        <v>3.1930000000000001</v>
      </c>
      <c r="Y332" s="6">
        <v>3.1890000000000001</v>
      </c>
      <c r="Z332" s="8">
        <v>3.1791897074612745</v>
      </c>
      <c r="AA332" s="8">
        <v>3.1693794149225489</v>
      </c>
      <c r="AB332" s="8">
        <v>3.1615676873491125</v>
      </c>
      <c r="AC332" s="8">
        <v>3.15174508964571</v>
      </c>
    </row>
    <row r="333" spans="1:29" x14ac:dyDescent="0.2">
      <c r="A333" s="2" t="s">
        <v>308</v>
      </c>
      <c r="B333" s="2" t="str">
        <f t="shared" si="18"/>
        <v>40</v>
      </c>
      <c r="C333" s="2">
        <v>40049</v>
      </c>
      <c r="D333" s="2" t="s">
        <v>337</v>
      </c>
      <c r="E333" s="6">
        <v>1.349</v>
      </c>
      <c r="F333" s="6">
        <v>1.3280000000000001</v>
      </c>
      <c r="G333" s="6">
        <v>1.323</v>
      </c>
      <c r="H333" s="6">
        <v>1.3180000000000001</v>
      </c>
      <c r="I333" s="6">
        <v>1.3149999999999999</v>
      </c>
      <c r="J333" s="6">
        <v>1.3149999999999999</v>
      </c>
      <c r="K333" s="6">
        <v>1.3049999999999999</v>
      </c>
      <c r="L333" s="6">
        <v>1.3149999999999999</v>
      </c>
      <c r="M333" s="6">
        <v>1.3089999999999999</v>
      </c>
      <c r="N333" s="6">
        <v>1.304</v>
      </c>
      <c r="O333" s="6">
        <v>1.304</v>
      </c>
      <c r="P333" s="6">
        <v>1.2829999999999999</v>
      </c>
      <c r="Q333" s="6">
        <v>1.278</v>
      </c>
      <c r="R333" s="6">
        <v>1.26</v>
      </c>
      <c r="S333" s="6">
        <v>1.2649999999999999</v>
      </c>
      <c r="T333" s="6">
        <v>1.2430000000000001</v>
      </c>
      <c r="U333" s="6">
        <v>1.2130000000000001</v>
      </c>
      <c r="V333" s="6">
        <v>1.1859999999999999</v>
      </c>
      <c r="W333" s="6">
        <v>1.165</v>
      </c>
      <c r="X333" s="6">
        <v>1.139</v>
      </c>
      <c r="Y333" s="6">
        <v>1.155</v>
      </c>
      <c r="Z333" s="8">
        <v>1.0847387295081967</v>
      </c>
      <c r="AA333" s="8">
        <v>1.0144774590163934</v>
      </c>
      <c r="AB333" s="8">
        <v>0.91727854659002195</v>
      </c>
      <c r="AC333" s="8">
        <v>0.84799059239940389</v>
      </c>
    </row>
    <row r="334" spans="1:29" x14ac:dyDescent="0.2">
      <c r="A334" s="2" t="s">
        <v>308</v>
      </c>
      <c r="B334" s="2" t="str">
        <f t="shared" si="18"/>
        <v>40</v>
      </c>
      <c r="C334" s="2">
        <v>40050</v>
      </c>
      <c r="D334" s="2" t="s">
        <v>338</v>
      </c>
      <c r="E334" s="6">
        <v>2.081</v>
      </c>
      <c r="F334" s="6">
        <v>2.0369999999999999</v>
      </c>
      <c r="G334" s="6">
        <v>2.0150000000000001</v>
      </c>
      <c r="H334" s="6">
        <v>2.0030000000000001</v>
      </c>
      <c r="I334" s="6">
        <v>2.0169999999999999</v>
      </c>
      <c r="J334" s="6">
        <v>2.0169999999999999</v>
      </c>
      <c r="K334" s="6">
        <v>2</v>
      </c>
      <c r="L334" s="6">
        <v>1.964</v>
      </c>
      <c r="M334" s="6">
        <v>1.974</v>
      </c>
      <c r="N334" s="6">
        <v>1.982</v>
      </c>
      <c r="O334" s="6">
        <v>1.98</v>
      </c>
      <c r="P334" s="6">
        <v>1.992</v>
      </c>
      <c r="Q334" s="6">
        <v>1.9710000000000001</v>
      </c>
      <c r="R334" s="6">
        <v>1.96</v>
      </c>
      <c r="S334" s="6">
        <v>1.9359999999999999</v>
      </c>
      <c r="T334" s="6">
        <v>1.919</v>
      </c>
      <c r="U334" s="6">
        <v>1.907</v>
      </c>
      <c r="V334" s="6">
        <v>1.885</v>
      </c>
      <c r="W334" s="6">
        <v>1.861</v>
      </c>
      <c r="X334" s="6">
        <v>1.8180000000000001</v>
      </c>
      <c r="Y334" s="6">
        <v>1.786</v>
      </c>
      <c r="Z334" s="8">
        <v>1.7115650268597287</v>
      </c>
      <c r="AA334" s="8">
        <v>1.6371300537194575</v>
      </c>
      <c r="AB334" s="8">
        <v>1.5755403696859784</v>
      </c>
      <c r="AC334" s="8">
        <v>1.4997717352128468</v>
      </c>
    </row>
    <row r="335" spans="1:29" x14ac:dyDescent="0.2">
      <c r="A335" s="2" t="s">
        <v>339</v>
      </c>
      <c r="B335" s="2" t="str">
        <f t="shared" si="18"/>
        <v>99</v>
      </c>
      <c r="C335" s="2">
        <v>99001</v>
      </c>
      <c r="D335" s="2" t="s">
        <v>340</v>
      </c>
      <c r="E335" s="6">
        <v>14.29</v>
      </c>
      <c r="F335" s="6">
        <v>14.696999999999999</v>
      </c>
      <c r="G335" s="6">
        <v>15.42</v>
      </c>
      <c r="H335" s="6">
        <v>15.986000000000001</v>
      </c>
      <c r="I335" s="6">
        <v>16.448</v>
      </c>
      <c r="J335" s="6">
        <v>16.954000000000001</v>
      </c>
      <c r="K335" s="6">
        <v>17.286000000000001</v>
      </c>
      <c r="L335" s="6">
        <v>17.715</v>
      </c>
      <c r="M335" s="6">
        <v>18.321999999999999</v>
      </c>
      <c r="N335" s="6">
        <v>18.744</v>
      </c>
      <c r="O335" s="6">
        <v>19.091999999999999</v>
      </c>
      <c r="P335" s="6">
        <v>19.358000000000001</v>
      </c>
      <c r="Q335" s="6">
        <v>19.530999999999999</v>
      </c>
      <c r="R335" s="6">
        <v>19.672999999999998</v>
      </c>
      <c r="S335" s="6">
        <v>19.53</v>
      </c>
      <c r="T335" s="6">
        <v>19.565000000000001</v>
      </c>
      <c r="U335" s="6">
        <v>19.559000000000001</v>
      </c>
      <c r="V335" s="6">
        <v>19.533999999999999</v>
      </c>
      <c r="W335" s="6">
        <v>19.648</v>
      </c>
      <c r="X335" s="6">
        <v>19.614999999999998</v>
      </c>
      <c r="Y335" s="6">
        <v>19.643999999999998</v>
      </c>
      <c r="Z335" s="8">
        <v>19.739107079032788</v>
      </c>
      <c r="AA335" s="8">
        <v>19.834214158065574</v>
      </c>
      <c r="AB335" s="8">
        <v>19.91889335861994</v>
      </c>
      <c r="AC335" s="8">
        <v>20.013860033188667</v>
      </c>
    </row>
    <row r="336" spans="1:29" x14ac:dyDescent="0.2">
      <c r="A336" s="2" t="s">
        <v>339</v>
      </c>
      <c r="B336" s="2" t="str">
        <f t="shared" si="18"/>
        <v>99</v>
      </c>
      <c r="C336" s="2">
        <v>99002</v>
      </c>
      <c r="D336" s="2" t="s">
        <v>341</v>
      </c>
      <c r="E336" s="6">
        <v>15.641</v>
      </c>
      <c r="F336" s="6">
        <v>15.752000000000001</v>
      </c>
      <c r="G336" s="6">
        <v>15.845000000000001</v>
      </c>
      <c r="H336" s="6">
        <v>15.946999999999999</v>
      </c>
      <c r="I336" s="6">
        <v>15.973000000000001</v>
      </c>
      <c r="J336" s="6">
        <v>16.009</v>
      </c>
      <c r="K336" s="6">
        <v>16.02</v>
      </c>
      <c r="L336" s="6">
        <v>16.181000000000001</v>
      </c>
      <c r="M336" s="6">
        <v>16.404</v>
      </c>
      <c r="N336" s="6">
        <v>16.667999999999999</v>
      </c>
      <c r="O336" s="6">
        <v>16.678999999999998</v>
      </c>
      <c r="P336" s="6">
        <v>16.896999999999998</v>
      </c>
      <c r="Q336" s="6">
        <v>17.088999999999999</v>
      </c>
      <c r="R336" s="6">
        <v>17.193999999999999</v>
      </c>
      <c r="S336" s="6">
        <v>17.052</v>
      </c>
      <c r="T336" s="6">
        <v>17.116</v>
      </c>
      <c r="U336" s="6">
        <v>17.178999999999998</v>
      </c>
      <c r="V336" s="6">
        <v>17.285</v>
      </c>
      <c r="W336" s="6">
        <v>17.221</v>
      </c>
      <c r="X336" s="6">
        <v>17.177</v>
      </c>
      <c r="Y336" s="6">
        <v>17.102</v>
      </c>
      <c r="Z336" s="8">
        <v>17.157876327706191</v>
      </c>
      <c r="AA336" s="8">
        <v>17.213752655412378</v>
      </c>
      <c r="AB336" s="8">
        <v>17.356588386108616</v>
      </c>
      <c r="AC336" s="8">
        <v>17.412709756767555</v>
      </c>
    </row>
    <row r="337" spans="1:29" x14ac:dyDescent="0.2">
      <c r="A337" s="2" t="s">
        <v>339</v>
      </c>
      <c r="B337" s="2" t="str">
        <f t="shared" si="18"/>
        <v>99</v>
      </c>
      <c r="C337" s="2">
        <v>99003</v>
      </c>
      <c r="D337" s="2" t="s">
        <v>342</v>
      </c>
      <c r="E337" s="6">
        <v>8.3620000000000001</v>
      </c>
      <c r="F337" s="6">
        <v>8.4719999999999995</v>
      </c>
      <c r="G337" s="6">
        <v>8.5990000000000002</v>
      </c>
      <c r="H337" s="6">
        <v>8.8469999999999995</v>
      </c>
      <c r="I337" s="6">
        <v>9.0489999999999995</v>
      </c>
      <c r="J337" s="6">
        <v>9.1430000000000007</v>
      </c>
      <c r="K337" s="6">
        <v>9.2720000000000002</v>
      </c>
      <c r="L337" s="6">
        <v>9.3469999999999995</v>
      </c>
      <c r="M337" s="6">
        <v>9.5340000000000007</v>
      </c>
      <c r="N337" s="6">
        <v>9.7789999999999999</v>
      </c>
      <c r="O337" s="6">
        <v>9.9610000000000003</v>
      </c>
      <c r="P337" s="6">
        <v>10.196999999999999</v>
      </c>
      <c r="Q337" s="6">
        <v>10.262</v>
      </c>
      <c r="R337" s="6">
        <v>10.291</v>
      </c>
      <c r="S337" s="6">
        <v>10.334</v>
      </c>
      <c r="T337" s="6">
        <v>10.436</v>
      </c>
      <c r="U337" s="6">
        <v>10.510999999999999</v>
      </c>
      <c r="V337" s="6">
        <v>10.547000000000001</v>
      </c>
      <c r="W337" s="6">
        <v>10.548999999999999</v>
      </c>
      <c r="X337" s="6">
        <v>10.617000000000001</v>
      </c>
      <c r="Y337" s="6">
        <v>10.55</v>
      </c>
      <c r="Z337" s="8">
        <v>10.737921516371152</v>
      </c>
      <c r="AA337" s="8">
        <v>10.925843032742304</v>
      </c>
      <c r="AB337" s="8">
        <v>11.222167845099532</v>
      </c>
      <c r="AC337" s="8">
        <v>11.411282796693136</v>
      </c>
    </row>
    <row r="338" spans="1:29" x14ac:dyDescent="0.2">
      <c r="A338" s="2" t="s">
        <v>339</v>
      </c>
      <c r="B338" s="2" t="str">
        <f t="shared" si="18"/>
        <v>99</v>
      </c>
      <c r="C338" s="2">
        <v>99004</v>
      </c>
      <c r="D338" s="2" t="s">
        <v>343</v>
      </c>
      <c r="E338" s="6">
        <v>1.0629999999999999</v>
      </c>
      <c r="F338" s="6">
        <v>1.0609999999999999</v>
      </c>
      <c r="G338" s="6">
        <v>1.0589999999999999</v>
      </c>
      <c r="H338" s="6">
        <v>1.0589999999999999</v>
      </c>
      <c r="I338" s="6">
        <v>1.119</v>
      </c>
      <c r="J338" s="6">
        <v>1.1439999999999999</v>
      </c>
      <c r="K338" s="6">
        <v>1.1479999999999999</v>
      </c>
      <c r="L338" s="6">
        <v>1.202</v>
      </c>
      <c r="M338" s="6">
        <v>1.228</v>
      </c>
      <c r="N338" s="6">
        <v>1.212</v>
      </c>
      <c r="O338" s="6">
        <v>1.1919999999999999</v>
      </c>
      <c r="P338" s="6">
        <v>1.161</v>
      </c>
      <c r="Q338" s="6">
        <v>1.1739999999999999</v>
      </c>
      <c r="R338" s="6">
        <v>1.1719999999999999</v>
      </c>
      <c r="S338" s="6">
        <v>1.1839999999999999</v>
      </c>
      <c r="T338" s="6">
        <v>1.1639999999999999</v>
      </c>
      <c r="U338" s="6">
        <v>1.161</v>
      </c>
      <c r="V338" s="6">
        <v>1.155</v>
      </c>
      <c r="W338" s="6">
        <v>1.143</v>
      </c>
      <c r="X338" s="6">
        <v>1.1459999999999999</v>
      </c>
      <c r="Y338" s="6">
        <v>1.135</v>
      </c>
      <c r="Z338" s="8">
        <v>1.1047586054846184</v>
      </c>
      <c r="AA338" s="8">
        <v>1.0745172109692369</v>
      </c>
      <c r="AB338" s="8">
        <v>1.0482896546547955</v>
      </c>
      <c r="AC338" s="8">
        <v>1.0177551717344191</v>
      </c>
    </row>
    <row r="339" spans="1:29" x14ac:dyDescent="0.2">
      <c r="A339" s="2" t="s">
        <v>339</v>
      </c>
      <c r="B339" s="2" t="str">
        <f t="shared" si="18"/>
        <v>99</v>
      </c>
      <c r="C339" s="2">
        <v>99005</v>
      </c>
      <c r="D339" s="2" t="s">
        <v>344</v>
      </c>
      <c r="E339" s="6">
        <v>9.7379999999999995</v>
      </c>
      <c r="F339" s="6">
        <v>9.8759999999999994</v>
      </c>
      <c r="G339" s="6">
        <v>10.065</v>
      </c>
      <c r="H339" s="6">
        <v>10.262</v>
      </c>
      <c r="I339" s="6">
        <v>10.548</v>
      </c>
      <c r="J339" s="6">
        <v>10.778</v>
      </c>
      <c r="K339" s="6">
        <v>10.95</v>
      </c>
      <c r="L339" s="6">
        <v>11.241</v>
      </c>
      <c r="M339" s="6">
        <v>11.484999999999999</v>
      </c>
      <c r="N339" s="6">
        <v>11.842000000000001</v>
      </c>
      <c r="O339" s="6">
        <v>12.157</v>
      </c>
      <c r="P339" s="6">
        <v>12.349</v>
      </c>
      <c r="Q339" s="6">
        <v>12.598000000000001</v>
      </c>
      <c r="R339" s="6">
        <v>12.8</v>
      </c>
      <c r="S339" s="6">
        <v>12.840999999999999</v>
      </c>
      <c r="T339" s="6">
        <v>12.972</v>
      </c>
      <c r="U339" s="6">
        <v>13.097</v>
      </c>
      <c r="V339" s="6">
        <v>13.286</v>
      </c>
      <c r="W339" s="6">
        <v>13.457000000000001</v>
      </c>
      <c r="X339" s="6">
        <v>13.535</v>
      </c>
      <c r="Y339" s="6">
        <v>13.666</v>
      </c>
      <c r="Z339" s="8">
        <v>14.394711552544855</v>
      </c>
      <c r="AA339" s="8">
        <v>15.123423105089708</v>
      </c>
      <c r="AB339" s="8">
        <v>15.844523983888685</v>
      </c>
      <c r="AC339" s="8">
        <v>16.5662502288539</v>
      </c>
    </row>
    <row r="340" spans="1:29" x14ac:dyDescent="0.2">
      <c r="A340" s="2" t="s">
        <v>339</v>
      </c>
      <c r="B340" s="2" t="str">
        <f t="shared" si="18"/>
        <v>99</v>
      </c>
      <c r="C340" s="2">
        <v>99006</v>
      </c>
      <c r="D340" s="2" t="s">
        <v>345</v>
      </c>
      <c r="E340" s="6">
        <v>1.4350000000000001</v>
      </c>
      <c r="F340" s="6">
        <v>1.444</v>
      </c>
      <c r="G340" s="6">
        <v>1.4670000000000001</v>
      </c>
      <c r="H340" s="6">
        <v>1.4910000000000001</v>
      </c>
      <c r="I340" s="6">
        <v>1.4810000000000001</v>
      </c>
      <c r="J340" s="6">
        <v>1.4890000000000001</v>
      </c>
      <c r="K340" s="6">
        <v>1.466</v>
      </c>
      <c r="L340" s="6">
        <v>1.466</v>
      </c>
      <c r="M340" s="6">
        <v>1.4670000000000001</v>
      </c>
      <c r="N340" s="6">
        <v>1.462</v>
      </c>
      <c r="O340" s="6">
        <v>1.4510000000000001</v>
      </c>
      <c r="P340" s="6">
        <v>1.478</v>
      </c>
      <c r="Q340" s="6">
        <v>1.478</v>
      </c>
      <c r="R340" s="6">
        <v>1.4670000000000001</v>
      </c>
      <c r="S340" s="6">
        <v>1.4730000000000001</v>
      </c>
      <c r="T340" s="6">
        <v>1.4279999999999999</v>
      </c>
      <c r="U340" s="6">
        <v>1.3939999999999999</v>
      </c>
      <c r="V340" s="6">
        <v>1.4039999999999999</v>
      </c>
      <c r="W340" s="6">
        <v>1.39</v>
      </c>
      <c r="X340" s="6">
        <v>1.369</v>
      </c>
      <c r="Y340" s="6">
        <v>1.359</v>
      </c>
      <c r="Z340" s="8">
        <v>1.3124453352769678</v>
      </c>
      <c r="AA340" s="8">
        <v>1.2658906705539359</v>
      </c>
      <c r="AB340" s="8">
        <v>1.2189288629737609</v>
      </c>
      <c r="AC340" s="8">
        <v>1.1720316326530613</v>
      </c>
    </row>
    <row r="341" spans="1:29" x14ac:dyDescent="0.2">
      <c r="A341" s="2"/>
      <c r="B341" s="2"/>
      <c r="C341" s="2">
        <v>99007</v>
      </c>
      <c r="D341" s="3" t="s">
        <v>346</v>
      </c>
      <c r="E341" s="6">
        <v>1.925</v>
      </c>
      <c r="F341" s="6">
        <v>1.9530000000000001</v>
      </c>
      <c r="G341" s="6">
        <v>1.9730000000000001</v>
      </c>
      <c r="H341" s="6">
        <v>2.024</v>
      </c>
      <c r="I341" s="6">
        <v>2.0760000000000001</v>
      </c>
      <c r="J341" s="6">
        <v>2.1760000000000002</v>
      </c>
      <c r="K341" s="6">
        <v>2.3250000000000002</v>
      </c>
      <c r="L341" s="6">
        <v>2.4500000000000002</v>
      </c>
      <c r="M341" s="6">
        <v>2.802</v>
      </c>
      <c r="N341" s="6">
        <v>3.0139999999999998</v>
      </c>
      <c r="O341" s="6">
        <v>3.125</v>
      </c>
      <c r="P341" s="6">
        <v>3.3050000000000002</v>
      </c>
      <c r="Q341" s="6">
        <v>3.4430000000000001</v>
      </c>
      <c r="R341" s="6">
        <v>3.4849999999999999</v>
      </c>
      <c r="S341" s="6">
        <v>3.4569999999999999</v>
      </c>
      <c r="T341" s="6">
        <v>3.4590000000000001</v>
      </c>
      <c r="U341" s="6">
        <v>3.4478156966490294</v>
      </c>
      <c r="V341" s="6">
        <v>3.4686591710758377</v>
      </c>
      <c r="W341" s="6">
        <v>3.4778099647266312</v>
      </c>
      <c r="X341" s="6">
        <v>3.494078042328042</v>
      </c>
      <c r="Y341" s="6">
        <v>3.4340895061728394</v>
      </c>
      <c r="Z341" s="8">
        <v>3.4396537648952616</v>
      </c>
      <c r="AA341" s="8">
        <v>3.4452180236176835</v>
      </c>
      <c r="AB341" s="8">
        <v>3.5121947085956178</v>
      </c>
      <c r="AC341" s="8">
        <v>3.5178561668042345</v>
      </c>
    </row>
    <row r="342" spans="1:29" x14ac:dyDescent="0.2">
      <c r="A342" s="2" t="s">
        <v>339</v>
      </c>
      <c r="B342" s="2" t="str">
        <f>LEFT(C342,2)</f>
        <v>99</v>
      </c>
      <c r="C342" s="2">
        <v>99008</v>
      </c>
      <c r="D342" s="2" t="s">
        <v>347</v>
      </c>
      <c r="E342" s="6">
        <v>1.7450000000000001</v>
      </c>
      <c r="F342" s="6">
        <v>1.7769999999999999</v>
      </c>
      <c r="G342" s="6">
        <v>1.776</v>
      </c>
      <c r="H342" s="6">
        <v>1.7749999999999999</v>
      </c>
      <c r="I342" s="6">
        <v>1.8220000000000001</v>
      </c>
      <c r="J342" s="6">
        <v>1.873</v>
      </c>
      <c r="K342" s="6">
        <v>1.9430000000000001</v>
      </c>
      <c r="L342" s="6">
        <v>2.0110000000000001</v>
      </c>
      <c r="M342" s="6">
        <v>2.0870000000000002</v>
      </c>
      <c r="N342" s="6">
        <v>2.1339999999999999</v>
      </c>
      <c r="O342" s="6">
        <v>2.1960000000000002</v>
      </c>
      <c r="P342" s="6">
        <v>2.2349999999999999</v>
      </c>
      <c r="Q342" s="6">
        <v>2.2530000000000001</v>
      </c>
      <c r="R342" s="6">
        <v>2.238</v>
      </c>
      <c r="S342" s="6">
        <v>2.254</v>
      </c>
      <c r="T342" s="6">
        <v>2.2789999999999999</v>
      </c>
      <c r="U342" s="6">
        <v>2.282</v>
      </c>
      <c r="V342" s="6">
        <v>2.3039999999999998</v>
      </c>
      <c r="W342" s="6">
        <v>2.2829999999999999</v>
      </c>
      <c r="X342" s="6">
        <v>2.2410000000000001</v>
      </c>
      <c r="Y342" s="6">
        <v>2.2429999999999999</v>
      </c>
      <c r="Z342" s="8">
        <v>2.2627897179735279</v>
      </c>
      <c r="AA342" s="8">
        <v>2.2825794359470555</v>
      </c>
      <c r="AB342" s="8">
        <v>2.304270631088615</v>
      </c>
      <c r="AC342" s="8">
        <v>2.3240427033038071</v>
      </c>
    </row>
    <row r="343" spans="1:29" x14ac:dyDescent="0.2">
      <c r="A343" s="2" t="s">
        <v>339</v>
      </c>
      <c r="B343" s="2" t="str">
        <f>LEFT(C343,2)</f>
        <v>99</v>
      </c>
      <c r="C343" s="2">
        <v>99009</v>
      </c>
      <c r="D343" s="2" t="s">
        <v>348</v>
      </c>
      <c r="E343" s="6">
        <v>0.89400000000000002</v>
      </c>
      <c r="F343" s="6">
        <v>0.91800000000000004</v>
      </c>
      <c r="G343" s="6">
        <v>0.93300000000000005</v>
      </c>
      <c r="H343" s="6">
        <v>0.93500000000000005</v>
      </c>
      <c r="I343" s="6">
        <v>0.94899999999999995</v>
      </c>
      <c r="J343" s="6">
        <v>0.96</v>
      </c>
      <c r="K343" s="6">
        <v>0.95299999999999996</v>
      </c>
      <c r="L343" s="6">
        <v>0.97299999999999998</v>
      </c>
      <c r="M343" s="6">
        <v>1.014</v>
      </c>
      <c r="N343" s="6">
        <v>1.0269999999999999</v>
      </c>
      <c r="O343" s="6">
        <v>1.0309999999999999</v>
      </c>
      <c r="P343" s="6">
        <v>1.044</v>
      </c>
      <c r="Q343" s="6">
        <v>1.036</v>
      </c>
      <c r="R343" s="6">
        <v>1.034</v>
      </c>
      <c r="S343" s="6">
        <v>1.0349999999999999</v>
      </c>
      <c r="T343" s="6">
        <v>1.038</v>
      </c>
      <c r="U343" s="6">
        <v>1.016</v>
      </c>
      <c r="V343" s="6">
        <v>1.0069999999999999</v>
      </c>
      <c r="W343" s="6">
        <v>1.0029999999999999</v>
      </c>
      <c r="X343" s="6">
        <v>1.012</v>
      </c>
      <c r="Y343" s="6">
        <v>0.998</v>
      </c>
      <c r="Z343" s="8">
        <v>0.98647203567399133</v>
      </c>
      <c r="AA343" s="8">
        <v>0.97494407134798255</v>
      </c>
      <c r="AB343" s="8">
        <v>0.97459302637941236</v>
      </c>
      <c r="AC343" s="8">
        <v>0.96290334712297865</v>
      </c>
    </row>
    <row r="344" spans="1:29" x14ac:dyDescent="0.2">
      <c r="A344" s="2"/>
      <c r="B344" s="2"/>
      <c r="C344" s="2">
        <v>99010</v>
      </c>
      <c r="D344" s="3" t="s">
        <v>349</v>
      </c>
      <c r="E344" s="6">
        <v>1.9970000000000001</v>
      </c>
      <c r="F344" s="6">
        <v>2.089</v>
      </c>
      <c r="G344" s="6">
        <v>2.1389999999999998</v>
      </c>
      <c r="H344" s="6">
        <v>2.198</v>
      </c>
      <c r="I344" s="6">
        <v>2.3199999999999998</v>
      </c>
      <c r="J344" s="6">
        <v>2.468</v>
      </c>
      <c r="K344" s="6">
        <v>2.6560000000000001</v>
      </c>
      <c r="L344" s="6">
        <v>2.7829999999999999</v>
      </c>
      <c r="M344" s="6">
        <v>2.964</v>
      </c>
      <c r="N344" s="6">
        <v>3.1059999999999999</v>
      </c>
      <c r="O344" s="6">
        <v>3.242</v>
      </c>
      <c r="P344" s="6">
        <v>3.2970000000000002</v>
      </c>
      <c r="Q344" s="6">
        <v>3.3570000000000002</v>
      </c>
      <c r="R344" s="6">
        <v>3.37</v>
      </c>
      <c r="S344" s="6">
        <v>3.3809999999999998</v>
      </c>
      <c r="T344" s="6">
        <v>3.3450000000000002</v>
      </c>
      <c r="U344" s="6">
        <v>3.3341843033509697</v>
      </c>
      <c r="V344" s="6">
        <v>3.3543408289241619</v>
      </c>
      <c r="W344" s="6">
        <v>3.3631900352733686</v>
      </c>
      <c r="X344" s="6">
        <v>3.3789219576719574</v>
      </c>
      <c r="Y344" s="6">
        <v>3.3209104938271596</v>
      </c>
      <c r="Z344" s="8">
        <v>3.370218000679492</v>
      </c>
      <c r="AA344" s="8">
        <v>3.4195255075318243</v>
      </c>
      <c r="AB344" s="8">
        <v>3.5394622363851256</v>
      </c>
      <c r="AC344" s="8">
        <v>3.5896310734829902</v>
      </c>
    </row>
    <row r="345" spans="1:29" x14ac:dyDescent="0.2">
      <c r="A345" s="2" t="s">
        <v>339</v>
      </c>
      <c r="B345" s="2" t="str">
        <f>LEFT(C345,2)</f>
        <v>99</v>
      </c>
      <c r="C345" s="2">
        <v>99011</v>
      </c>
      <c r="D345" s="2" t="s">
        <v>350</v>
      </c>
      <c r="E345" s="6">
        <v>5.7320000000000002</v>
      </c>
      <c r="F345" s="6">
        <v>5.875</v>
      </c>
      <c r="G345" s="6">
        <v>6.03</v>
      </c>
      <c r="H345" s="6">
        <v>6.0750000000000002</v>
      </c>
      <c r="I345" s="6">
        <v>6.202</v>
      </c>
      <c r="J345" s="6">
        <v>6.2409999999999997</v>
      </c>
      <c r="K345" s="6">
        <v>6.3890000000000002</v>
      </c>
      <c r="L345" s="6">
        <v>6.4260000000000002</v>
      </c>
      <c r="M345" s="6">
        <v>6.5389999999999997</v>
      </c>
      <c r="N345" s="6">
        <v>6.6980000000000004</v>
      </c>
      <c r="O345" s="6">
        <v>6.91</v>
      </c>
      <c r="P345" s="6">
        <v>6.9880000000000004</v>
      </c>
      <c r="Q345" s="6">
        <v>7.0579999999999998</v>
      </c>
      <c r="R345" s="6">
        <v>6.9930000000000003</v>
      </c>
      <c r="S345" s="6">
        <v>6.9989999999999997</v>
      </c>
      <c r="T345" s="6">
        <v>7.024</v>
      </c>
      <c r="U345" s="6">
        <v>7.0430000000000001</v>
      </c>
      <c r="V345" s="6">
        <v>7.0170000000000003</v>
      </c>
      <c r="W345" s="6">
        <v>7.0179999999999998</v>
      </c>
      <c r="X345" s="6">
        <v>7.1369999999999996</v>
      </c>
      <c r="Y345" s="6">
        <v>7.1710000000000003</v>
      </c>
      <c r="Z345" s="8">
        <v>7.3010776933352224</v>
      </c>
      <c r="AA345" s="8">
        <v>7.4311553866704436</v>
      </c>
      <c r="AB345" s="8">
        <v>7.5512750511040494</v>
      </c>
      <c r="AC345" s="8">
        <v>7.680736004574066</v>
      </c>
    </row>
    <row r="346" spans="1:29" x14ac:dyDescent="0.2">
      <c r="A346" s="2"/>
      <c r="B346" s="2"/>
      <c r="C346" s="2">
        <v>99012</v>
      </c>
      <c r="D346" s="3" t="s">
        <v>351</v>
      </c>
      <c r="E346" s="6">
        <v>2.8410000000000002</v>
      </c>
      <c r="F346" s="6">
        <v>2.8959999999999999</v>
      </c>
      <c r="G346" s="6">
        <v>2.9159999999999999</v>
      </c>
      <c r="H346" s="6">
        <v>2.9729999999999999</v>
      </c>
      <c r="I346" s="6">
        <v>2.9710000000000001</v>
      </c>
      <c r="J346" s="6">
        <v>3.0779999999999998</v>
      </c>
      <c r="K346" s="6">
        <v>3.1520000000000001</v>
      </c>
      <c r="L346" s="6">
        <v>3.2280000000000002</v>
      </c>
      <c r="M346" s="6">
        <v>3.2410000000000001</v>
      </c>
      <c r="N346" s="6">
        <v>3.3340000000000001</v>
      </c>
      <c r="O346" s="6">
        <v>3.4129999999999998</v>
      </c>
      <c r="P346" s="6">
        <v>3.4119999999999999</v>
      </c>
      <c r="Q346" s="6">
        <v>3.411</v>
      </c>
      <c r="R346" s="6">
        <v>3.4630000000000001</v>
      </c>
      <c r="S346" s="6">
        <v>3.4895755608028334</v>
      </c>
      <c r="T346" s="6">
        <v>3.5038854781582054</v>
      </c>
      <c r="U346" s="6">
        <v>3.5127439984258166</v>
      </c>
      <c r="V346" s="6">
        <v>3.543408107044471</v>
      </c>
      <c r="W346" s="6">
        <v>3.5372752853207396</v>
      </c>
      <c r="X346" s="6">
        <v>3.5618065722156631</v>
      </c>
      <c r="Y346" s="6">
        <v>3.5277353404171587</v>
      </c>
      <c r="Z346" s="8">
        <v>3.5732774460600218</v>
      </c>
      <c r="AA346" s="8">
        <v>3.6188195517028858</v>
      </c>
      <c r="AB346" s="8">
        <v>3.7089488314053081</v>
      </c>
      <c r="AC346" s="8">
        <v>3.7549307874020728</v>
      </c>
    </row>
    <row r="347" spans="1:29" x14ac:dyDescent="0.2">
      <c r="A347" s="2" t="s">
        <v>339</v>
      </c>
      <c r="B347" s="2" t="str">
        <f t="shared" ref="B347:B352" si="19">LEFT(C347,2)</f>
        <v>99</v>
      </c>
      <c r="C347" s="2">
        <v>99013</v>
      </c>
      <c r="D347" s="2" t="s">
        <v>352</v>
      </c>
      <c r="E347" s="6">
        <v>33.966000000000001</v>
      </c>
      <c r="F347" s="6">
        <v>34.18</v>
      </c>
      <c r="G347" s="6">
        <v>34.26</v>
      </c>
      <c r="H347" s="6">
        <v>34.363999999999997</v>
      </c>
      <c r="I347" s="6">
        <v>34.558999999999997</v>
      </c>
      <c r="J347" s="6">
        <v>34.787999999999997</v>
      </c>
      <c r="K347" s="6">
        <v>34.847000000000001</v>
      </c>
      <c r="L347" s="6">
        <v>34.826999999999998</v>
      </c>
      <c r="M347" s="6">
        <v>34.881</v>
      </c>
      <c r="N347" s="6">
        <v>35.231999999999999</v>
      </c>
      <c r="O347" s="6">
        <v>35.545000000000002</v>
      </c>
      <c r="P347" s="6">
        <v>35.78</v>
      </c>
      <c r="Q347" s="6">
        <v>35.862000000000002</v>
      </c>
      <c r="R347" s="6">
        <v>35.753999999999998</v>
      </c>
      <c r="S347" s="6">
        <v>35.472000000000001</v>
      </c>
      <c r="T347" s="6">
        <v>35.462000000000003</v>
      </c>
      <c r="U347" s="6">
        <v>35.353000000000002</v>
      </c>
      <c r="V347" s="6">
        <v>35.378999999999998</v>
      </c>
      <c r="W347" s="6">
        <v>35.417000000000002</v>
      </c>
      <c r="X347" s="6">
        <v>35.529000000000003</v>
      </c>
      <c r="Y347" s="6">
        <v>35.404000000000003</v>
      </c>
      <c r="Z347" s="8">
        <v>35.425376298026784</v>
      </c>
      <c r="AA347" s="8">
        <v>35.446752596053571</v>
      </c>
      <c r="AB347" s="8">
        <v>35.597645666486834</v>
      </c>
      <c r="AC347" s="8">
        <v>35.61909743726396</v>
      </c>
    </row>
    <row r="348" spans="1:29" x14ac:dyDescent="0.2">
      <c r="A348" s="2" t="s">
        <v>339</v>
      </c>
      <c r="B348" s="2" t="str">
        <f t="shared" si="19"/>
        <v>99</v>
      </c>
      <c r="C348" s="2">
        <v>99014</v>
      </c>
      <c r="D348" s="2" t="s">
        <v>353</v>
      </c>
      <c r="E348" s="6">
        <v>131.06200000000001</v>
      </c>
      <c r="F348" s="6">
        <v>131.70500000000001</v>
      </c>
      <c r="G348" s="6">
        <v>132.11799999999999</v>
      </c>
      <c r="H348" s="6">
        <v>132.53800000000001</v>
      </c>
      <c r="I348" s="6">
        <v>133.38800000000001</v>
      </c>
      <c r="J348" s="6">
        <v>134.69499999999999</v>
      </c>
      <c r="K348" s="6">
        <v>135.667</v>
      </c>
      <c r="L348" s="6">
        <v>137.523</v>
      </c>
      <c r="M348" s="6">
        <v>138.47200000000001</v>
      </c>
      <c r="N348" s="6">
        <v>140.15799999999999</v>
      </c>
      <c r="O348" s="6">
        <v>141.501</v>
      </c>
      <c r="P348" s="6">
        <v>143.31</v>
      </c>
      <c r="Q348" s="6">
        <v>144.54499999999999</v>
      </c>
      <c r="R348" s="6">
        <v>146.94300000000001</v>
      </c>
      <c r="S348" s="6">
        <v>147.215</v>
      </c>
      <c r="T348" s="6">
        <v>147.971</v>
      </c>
      <c r="U348" s="6">
        <v>148.52699999999999</v>
      </c>
      <c r="V348" s="6">
        <v>149.40299999999999</v>
      </c>
      <c r="W348" s="6">
        <v>150.00700000000001</v>
      </c>
      <c r="X348" s="6">
        <v>151.19999999999999</v>
      </c>
      <c r="Y348" s="6">
        <v>151.57</v>
      </c>
      <c r="Z348" s="8">
        <v>155.37467302821605</v>
      </c>
      <c r="AA348" s="8">
        <v>159.17934605643217</v>
      </c>
      <c r="AB348" s="8">
        <v>163.34523321219282</v>
      </c>
      <c r="AC348" s="8">
        <v>167.14061859100309</v>
      </c>
    </row>
    <row r="349" spans="1:29" x14ac:dyDescent="0.2">
      <c r="A349" s="2" t="s">
        <v>339</v>
      </c>
      <c r="B349" s="2" t="str">
        <f t="shared" si="19"/>
        <v>99</v>
      </c>
      <c r="C349" s="2">
        <v>99015</v>
      </c>
      <c r="D349" s="2" t="s">
        <v>354</v>
      </c>
      <c r="E349" s="6">
        <v>2.339</v>
      </c>
      <c r="F349" s="6">
        <v>2.359</v>
      </c>
      <c r="G349" s="6">
        <v>2.4049999999999998</v>
      </c>
      <c r="H349" s="6">
        <v>2.4540000000000002</v>
      </c>
      <c r="I349" s="6">
        <v>2.556</v>
      </c>
      <c r="J349" s="6">
        <v>2.605</v>
      </c>
      <c r="K349" s="6">
        <v>2.6480000000000001</v>
      </c>
      <c r="L349" s="6">
        <v>2.7029999999999998</v>
      </c>
      <c r="M349" s="6">
        <v>2.8140000000000001</v>
      </c>
      <c r="N349" s="6">
        <v>2.9079999999999999</v>
      </c>
      <c r="O349" s="6">
        <v>2.972</v>
      </c>
      <c r="P349" s="6">
        <v>2.9980000000000002</v>
      </c>
      <c r="Q349" s="6">
        <v>3.0910000000000002</v>
      </c>
      <c r="R349" s="6">
        <v>3.1240000000000001</v>
      </c>
      <c r="S349" s="6">
        <v>3.1059999999999999</v>
      </c>
      <c r="T349" s="6">
        <v>3.121</v>
      </c>
      <c r="U349" s="6">
        <v>3.117</v>
      </c>
      <c r="V349" s="6">
        <v>3.0790000000000002</v>
      </c>
      <c r="W349" s="6">
        <v>3.056</v>
      </c>
      <c r="X349" s="6">
        <v>3.056</v>
      </c>
      <c r="Y349" s="6">
        <v>3.08</v>
      </c>
      <c r="Z349" s="8">
        <v>3.0972911695524883</v>
      </c>
      <c r="AA349" s="8">
        <v>3.1145823391049756</v>
      </c>
      <c r="AB349" s="8">
        <v>3.1109005861323675</v>
      </c>
      <c r="AC349" s="8">
        <v>3.128057019298732</v>
      </c>
    </row>
    <row r="350" spans="1:29" x14ac:dyDescent="0.2">
      <c r="A350" s="2" t="s">
        <v>339</v>
      </c>
      <c r="B350" s="2" t="str">
        <f t="shared" si="19"/>
        <v>99</v>
      </c>
      <c r="C350" s="2">
        <v>99016</v>
      </c>
      <c r="D350" s="2" t="s">
        <v>355</v>
      </c>
      <c r="E350" s="6">
        <v>3.0470000000000002</v>
      </c>
      <c r="F350" s="6">
        <v>3.1019999999999999</v>
      </c>
      <c r="G350" s="6">
        <v>3.1659999999999999</v>
      </c>
      <c r="H350" s="6">
        <v>3.2829999999999999</v>
      </c>
      <c r="I350" s="6">
        <v>3.4649999999999999</v>
      </c>
      <c r="J350" s="6">
        <v>3.617</v>
      </c>
      <c r="K350" s="6">
        <v>3.8740000000000001</v>
      </c>
      <c r="L350" s="6">
        <v>4.1589999999999998</v>
      </c>
      <c r="M350" s="6">
        <v>4.4669999999999996</v>
      </c>
      <c r="N350" s="6">
        <v>4.7619999999999996</v>
      </c>
      <c r="O350" s="6">
        <v>5.0069999999999997</v>
      </c>
      <c r="P350" s="6">
        <v>5.1639999999999997</v>
      </c>
      <c r="Q350" s="6">
        <v>5.4029999999999996</v>
      </c>
      <c r="R350" s="6">
        <v>5.5190000000000001</v>
      </c>
      <c r="S350" s="6">
        <v>5.5510000000000002</v>
      </c>
      <c r="T350" s="6">
        <v>5.5830000000000002</v>
      </c>
      <c r="U350" s="6">
        <v>5.5860000000000003</v>
      </c>
      <c r="V350" s="6">
        <v>5.5350000000000001</v>
      </c>
      <c r="W350" s="6">
        <v>5.54</v>
      </c>
      <c r="X350" s="6">
        <v>5.6280000000000001</v>
      </c>
      <c r="Y350" s="6">
        <v>5.6820000000000004</v>
      </c>
      <c r="Z350" s="8">
        <v>5.7613707326428845</v>
      </c>
      <c r="AA350" s="8">
        <v>5.8407414652857685</v>
      </c>
      <c r="AB350" s="8">
        <v>5.8795725354813957</v>
      </c>
      <c r="AC350" s="8">
        <v>5.9581889528193335</v>
      </c>
    </row>
    <row r="351" spans="1:29" x14ac:dyDescent="0.2">
      <c r="A351" s="2" t="s">
        <v>339</v>
      </c>
      <c r="B351" s="2" t="str">
        <f t="shared" si="19"/>
        <v>99</v>
      </c>
      <c r="C351" s="2">
        <v>99017</v>
      </c>
      <c r="D351" s="2" t="s">
        <v>356</v>
      </c>
      <c r="E351" s="6">
        <v>7.7039999999999997</v>
      </c>
      <c r="F351" s="6">
        <v>7.76</v>
      </c>
      <c r="G351" s="6">
        <v>7.8579999999999997</v>
      </c>
      <c r="H351" s="6">
        <v>7.8869999999999996</v>
      </c>
      <c r="I351" s="6">
        <v>8.0150000000000006</v>
      </c>
      <c r="J351" s="6">
        <v>8.23</v>
      </c>
      <c r="K351" s="6">
        <v>8.3699999999999992</v>
      </c>
      <c r="L351" s="6">
        <v>8.532</v>
      </c>
      <c r="M351" s="6">
        <v>8.74</v>
      </c>
      <c r="N351" s="6">
        <v>8.8840000000000003</v>
      </c>
      <c r="O351" s="6">
        <v>8.9700000000000006</v>
      </c>
      <c r="P351" s="6">
        <v>9.093</v>
      </c>
      <c r="Q351" s="6">
        <v>9.1</v>
      </c>
      <c r="R351" s="6">
        <v>9.2959999999999994</v>
      </c>
      <c r="S351" s="6">
        <v>9.3140000000000001</v>
      </c>
      <c r="T351" s="6">
        <v>9.3379999999999992</v>
      </c>
      <c r="U351" s="6">
        <v>9.423</v>
      </c>
      <c r="V351" s="6">
        <v>9.36</v>
      </c>
      <c r="W351" s="6">
        <v>9.4749999999999996</v>
      </c>
      <c r="X351" s="6">
        <v>9.4640000000000004</v>
      </c>
      <c r="Y351" s="6">
        <v>9.4830000000000005</v>
      </c>
      <c r="Z351" s="8">
        <v>9.628973719574228</v>
      </c>
      <c r="AA351" s="8">
        <v>9.774947439148459</v>
      </c>
      <c r="AB351" s="8">
        <v>9.9301799960520523</v>
      </c>
      <c r="AC351" s="8">
        <v>10.075861244818318</v>
      </c>
    </row>
    <row r="352" spans="1:29" x14ac:dyDescent="0.2">
      <c r="A352" s="2" t="s">
        <v>339</v>
      </c>
      <c r="B352" s="2" t="str">
        <f t="shared" si="19"/>
        <v>99</v>
      </c>
      <c r="C352" s="2">
        <v>99018</v>
      </c>
      <c r="D352" s="2" t="s">
        <v>357</v>
      </c>
      <c r="E352" s="6">
        <v>18.748000000000001</v>
      </c>
      <c r="F352" s="6">
        <v>19.055</v>
      </c>
      <c r="G352" s="6">
        <v>19.151</v>
      </c>
      <c r="H352" s="6">
        <v>19.503</v>
      </c>
      <c r="I352" s="6">
        <v>19.806999999999999</v>
      </c>
      <c r="J352" s="6">
        <v>19.989999999999998</v>
      </c>
      <c r="K352" s="6">
        <v>20.206</v>
      </c>
      <c r="L352" s="6">
        <v>20.381</v>
      </c>
      <c r="M352" s="6">
        <v>20.664000000000001</v>
      </c>
      <c r="N352" s="6">
        <v>20.907</v>
      </c>
      <c r="O352" s="6">
        <v>21.120999999999999</v>
      </c>
      <c r="P352" s="6">
        <v>21.414999999999999</v>
      </c>
      <c r="Q352" s="6">
        <v>21.547999999999998</v>
      </c>
      <c r="R352" s="6">
        <v>21.920999999999999</v>
      </c>
      <c r="S352" s="6">
        <v>21.815000000000001</v>
      </c>
      <c r="T352" s="6">
        <v>21.922999999999998</v>
      </c>
      <c r="U352" s="6">
        <v>22.117000000000001</v>
      </c>
      <c r="V352" s="6">
        <v>22.140999999999998</v>
      </c>
      <c r="W352" s="6">
        <v>22.149000000000001</v>
      </c>
      <c r="X352" s="6">
        <v>22.26</v>
      </c>
      <c r="Y352" s="6">
        <v>22.337</v>
      </c>
      <c r="Z352" s="8">
        <v>22.746953858680904</v>
      </c>
      <c r="AA352" s="8">
        <v>23.156907717361804</v>
      </c>
      <c r="AB352" s="8">
        <v>23.567330136614494</v>
      </c>
      <c r="AC352" s="8">
        <v>23.975870804306521</v>
      </c>
    </row>
    <row r="353" spans="1:29" x14ac:dyDescent="0.2">
      <c r="A353" s="2"/>
      <c r="B353" s="2"/>
      <c r="C353" s="2">
        <v>99019</v>
      </c>
      <c r="D353" s="3" t="s">
        <v>358</v>
      </c>
      <c r="E353" s="6">
        <v>1.133</v>
      </c>
      <c r="F353" s="6">
        <v>1.1519999999999999</v>
      </c>
      <c r="G353" s="6">
        <v>1.1850000000000001</v>
      </c>
      <c r="H353" s="6">
        <v>1.206</v>
      </c>
      <c r="I353" s="6">
        <v>1.254</v>
      </c>
      <c r="J353" s="6">
        <v>1.3120000000000001</v>
      </c>
      <c r="K353" s="6">
        <v>1.355</v>
      </c>
      <c r="L353" s="6">
        <v>1.39</v>
      </c>
      <c r="M353" s="6">
        <v>1.4219999999999999</v>
      </c>
      <c r="N353" s="6">
        <v>1.4330000000000001</v>
      </c>
      <c r="O353" s="6">
        <v>1.544</v>
      </c>
      <c r="P353" s="6">
        <v>1.577</v>
      </c>
      <c r="Q353" s="6">
        <v>1.601</v>
      </c>
      <c r="R353" s="6">
        <v>1.619</v>
      </c>
      <c r="S353" s="6">
        <v>1.6314244391971666</v>
      </c>
      <c r="T353" s="6">
        <v>1.6381145218417945</v>
      </c>
      <c r="U353" s="6">
        <v>1.6422560015741836</v>
      </c>
      <c r="V353" s="6">
        <v>1.6565918929555294</v>
      </c>
      <c r="W353" s="6">
        <v>1.6537247146792602</v>
      </c>
      <c r="X353" s="6">
        <v>1.665193427784337</v>
      </c>
      <c r="Y353" s="6">
        <v>1.6492646595828417</v>
      </c>
      <c r="Z353" s="8">
        <v>1.670556218646023</v>
      </c>
      <c r="AA353" s="8">
        <v>1.6918477777092045</v>
      </c>
      <c r="AB353" s="8">
        <v>1.7339844522221186</v>
      </c>
      <c r="AC353" s="8">
        <v>1.7554816473589252</v>
      </c>
    </row>
    <row r="354" spans="1:29" x14ac:dyDescent="0.2">
      <c r="A354" s="2" t="s">
        <v>339</v>
      </c>
      <c r="B354" s="2" t="str">
        <f t="shared" ref="B354:B363" si="20">LEFT(C354,2)</f>
        <v>99</v>
      </c>
      <c r="C354" s="2">
        <v>99020</v>
      </c>
      <c r="D354" s="2" t="s">
        <v>359</v>
      </c>
      <c r="E354" s="6">
        <v>8.3689999999999998</v>
      </c>
      <c r="F354" s="6">
        <v>8.5459999999999994</v>
      </c>
      <c r="G354" s="6">
        <v>8.7880000000000003</v>
      </c>
      <c r="H354" s="6">
        <v>8.9670000000000005</v>
      </c>
      <c r="I354" s="6">
        <v>9.2370000000000001</v>
      </c>
      <c r="J354" s="6">
        <v>9.3840000000000003</v>
      </c>
      <c r="K354" s="6">
        <v>9.5020000000000007</v>
      </c>
      <c r="L354" s="6">
        <v>9.5719999999999992</v>
      </c>
      <c r="M354" s="6">
        <v>9.7859999999999996</v>
      </c>
      <c r="N354" s="6">
        <v>9.9659999999999993</v>
      </c>
      <c r="O354" s="6">
        <v>10.023</v>
      </c>
      <c r="P354" s="6">
        <v>10.077999999999999</v>
      </c>
      <c r="Q354" s="6">
        <v>10.132</v>
      </c>
      <c r="R354" s="6">
        <v>10.035</v>
      </c>
      <c r="S354" s="6">
        <v>10.051</v>
      </c>
      <c r="T354" s="6">
        <v>10.082000000000001</v>
      </c>
      <c r="U354" s="6">
        <v>10.071999999999999</v>
      </c>
      <c r="V354" s="6">
        <v>10.090999999999999</v>
      </c>
      <c r="W354" s="6">
        <v>10.039</v>
      </c>
      <c r="X354" s="6">
        <v>10.121</v>
      </c>
      <c r="Y354" s="6">
        <v>10.125999999999999</v>
      </c>
      <c r="Z354" s="8">
        <v>10.174419214530618</v>
      </c>
      <c r="AA354" s="8">
        <v>10.222838429061234</v>
      </c>
      <c r="AB354" s="8">
        <v>10.275864979739875</v>
      </c>
      <c r="AC354" s="8">
        <v>10.32426028590859</v>
      </c>
    </row>
    <row r="355" spans="1:29" x14ac:dyDescent="0.2">
      <c r="A355" s="2" t="s">
        <v>339</v>
      </c>
      <c r="B355" s="2" t="str">
        <f t="shared" si="20"/>
        <v>99</v>
      </c>
      <c r="C355" s="2">
        <v>99021</v>
      </c>
      <c r="D355" s="2" t="s">
        <v>360</v>
      </c>
      <c r="E355" s="6">
        <v>0.51975000000000005</v>
      </c>
      <c r="F355" s="6">
        <v>0.51100000000000001</v>
      </c>
      <c r="G355" s="6">
        <v>0.50900000000000001</v>
      </c>
      <c r="H355" s="6">
        <v>0.51400000000000001</v>
      </c>
      <c r="I355" s="6">
        <v>0.51</v>
      </c>
      <c r="J355" s="6">
        <v>0.49199999999999999</v>
      </c>
      <c r="K355" s="6">
        <v>0.49</v>
      </c>
      <c r="L355" s="6">
        <v>0.48699999999999999</v>
      </c>
      <c r="M355" s="6">
        <v>0.48399999999999999</v>
      </c>
      <c r="N355" s="6">
        <v>0.48199999999999998</v>
      </c>
      <c r="O355" s="6">
        <v>0.46</v>
      </c>
      <c r="P355" s="6">
        <v>0.45400000000000001</v>
      </c>
      <c r="Q355" s="6">
        <v>0.44400000000000001</v>
      </c>
      <c r="R355" s="6">
        <v>0.439</v>
      </c>
      <c r="S355" s="6">
        <v>0.437</v>
      </c>
      <c r="T355" s="6">
        <v>0.436</v>
      </c>
      <c r="U355" s="6">
        <v>0.40699999999999997</v>
      </c>
      <c r="V355" s="6">
        <v>0.40500000000000003</v>
      </c>
      <c r="W355" s="6">
        <v>0.38900000000000001</v>
      </c>
      <c r="X355" s="6">
        <v>0.38400000000000001</v>
      </c>
      <c r="Y355" s="6">
        <v>0.38500000000000001</v>
      </c>
      <c r="Z355" s="8">
        <v>0.34595255083838744</v>
      </c>
      <c r="AA355" s="8">
        <v>0.30690510167677487</v>
      </c>
      <c r="AB355" s="8">
        <v>0.25937271290963759</v>
      </c>
      <c r="AC355" s="8">
        <v>0.22042668569389937</v>
      </c>
    </row>
    <row r="356" spans="1:29" x14ac:dyDescent="0.2">
      <c r="A356" s="2" t="s">
        <v>3</v>
      </c>
      <c r="B356" s="2" t="str">
        <f t="shared" si="20"/>
        <v>99</v>
      </c>
      <c r="C356" s="2">
        <v>99022</v>
      </c>
      <c r="D356" s="2" t="s">
        <v>361</v>
      </c>
      <c r="E356" s="6">
        <v>0.80872222222222268</v>
      </c>
      <c r="F356" s="6">
        <v>0.80900000000000005</v>
      </c>
      <c r="G356" s="6">
        <v>0.81</v>
      </c>
      <c r="H356" s="6">
        <v>0.82699999999999996</v>
      </c>
      <c r="I356" s="6">
        <v>0.83699999999999997</v>
      </c>
      <c r="J356" s="6">
        <v>0.80800000000000005</v>
      </c>
      <c r="K356" s="6">
        <v>0.83099999999999996</v>
      </c>
      <c r="L356" s="6">
        <v>0.82599999999999996</v>
      </c>
      <c r="M356" s="6">
        <v>0.82799999999999996</v>
      </c>
      <c r="N356" s="6">
        <v>0.84499999999999997</v>
      </c>
      <c r="O356" s="6">
        <v>0.84599999999999997</v>
      </c>
      <c r="P356" s="6">
        <v>0.85399999999999998</v>
      </c>
      <c r="Q356" s="6">
        <v>0.84499999999999997</v>
      </c>
      <c r="R356" s="6">
        <v>0.84</v>
      </c>
      <c r="S356" s="6">
        <v>0.84899999999999998</v>
      </c>
      <c r="T356" s="6">
        <v>0.84599999999999997</v>
      </c>
      <c r="U356" s="6">
        <v>0.84799999999999998</v>
      </c>
      <c r="V356" s="6">
        <v>0.83</v>
      </c>
      <c r="W356" s="6">
        <v>0.81899999999999995</v>
      </c>
      <c r="X356" s="6">
        <v>0.80800000000000005</v>
      </c>
      <c r="Y356" s="6">
        <v>0.80400000000000005</v>
      </c>
      <c r="Z356" s="8">
        <v>0.79086153562879768</v>
      </c>
      <c r="AA356" s="8">
        <v>0.77772307125759532</v>
      </c>
      <c r="AB356" s="8">
        <v>0.76574774443012339</v>
      </c>
      <c r="AC356" s="8">
        <v>0.75254391456453695</v>
      </c>
    </row>
    <row r="357" spans="1:29" x14ac:dyDescent="0.2">
      <c r="A357" s="2" t="s">
        <v>339</v>
      </c>
      <c r="B357" s="2" t="str">
        <f t="shared" si="20"/>
        <v>99</v>
      </c>
      <c r="C357" s="2">
        <v>99023</v>
      </c>
      <c r="D357" s="2" t="s">
        <v>362</v>
      </c>
      <c r="E357" s="6">
        <v>6.5958055555555619</v>
      </c>
      <c r="F357" s="6">
        <v>6.7240000000000002</v>
      </c>
      <c r="G357" s="6">
        <v>6.71</v>
      </c>
      <c r="H357" s="6">
        <v>6.7469999999999999</v>
      </c>
      <c r="I357" s="6">
        <v>6.9189999999999996</v>
      </c>
      <c r="J357" s="6">
        <v>6.9710000000000001</v>
      </c>
      <c r="K357" s="6">
        <v>6.9880000000000004</v>
      </c>
      <c r="L357" s="6">
        <v>7.101</v>
      </c>
      <c r="M357" s="6">
        <v>7.21</v>
      </c>
      <c r="N357" s="6">
        <v>7.2359999999999998</v>
      </c>
      <c r="O357" s="6">
        <v>7.343</v>
      </c>
      <c r="P357" s="6">
        <v>7.38</v>
      </c>
      <c r="Q357" s="6">
        <v>7.3739999999999997</v>
      </c>
      <c r="R357" s="6">
        <v>7.31</v>
      </c>
      <c r="S357" s="6">
        <v>7.29</v>
      </c>
      <c r="T357" s="6">
        <v>7.2270000000000003</v>
      </c>
      <c r="U357" s="6">
        <v>7.173</v>
      </c>
      <c r="V357" s="6">
        <v>7.1260000000000003</v>
      </c>
      <c r="W357" s="6">
        <v>7.149</v>
      </c>
      <c r="X357" s="6">
        <v>7.141</v>
      </c>
      <c r="Y357" s="6">
        <v>7.08</v>
      </c>
      <c r="Z357" s="8">
        <v>6.9918593653393044</v>
      </c>
      <c r="AA357" s="8">
        <v>6.9037187306786088</v>
      </c>
      <c r="AB357" s="8">
        <v>6.8565198770115128</v>
      </c>
      <c r="AC357" s="8">
        <v>6.7676198385776116</v>
      </c>
    </row>
    <row r="358" spans="1:29" x14ac:dyDescent="0.2">
      <c r="A358" s="2" t="s">
        <v>339</v>
      </c>
      <c r="B358" s="2" t="str">
        <f t="shared" si="20"/>
        <v>99</v>
      </c>
      <c r="C358" s="2">
        <v>99024</v>
      </c>
      <c r="D358" s="2" t="s">
        <v>363</v>
      </c>
      <c r="E358" s="6">
        <v>3.1488055555555556</v>
      </c>
      <c r="F358" s="6">
        <v>3.1389999999999998</v>
      </c>
      <c r="G358" s="6">
        <v>3.13</v>
      </c>
      <c r="H358" s="6">
        <v>3.153</v>
      </c>
      <c r="I358" s="6">
        <v>3.1589999999999998</v>
      </c>
      <c r="J358" s="6">
        <v>3.1440000000000001</v>
      </c>
      <c r="K358" s="6">
        <v>3.1629999999999998</v>
      </c>
      <c r="L358" s="6">
        <v>3.1619999999999999</v>
      </c>
      <c r="M358" s="6">
        <v>3.1469999999999998</v>
      </c>
      <c r="N358" s="6">
        <v>3.11</v>
      </c>
      <c r="O358" s="6">
        <v>3.0630000000000002</v>
      </c>
      <c r="P358" s="6">
        <v>3.0019999999999998</v>
      </c>
      <c r="Q358" s="6">
        <v>3.0059999999999998</v>
      </c>
      <c r="R358" s="6">
        <v>2.9740000000000002</v>
      </c>
      <c r="S358" s="6">
        <v>2.9489999999999998</v>
      </c>
      <c r="T358" s="6">
        <v>2.9279999999999999</v>
      </c>
      <c r="U358" s="6">
        <v>2.8690000000000002</v>
      </c>
      <c r="V358" s="6">
        <v>2.85</v>
      </c>
      <c r="W358" s="6">
        <v>2.7749999999999999</v>
      </c>
      <c r="X358" s="6">
        <v>2.7669999999999999</v>
      </c>
      <c r="Y358" s="6">
        <v>2.698</v>
      </c>
      <c r="Z358" s="8">
        <v>2.5378932261036984</v>
      </c>
      <c r="AA358" s="8">
        <v>2.3777864522073973</v>
      </c>
      <c r="AB358" s="8">
        <v>2.2415554415168972</v>
      </c>
      <c r="AC358" s="8">
        <v>2.0773540169909275</v>
      </c>
    </row>
    <row r="359" spans="1:29" x14ac:dyDescent="0.2">
      <c r="A359" s="2" t="s">
        <v>339</v>
      </c>
      <c r="B359" s="2" t="str">
        <f t="shared" si="20"/>
        <v>99</v>
      </c>
      <c r="C359" s="2">
        <v>99025</v>
      </c>
      <c r="D359" s="2" t="s">
        <v>364</v>
      </c>
      <c r="E359" s="6">
        <v>2.6626111111111097</v>
      </c>
      <c r="F359" s="6">
        <v>2.72</v>
      </c>
      <c r="G359" s="6">
        <v>2.718</v>
      </c>
      <c r="H359" s="6">
        <v>2.7389999999999999</v>
      </c>
      <c r="I359" s="6">
        <v>2.77</v>
      </c>
      <c r="J359" s="6">
        <v>2.9540000000000002</v>
      </c>
      <c r="K359" s="6">
        <v>2.99</v>
      </c>
      <c r="L359" s="6">
        <v>2.9510000000000001</v>
      </c>
      <c r="M359" s="6">
        <v>2.964</v>
      </c>
      <c r="N359" s="6">
        <v>2.9830000000000001</v>
      </c>
      <c r="O359" s="6">
        <v>3.0329999999999999</v>
      </c>
      <c r="P359" s="6">
        <v>3.0590000000000002</v>
      </c>
      <c r="Q359" s="6">
        <v>3.0830000000000002</v>
      </c>
      <c r="R359" s="6">
        <v>3.0760000000000001</v>
      </c>
      <c r="S359" s="6">
        <v>3.0470000000000002</v>
      </c>
      <c r="T359" s="6">
        <v>3.03</v>
      </c>
      <c r="U359" s="6">
        <v>2.9649999999999999</v>
      </c>
      <c r="V359" s="6">
        <v>2.9449999999999998</v>
      </c>
      <c r="W359" s="6">
        <v>2.8860000000000001</v>
      </c>
      <c r="X359" s="6">
        <v>2.9129999999999998</v>
      </c>
      <c r="Y359" s="6">
        <v>2.8820000000000001</v>
      </c>
      <c r="Z359" s="8">
        <v>2.827604053487808</v>
      </c>
      <c r="AA359" s="8">
        <v>2.7732081069756158</v>
      </c>
      <c r="AB359" s="8">
        <v>2.7370606332380119</v>
      </c>
      <c r="AC359" s="8">
        <v>2.6820795811248903</v>
      </c>
    </row>
    <row r="360" spans="1:29" x14ac:dyDescent="0.2">
      <c r="A360" s="2" t="s">
        <v>339</v>
      </c>
      <c r="B360" s="2" t="str">
        <f t="shared" si="20"/>
        <v>99</v>
      </c>
      <c r="C360" s="2">
        <v>99026</v>
      </c>
      <c r="D360" s="2" t="s">
        <v>365</v>
      </c>
      <c r="E360" s="6">
        <v>2.3611944444444437</v>
      </c>
      <c r="F360" s="6">
        <v>2.3610000000000002</v>
      </c>
      <c r="G360" s="6">
        <v>2.3519999999999999</v>
      </c>
      <c r="H360" s="6">
        <v>2.3740000000000001</v>
      </c>
      <c r="I360" s="6">
        <v>2.3690000000000002</v>
      </c>
      <c r="J360" s="6">
        <v>2.3889999999999998</v>
      </c>
      <c r="K360" s="6">
        <v>2.3929999999999998</v>
      </c>
      <c r="L360" s="6">
        <v>2.3969999999999998</v>
      </c>
      <c r="M360" s="6">
        <v>2.407</v>
      </c>
      <c r="N360" s="6">
        <v>2.3490000000000002</v>
      </c>
      <c r="O360" s="6">
        <v>2.2930000000000001</v>
      </c>
      <c r="P360" s="6">
        <v>2.2789999999999999</v>
      </c>
      <c r="Q360" s="6">
        <v>2.2770000000000001</v>
      </c>
      <c r="R360" s="6">
        <v>2.206</v>
      </c>
      <c r="S360" s="6">
        <v>2.1880000000000002</v>
      </c>
      <c r="T360" s="6">
        <v>2.1680000000000001</v>
      </c>
      <c r="U360" s="6">
        <v>2.157</v>
      </c>
      <c r="V360" s="6">
        <v>2.13</v>
      </c>
      <c r="W360" s="6">
        <v>2.1219999999999999</v>
      </c>
      <c r="X360" s="6">
        <v>2.081</v>
      </c>
      <c r="Y360" s="6">
        <v>2.0670000000000002</v>
      </c>
      <c r="Z360" s="8">
        <v>1.9678982096157716</v>
      </c>
      <c r="AA360" s="8">
        <v>1.8687964192315429</v>
      </c>
      <c r="AB360" s="8">
        <v>1.7617263461409509</v>
      </c>
      <c r="AC360" s="8">
        <v>1.661953329309998</v>
      </c>
    </row>
    <row r="361" spans="1:29" x14ac:dyDescent="0.2">
      <c r="A361" s="2" t="s">
        <v>339</v>
      </c>
      <c r="B361" s="2" t="str">
        <f t="shared" si="20"/>
        <v>99</v>
      </c>
      <c r="C361" s="2">
        <v>99027</v>
      </c>
      <c r="D361" s="2" t="s">
        <v>366</v>
      </c>
      <c r="E361" s="6">
        <v>1.0963611111111113</v>
      </c>
      <c r="F361" s="6">
        <v>1.093</v>
      </c>
      <c r="G361" s="6">
        <v>1.091</v>
      </c>
      <c r="H361" s="6">
        <v>1.1140000000000001</v>
      </c>
      <c r="I361" s="6">
        <v>1.1120000000000001</v>
      </c>
      <c r="J361" s="6">
        <v>1.145</v>
      </c>
      <c r="K361" s="6">
        <v>1.1539999999999999</v>
      </c>
      <c r="L361" s="6">
        <v>1.127</v>
      </c>
      <c r="M361" s="6">
        <v>1.1339999999999999</v>
      </c>
      <c r="N361" s="6">
        <v>1.117</v>
      </c>
      <c r="O361" s="6">
        <v>1.095</v>
      </c>
      <c r="P361" s="6">
        <v>1.08</v>
      </c>
      <c r="Q361" s="6">
        <v>1.069</v>
      </c>
      <c r="R361" s="6">
        <v>1.095</v>
      </c>
      <c r="S361" s="6">
        <v>1.0880000000000001</v>
      </c>
      <c r="T361" s="6">
        <v>1.1060000000000001</v>
      </c>
      <c r="U361" s="6">
        <v>1.105</v>
      </c>
      <c r="V361" s="6">
        <v>1.0880000000000001</v>
      </c>
      <c r="W361" s="6">
        <v>1.103</v>
      </c>
      <c r="X361" s="6">
        <v>1.085</v>
      </c>
      <c r="Y361" s="6">
        <v>1.079</v>
      </c>
      <c r="Z361" s="8">
        <v>1.0695040468167047</v>
      </c>
      <c r="AA361" s="8">
        <v>1.0600080936334095</v>
      </c>
      <c r="AB361" s="8">
        <v>1.0544439764111204</v>
      </c>
      <c r="AC361" s="8">
        <v>1.0448952190395955</v>
      </c>
    </row>
    <row r="362" spans="1:29" x14ac:dyDescent="0.2">
      <c r="A362" s="2" t="s">
        <v>339</v>
      </c>
      <c r="B362" s="2" t="str">
        <f t="shared" si="20"/>
        <v>99</v>
      </c>
      <c r="C362" s="2">
        <v>99028</v>
      </c>
      <c r="D362" s="3" t="s">
        <v>377</v>
      </c>
      <c r="E362" s="6">
        <v>3.9740000000000002</v>
      </c>
      <c r="F362" s="6">
        <v>4.048</v>
      </c>
      <c r="G362" s="6">
        <v>4.101</v>
      </c>
      <c r="H362" s="6">
        <v>4.1790000000000003</v>
      </c>
      <c r="I362" s="6">
        <v>4.2249999999999996</v>
      </c>
      <c r="J362" s="6">
        <v>4.3899999999999997</v>
      </c>
      <c r="K362" s="6">
        <v>4.5069999999999997</v>
      </c>
      <c r="L362" s="6">
        <v>4.6180000000000003</v>
      </c>
      <c r="M362" s="6">
        <v>4.6630000000000003</v>
      </c>
      <c r="N362" s="6">
        <v>4.7670000000000003</v>
      </c>
      <c r="O362" s="6">
        <v>4.9569999999999999</v>
      </c>
      <c r="P362" s="6">
        <v>4.9889999999999999</v>
      </c>
      <c r="Q362" s="6">
        <v>5.0119999999999996</v>
      </c>
      <c r="R362" s="6">
        <v>5.0819999999999999</v>
      </c>
      <c r="S362" s="6">
        <v>5.1210000000000004</v>
      </c>
      <c r="T362" s="6">
        <v>5.1420000000000003</v>
      </c>
      <c r="U362" s="6">
        <v>5.1550000000000002</v>
      </c>
      <c r="V362" s="6">
        <v>5.2</v>
      </c>
      <c r="W362" s="6">
        <v>5.1909999999999998</v>
      </c>
      <c r="X362" s="6">
        <v>5.2270000000000003</v>
      </c>
      <c r="Y362" s="6">
        <v>5.1769999999999996</v>
      </c>
      <c r="Z362" s="8">
        <v>5.2438336647060453</v>
      </c>
      <c r="AA362" s="8">
        <v>5.3106673294120892</v>
      </c>
      <c r="AB362" s="8">
        <v>5.4429332836274265</v>
      </c>
      <c r="AC362" s="8">
        <v>5.5104124347609975</v>
      </c>
    </row>
    <row r="363" spans="1:29" x14ac:dyDescent="0.2">
      <c r="A363" s="2" t="s">
        <v>339</v>
      </c>
      <c r="B363" s="2" t="str">
        <f t="shared" si="20"/>
        <v>99</v>
      </c>
      <c r="C363" s="2">
        <v>99029</v>
      </c>
      <c r="D363" s="3" t="s">
        <v>378</v>
      </c>
      <c r="E363" s="6">
        <v>3.9220000000000002</v>
      </c>
      <c r="F363" s="6">
        <v>4.0419999999999998</v>
      </c>
      <c r="G363" s="6">
        <v>4.1120000000000001</v>
      </c>
      <c r="H363" s="6">
        <v>4.2220000000000004</v>
      </c>
      <c r="I363" s="6">
        <v>4.3959999999999999</v>
      </c>
      <c r="J363" s="6">
        <v>4.6440000000000001</v>
      </c>
      <c r="K363" s="6">
        <v>4.9809999999999999</v>
      </c>
      <c r="L363" s="6">
        <v>5.2329999999999997</v>
      </c>
      <c r="M363" s="6">
        <v>5.766</v>
      </c>
      <c r="N363" s="6">
        <v>6.12</v>
      </c>
      <c r="O363" s="6">
        <v>6.367</v>
      </c>
      <c r="P363" s="6">
        <v>6.6020000000000003</v>
      </c>
      <c r="Q363" s="6">
        <v>6.8</v>
      </c>
      <c r="R363" s="6">
        <v>6.8550000000000004</v>
      </c>
      <c r="S363" s="6">
        <v>6.8380000000000001</v>
      </c>
      <c r="T363" s="6">
        <v>6.8040000000000003</v>
      </c>
      <c r="U363" s="6">
        <v>6.782</v>
      </c>
      <c r="V363" s="6">
        <v>6.8230000000000004</v>
      </c>
      <c r="W363" s="6">
        <v>6.8410000000000002</v>
      </c>
      <c r="X363" s="6">
        <v>6.8730000000000002</v>
      </c>
      <c r="Y363" s="6">
        <v>6.7549999999999999</v>
      </c>
      <c r="Z363" s="8">
        <v>6.9206640667521047</v>
      </c>
      <c r="AA363" s="8">
        <v>7.0863281335042094</v>
      </c>
      <c r="AB363" s="8">
        <v>7.412385524577215</v>
      </c>
      <c r="AC363" s="8">
        <v>7.5809435010075932</v>
      </c>
    </row>
    <row r="364" spans="1:29" x14ac:dyDescent="0.2">
      <c r="A364" s="2" t="s">
        <v>200</v>
      </c>
      <c r="B364" s="2">
        <v>48</v>
      </c>
      <c r="C364" s="2">
        <v>48018</v>
      </c>
      <c r="D364" s="2" t="s">
        <v>367</v>
      </c>
      <c r="E364" s="6">
        <v>4.8087272727272721</v>
      </c>
      <c r="F364" s="6">
        <v>4.8120000000000003</v>
      </c>
      <c r="G364" s="6">
        <v>4.7830000000000004</v>
      </c>
      <c r="H364" s="6">
        <v>4.7770000000000001</v>
      </c>
      <c r="I364" s="6">
        <v>4.8579999999999997</v>
      </c>
      <c r="J364" s="6">
        <v>4.883</v>
      </c>
      <c r="K364" s="6">
        <v>4.8929999999999998</v>
      </c>
      <c r="L364" s="6">
        <v>4.8600000000000003</v>
      </c>
      <c r="M364" s="6">
        <v>4.8949999999999996</v>
      </c>
      <c r="N364" s="6">
        <v>4.8550000000000004</v>
      </c>
      <c r="O364" s="6">
        <v>4.8230000000000004</v>
      </c>
      <c r="P364" s="6">
        <v>4.8559999999999999</v>
      </c>
      <c r="Q364" s="6">
        <v>4.851</v>
      </c>
      <c r="R364" s="6">
        <v>4.8440000000000003</v>
      </c>
      <c r="S364" s="6">
        <v>4.7990000000000004</v>
      </c>
      <c r="T364" s="6">
        <v>4.726</v>
      </c>
      <c r="U364" s="6">
        <v>4.66</v>
      </c>
      <c r="V364" s="6">
        <v>4.5990000000000002</v>
      </c>
      <c r="W364" s="6">
        <v>4.5549999999999997</v>
      </c>
      <c r="X364" s="6">
        <v>4.5549999999999997</v>
      </c>
      <c r="Y364" s="6">
        <v>4.5268431833608069</v>
      </c>
      <c r="Z364" s="8">
        <v>4.3869293595756567</v>
      </c>
      <c r="AA364" s="8">
        <v>4.2470155357905046</v>
      </c>
      <c r="AB364" s="8">
        <v>4.1044909337729081</v>
      </c>
      <c r="AC364" s="8">
        <v>3.9637068505769415</v>
      </c>
    </row>
    <row r="365" spans="1:29" x14ac:dyDescent="0.2">
      <c r="A365" s="2" t="s">
        <v>200</v>
      </c>
      <c r="B365" s="2">
        <v>48</v>
      </c>
      <c r="C365" s="2">
        <v>48026</v>
      </c>
      <c r="D365" s="2" t="s">
        <v>368</v>
      </c>
      <c r="E365" s="6">
        <v>3.6596909090909029</v>
      </c>
      <c r="F365" s="6">
        <v>3.617</v>
      </c>
      <c r="G365" s="6">
        <v>3.6139999999999999</v>
      </c>
      <c r="H365" s="6">
        <v>3.5430000000000001</v>
      </c>
      <c r="I365" s="6">
        <v>3.4980000000000002</v>
      </c>
      <c r="J365" s="6">
        <v>3.496</v>
      </c>
      <c r="K365" s="6">
        <v>3.444</v>
      </c>
      <c r="L365" s="6">
        <v>3.3879999999999999</v>
      </c>
      <c r="M365" s="6">
        <v>3.371</v>
      </c>
      <c r="N365" s="6">
        <v>3.3340000000000001</v>
      </c>
      <c r="O365" s="6">
        <v>3.2759999999999998</v>
      </c>
      <c r="P365" s="6">
        <v>3.29</v>
      </c>
      <c r="Q365" s="6">
        <v>3.2330000000000001</v>
      </c>
      <c r="R365" s="6">
        <v>3.1920000000000002</v>
      </c>
      <c r="S365" s="6">
        <v>3.165</v>
      </c>
      <c r="T365" s="6">
        <v>3.1389999999999998</v>
      </c>
      <c r="U365" s="6">
        <v>3.0870000000000002</v>
      </c>
      <c r="V365" s="6">
        <v>3.0619999999999998</v>
      </c>
      <c r="W365" s="6">
        <v>3.0430000000000001</v>
      </c>
      <c r="X365" s="6">
        <v>3.0430000000000001</v>
      </c>
      <c r="Y365" s="6">
        <v>3.0161141686990938</v>
      </c>
      <c r="Z365" s="8">
        <v>2.8828727347130312</v>
      </c>
      <c r="AA365" s="8">
        <v>2.7496313007269682</v>
      </c>
      <c r="AB365" s="8">
        <v>2.6128266991854954</v>
      </c>
      <c r="AC365" s="8">
        <v>2.4783975426809626</v>
      </c>
    </row>
    <row r="366" spans="1:29" x14ac:dyDescent="0.2">
      <c r="A366" s="2" t="s">
        <v>200</v>
      </c>
      <c r="B366" s="2">
        <v>48</v>
      </c>
      <c r="C366" s="2">
        <v>48031</v>
      </c>
      <c r="D366" s="2" t="s">
        <v>369</v>
      </c>
      <c r="E366" s="6">
        <v>1.3112545454545435</v>
      </c>
      <c r="F366" s="6">
        <v>1.3009999999999999</v>
      </c>
      <c r="G366" s="6">
        <v>1.2929999999999999</v>
      </c>
      <c r="H366" s="6">
        <v>1.2929999999999999</v>
      </c>
      <c r="I366" s="6">
        <v>1.2649999999999999</v>
      </c>
      <c r="J366" s="6">
        <v>1.2390000000000001</v>
      </c>
      <c r="K366" s="6">
        <v>1.236</v>
      </c>
      <c r="L366" s="6">
        <v>1.222</v>
      </c>
      <c r="M366" s="6">
        <v>1.24</v>
      </c>
      <c r="N366" s="6">
        <v>1.2150000000000001</v>
      </c>
      <c r="O366" s="6">
        <v>1.1950000000000001</v>
      </c>
      <c r="P366" s="6">
        <v>1.1970000000000001</v>
      </c>
      <c r="Q366" s="6">
        <v>1.17</v>
      </c>
      <c r="R366" s="6">
        <v>1.169</v>
      </c>
      <c r="S366" s="6">
        <v>1.1679999999999999</v>
      </c>
      <c r="T366" s="6">
        <v>1.1539999999999999</v>
      </c>
      <c r="U366" s="6">
        <v>1.131</v>
      </c>
      <c r="V366" s="6">
        <v>1.141</v>
      </c>
      <c r="W366" s="6">
        <v>1.1200000000000001</v>
      </c>
      <c r="X366" s="6">
        <v>1.1200000000000001</v>
      </c>
      <c r="Y366" s="6">
        <v>1.1110433587404722</v>
      </c>
      <c r="Z366" s="8">
        <v>1.0666182837939584</v>
      </c>
      <c r="AA366" s="8">
        <v>1.0221932088474444</v>
      </c>
      <c r="AB366" s="8">
        <v>0.97669373984755714</v>
      </c>
      <c r="AC366" s="8">
        <v>0.93191053354991882</v>
      </c>
    </row>
    <row r="368" spans="1:29" x14ac:dyDescent="0.2">
      <c r="B368" s="4">
        <v>33</v>
      </c>
      <c r="D368" s="4">
        <f>COUNTIF(B$2:B$366,B368)</f>
        <v>46</v>
      </c>
      <c r="E368" s="14">
        <f>SUMIF($B$3:$B$366,$B368,E$3:E$366)</f>
        <v>266.26499999999999</v>
      </c>
      <c r="F368" s="14">
        <f t="shared" ref="F368:AC377" si="21">SUMIF($B$3:$B$366,$B368,F$3:F$366)</f>
        <v>267.16400000000004</v>
      </c>
      <c r="G368" s="14">
        <f t="shared" si="21"/>
        <v>268.00400000000002</v>
      </c>
      <c r="H368" s="14">
        <f t="shared" si="21"/>
        <v>268.31199999999995</v>
      </c>
      <c r="I368" s="14">
        <f t="shared" si="21"/>
        <v>270.93399999999997</v>
      </c>
      <c r="J368" s="14">
        <f t="shared" si="21"/>
        <v>273.70499999999993</v>
      </c>
      <c r="K368" s="14">
        <f t="shared" si="21"/>
        <v>275.947</v>
      </c>
      <c r="L368" s="14">
        <f t="shared" si="21"/>
        <v>278.36599999999993</v>
      </c>
      <c r="M368" s="14">
        <f t="shared" si="21"/>
        <v>281.61299999999994</v>
      </c>
      <c r="N368" s="14">
        <f t="shared" si="21"/>
        <v>285.9369999999999</v>
      </c>
      <c r="O368" s="14">
        <f t="shared" si="21"/>
        <v>288.01100000000002</v>
      </c>
      <c r="P368" s="14">
        <f t="shared" si="21"/>
        <v>289.88699999999994</v>
      </c>
      <c r="Q368" s="14">
        <f t="shared" si="21"/>
        <v>291.30200000000002</v>
      </c>
      <c r="R368" s="14">
        <f t="shared" si="21"/>
        <v>290.96599999999995</v>
      </c>
      <c r="S368" s="14">
        <f t="shared" si="21"/>
        <v>288.98200000000008</v>
      </c>
      <c r="T368" s="14">
        <f t="shared" si="21"/>
        <v>288.61999999999995</v>
      </c>
      <c r="U368" s="14">
        <f t="shared" si="21"/>
        <v>287.51599999999996</v>
      </c>
      <c r="V368" s="14">
        <f t="shared" si="21"/>
        <v>287.24600000000004</v>
      </c>
      <c r="W368" s="14">
        <f t="shared" si="21"/>
        <v>287.375</v>
      </c>
      <c r="X368" s="14">
        <f t="shared" si="21"/>
        <v>287.6570000000001</v>
      </c>
      <c r="Y368" s="14">
        <f t="shared" si="21"/>
        <v>287.79100000000011</v>
      </c>
      <c r="Z368" s="15">
        <f t="shared" si="21"/>
        <v>287.22156542024493</v>
      </c>
      <c r="AA368" s="15">
        <f t="shared" si="21"/>
        <v>286.33442594307957</v>
      </c>
      <c r="AB368" s="15">
        <f t="shared" si="21"/>
        <v>285.72967127705743</v>
      </c>
      <c r="AC368" s="15">
        <f t="shared" si="21"/>
        <v>285.12738105113789</v>
      </c>
    </row>
    <row r="369" spans="1:29" x14ac:dyDescent="0.2">
      <c r="B369" s="4">
        <v>34</v>
      </c>
      <c r="D369" s="4">
        <f t="shared" ref="D369:D377" si="22">COUNTIF(B$2:B$366,B369)</f>
        <v>46</v>
      </c>
      <c r="E369" s="14">
        <f t="shared" ref="E369:T377" si="23">SUMIF($B$3:$B$366,$B369,E$3:E$366)</f>
        <v>402.13200000000012</v>
      </c>
      <c r="F369" s="14">
        <f t="shared" si="23"/>
        <v>405.06099999999986</v>
      </c>
      <c r="G369" s="14">
        <f t="shared" si="23"/>
        <v>407.41900000000015</v>
      </c>
      <c r="H369" s="14">
        <f t="shared" si="23"/>
        <v>409.83300000000008</v>
      </c>
      <c r="I369" s="14">
        <f t="shared" si="23"/>
        <v>412.88799999999998</v>
      </c>
      <c r="J369" s="14">
        <f t="shared" si="23"/>
        <v>418.38900000000007</v>
      </c>
      <c r="K369" s="14">
        <f t="shared" si="23"/>
        <v>422.12799999999999</v>
      </c>
      <c r="L369" s="14">
        <f t="shared" si="23"/>
        <v>425.39600000000002</v>
      </c>
      <c r="M369" s="14">
        <f t="shared" si="23"/>
        <v>431.07399999999984</v>
      </c>
      <c r="N369" s="14">
        <f t="shared" si="23"/>
        <v>438.50700000000001</v>
      </c>
      <c r="O369" s="14">
        <f t="shared" si="23"/>
        <v>442.82100000000014</v>
      </c>
      <c r="P369" s="14">
        <f t="shared" si="23"/>
        <v>447.61199999999991</v>
      </c>
      <c r="Q369" s="14">
        <f t="shared" si="23"/>
        <v>450.89700000000005</v>
      </c>
      <c r="R369" s="14">
        <f t="shared" si="23"/>
        <v>452.83699999999988</v>
      </c>
      <c r="S369" s="14">
        <f t="shared" si="23"/>
        <v>449.86388373546708</v>
      </c>
      <c r="T369" s="14">
        <f t="shared" si="23"/>
        <v>451.01882535316923</v>
      </c>
      <c r="U369" s="14">
        <f t="shared" si="21"/>
        <v>452.51635970582515</v>
      </c>
      <c r="V369" s="14">
        <f t="shared" si="21"/>
        <v>453.69361985488547</v>
      </c>
      <c r="W369" s="14">
        <f t="shared" si="21"/>
        <v>455.33997060888731</v>
      </c>
      <c r="X369" s="14">
        <f t="shared" si="21"/>
        <v>457.49941408115387</v>
      </c>
      <c r="Y369" s="14">
        <f t="shared" si="21"/>
        <v>459.87583834533962</v>
      </c>
      <c r="Z369" s="15">
        <f t="shared" si="21"/>
        <v>468.30523974476478</v>
      </c>
      <c r="AA369" s="15">
        <f t="shared" si="21"/>
        <v>475.80432490711996</v>
      </c>
      <c r="AB369" s="15">
        <f t="shared" si="21"/>
        <v>484.15011901415835</v>
      </c>
      <c r="AC369" s="15">
        <f t="shared" si="21"/>
        <v>492.47846430572218</v>
      </c>
    </row>
    <row r="370" spans="1:29" x14ac:dyDescent="0.2">
      <c r="B370" s="4">
        <v>35</v>
      </c>
      <c r="D370" s="4">
        <f t="shared" si="22"/>
        <v>42</v>
      </c>
      <c r="E370" s="14">
        <f t="shared" si="23"/>
        <v>449.28499999999997</v>
      </c>
      <c r="F370" s="14">
        <f t="shared" si="21"/>
        <v>455.99800000000005</v>
      </c>
      <c r="G370" s="14">
        <f t="shared" si="21"/>
        <v>462.858</v>
      </c>
      <c r="H370" s="14">
        <f t="shared" si="21"/>
        <v>468.55200000000013</v>
      </c>
      <c r="I370" s="14">
        <f t="shared" si="21"/>
        <v>477.53400000000016</v>
      </c>
      <c r="J370" s="14">
        <f t="shared" si="21"/>
        <v>486.96100000000013</v>
      </c>
      <c r="K370" s="14">
        <f t="shared" si="21"/>
        <v>494.31</v>
      </c>
      <c r="L370" s="14">
        <f t="shared" si="21"/>
        <v>501.52900000000005</v>
      </c>
      <c r="M370" s="14">
        <f t="shared" si="21"/>
        <v>510.14800000000008</v>
      </c>
      <c r="N370" s="14">
        <f t="shared" si="21"/>
        <v>519.48</v>
      </c>
      <c r="O370" s="14">
        <f t="shared" si="21"/>
        <v>525.29699999999991</v>
      </c>
      <c r="P370" s="14">
        <f t="shared" si="21"/>
        <v>530.38800000000015</v>
      </c>
      <c r="Q370" s="14">
        <f t="shared" si="21"/>
        <v>534.01400000000012</v>
      </c>
      <c r="R370" s="14">
        <f t="shared" si="21"/>
        <v>535.86899999999991</v>
      </c>
      <c r="S370" s="14">
        <f t="shared" si="21"/>
        <v>534.84499999999991</v>
      </c>
      <c r="T370" s="14">
        <f t="shared" si="21"/>
        <v>534.08600000000013</v>
      </c>
      <c r="U370" s="14">
        <f t="shared" si="21"/>
        <v>533.827</v>
      </c>
      <c r="V370" s="14">
        <f t="shared" si="21"/>
        <v>533.39199999999983</v>
      </c>
      <c r="W370" s="14">
        <f t="shared" si="21"/>
        <v>533.64900000000011</v>
      </c>
      <c r="X370" s="14">
        <f t="shared" si="21"/>
        <v>533.1579999999999</v>
      </c>
      <c r="Y370" s="14">
        <f t="shared" si="21"/>
        <v>532.80700000000013</v>
      </c>
      <c r="Z370" s="15">
        <f t="shared" si="21"/>
        <v>533.81880572157377</v>
      </c>
      <c r="AA370" s="15">
        <f t="shared" si="21"/>
        <v>535.33998207215177</v>
      </c>
      <c r="AB370" s="15">
        <f t="shared" si="21"/>
        <v>536.34121299198137</v>
      </c>
      <c r="AC370" s="15">
        <f t="shared" si="21"/>
        <v>537.33596705197579</v>
      </c>
    </row>
    <row r="371" spans="1:29" x14ac:dyDescent="0.2">
      <c r="B371" s="4">
        <v>36</v>
      </c>
      <c r="D371" s="4">
        <f t="shared" si="22"/>
        <v>47</v>
      </c>
      <c r="E371" s="14">
        <f t="shared" si="23"/>
        <v>625.78600000000006</v>
      </c>
      <c r="F371" s="14">
        <f t="shared" si="21"/>
        <v>632.625</v>
      </c>
      <c r="G371" s="14">
        <f t="shared" si="21"/>
        <v>639.31500000000005</v>
      </c>
      <c r="H371" s="14">
        <f t="shared" si="21"/>
        <v>644.28900000000021</v>
      </c>
      <c r="I371" s="14">
        <f t="shared" si="21"/>
        <v>651.91999999999996</v>
      </c>
      <c r="J371" s="14">
        <f t="shared" si="21"/>
        <v>659.85800000000006</v>
      </c>
      <c r="K371" s="14">
        <f t="shared" si="21"/>
        <v>665.27200000000005</v>
      </c>
      <c r="L371" s="14">
        <f t="shared" si="21"/>
        <v>670.09900000000005</v>
      </c>
      <c r="M371" s="14">
        <f t="shared" si="21"/>
        <v>677.67200000000003</v>
      </c>
      <c r="N371" s="14">
        <f t="shared" si="21"/>
        <v>688.28599999999994</v>
      </c>
      <c r="O371" s="14">
        <f t="shared" si="21"/>
        <v>694.58</v>
      </c>
      <c r="P371" s="14">
        <f t="shared" si="21"/>
        <v>700.91399999999999</v>
      </c>
      <c r="Q371" s="14">
        <f t="shared" si="21"/>
        <v>705.16399999999987</v>
      </c>
      <c r="R371" s="14">
        <f t="shared" si="21"/>
        <v>706.41700000000014</v>
      </c>
      <c r="S371" s="14">
        <f t="shared" si="21"/>
        <v>702.76099999999997</v>
      </c>
      <c r="T371" s="14">
        <f t="shared" si="21"/>
        <v>703.11400000000026</v>
      </c>
      <c r="U371" s="14">
        <f t="shared" si="21"/>
        <v>702.48099999999999</v>
      </c>
      <c r="V371" s="14">
        <f t="shared" si="21"/>
        <v>702.94900000000007</v>
      </c>
      <c r="W371" s="14">
        <f t="shared" si="21"/>
        <v>703.20300000000009</v>
      </c>
      <c r="X371" s="14">
        <f t="shared" si="21"/>
        <v>708.19900000000018</v>
      </c>
      <c r="Y371" s="14">
        <f t="shared" si="21"/>
        <v>708.34600000000012</v>
      </c>
      <c r="Z371" s="15">
        <f t="shared" si="21"/>
        <v>713.89945287091098</v>
      </c>
      <c r="AA371" s="15">
        <f t="shared" si="21"/>
        <v>719.63418587398075</v>
      </c>
      <c r="AB371" s="15">
        <f t="shared" si="21"/>
        <v>725.89398074140536</v>
      </c>
      <c r="AC371" s="15">
        <f t="shared" si="21"/>
        <v>731.4236622230942</v>
      </c>
    </row>
    <row r="372" spans="1:29" x14ac:dyDescent="0.2">
      <c r="B372" s="4">
        <v>37</v>
      </c>
      <c r="D372" s="4">
        <f t="shared" si="22"/>
        <v>55</v>
      </c>
      <c r="E372" s="14">
        <f t="shared" si="23"/>
        <v>917.11300000000028</v>
      </c>
      <c r="F372" s="14">
        <f t="shared" si="21"/>
        <v>921.97199999999953</v>
      </c>
      <c r="G372" s="14">
        <f t="shared" si="21"/>
        <v>926.79800000000023</v>
      </c>
      <c r="H372" s="14">
        <f t="shared" si="21"/>
        <v>927.82</v>
      </c>
      <c r="I372" s="14">
        <f t="shared" si="21"/>
        <v>935.10699999999997</v>
      </c>
      <c r="J372" s="14">
        <f t="shared" si="21"/>
        <v>944.27899999999988</v>
      </c>
      <c r="K372" s="14">
        <f t="shared" si="21"/>
        <v>949.59600000000023</v>
      </c>
      <c r="L372" s="14">
        <f t="shared" si="21"/>
        <v>954.68199999999968</v>
      </c>
      <c r="M372" s="14">
        <f t="shared" si="21"/>
        <v>964.06499999999994</v>
      </c>
      <c r="N372" s="14">
        <f t="shared" si="21"/>
        <v>976.1700000000003</v>
      </c>
      <c r="O372" s="14">
        <f t="shared" si="21"/>
        <v>984.34099999999967</v>
      </c>
      <c r="P372" s="14">
        <f t="shared" si="21"/>
        <v>991.99800000000005</v>
      </c>
      <c r="Q372" s="14">
        <f t="shared" si="21"/>
        <v>998.93099999999993</v>
      </c>
      <c r="R372" s="14">
        <f t="shared" si="21"/>
        <v>1003.9150000000002</v>
      </c>
      <c r="S372" s="14">
        <f t="shared" si="21"/>
        <v>1001.4510000000002</v>
      </c>
      <c r="T372" s="14">
        <f t="shared" si="21"/>
        <v>1005.1320000000002</v>
      </c>
      <c r="U372" s="14">
        <f t="shared" si="21"/>
        <v>1006.8079999999998</v>
      </c>
      <c r="V372" s="14">
        <f t="shared" si="21"/>
        <v>1010.4169999999996</v>
      </c>
      <c r="W372" s="14">
        <f t="shared" si="21"/>
        <v>1013.1549999999995</v>
      </c>
      <c r="X372" s="14">
        <f t="shared" si="21"/>
        <v>1016.7919999999998</v>
      </c>
      <c r="Y372" s="14">
        <f t="shared" si="21"/>
        <v>1019.8750000000006</v>
      </c>
      <c r="Z372" s="15">
        <f t="shared" si="21"/>
        <v>1034.7990831287909</v>
      </c>
      <c r="AA372" s="15">
        <f t="shared" si="21"/>
        <v>1049.7231662575816</v>
      </c>
      <c r="AB372" s="15">
        <f t="shared" si="21"/>
        <v>1064.2600849853227</v>
      </c>
      <c r="AC372" s="15">
        <f t="shared" si="21"/>
        <v>1079.0938615432358</v>
      </c>
    </row>
    <row r="373" spans="1:29" x14ac:dyDescent="0.2">
      <c r="B373" s="4">
        <v>38</v>
      </c>
      <c r="D373" s="4">
        <f t="shared" si="22"/>
        <v>21</v>
      </c>
      <c r="E373" s="14">
        <f t="shared" si="23"/>
        <v>348.65100000000007</v>
      </c>
      <c r="F373" s="14">
        <f t="shared" si="21"/>
        <v>347.55800000000005</v>
      </c>
      <c r="G373" s="14">
        <f t="shared" si="21"/>
        <v>347.08399999999989</v>
      </c>
      <c r="H373" s="14">
        <f t="shared" si="21"/>
        <v>346.82599999999996</v>
      </c>
      <c r="I373" s="14">
        <f t="shared" si="21"/>
        <v>347.58200000000005</v>
      </c>
      <c r="J373" s="14">
        <f t="shared" si="21"/>
        <v>349.77700000000004</v>
      </c>
      <c r="K373" s="14">
        <f t="shared" si="21"/>
        <v>351.46299999999997</v>
      </c>
      <c r="L373" s="14">
        <f t="shared" si="21"/>
        <v>353.30399999999992</v>
      </c>
      <c r="M373" s="14">
        <f t="shared" si="21"/>
        <v>355.80900000000008</v>
      </c>
      <c r="N373" s="14">
        <f t="shared" si="21"/>
        <v>357.97899999999993</v>
      </c>
      <c r="O373" s="14">
        <f t="shared" si="21"/>
        <v>358.96599999999995</v>
      </c>
      <c r="P373" s="14">
        <f t="shared" si="21"/>
        <v>359.99400000000003</v>
      </c>
      <c r="Q373" s="14">
        <f t="shared" si="21"/>
        <v>359.68599999999992</v>
      </c>
      <c r="R373" s="14">
        <f t="shared" si="21"/>
        <v>358.11599999999993</v>
      </c>
      <c r="S373" s="14">
        <f t="shared" si="21"/>
        <v>355.33399999999995</v>
      </c>
      <c r="T373" s="14">
        <f t="shared" si="21"/>
        <v>354.673</v>
      </c>
      <c r="U373" s="14">
        <f t="shared" si="21"/>
        <v>352.00600000000003</v>
      </c>
      <c r="V373" s="14">
        <f t="shared" si="21"/>
        <v>349.69199999999984</v>
      </c>
      <c r="W373" s="14">
        <f t="shared" si="21"/>
        <v>348.02999999999992</v>
      </c>
      <c r="X373" s="14">
        <f t="shared" si="21"/>
        <v>346.56299999999999</v>
      </c>
      <c r="Y373" s="14">
        <f t="shared" si="21"/>
        <v>345.5030000000001</v>
      </c>
      <c r="Z373" s="15">
        <f t="shared" si="21"/>
        <v>339.19230768162208</v>
      </c>
      <c r="AA373" s="15">
        <f t="shared" si="21"/>
        <v>332.88161536324407</v>
      </c>
      <c r="AB373" s="15">
        <f t="shared" si="21"/>
        <v>326.23244366207041</v>
      </c>
      <c r="AC373" s="15">
        <f t="shared" si="21"/>
        <v>319.87914480646759</v>
      </c>
    </row>
    <row r="374" spans="1:29" x14ac:dyDescent="0.2">
      <c r="B374" s="4">
        <v>39</v>
      </c>
      <c r="D374" s="4">
        <f t="shared" si="22"/>
        <v>18</v>
      </c>
      <c r="E374" s="14">
        <f t="shared" si="23"/>
        <v>350.64499999999992</v>
      </c>
      <c r="F374" s="14">
        <f t="shared" si="21"/>
        <v>352.23599999999999</v>
      </c>
      <c r="G374" s="14">
        <f t="shared" si="21"/>
        <v>354.16200000000003</v>
      </c>
      <c r="H374" s="14">
        <f t="shared" si="21"/>
        <v>356.90299999999991</v>
      </c>
      <c r="I374" s="14">
        <f t="shared" si="21"/>
        <v>360.74999999999994</v>
      </c>
      <c r="J374" s="14">
        <f t="shared" si="21"/>
        <v>365.36699999999996</v>
      </c>
      <c r="K374" s="14">
        <f t="shared" si="21"/>
        <v>369.42499999999995</v>
      </c>
      <c r="L374" s="14">
        <f t="shared" si="21"/>
        <v>373.44600000000003</v>
      </c>
      <c r="M374" s="14">
        <f t="shared" si="21"/>
        <v>379.46700000000004</v>
      </c>
      <c r="N374" s="14">
        <f t="shared" si="21"/>
        <v>385.72900000000004</v>
      </c>
      <c r="O374" s="14">
        <f t="shared" si="21"/>
        <v>389.50800000000004</v>
      </c>
      <c r="P374" s="14">
        <f t="shared" si="21"/>
        <v>392.45799999999997</v>
      </c>
      <c r="Q374" s="14">
        <f t="shared" si="21"/>
        <v>394.464</v>
      </c>
      <c r="R374" s="14">
        <f t="shared" si="21"/>
        <v>395.07700000000006</v>
      </c>
      <c r="S374" s="14">
        <f t="shared" si="21"/>
        <v>393.18400000000003</v>
      </c>
      <c r="T374" s="14">
        <f t="shared" si="21"/>
        <v>393.15400000000005</v>
      </c>
      <c r="U374" s="14">
        <f t="shared" si="21"/>
        <v>392.52600000000001</v>
      </c>
      <c r="V374" s="14">
        <f t="shared" si="21"/>
        <v>392.517</v>
      </c>
      <c r="W374" s="14">
        <f t="shared" si="21"/>
        <v>392.22300000000001</v>
      </c>
      <c r="X374" s="14">
        <f t="shared" si="21"/>
        <v>391.18500000000006</v>
      </c>
      <c r="Y374" s="14">
        <f t="shared" si="21"/>
        <v>389.97999999999996</v>
      </c>
      <c r="Z374" s="15">
        <f t="shared" si="21"/>
        <v>389.74784159968959</v>
      </c>
      <c r="AA374" s="15">
        <f t="shared" si="21"/>
        <v>389.51568319937911</v>
      </c>
      <c r="AB374" s="15">
        <f t="shared" si="21"/>
        <v>390.42635807767834</v>
      </c>
      <c r="AC374" s="15">
        <f t="shared" si="21"/>
        <v>390.18928247695271</v>
      </c>
    </row>
    <row r="375" spans="1:29" x14ac:dyDescent="0.2">
      <c r="B375" s="4">
        <v>40</v>
      </c>
      <c r="D375" s="4">
        <f t="shared" si="22"/>
        <v>30</v>
      </c>
      <c r="E375" s="14">
        <f t="shared" si="23"/>
        <v>354.47400000000005</v>
      </c>
      <c r="F375" s="14">
        <f t="shared" si="21"/>
        <v>356.62899999999991</v>
      </c>
      <c r="G375" s="14">
        <f t="shared" si="21"/>
        <v>359.39099999999979</v>
      </c>
      <c r="H375" s="14">
        <f t="shared" si="21"/>
        <v>362.21800000000002</v>
      </c>
      <c r="I375" s="14">
        <f t="shared" si="21"/>
        <v>366.50399999999991</v>
      </c>
      <c r="J375" s="14">
        <f t="shared" si="21"/>
        <v>371.27199999999993</v>
      </c>
      <c r="K375" s="14">
        <f t="shared" si="21"/>
        <v>374.67</v>
      </c>
      <c r="L375" s="14">
        <f t="shared" si="21"/>
        <v>377.99299999999994</v>
      </c>
      <c r="M375" s="14">
        <f t="shared" si="21"/>
        <v>383.04600000000005</v>
      </c>
      <c r="N375" s="14">
        <f t="shared" si="21"/>
        <v>388.01899999999995</v>
      </c>
      <c r="O375" s="14">
        <f t="shared" si="21"/>
        <v>392.33000000000004</v>
      </c>
      <c r="P375" s="14">
        <f t="shared" si="21"/>
        <v>395.48599999999999</v>
      </c>
      <c r="Q375" s="14">
        <f t="shared" si="21"/>
        <v>398.33199999999999</v>
      </c>
      <c r="R375" s="14">
        <f t="shared" si="21"/>
        <v>398.16199999999998</v>
      </c>
      <c r="S375" s="14">
        <f t="shared" si="21"/>
        <v>396.90700000000004</v>
      </c>
      <c r="T375" s="14">
        <f t="shared" si="21"/>
        <v>396.69599999999986</v>
      </c>
      <c r="U375" s="14">
        <f t="shared" si="21"/>
        <v>395.34399999999994</v>
      </c>
      <c r="V375" s="14">
        <f t="shared" si="21"/>
        <v>394.97399999999999</v>
      </c>
      <c r="W375" s="14">
        <f t="shared" si="21"/>
        <v>395.44900000000018</v>
      </c>
      <c r="X375" s="14">
        <f t="shared" si="21"/>
        <v>395.53</v>
      </c>
      <c r="Y375" s="14">
        <f t="shared" si="21"/>
        <v>395.11700000000002</v>
      </c>
      <c r="Z375" s="15">
        <f t="shared" si="21"/>
        <v>395.22064885974481</v>
      </c>
      <c r="AA375" s="15">
        <f t="shared" si="21"/>
        <v>395.32429771948949</v>
      </c>
      <c r="AB375" s="15">
        <f t="shared" si="21"/>
        <v>395.82500223483368</v>
      </c>
      <c r="AC375" s="15">
        <f t="shared" si="21"/>
        <v>395.91719043321939</v>
      </c>
    </row>
    <row r="376" spans="1:29" x14ac:dyDescent="0.2">
      <c r="B376" s="4">
        <v>99</v>
      </c>
      <c r="D376" s="4">
        <f t="shared" si="22"/>
        <v>25</v>
      </c>
      <c r="E376" s="14">
        <f t="shared" si="23"/>
        <v>289.22424999999998</v>
      </c>
      <c r="F376" s="14">
        <f t="shared" si="21"/>
        <v>292.02600000000007</v>
      </c>
      <c r="G376" s="14">
        <f t="shared" si="21"/>
        <v>294.47300000000001</v>
      </c>
      <c r="H376" s="14">
        <f t="shared" si="21"/>
        <v>297.24199999999996</v>
      </c>
      <c r="I376" s="14">
        <f t="shared" si="21"/>
        <v>300.91500000000008</v>
      </c>
      <c r="J376" s="14">
        <f t="shared" si="21"/>
        <v>304.83699999999999</v>
      </c>
      <c r="K376" s="14">
        <f t="shared" si="21"/>
        <v>308.03800000000001</v>
      </c>
      <c r="L376" s="14">
        <f t="shared" si="21"/>
        <v>312.16100000000006</v>
      </c>
      <c r="M376" s="14">
        <f t="shared" si="21"/>
        <v>316.50699999999995</v>
      </c>
      <c r="N376" s="14">
        <f t="shared" si="21"/>
        <v>321.39200000000005</v>
      </c>
      <c r="O376" s="14">
        <f t="shared" si="21"/>
        <v>325.2650000000001</v>
      </c>
      <c r="P376" s="14">
        <f t="shared" si="21"/>
        <v>329.24399999999997</v>
      </c>
      <c r="Q376" s="14">
        <f t="shared" si="21"/>
        <v>332.07000000000011</v>
      </c>
      <c r="R376" s="14">
        <f t="shared" si="21"/>
        <v>335.33100000000007</v>
      </c>
      <c r="S376" s="14">
        <f t="shared" si="21"/>
        <v>335.03300000000007</v>
      </c>
      <c r="T376" s="14">
        <f t="shared" si="21"/>
        <v>336.18899999999991</v>
      </c>
      <c r="U376" s="14">
        <f t="shared" si="21"/>
        <v>336.89799999999997</v>
      </c>
      <c r="V376" s="14">
        <f t="shared" si="21"/>
        <v>337.92400000000004</v>
      </c>
      <c r="W376" s="14">
        <f t="shared" si="21"/>
        <v>338.67000000000007</v>
      </c>
      <c r="X376" s="14">
        <f t="shared" si="21"/>
        <v>340.38599999999991</v>
      </c>
      <c r="Y376" s="14">
        <f t="shared" si="21"/>
        <v>340.47699999999992</v>
      </c>
      <c r="Z376" s="15">
        <f t="shared" si="21"/>
        <v>345.90228860391187</v>
      </c>
      <c r="AA376" s="15">
        <f t="shared" si="21"/>
        <v>351.32757720782382</v>
      </c>
      <c r="AB376" s="15">
        <f t="shared" si="21"/>
        <v>357.67800345248008</v>
      </c>
      <c r="AC376" s="15">
        <f t="shared" si="21"/>
        <v>363.08175453138011</v>
      </c>
    </row>
    <row r="377" spans="1:29" x14ac:dyDescent="0.2">
      <c r="B377" s="4">
        <v>48</v>
      </c>
      <c r="D377" s="4">
        <f t="shared" si="22"/>
        <v>3</v>
      </c>
      <c r="E377" s="6">
        <f t="shared" si="23"/>
        <v>9.7796727272727182</v>
      </c>
      <c r="F377" s="6">
        <f t="shared" si="21"/>
        <v>9.73</v>
      </c>
      <c r="G377" s="6">
        <f t="shared" si="21"/>
        <v>9.69</v>
      </c>
      <c r="H377" s="6">
        <f t="shared" si="21"/>
        <v>9.6129999999999995</v>
      </c>
      <c r="I377" s="6">
        <f t="shared" si="21"/>
        <v>9.6210000000000004</v>
      </c>
      <c r="J377" s="6">
        <f t="shared" si="21"/>
        <v>9.6180000000000003</v>
      </c>
      <c r="K377" s="6">
        <f t="shared" si="21"/>
        <v>9.5730000000000004</v>
      </c>
      <c r="L377" s="6">
        <f t="shared" si="21"/>
        <v>9.4700000000000006</v>
      </c>
      <c r="M377" s="6">
        <f t="shared" si="21"/>
        <v>9.5060000000000002</v>
      </c>
      <c r="N377" s="6">
        <f t="shared" si="21"/>
        <v>9.4039999999999999</v>
      </c>
      <c r="O377" s="6">
        <f t="shared" si="21"/>
        <v>9.2940000000000005</v>
      </c>
      <c r="P377" s="6">
        <f t="shared" si="21"/>
        <v>9.343</v>
      </c>
      <c r="Q377" s="6">
        <f t="shared" si="21"/>
        <v>9.2539999999999996</v>
      </c>
      <c r="R377" s="6">
        <f t="shared" si="21"/>
        <v>9.2050000000000018</v>
      </c>
      <c r="S377" s="6">
        <f t="shared" si="21"/>
        <v>9.1319999999999997</v>
      </c>
      <c r="T377" s="6">
        <f t="shared" si="21"/>
        <v>9.0190000000000001</v>
      </c>
      <c r="U377" s="6">
        <f t="shared" si="21"/>
        <v>8.8780000000000001</v>
      </c>
      <c r="V377" s="6">
        <f t="shared" si="21"/>
        <v>8.8019999999999996</v>
      </c>
      <c r="W377" s="6">
        <f t="shared" si="21"/>
        <v>8.718</v>
      </c>
      <c r="X377" s="6">
        <f t="shared" si="21"/>
        <v>8.718</v>
      </c>
      <c r="Y377" s="6">
        <f t="shared" si="21"/>
        <v>8.6540007108003731</v>
      </c>
      <c r="Z377" s="8">
        <f t="shared" si="21"/>
        <v>8.3364203780826465</v>
      </c>
      <c r="AA377" s="8">
        <f t="shared" si="21"/>
        <v>8.0188400453649162</v>
      </c>
      <c r="AB377" s="8">
        <f t="shared" si="21"/>
        <v>7.6940113728059609</v>
      </c>
      <c r="AC377" s="8">
        <f t="shared" si="21"/>
        <v>7.3740149268078232</v>
      </c>
    </row>
    <row r="378" spans="1:29" x14ac:dyDescent="0.2">
      <c r="Y378" s="9"/>
    </row>
    <row r="379" spans="1:29" x14ac:dyDescent="0.2">
      <c r="A379" s="4" t="s">
        <v>4</v>
      </c>
      <c r="E379" s="14">
        <f>SUMIF($A$3:$A$366,$A379,E$3:E$366)</f>
        <v>266.26499999999999</v>
      </c>
      <c r="F379" s="14">
        <f t="shared" ref="F379:AC390" si="24">SUMIF($A$3:$A$366,$A379,F$3:F$366)</f>
        <v>267.16400000000004</v>
      </c>
      <c r="G379" s="14">
        <f t="shared" si="24"/>
        <v>268.00400000000002</v>
      </c>
      <c r="H379" s="14">
        <f t="shared" si="24"/>
        <v>268.31199999999995</v>
      </c>
      <c r="I379" s="14">
        <f t="shared" si="24"/>
        <v>270.93399999999997</v>
      </c>
      <c r="J379" s="14">
        <f t="shared" si="24"/>
        <v>273.70499999999993</v>
      </c>
      <c r="K379" s="14">
        <f t="shared" si="24"/>
        <v>275.947</v>
      </c>
      <c r="L379" s="14">
        <f t="shared" si="24"/>
        <v>278.36599999999993</v>
      </c>
      <c r="M379" s="14">
        <f t="shared" si="24"/>
        <v>281.61299999999994</v>
      </c>
      <c r="N379" s="14">
        <f t="shared" si="24"/>
        <v>285.9369999999999</v>
      </c>
      <c r="O379" s="14">
        <f t="shared" si="24"/>
        <v>288.01100000000002</v>
      </c>
      <c r="P379" s="14">
        <f t="shared" si="24"/>
        <v>289.88699999999994</v>
      </c>
      <c r="Q379" s="14">
        <f t="shared" si="24"/>
        <v>291.30200000000002</v>
      </c>
      <c r="R379" s="14">
        <f t="shared" si="24"/>
        <v>290.96599999999995</v>
      </c>
      <c r="S379" s="14">
        <f t="shared" si="24"/>
        <v>288.98200000000008</v>
      </c>
      <c r="T379" s="14">
        <f t="shared" si="24"/>
        <v>288.61999999999995</v>
      </c>
      <c r="U379" s="14">
        <f t="shared" si="24"/>
        <v>287.51599999999996</v>
      </c>
      <c r="V379" s="14">
        <f t="shared" si="24"/>
        <v>287.24600000000004</v>
      </c>
      <c r="W379" s="14">
        <f t="shared" si="24"/>
        <v>287.375</v>
      </c>
      <c r="X379" s="14">
        <f t="shared" si="24"/>
        <v>287.6570000000001</v>
      </c>
      <c r="Y379" s="14">
        <f t="shared" ref="Y379:Y393" si="25">SUMIF($A$3:$A$366,$A379,Y$3:Y$366)</f>
        <v>287.79100000000011</v>
      </c>
      <c r="Z379" s="15">
        <f t="shared" si="24"/>
        <v>287.22156542024493</v>
      </c>
      <c r="AA379" s="15">
        <f t="shared" si="24"/>
        <v>286.33442594307957</v>
      </c>
      <c r="AB379" s="15">
        <f t="shared" si="24"/>
        <v>285.72967127705743</v>
      </c>
      <c r="AC379" s="15">
        <f t="shared" si="24"/>
        <v>285.12738105113789</v>
      </c>
    </row>
    <row r="380" spans="1:29" x14ac:dyDescent="0.2">
      <c r="A380" s="4" t="s">
        <v>62</v>
      </c>
      <c r="E380" s="14">
        <f t="shared" ref="E380:T393" si="26">SUMIF($A$3:$A$366,$A380,E$3:E$366)</f>
        <v>268.62500000000006</v>
      </c>
      <c r="F380" s="14">
        <f t="shared" si="26"/>
        <v>271.15199999999999</v>
      </c>
      <c r="G380" s="14">
        <f t="shared" si="26"/>
        <v>273.26800000000003</v>
      </c>
      <c r="H380" s="14">
        <f t="shared" si="26"/>
        <v>275.48199999999997</v>
      </c>
      <c r="I380" s="14">
        <f t="shared" si="26"/>
        <v>277.00799999999998</v>
      </c>
      <c r="J380" s="14">
        <f t="shared" si="26"/>
        <v>281.26</v>
      </c>
      <c r="K380" s="14">
        <f t="shared" si="26"/>
        <v>283.99599999999998</v>
      </c>
      <c r="L380" s="14">
        <f t="shared" si="26"/>
        <v>286.65500000000003</v>
      </c>
      <c r="M380" s="14">
        <f t="shared" si="26"/>
        <v>290.74199999999996</v>
      </c>
      <c r="N380" s="14">
        <f t="shared" si="26"/>
        <v>296.51400000000001</v>
      </c>
      <c r="O380" s="14">
        <f t="shared" si="26"/>
        <v>299.91900000000004</v>
      </c>
      <c r="P380" s="14">
        <f t="shared" si="26"/>
        <v>303.82599999999996</v>
      </c>
      <c r="Q380" s="14">
        <f t="shared" si="26"/>
        <v>306.89400000000006</v>
      </c>
      <c r="R380" s="14">
        <f t="shared" si="26"/>
        <v>309.14</v>
      </c>
      <c r="S380" s="14">
        <f t="shared" si="26"/>
        <v>307.21300000000002</v>
      </c>
      <c r="T380" s="14">
        <f t="shared" si="26"/>
        <v>308.58800000000002</v>
      </c>
      <c r="U380" s="14">
        <f t="shared" si="24"/>
        <v>310.27800000000002</v>
      </c>
      <c r="V380" s="14">
        <f t="shared" si="24"/>
        <v>312.10200000000003</v>
      </c>
      <c r="W380" s="14">
        <f t="shared" si="24"/>
        <v>313.93500000000006</v>
      </c>
      <c r="X380" s="14">
        <f t="shared" si="24"/>
        <v>316.20000000000005</v>
      </c>
      <c r="Y380" s="14">
        <f t="shared" si="25"/>
        <v>318.31799999999993</v>
      </c>
      <c r="Z380" s="15">
        <f t="shared" si="24"/>
        <v>327.26443558828925</v>
      </c>
      <c r="AA380" s="15">
        <f t="shared" si="24"/>
        <v>335.66066617594691</v>
      </c>
      <c r="AB380" s="15">
        <f t="shared" si="24"/>
        <v>344.55061188572472</v>
      </c>
      <c r="AC380" s="15">
        <f t="shared" si="24"/>
        <v>353.41017810001364</v>
      </c>
    </row>
    <row r="381" spans="1:29" x14ac:dyDescent="0.2">
      <c r="A381" s="4" t="s">
        <v>103</v>
      </c>
      <c r="E381" s="14">
        <f t="shared" si="26"/>
        <v>445.07299999999998</v>
      </c>
      <c r="F381" s="14">
        <f t="shared" si="24"/>
        <v>451.73200000000003</v>
      </c>
      <c r="G381" s="14">
        <f t="shared" si="24"/>
        <v>458.53300000000002</v>
      </c>
      <c r="H381" s="14">
        <f t="shared" si="24"/>
        <v>464.21200000000016</v>
      </c>
      <c r="I381" s="14">
        <f t="shared" si="24"/>
        <v>473.12100000000015</v>
      </c>
      <c r="J381" s="14">
        <f t="shared" si="24"/>
        <v>482.51800000000014</v>
      </c>
      <c r="K381" s="14">
        <f t="shared" si="24"/>
        <v>489.93700000000001</v>
      </c>
      <c r="L381" s="14">
        <f t="shared" si="24"/>
        <v>497.10900000000004</v>
      </c>
      <c r="M381" s="14">
        <f t="shared" si="24"/>
        <v>505.69800000000009</v>
      </c>
      <c r="N381" s="14">
        <f t="shared" si="24"/>
        <v>515.02</v>
      </c>
      <c r="O381" s="14">
        <f t="shared" si="24"/>
        <v>520.76499999999987</v>
      </c>
      <c r="P381" s="14">
        <f t="shared" si="24"/>
        <v>525.84700000000009</v>
      </c>
      <c r="Q381" s="14">
        <f t="shared" si="24"/>
        <v>529.50400000000002</v>
      </c>
      <c r="R381" s="14">
        <f t="shared" si="24"/>
        <v>531.31399999999996</v>
      </c>
      <c r="S381" s="14">
        <f t="shared" si="24"/>
        <v>530.34099999999989</v>
      </c>
      <c r="T381" s="14">
        <f t="shared" si="24"/>
        <v>529.62000000000012</v>
      </c>
      <c r="U381" s="14">
        <f t="shared" si="24"/>
        <v>529.35199999999998</v>
      </c>
      <c r="V381" s="14">
        <f t="shared" si="24"/>
        <v>528.92199999999991</v>
      </c>
      <c r="W381" s="14">
        <f t="shared" si="24"/>
        <v>529.20600000000013</v>
      </c>
      <c r="X381" s="14">
        <f t="shared" si="24"/>
        <v>528.77799999999991</v>
      </c>
      <c r="Y381" s="14">
        <f t="shared" si="25"/>
        <v>528.48700000000008</v>
      </c>
      <c r="Z381" s="15">
        <f t="shared" si="24"/>
        <v>529.54946781203898</v>
      </c>
      <c r="AA381" s="15">
        <f t="shared" si="24"/>
        <v>531.07298667949499</v>
      </c>
      <c r="AB381" s="15">
        <f t="shared" si="24"/>
        <v>532.12558332993513</v>
      </c>
      <c r="AC381" s="15">
        <f t="shared" si="24"/>
        <v>533.17170312054009</v>
      </c>
    </row>
    <row r="382" spans="1:29" x14ac:dyDescent="0.2">
      <c r="A382" s="4" t="s">
        <v>60</v>
      </c>
      <c r="E382" s="14">
        <f t="shared" si="26"/>
        <v>96.355000000000004</v>
      </c>
      <c r="F382" s="14">
        <f t="shared" si="24"/>
        <v>96.980000000000018</v>
      </c>
      <c r="G382" s="14">
        <f t="shared" si="24"/>
        <v>97.500000000000014</v>
      </c>
      <c r="H382" s="14">
        <f t="shared" si="24"/>
        <v>97.832999999999998</v>
      </c>
      <c r="I382" s="14">
        <f t="shared" si="24"/>
        <v>99.3</v>
      </c>
      <c r="J382" s="14">
        <f t="shared" si="24"/>
        <v>100.63000000000001</v>
      </c>
      <c r="K382" s="14">
        <f t="shared" si="24"/>
        <v>101.773</v>
      </c>
      <c r="L382" s="14">
        <f t="shared" si="24"/>
        <v>102.836</v>
      </c>
      <c r="M382" s="14">
        <f t="shared" si="24"/>
        <v>104.32899999999999</v>
      </c>
      <c r="N382" s="14">
        <f t="shared" si="24"/>
        <v>105.95500000000001</v>
      </c>
      <c r="O382" s="14">
        <f t="shared" si="24"/>
        <v>106.95400000000002</v>
      </c>
      <c r="P382" s="14">
        <f t="shared" si="24"/>
        <v>107.83399999999999</v>
      </c>
      <c r="Q382" s="14">
        <f t="shared" si="24"/>
        <v>108.16799999999998</v>
      </c>
      <c r="R382" s="14">
        <f t="shared" si="24"/>
        <v>108.24</v>
      </c>
      <c r="S382" s="14">
        <f t="shared" si="24"/>
        <v>107.66188373546693</v>
      </c>
      <c r="T382" s="14">
        <f t="shared" si="24"/>
        <v>107.67282535316915</v>
      </c>
      <c r="U382" s="14">
        <f t="shared" si="24"/>
        <v>107.79235970582513</v>
      </c>
      <c r="V382" s="14">
        <f t="shared" si="24"/>
        <v>107.58761985488542</v>
      </c>
      <c r="W382" s="14">
        <f t="shared" si="24"/>
        <v>107.59497060888734</v>
      </c>
      <c r="X382" s="14">
        <f t="shared" si="24"/>
        <v>107.7794140811539</v>
      </c>
      <c r="Y382" s="14">
        <f t="shared" si="25"/>
        <v>108.26083834533969</v>
      </c>
      <c r="Z382" s="15">
        <f t="shared" si="24"/>
        <v>108.88020057069411</v>
      </c>
      <c r="AA382" s="15">
        <f t="shared" si="24"/>
        <v>109.14425387075103</v>
      </c>
      <c r="AB382" s="15">
        <f t="shared" si="24"/>
        <v>109.74582733145623</v>
      </c>
      <c r="AC382" s="15">
        <f t="shared" si="24"/>
        <v>110.36033147217572</v>
      </c>
    </row>
    <row r="383" spans="1:29" x14ac:dyDescent="0.2">
      <c r="A383" s="4" t="s">
        <v>53</v>
      </c>
      <c r="E383" s="14">
        <f t="shared" si="26"/>
        <v>34.645000000000003</v>
      </c>
      <c r="F383" s="14">
        <f t="shared" si="24"/>
        <v>34.446000000000012</v>
      </c>
      <c r="G383" s="14">
        <f t="shared" si="24"/>
        <v>34.224999999999994</v>
      </c>
      <c r="H383" s="14">
        <f t="shared" si="24"/>
        <v>34.101000000000006</v>
      </c>
      <c r="I383" s="14">
        <f t="shared" si="24"/>
        <v>34.191000000000003</v>
      </c>
      <c r="J383" s="14">
        <f t="shared" si="24"/>
        <v>34.114000000000004</v>
      </c>
      <c r="K383" s="14">
        <f t="shared" si="24"/>
        <v>34.01</v>
      </c>
      <c r="L383" s="14">
        <f t="shared" si="24"/>
        <v>33.609000000000002</v>
      </c>
      <c r="M383" s="14">
        <f t="shared" si="24"/>
        <v>33.710999999999991</v>
      </c>
      <c r="N383" s="14">
        <f t="shared" si="24"/>
        <v>33.782000000000004</v>
      </c>
      <c r="O383" s="14">
        <f t="shared" si="24"/>
        <v>33.733000000000004</v>
      </c>
      <c r="P383" s="14">
        <f t="shared" si="24"/>
        <v>33.753999999999998</v>
      </c>
      <c r="Q383" s="14">
        <f t="shared" si="24"/>
        <v>33.631999999999998</v>
      </c>
      <c r="R383" s="14">
        <f t="shared" si="24"/>
        <v>33.284999999999997</v>
      </c>
      <c r="S383" s="14">
        <f t="shared" si="24"/>
        <v>32.847000000000001</v>
      </c>
      <c r="T383" s="14">
        <f t="shared" si="24"/>
        <v>32.634999999999998</v>
      </c>
      <c r="U383" s="14">
        <f t="shared" si="24"/>
        <v>32.32</v>
      </c>
      <c r="V383" s="14">
        <f t="shared" si="24"/>
        <v>31.931999999999999</v>
      </c>
      <c r="W383" s="14">
        <f t="shared" si="24"/>
        <v>31.766999999999999</v>
      </c>
      <c r="X383" s="14">
        <f t="shared" si="24"/>
        <v>31.516999999999999</v>
      </c>
      <c r="Y383" s="14">
        <f t="shared" si="25"/>
        <v>31.278000000000006</v>
      </c>
      <c r="Z383" s="15">
        <f t="shared" si="24"/>
        <v>30.249567625402506</v>
      </c>
      <c r="AA383" s="15">
        <f t="shared" si="24"/>
        <v>29.232043462202032</v>
      </c>
      <c r="AB383" s="15">
        <f t="shared" si="24"/>
        <v>28.193426854112055</v>
      </c>
      <c r="AC383" s="15">
        <f t="shared" si="24"/>
        <v>27.154810246022056</v>
      </c>
    </row>
    <row r="384" spans="1:29" x14ac:dyDescent="0.2">
      <c r="A384" s="4" t="s">
        <v>144</v>
      </c>
      <c r="E384" s="6">
        <f t="shared" si="26"/>
        <v>4.2119999999999997</v>
      </c>
      <c r="F384" s="6">
        <f t="shared" si="24"/>
        <v>4.266</v>
      </c>
      <c r="G384" s="6">
        <f t="shared" si="24"/>
        <v>4.3250000000000002</v>
      </c>
      <c r="H384" s="6">
        <f t="shared" si="24"/>
        <v>4.34</v>
      </c>
      <c r="I384" s="6">
        <f t="shared" si="24"/>
        <v>4.4130000000000003</v>
      </c>
      <c r="J384" s="6">
        <f t="shared" si="24"/>
        <v>4.4429999999999996</v>
      </c>
      <c r="K384" s="6">
        <f t="shared" si="24"/>
        <v>4.3730000000000002</v>
      </c>
      <c r="L384" s="6">
        <f t="shared" si="24"/>
        <v>4.42</v>
      </c>
      <c r="M384" s="6">
        <f t="shared" si="24"/>
        <v>4.45</v>
      </c>
      <c r="N384" s="6">
        <f t="shared" si="24"/>
        <v>4.46</v>
      </c>
      <c r="O384" s="6">
        <f t="shared" si="24"/>
        <v>4.532</v>
      </c>
      <c r="P384" s="6">
        <f t="shared" si="24"/>
        <v>4.5410000000000004</v>
      </c>
      <c r="Q384" s="6">
        <f t="shared" si="24"/>
        <v>4.51</v>
      </c>
      <c r="R384" s="6">
        <f t="shared" si="24"/>
        <v>4.5549999999999997</v>
      </c>
      <c r="S384" s="6">
        <f t="shared" si="24"/>
        <v>4.5039999999999996</v>
      </c>
      <c r="T384" s="6">
        <f t="shared" si="24"/>
        <v>4.4660000000000002</v>
      </c>
      <c r="U384" s="6">
        <f t="shared" si="24"/>
        <v>4.4749999999999996</v>
      </c>
      <c r="V384" s="6">
        <f t="shared" si="24"/>
        <v>4.47</v>
      </c>
      <c r="W384" s="6">
        <f t="shared" si="24"/>
        <v>4.4429999999999996</v>
      </c>
      <c r="X384" s="6">
        <f t="shared" si="24"/>
        <v>4.38</v>
      </c>
      <c r="Y384" s="6">
        <f t="shared" si="25"/>
        <v>4.32</v>
      </c>
      <c r="Z384" s="8">
        <f t="shared" si="24"/>
        <v>4.2693379095347908</v>
      </c>
      <c r="AA384" s="8">
        <f t="shared" si="24"/>
        <v>4.2669953926567699</v>
      </c>
      <c r="AB384" s="8">
        <f t="shared" si="24"/>
        <v>4.2156296620462115</v>
      </c>
      <c r="AC384" s="8">
        <f t="shared" si="24"/>
        <v>4.1642639314356522</v>
      </c>
    </row>
    <row r="385" spans="1:29" x14ac:dyDescent="0.2">
      <c r="A385" s="4" t="s">
        <v>150</v>
      </c>
      <c r="E385" s="14">
        <f t="shared" si="26"/>
        <v>164.69</v>
      </c>
      <c r="F385" s="14">
        <f t="shared" si="24"/>
        <v>166.67399999999998</v>
      </c>
      <c r="G385" s="14">
        <f t="shared" si="24"/>
        <v>168.55199999999999</v>
      </c>
      <c r="H385" s="14">
        <f t="shared" si="24"/>
        <v>170.23900000000003</v>
      </c>
      <c r="I385" s="14">
        <f t="shared" si="24"/>
        <v>172.94399999999996</v>
      </c>
      <c r="J385" s="14">
        <f t="shared" si="24"/>
        <v>175.48599999999996</v>
      </c>
      <c r="K385" s="14">
        <f t="shared" si="24"/>
        <v>177.34900000000002</v>
      </c>
      <c r="L385" s="14">
        <f t="shared" si="24"/>
        <v>179.62100000000001</v>
      </c>
      <c r="M385" s="14">
        <f t="shared" si="24"/>
        <v>182.19600000000003</v>
      </c>
      <c r="N385" s="14">
        <f t="shared" si="24"/>
        <v>185.61600000000004</v>
      </c>
      <c r="O385" s="14">
        <f t="shared" si="24"/>
        <v>187.37700000000001</v>
      </c>
      <c r="P385" s="14">
        <f t="shared" si="24"/>
        <v>189.77199999999999</v>
      </c>
      <c r="Q385" s="14">
        <f t="shared" si="24"/>
        <v>191.44099999999997</v>
      </c>
      <c r="R385" s="14">
        <f t="shared" si="24"/>
        <v>190.99099999999999</v>
      </c>
      <c r="S385" s="14">
        <f t="shared" si="24"/>
        <v>189.995</v>
      </c>
      <c r="T385" s="14">
        <f t="shared" si="24"/>
        <v>189.49599999999998</v>
      </c>
      <c r="U385" s="14">
        <f t="shared" si="24"/>
        <v>189.42300000000003</v>
      </c>
      <c r="V385" s="14">
        <f t="shared" si="24"/>
        <v>189.08199999999999</v>
      </c>
      <c r="W385" s="14">
        <f t="shared" si="24"/>
        <v>188.786</v>
      </c>
      <c r="X385" s="14">
        <f t="shared" si="24"/>
        <v>190.53900000000004</v>
      </c>
      <c r="Y385" s="14">
        <f t="shared" si="25"/>
        <v>191.01000000000002</v>
      </c>
      <c r="Z385" s="15">
        <f t="shared" si="24"/>
        <v>192.1941553222523</v>
      </c>
      <c r="AA385" s="15">
        <f t="shared" si="24"/>
        <v>193.5433283135682</v>
      </c>
      <c r="AB385" s="15">
        <f t="shared" si="24"/>
        <v>194.29652685510632</v>
      </c>
      <c r="AC385" s="15">
        <f t="shared" si="24"/>
        <v>195.47075399732699</v>
      </c>
    </row>
    <row r="386" spans="1:29" x14ac:dyDescent="0.2">
      <c r="A386" s="4" t="s">
        <v>163</v>
      </c>
      <c r="E386" s="14">
        <f t="shared" si="26"/>
        <v>49.563000000000009</v>
      </c>
      <c r="F386" s="14">
        <f t="shared" si="24"/>
        <v>50.17</v>
      </c>
      <c r="G386" s="14">
        <f t="shared" si="24"/>
        <v>50.971000000000004</v>
      </c>
      <c r="H386" s="14">
        <f t="shared" si="24"/>
        <v>51.774000000000001</v>
      </c>
      <c r="I386" s="14">
        <f t="shared" si="24"/>
        <v>52.687000000000005</v>
      </c>
      <c r="J386" s="14">
        <f t="shared" si="24"/>
        <v>53.695</v>
      </c>
      <c r="K386" s="14">
        <f t="shared" si="24"/>
        <v>54.509</v>
      </c>
      <c r="L386" s="14">
        <f t="shared" si="24"/>
        <v>55.166000000000004</v>
      </c>
      <c r="M386" s="14">
        <f t="shared" si="24"/>
        <v>56.695</v>
      </c>
      <c r="N386" s="14">
        <f t="shared" si="24"/>
        <v>57.986000000000004</v>
      </c>
      <c r="O386" s="14">
        <f t="shared" si="24"/>
        <v>58.525999999999996</v>
      </c>
      <c r="P386" s="14">
        <f t="shared" si="24"/>
        <v>58.957000000000001</v>
      </c>
      <c r="Q386" s="14">
        <f t="shared" si="24"/>
        <v>59.163000000000004</v>
      </c>
      <c r="R386" s="14">
        <f t="shared" si="24"/>
        <v>58.905999999999999</v>
      </c>
      <c r="S386" s="14">
        <f t="shared" si="24"/>
        <v>58.713000000000001</v>
      </c>
      <c r="T386" s="14">
        <f t="shared" si="24"/>
        <v>58.570999999999998</v>
      </c>
      <c r="U386" s="14">
        <f t="shared" si="24"/>
        <v>58.581999999999994</v>
      </c>
      <c r="V386" s="14">
        <f t="shared" si="24"/>
        <v>58.49199999999999</v>
      </c>
      <c r="W386" s="14">
        <f t="shared" si="24"/>
        <v>58.661999999999999</v>
      </c>
      <c r="X386" s="14">
        <f t="shared" si="24"/>
        <v>58.972000000000001</v>
      </c>
      <c r="Y386" s="14">
        <f t="shared" si="25"/>
        <v>58.924000000000007</v>
      </c>
      <c r="Z386" s="15">
        <f t="shared" si="24"/>
        <v>59.237615862348655</v>
      </c>
      <c r="AA386" s="15">
        <f t="shared" si="24"/>
        <v>59.551231724697303</v>
      </c>
      <c r="AB386" s="15">
        <f t="shared" si="24"/>
        <v>59.963149216281607</v>
      </c>
      <c r="AC386" s="15">
        <f t="shared" si="24"/>
        <v>60.272883346369618</v>
      </c>
    </row>
    <row r="387" spans="1:29" x14ac:dyDescent="0.2">
      <c r="A387" s="4" t="s">
        <v>156</v>
      </c>
      <c r="E387" s="14">
        <f t="shared" si="26"/>
        <v>420.69699999999995</v>
      </c>
      <c r="F387" s="14">
        <f t="shared" si="24"/>
        <v>425.09300000000007</v>
      </c>
      <c r="G387" s="14">
        <f t="shared" si="24"/>
        <v>429.44499999999994</v>
      </c>
      <c r="H387" s="14">
        <f t="shared" si="24"/>
        <v>432.29300000000012</v>
      </c>
      <c r="I387" s="14">
        <f t="shared" si="24"/>
        <v>436.59300000000002</v>
      </c>
      <c r="J387" s="14">
        <f t="shared" si="24"/>
        <v>441.25700000000001</v>
      </c>
      <c r="K387" s="14">
        <f t="shared" si="24"/>
        <v>444.2890000000001</v>
      </c>
      <c r="L387" s="14">
        <f t="shared" si="24"/>
        <v>446.47100000000006</v>
      </c>
      <c r="M387" s="14">
        <f t="shared" si="24"/>
        <v>450.39499999999998</v>
      </c>
      <c r="N387" s="14">
        <f t="shared" si="24"/>
        <v>456.79700000000014</v>
      </c>
      <c r="O387" s="14">
        <f t="shared" si="24"/>
        <v>460.99200000000008</v>
      </c>
      <c r="P387" s="14">
        <f t="shared" si="24"/>
        <v>464.66299999999995</v>
      </c>
      <c r="Q387" s="14">
        <f t="shared" si="24"/>
        <v>467.15799999999996</v>
      </c>
      <c r="R387" s="14">
        <f t="shared" si="24"/>
        <v>469.05299999999988</v>
      </c>
      <c r="S387" s="14">
        <f t="shared" si="24"/>
        <v>466.43200000000002</v>
      </c>
      <c r="T387" s="14">
        <f t="shared" si="24"/>
        <v>467.428</v>
      </c>
      <c r="U387" s="14">
        <f t="shared" si="24"/>
        <v>466.94000000000011</v>
      </c>
      <c r="V387" s="14">
        <f t="shared" si="24"/>
        <v>467.904</v>
      </c>
      <c r="W387" s="14">
        <f t="shared" si="24"/>
        <v>468.45600000000013</v>
      </c>
      <c r="X387" s="14">
        <f t="shared" si="24"/>
        <v>471.67499999999995</v>
      </c>
      <c r="Y387" s="14">
        <f t="shared" si="25"/>
        <v>471.59200000000004</v>
      </c>
      <c r="Z387" s="15">
        <f t="shared" si="24"/>
        <v>476.02684296526797</v>
      </c>
      <c r="AA387" s="15">
        <f t="shared" si="24"/>
        <v>480.50881701167322</v>
      </c>
      <c r="AB387" s="15">
        <f t="shared" si="24"/>
        <v>485.834538114667</v>
      </c>
      <c r="AC387" s="15">
        <f t="shared" si="24"/>
        <v>490.25939377550048</v>
      </c>
    </row>
    <row r="388" spans="1:29" x14ac:dyDescent="0.2">
      <c r="A388" s="4" t="s">
        <v>200</v>
      </c>
      <c r="E388" s="14">
        <f t="shared" si="26"/>
        <v>907.25767272727307</v>
      </c>
      <c r="F388" s="14">
        <f t="shared" si="24"/>
        <v>911.9009999999995</v>
      </c>
      <c r="G388" s="14">
        <f t="shared" si="24"/>
        <v>916.38400000000024</v>
      </c>
      <c r="H388" s="14">
        <f t="shared" si="24"/>
        <v>916.99200000000008</v>
      </c>
      <c r="I388" s="14">
        <f t="shared" si="24"/>
        <v>923.90599999999984</v>
      </c>
      <c r="J388" s="14">
        <f t="shared" si="24"/>
        <v>932.68999999999994</v>
      </c>
      <c r="K388" s="14">
        <f t="shared" si="24"/>
        <v>937.65700000000027</v>
      </c>
      <c r="L388" s="14">
        <f t="shared" si="24"/>
        <v>942.29799999999977</v>
      </c>
      <c r="M388" s="14">
        <f t="shared" si="24"/>
        <v>951.06999999999994</v>
      </c>
      <c r="N388" s="14">
        <f t="shared" si="24"/>
        <v>962.45900000000017</v>
      </c>
      <c r="O388" s="14">
        <f t="shared" si="24"/>
        <v>970.30899999999963</v>
      </c>
      <c r="P388" s="14">
        <f t="shared" si="24"/>
        <v>977.86299999999994</v>
      </c>
      <c r="Q388" s="14">
        <f t="shared" si="24"/>
        <v>984.69600000000003</v>
      </c>
      <c r="R388" s="14">
        <f t="shared" si="24"/>
        <v>989.73000000000025</v>
      </c>
      <c r="S388" s="14">
        <f t="shared" si="24"/>
        <v>987.45900000000029</v>
      </c>
      <c r="T388" s="14">
        <f t="shared" si="24"/>
        <v>991.10500000000013</v>
      </c>
      <c r="U388" s="14">
        <f t="shared" si="24"/>
        <v>992.67299999999977</v>
      </c>
      <c r="V388" s="14">
        <f t="shared" si="24"/>
        <v>996.19599999999969</v>
      </c>
      <c r="W388" s="14">
        <f t="shared" si="24"/>
        <v>998.77899999999943</v>
      </c>
      <c r="X388" s="14">
        <f t="shared" si="24"/>
        <v>1002.1519999999998</v>
      </c>
      <c r="Y388" s="14">
        <f t="shared" si="25"/>
        <v>1005.026000710801</v>
      </c>
      <c r="Z388" s="15">
        <f t="shared" si="24"/>
        <v>1019.4911862885925</v>
      </c>
      <c r="AA388" s="15">
        <f t="shared" si="24"/>
        <v>1033.9563718663846</v>
      </c>
      <c r="AB388" s="15">
        <f t="shared" si="24"/>
        <v>1048.1467311996821</v>
      </c>
      <c r="AC388" s="15">
        <f t="shared" si="24"/>
        <v>1062.5200846995826</v>
      </c>
    </row>
    <row r="389" spans="1:29" x14ac:dyDescent="0.2">
      <c r="A389" s="4" t="s">
        <v>261</v>
      </c>
      <c r="E389" s="14">
        <f t="shared" si="26"/>
        <v>241.06000000000003</v>
      </c>
      <c r="F389" s="14">
        <f t="shared" si="24"/>
        <v>240.61099999999996</v>
      </c>
      <c r="G389" s="14">
        <f t="shared" si="24"/>
        <v>240.84499999999994</v>
      </c>
      <c r="H389" s="14">
        <f t="shared" si="24"/>
        <v>240.89699999999996</v>
      </c>
      <c r="I389" s="14">
        <f t="shared" si="24"/>
        <v>241.77699999999999</v>
      </c>
      <c r="J389" s="14">
        <f t="shared" si="24"/>
        <v>243.917</v>
      </c>
      <c r="K389" s="14">
        <f t="shared" si="24"/>
        <v>245.81799999999998</v>
      </c>
      <c r="L389" s="14">
        <f t="shared" si="24"/>
        <v>248.01199999999997</v>
      </c>
      <c r="M389" s="14">
        <f t="shared" si="24"/>
        <v>250.27</v>
      </c>
      <c r="N389" s="14">
        <f t="shared" si="24"/>
        <v>252.70099999999996</v>
      </c>
      <c r="O389" s="14">
        <f t="shared" si="24"/>
        <v>254.26699999999997</v>
      </c>
      <c r="P389" s="14">
        <f t="shared" si="24"/>
        <v>255.477</v>
      </c>
      <c r="Q389" s="14">
        <f t="shared" si="24"/>
        <v>255.68199999999999</v>
      </c>
      <c r="R389" s="14">
        <f t="shared" si="24"/>
        <v>254.97700000000003</v>
      </c>
      <c r="S389" s="14">
        <f t="shared" si="24"/>
        <v>252.95699999999999</v>
      </c>
      <c r="T389" s="14">
        <f t="shared" si="24"/>
        <v>252.92299999999997</v>
      </c>
      <c r="U389" s="14">
        <f t="shared" si="24"/>
        <v>251.48700000000002</v>
      </c>
      <c r="V389" s="14">
        <f t="shared" si="24"/>
        <v>250.19099999999997</v>
      </c>
      <c r="W389" s="14">
        <f t="shared" si="24"/>
        <v>249.42500000000001</v>
      </c>
      <c r="X389" s="14">
        <f t="shared" si="24"/>
        <v>248.69899999999996</v>
      </c>
      <c r="Y389" s="14">
        <f t="shared" si="25"/>
        <v>248.56599999999997</v>
      </c>
      <c r="Z389" s="15">
        <f t="shared" si="24"/>
        <v>245.84563260840397</v>
      </c>
      <c r="AA389" s="15">
        <f t="shared" si="24"/>
        <v>243.12526521680795</v>
      </c>
      <c r="AB389" s="15">
        <f t="shared" si="24"/>
        <v>239.97712451304002</v>
      </c>
      <c r="AC389" s="15">
        <f t="shared" si="24"/>
        <v>237.25153842336502</v>
      </c>
    </row>
    <row r="390" spans="1:29" x14ac:dyDescent="0.2">
      <c r="A390" s="4" t="s">
        <v>289</v>
      </c>
      <c r="E390" s="14">
        <f t="shared" si="26"/>
        <v>350.64499999999992</v>
      </c>
      <c r="F390" s="14">
        <f t="shared" si="24"/>
        <v>352.23599999999999</v>
      </c>
      <c r="G390" s="14">
        <f t="shared" si="24"/>
        <v>354.16200000000003</v>
      </c>
      <c r="H390" s="14">
        <f t="shared" si="24"/>
        <v>356.90299999999991</v>
      </c>
      <c r="I390" s="14">
        <f t="shared" si="24"/>
        <v>360.74999999999994</v>
      </c>
      <c r="J390" s="14">
        <f t="shared" si="24"/>
        <v>365.36699999999996</v>
      </c>
      <c r="K390" s="14">
        <f t="shared" si="24"/>
        <v>369.42499999999995</v>
      </c>
      <c r="L390" s="14">
        <f t="shared" ref="F390:AC393" si="27">SUMIF($A$3:$A$366,$A390,L$3:L$366)</f>
        <v>373.44600000000003</v>
      </c>
      <c r="M390" s="14">
        <f t="shared" si="27"/>
        <v>379.46700000000004</v>
      </c>
      <c r="N390" s="14">
        <f t="shared" si="27"/>
        <v>385.72900000000004</v>
      </c>
      <c r="O390" s="14">
        <f t="shared" si="27"/>
        <v>389.50800000000004</v>
      </c>
      <c r="P390" s="14">
        <f t="shared" si="27"/>
        <v>392.45799999999997</v>
      </c>
      <c r="Q390" s="14">
        <f t="shared" si="27"/>
        <v>394.464</v>
      </c>
      <c r="R390" s="14">
        <f t="shared" si="27"/>
        <v>395.07700000000006</v>
      </c>
      <c r="S390" s="14">
        <f t="shared" si="27"/>
        <v>393.18400000000003</v>
      </c>
      <c r="T390" s="14">
        <f t="shared" si="27"/>
        <v>393.15400000000005</v>
      </c>
      <c r="U390" s="14">
        <f t="shared" si="27"/>
        <v>392.52600000000001</v>
      </c>
      <c r="V390" s="14">
        <f t="shared" si="27"/>
        <v>392.517</v>
      </c>
      <c r="W390" s="14">
        <f t="shared" si="27"/>
        <v>392.22300000000001</v>
      </c>
      <c r="X390" s="14">
        <f t="shared" si="27"/>
        <v>391.18500000000006</v>
      </c>
      <c r="Y390" s="14">
        <f t="shared" si="25"/>
        <v>389.97999999999996</v>
      </c>
      <c r="Z390" s="15">
        <f t="shared" si="27"/>
        <v>389.74784159968959</v>
      </c>
      <c r="AA390" s="15">
        <f t="shared" si="27"/>
        <v>389.51568319937911</v>
      </c>
      <c r="AB390" s="15">
        <f t="shared" si="27"/>
        <v>390.42635807767834</v>
      </c>
      <c r="AC390" s="15">
        <f t="shared" si="27"/>
        <v>390.18928247695271</v>
      </c>
    </row>
    <row r="391" spans="1:29" x14ac:dyDescent="0.2">
      <c r="A391" s="4" t="s">
        <v>308</v>
      </c>
      <c r="E391" s="14">
        <f t="shared" si="26"/>
        <v>354.47400000000005</v>
      </c>
      <c r="F391" s="14">
        <f t="shared" si="27"/>
        <v>356.62899999999991</v>
      </c>
      <c r="G391" s="14">
        <f t="shared" si="27"/>
        <v>359.39099999999979</v>
      </c>
      <c r="H391" s="14">
        <f t="shared" si="27"/>
        <v>362.21800000000002</v>
      </c>
      <c r="I391" s="14">
        <f t="shared" si="27"/>
        <v>366.50399999999991</v>
      </c>
      <c r="J391" s="14">
        <f t="shared" si="27"/>
        <v>371.27199999999993</v>
      </c>
      <c r="K391" s="14">
        <f t="shared" si="27"/>
        <v>374.67</v>
      </c>
      <c r="L391" s="14">
        <f t="shared" si="27"/>
        <v>377.99299999999994</v>
      </c>
      <c r="M391" s="14">
        <f t="shared" si="27"/>
        <v>383.04600000000005</v>
      </c>
      <c r="N391" s="14">
        <f t="shared" si="27"/>
        <v>388.01899999999995</v>
      </c>
      <c r="O391" s="14">
        <f t="shared" si="27"/>
        <v>392.33000000000004</v>
      </c>
      <c r="P391" s="14">
        <f t="shared" si="27"/>
        <v>395.48599999999999</v>
      </c>
      <c r="Q391" s="14">
        <f t="shared" si="27"/>
        <v>398.33199999999999</v>
      </c>
      <c r="R391" s="14">
        <f t="shared" si="27"/>
        <v>398.16199999999998</v>
      </c>
      <c r="S391" s="14">
        <f t="shared" si="27"/>
        <v>396.90700000000004</v>
      </c>
      <c r="T391" s="14">
        <f t="shared" si="27"/>
        <v>396.69599999999986</v>
      </c>
      <c r="U391" s="14">
        <f t="shared" si="27"/>
        <v>395.34399999999994</v>
      </c>
      <c r="V391" s="14">
        <f t="shared" si="27"/>
        <v>394.97399999999999</v>
      </c>
      <c r="W391" s="14">
        <f t="shared" si="27"/>
        <v>395.44900000000018</v>
      </c>
      <c r="X391" s="14">
        <f t="shared" si="27"/>
        <v>395.53</v>
      </c>
      <c r="Y391" s="14">
        <f t="shared" si="25"/>
        <v>395.11700000000002</v>
      </c>
      <c r="Z391" s="15">
        <f t="shared" si="27"/>
        <v>395.22064885974481</v>
      </c>
      <c r="AA391" s="15">
        <f t="shared" si="27"/>
        <v>395.32429771948949</v>
      </c>
      <c r="AB391" s="15">
        <f t="shared" si="27"/>
        <v>395.82500223483368</v>
      </c>
      <c r="AC391" s="15">
        <f t="shared" si="27"/>
        <v>395.91719043321939</v>
      </c>
    </row>
    <row r="392" spans="1:29" x14ac:dyDescent="0.2">
      <c r="A392" s="4" t="s">
        <v>339</v>
      </c>
      <c r="E392" s="14">
        <f t="shared" si="26"/>
        <v>288.41552777777775</v>
      </c>
      <c r="F392" s="14">
        <f t="shared" si="27"/>
        <v>291.21700000000004</v>
      </c>
      <c r="G392" s="14">
        <f t="shared" si="27"/>
        <v>293.66300000000001</v>
      </c>
      <c r="H392" s="14">
        <f t="shared" si="27"/>
        <v>296.41499999999996</v>
      </c>
      <c r="I392" s="14">
        <f t="shared" si="27"/>
        <v>300.07800000000009</v>
      </c>
      <c r="J392" s="14">
        <f t="shared" si="27"/>
        <v>304.029</v>
      </c>
      <c r="K392" s="14">
        <f t="shared" si="27"/>
        <v>307.20699999999999</v>
      </c>
      <c r="L392" s="14">
        <f t="shared" si="27"/>
        <v>311.33500000000004</v>
      </c>
      <c r="M392" s="14">
        <f t="shared" si="27"/>
        <v>315.67899999999997</v>
      </c>
      <c r="N392" s="14">
        <f t="shared" si="27"/>
        <v>320.54700000000003</v>
      </c>
      <c r="O392" s="14">
        <f t="shared" si="27"/>
        <v>324.4190000000001</v>
      </c>
      <c r="P392" s="14">
        <f t="shared" si="27"/>
        <v>328.39</v>
      </c>
      <c r="Q392" s="14">
        <f t="shared" si="27"/>
        <v>331.22500000000008</v>
      </c>
      <c r="R392" s="14">
        <f t="shared" si="27"/>
        <v>334.4910000000001</v>
      </c>
      <c r="S392" s="14">
        <f t="shared" si="27"/>
        <v>334.18400000000008</v>
      </c>
      <c r="T392" s="14">
        <f t="shared" si="27"/>
        <v>335.3429999999999</v>
      </c>
      <c r="U392" s="14">
        <f t="shared" si="27"/>
        <v>336.04999999999995</v>
      </c>
      <c r="V392" s="14">
        <f t="shared" si="27"/>
        <v>337.09400000000005</v>
      </c>
      <c r="W392" s="14">
        <f t="shared" si="27"/>
        <v>337.85100000000006</v>
      </c>
      <c r="X392" s="14">
        <f t="shared" si="27"/>
        <v>339.57799999999992</v>
      </c>
      <c r="Y392" s="14">
        <f t="shared" si="25"/>
        <v>339.67299999999994</v>
      </c>
      <c r="Z392" s="15">
        <f t="shared" si="27"/>
        <v>345.11142706828309</v>
      </c>
      <c r="AA392" s="15">
        <f t="shared" si="27"/>
        <v>350.54985413656624</v>
      </c>
      <c r="AB392" s="15">
        <f t="shared" si="27"/>
        <v>356.91225570804994</v>
      </c>
      <c r="AC392" s="15">
        <f t="shared" si="27"/>
        <v>362.3292106168156</v>
      </c>
    </row>
    <row r="393" spans="1:29" x14ac:dyDescent="0.2">
      <c r="A393" s="4" t="s">
        <v>263</v>
      </c>
      <c r="E393" s="14">
        <f t="shared" si="26"/>
        <v>107.59099999999998</v>
      </c>
      <c r="F393" s="14">
        <f t="shared" si="27"/>
        <v>106.94699999999999</v>
      </c>
      <c r="G393" s="14">
        <f t="shared" si="27"/>
        <v>106.23899999999998</v>
      </c>
      <c r="H393" s="14">
        <f t="shared" si="27"/>
        <v>105.92899999999997</v>
      </c>
      <c r="I393" s="14">
        <f t="shared" si="27"/>
        <v>105.80500000000001</v>
      </c>
      <c r="J393" s="14">
        <f t="shared" si="27"/>
        <v>105.86</v>
      </c>
      <c r="K393" s="14">
        <f t="shared" si="27"/>
        <v>105.64500000000001</v>
      </c>
      <c r="L393" s="14">
        <f t="shared" si="27"/>
        <v>105.29200000000002</v>
      </c>
      <c r="M393" s="14">
        <f t="shared" si="27"/>
        <v>105.53900000000002</v>
      </c>
      <c r="N393" s="14">
        <f t="shared" si="27"/>
        <v>105.27800000000002</v>
      </c>
      <c r="O393" s="14">
        <f t="shared" si="27"/>
        <v>104.69899999999998</v>
      </c>
      <c r="P393" s="14">
        <f t="shared" si="27"/>
        <v>104.517</v>
      </c>
      <c r="Q393" s="14">
        <f t="shared" si="27"/>
        <v>104.004</v>
      </c>
      <c r="R393" s="14">
        <f t="shared" si="27"/>
        <v>103.139</v>
      </c>
      <c r="S393" s="14">
        <f t="shared" si="27"/>
        <v>102.377</v>
      </c>
      <c r="T393" s="14">
        <f t="shared" si="27"/>
        <v>101.75</v>
      </c>
      <c r="U393" s="14">
        <f t="shared" si="27"/>
        <v>100.51899999999998</v>
      </c>
      <c r="V393" s="14">
        <f t="shared" si="27"/>
        <v>99.500999999999991</v>
      </c>
      <c r="W393" s="14">
        <f t="shared" si="27"/>
        <v>98.605000000000018</v>
      </c>
      <c r="X393" s="14">
        <f t="shared" si="27"/>
        <v>97.86399999999999</v>
      </c>
      <c r="Y393" s="14">
        <f t="shared" si="25"/>
        <v>96.937000000000012</v>
      </c>
      <c r="Z393" s="15">
        <f t="shared" si="27"/>
        <v>93.34667507321808</v>
      </c>
      <c r="AA393" s="15">
        <f t="shared" si="27"/>
        <v>89.756350146436148</v>
      </c>
      <c r="AB393" s="15">
        <f t="shared" si="27"/>
        <v>86.255319149030456</v>
      </c>
      <c r="AC393" s="15">
        <f t="shared" si="27"/>
        <v>82.627606383102489</v>
      </c>
    </row>
  </sheetData>
  <sortState xmlns:xlrd2="http://schemas.microsoft.com/office/spreadsheetml/2017/richdata2" ref="A3:D363">
    <sortCondition ref="C3:C363"/>
  </sortState>
  <mergeCells count="1">
    <mergeCell ref="E1:AC1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BB874-7926-4000-A7BE-8B4BBA7E98F5}">
  <dimension ref="A1:BB393"/>
  <sheetViews>
    <sheetView workbookViewId="0">
      <pane xSplit="4" ySplit="2" topLeftCell="K3" activePane="bottomRight" state="frozen"/>
      <selection pane="topRight" activeCell="E1" sqref="E1"/>
      <selection pane="bottomLeft" activeCell="A3" sqref="A3"/>
      <selection pane="bottomRight" activeCell="Q34" sqref="Q34"/>
    </sheetView>
  </sheetViews>
  <sheetFormatPr defaultColWidth="8.85546875" defaultRowHeight="12.75" x14ac:dyDescent="0.2"/>
  <cols>
    <col min="1" max="1" width="8.5703125" style="4" bestFit="1" customWidth="1"/>
    <col min="2" max="2" width="3.140625" style="4" bestFit="1" customWidth="1"/>
    <col min="3" max="3" width="6" style="4" bestFit="1" customWidth="1"/>
    <col min="4" max="4" width="19.5703125" style="4" customWidth="1"/>
    <col min="5" max="24" width="6.42578125" style="4" bestFit="1" customWidth="1"/>
    <col min="25" max="25" width="6.7109375" style="9" bestFit="1" customWidth="1"/>
    <col min="26" max="29" width="6.42578125" style="9" bestFit="1" customWidth="1"/>
    <col min="30" max="49" width="6.42578125" style="4" bestFit="1" customWidth="1"/>
    <col min="50" max="50" width="7.42578125" style="9" bestFit="1" customWidth="1"/>
    <col min="51" max="54" width="6.42578125" style="9" bestFit="1" customWidth="1"/>
    <col min="55" max="16384" width="8.85546875" style="4"/>
  </cols>
  <sheetData>
    <row r="1" spans="1:54" x14ac:dyDescent="0.2">
      <c r="A1" s="2"/>
      <c r="B1" s="2"/>
      <c r="C1" s="2"/>
      <c r="D1" s="2"/>
      <c r="E1" s="56" t="s">
        <v>384</v>
      </c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 t="s">
        <v>385</v>
      </c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</row>
    <row r="2" spans="1:54" x14ac:dyDescent="0.2">
      <c r="A2" s="1" t="s">
        <v>0</v>
      </c>
      <c r="B2" s="1" t="s">
        <v>1</v>
      </c>
      <c r="C2" s="1" t="s">
        <v>2</v>
      </c>
      <c r="D2" s="1" t="s">
        <v>3</v>
      </c>
      <c r="E2" s="1">
        <v>2000</v>
      </c>
      <c r="F2" s="1">
        <v>2001</v>
      </c>
      <c r="G2" s="1">
        <v>2002</v>
      </c>
      <c r="H2" s="1">
        <v>2003</v>
      </c>
      <c r="I2" s="1">
        <v>2004</v>
      </c>
      <c r="J2" s="1">
        <v>2005</v>
      </c>
      <c r="K2" s="1">
        <v>2006</v>
      </c>
      <c r="L2" s="1">
        <v>2007</v>
      </c>
      <c r="M2" s="1">
        <v>2008</v>
      </c>
      <c r="N2" s="1">
        <v>2009</v>
      </c>
      <c r="O2" s="1">
        <v>2010</v>
      </c>
      <c r="P2" s="1">
        <v>2011</v>
      </c>
      <c r="Q2" s="1">
        <v>2012</v>
      </c>
      <c r="R2" s="1">
        <v>2013</v>
      </c>
      <c r="S2" s="1">
        <v>2014</v>
      </c>
      <c r="T2" s="1">
        <v>2015</v>
      </c>
      <c r="U2" s="1">
        <v>2016</v>
      </c>
      <c r="V2" s="1">
        <v>2017</v>
      </c>
      <c r="W2" s="1">
        <v>2018</v>
      </c>
      <c r="X2" s="1">
        <v>2019</v>
      </c>
      <c r="Y2" s="7">
        <v>2020</v>
      </c>
      <c r="Z2" s="7">
        <v>2025</v>
      </c>
      <c r="AA2" s="7">
        <v>2030</v>
      </c>
      <c r="AB2" s="7">
        <v>2035</v>
      </c>
      <c r="AC2" s="7">
        <v>2040</v>
      </c>
      <c r="AD2" s="1">
        <v>2000</v>
      </c>
      <c r="AE2" s="1">
        <v>2001</v>
      </c>
      <c r="AF2" s="1">
        <v>2002</v>
      </c>
      <c r="AG2" s="1">
        <v>2003</v>
      </c>
      <c r="AH2" s="1">
        <v>2004</v>
      </c>
      <c r="AI2" s="1">
        <v>2005</v>
      </c>
      <c r="AJ2" s="1">
        <v>2006</v>
      </c>
      <c r="AK2" s="1">
        <v>2007</v>
      </c>
      <c r="AL2" s="1">
        <v>2008</v>
      </c>
      <c r="AM2" s="1">
        <v>2009</v>
      </c>
      <c r="AN2" s="1">
        <v>2010</v>
      </c>
      <c r="AO2" s="1">
        <v>2011</v>
      </c>
      <c r="AP2" s="1">
        <v>2012</v>
      </c>
      <c r="AQ2" s="1">
        <v>2013</v>
      </c>
      <c r="AR2" s="1">
        <v>2014</v>
      </c>
      <c r="AS2" s="1">
        <v>2015</v>
      </c>
      <c r="AT2" s="1">
        <v>2016</v>
      </c>
      <c r="AU2" s="1">
        <v>2017</v>
      </c>
      <c r="AV2" s="1">
        <v>2018</v>
      </c>
      <c r="AW2" s="1">
        <v>2019</v>
      </c>
      <c r="AX2" s="7">
        <v>2020</v>
      </c>
      <c r="AY2" s="7">
        <v>2025</v>
      </c>
      <c r="AZ2" s="7">
        <v>2030</v>
      </c>
      <c r="BA2" s="7">
        <v>2035</v>
      </c>
      <c r="BB2" s="7">
        <v>2040</v>
      </c>
    </row>
    <row r="3" spans="1:54" x14ac:dyDescent="0.2">
      <c r="A3" s="2" t="s">
        <v>4</v>
      </c>
      <c r="B3" s="2" t="str">
        <f t="shared" ref="B3:B10" si="0">LEFT(C3,2)</f>
        <v>33</v>
      </c>
      <c r="C3" s="2">
        <v>33001</v>
      </c>
      <c r="D3" s="2" t="s">
        <v>5</v>
      </c>
      <c r="E3" s="6">
        <v>1.8628667563930013</v>
      </c>
      <c r="F3" s="6">
        <v>2.8797981157469716</v>
      </c>
      <c r="G3" s="6">
        <v>2.9741184387617765</v>
      </c>
      <c r="H3" s="6">
        <v>3.0273755047106325</v>
      </c>
      <c r="I3" s="6">
        <v>3.463687752355316</v>
      </c>
      <c r="J3" s="6">
        <v>3.8172072678331088</v>
      </c>
      <c r="K3" s="6">
        <v>3.7614266487213994</v>
      </c>
      <c r="L3" s="6">
        <v>4.774986541049798</v>
      </c>
      <c r="M3" s="6">
        <v>5.1260228802153422</v>
      </c>
      <c r="N3" s="6">
        <v>5.6198317631224759</v>
      </c>
      <c r="O3" s="6">
        <v>6.0015545087483169</v>
      </c>
      <c r="P3" s="6">
        <v>5.2961103633916551</v>
      </c>
      <c r="Q3" s="6">
        <v>4.7268882907133243</v>
      </c>
      <c r="R3" s="6">
        <v>4.1576662180349926</v>
      </c>
      <c r="S3" s="6">
        <v>3.5884441453566618</v>
      </c>
      <c r="T3" s="6">
        <v>3.019222072678331</v>
      </c>
      <c r="U3" s="6">
        <v>2.7450000000000001</v>
      </c>
      <c r="V3" s="6">
        <v>2.4500000000000002</v>
      </c>
      <c r="W3" s="6">
        <v>4.1109999999999998</v>
      </c>
      <c r="X3" s="6">
        <v>2.153</v>
      </c>
      <c r="Y3" s="8">
        <v>3.1020000000000003</v>
      </c>
      <c r="Z3" s="8">
        <v>3.1020000000000003</v>
      </c>
      <c r="AA3" s="8">
        <v>3.1020000000000003</v>
      </c>
      <c r="AB3" s="8">
        <v>3.1020000000000003</v>
      </c>
      <c r="AC3" s="8">
        <v>3.1020000000000003</v>
      </c>
      <c r="AD3" s="6">
        <v>0</v>
      </c>
      <c r="AE3" s="6">
        <v>0</v>
      </c>
      <c r="AF3" s="6">
        <v>0</v>
      </c>
      <c r="AG3" s="6">
        <v>0</v>
      </c>
      <c r="AH3" s="6">
        <v>0</v>
      </c>
      <c r="AI3" s="6">
        <v>0</v>
      </c>
      <c r="AJ3" s="6">
        <v>0</v>
      </c>
      <c r="AK3" s="6">
        <v>0</v>
      </c>
      <c r="AL3" s="6">
        <v>0</v>
      </c>
      <c r="AM3" s="6">
        <v>0</v>
      </c>
      <c r="AN3" s="6">
        <v>0</v>
      </c>
      <c r="AO3" s="6">
        <v>0</v>
      </c>
      <c r="AP3" s="6">
        <v>0</v>
      </c>
      <c r="AQ3" s="6">
        <v>0</v>
      </c>
      <c r="AR3" s="6">
        <v>0</v>
      </c>
      <c r="AS3" s="6">
        <v>0</v>
      </c>
      <c r="AT3" s="6">
        <v>0</v>
      </c>
      <c r="AU3" s="6">
        <v>0</v>
      </c>
      <c r="AV3" s="6">
        <v>0</v>
      </c>
      <c r="AW3" s="6">
        <v>0</v>
      </c>
      <c r="AX3" s="8">
        <v>0</v>
      </c>
      <c r="AY3" s="8">
        <v>0</v>
      </c>
      <c r="AZ3" s="8">
        <v>0</v>
      </c>
      <c r="BA3" s="8">
        <v>0</v>
      </c>
      <c r="BB3" s="8">
        <v>0</v>
      </c>
    </row>
    <row r="4" spans="1:54" x14ac:dyDescent="0.2">
      <c r="A4" s="2" t="s">
        <v>4</v>
      </c>
      <c r="B4" s="2" t="str">
        <f t="shared" si="0"/>
        <v>33</v>
      </c>
      <c r="C4" s="2">
        <v>33002</v>
      </c>
      <c r="D4" s="2" t="s">
        <v>6</v>
      </c>
      <c r="E4" s="6">
        <v>2.1130567685589523</v>
      </c>
      <c r="F4" s="6">
        <v>5.6762074235807871</v>
      </c>
      <c r="G4" s="6">
        <v>6.4232991266375548</v>
      </c>
      <c r="H4" s="6">
        <v>8.7417598253275113</v>
      </c>
      <c r="I4" s="6">
        <v>9.774334061135372</v>
      </c>
      <c r="J4" s="6">
        <v>6.7857358078602621</v>
      </c>
      <c r="K4" s="6">
        <v>7.9041746724890833</v>
      </c>
      <c r="L4" s="6">
        <v>7.1823100436681226</v>
      </c>
      <c r="M4" s="6">
        <v>7.7417030567685599</v>
      </c>
      <c r="N4" s="6">
        <v>7.6108231441048035</v>
      </c>
      <c r="O4" s="6">
        <v>7.1238711790393019</v>
      </c>
      <c r="P4" s="6">
        <v>5.1488689956331886</v>
      </c>
      <c r="Q4" s="6">
        <v>4.9864951965065512</v>
      </c>
      <c r="R4" s="6">
        <v>4.8241213973799129</v>
      </c>
      <c r="S4" s="6">
        <v>4.6617475982532754</v>
      </c>
      <c r="T4" s="6">
        <v>4.499373799126638</v>
      </c>
      <c r="U4" s="6">
        <v>3.448</v>
      </c>
      <c r="V4" s="6">
        <v>4.3369999999999997</v>
      </c>
      <c r="W4" s="6">
        <v>5.7380000000000004</v>
      </c>
      <c r="X4" s="6">
        <v>2.319</v>
      </c>
      <c r="Y4" s="8">
        <v>4.5076666666666663</v>
      </c>
      <c r="Z4" s="8">
        <v>4.5076666666666663</v>
      </c>
      <c r="AA4" s="8">
        <v>4.5076666666666663</v>
      </c>
      <c r="AB4" s="8">
        <v>4.5076666666666663</v>
      </c>
      <c r="AC4" s="8">
        <v>4.5076666666666663</v>
      </c>
      <c r="AD4" s="6">
        <v>0</v>
      </c>
      <c r="AE4" s="6">
        <v>0</v>
      </c>
      <c r="AF4" s="6">
        <v>0</v>
      </c>
      <c r="AG4" s="6">
        <v>0</v>
      </c>
      <c r="AH4" s="6">
        <v>0</v>
      </c>
      <c r="AI4" s="6">
        <v>0</v>
      </c>
      <c r="AJ4" s="6">
        <v>0</v>
      </c>
      <c r="AK4" s="6">
        <v>0</v>
      </c>
      <c r="AL4" s="6">
        <v>0</v>
      </c>
      <c r="AM4" s="6">
        <v>0</v>
      </c>
      <c r="AN4" s="6">
        <v>0</v>
      </c>
      <c r="AO4" s="6">
        <v>0</v>
      </c>
      <c r="AP4" s="6">
        <v>0</v>
      </c>
      <c r="AQ4" s="6">
        <v>0</v>
      </c>
      <c r="AR4" s="6">
        <v>0</v>
      </c>
      <c r="AS4" s="6">
        <v>0</v>
      </c>
      <c r="AT4" s="6">
        <v>0</v>
      </c>
      <c r="AU4" s="6">
        <v>0</v>
      </c>
      <c r="AV4" s="6">
        <v>0</v>
      </c>
      <c r="AW4" s="6">
        <v>0</v>
      </c>
      <c r="AX4" s="8">
        <v>0</v>
      </c>
      <c r="AY4" s="8">
        <v>0</v>
      </c>
      <c r="AZ4" s="8">
        <v>0</v>
      </c>
      <c r="BA4" s="8">
        <v>0</v>
      </c>
      <c r="BB4" s="8">
        <v>0</v>
      </c>
    </row>
    <row r="5" spans="1:54" x14ac:dyDescent="0.2">
      <c r="A5" s="2" t="s">
        <v>4</v>
      </c>
      <c r="B5" s="2" t="str">
        <f t="shared" si="0"/>
        <v>33</v>
      </c>
      <c r="C5" s="2">
        <v>33003</v>
      </c>
      <c r="D5" s="2" t="s">
        <v>7</v>
      </c>
      <c r="E5" s="6">
        <v>0.40805652759084793</v>
      </c>
      <c r="F5" s="6">
        <v>0.63081292059219374</v>
      </c>
      <c r="G5" s="6">
        <v>0.65147356277638913</v>
      </c>
      <c r="H5" s="6">
        <v>0.66313939626994811</v>
      </c>
      <c r="I5" s="6">
        <v>0.7587125552778311</v>
      </c>
      <c r="J5" s="6">
        <v>0.83615016343010962</v>
      </c>
      <c r="K5" s="6">
        <v>0.82393155162468756</v>
      </c>
      <c r="L5" s="6">
        <v>1.0459494328013843</v>
      </c>
      <c r="M5" s="6">
        <v>1.1228431070947895</v>
      </c>
      <c r="N5" s="6">
        <v>1.2310107671601616</v>
      </c>
      <c r="O5" s="6">
        <v>1.3146262257258221</v>
      </c>
      <c r="P5" s="6">
        <v>1.1601003653143624</v>
      </c>
      <c r="Q5" s="6">
        <v>1.1680802922514899</v>
      </c>
      <c r="R5" s="6">
        <v>1.1760602191886176</v>
      </c>
      <c r="S5" s="6">
        <v>1.184040146125745</v>
      </c>
      <c r="T5" s="6">
        <v>1.1920200730628725</v>
      </c>
      <c r="U5" s="6">
        <v>1.1920200730628725</v>
      </c>
      <c r="V5" s="6">
        <v>1.2</v>
      </c>
      <c r="W5" s="6">
        <v>0.35308452722063038</v>
      </c>
      <c r="X5" s="6">
        <v>1.541204301075269</v>
      </c>
      <c r="Y5" s="8">
        <v>0.93866413527927506</v>
      </c>
      <c r="Z5" s="8">
        <v>0.91503486676116763</v>
      </c>
      <c r="AA5" s="8">
        <v>0.91503486676116763</v>
      </c>
      <c r="AB5" s="8">
        <v>0.91503486676116763</v>
      </c>
      <c r="AC5" s="8">
        <v>0.91503486676116763</v>
      </c>
      <c r="AD5" s="6">
        <v>0</v>
      </c>
      <c r="AE5" s="6">
        <v>0</v>
      </c>
      <c r="AF5" s="6">
        <v>0</v>
      </c>
      <c r="AG5" s="6">
        <v>0</v>
      </c>
      <c r="AH5" s="6">
        <v>0</v>
      </c>
      <c r="AI5" s="6">
        <v>0</v>
      </c>
      <c r="AJ5" s="6">
        <v>0</v>
      </c>
      <c r="AK5" s="6">
        <v>0</v>
      </c>
      <c r="AL5" s="6">
        <v>0</v>
      </c>
      <c r="AM5" s="6">
        <v>0</v>
      </c>
      <c r="AN5" s="6">
        <v>0</v>
      </c>
      <c r="AO5" s="6">
        <v>0</v>
      </c>
      <c r="AP5" s="6">
        <v>0</v>
      </c>
      <c r="AQ5" s="6">
        <v>0</v>
      </c>
      <c r="AR5" s="6">
        <v>0</v>
      </c>
      <c r="AS5" s="6">
        <v>0</v>
      </c>
      <c r="AT5" s="6">
        <v>0</v>
      </c>
      <c r="AU5" s="6">
        <v>0</v>
      </c>
      <c r="AV5" s="6">
        <v>0</v>
      </c>
      <c r="AW5" s="6">
        <v>0</v>
      </c>
      <c r="AX5" s="8">
        <v>0</v>
      </c>
      <c r="AY5" s="8">
        <v>0</v>
      </c>
      <c r="AZ5" s="8">
        <v>0</v>
      </c>
      <c r="BA5" s="8">
        <v>0</v>
      </c>
      <c r="BB5" s="8">
        <v>0</v>
      </c>
    </row>
    <row r="6" spans="1:54" x14ac:dyDescent="0.2">
      <c r="A6" s="2" t="s">
        <v>4</v>
      </c>
      <c r="B6" s="2" t="str">
        <f t="shared" si="0"/>
        <v>33</v>
      </c>
      <c r="C6" s="2">
        <v>33004</v>
      </c>
      <c r="D6" s="2" t="s">
        <v>8</v>
      </c>
      <c r="E6" s="6">
        <v>0.64866582150101415</v>
      </c>
      <c r="F6" s="6">
        <v>1.9027854969574036</v>
      </c>
      <c r="G6" s="6">
        <v>2.9408453346855987</v>
      </c>
      <c r="H6" s="6">
        <v>3.0324797160243411</v>
      </c>
      <c r="I6" s="6">
        <v>3.8902581135902636</v>
      </c>
      <c r="J6" s="6">
        <v>4.0308012170385394</v>
      </c>
      <c r="K6" s="6">
        <v>2.9917687626774851</v>
      </c>
      <c r="L6" s="6">
        <v>2.6537150101419877</v>
      </c>
      <c r="M6" s="6">
        <v>3.3537210953346857</v>
      </c>
      <c r="N6" s="6">
        <v>2.5715289046653149</v>
      </c>
      <c r="O6" s="6">
        <v>2.3128823529411764</v>
      </c>
      <c r="P6" s="6">
        <v>2.155387931034483</v>
      </c>
      <c r="Q6" s="6">
        <v>2.1629103448275862</v>
      </c>
      <c r="R6" s="6">
        <v>2.1704327586206897</v>
      </c>
      <c r="S6" s="6">
        <v>2.1779551724137933</v>
      </c>
      <c r="T6" s="6">
        <v>2.1854775862068965</v>
      </c>
      <c r="U6" s="6">
        <v>2.6280000000000001</v>
      </c>
      <c r="V6" s="6">
        <v>2.1930000000000001</v>
      </c>
      <c r="W6" s="6">
        <v>2.1539999999999999</v>
      </c>
      <c r="X6" s="6">
        <v>3.1150000000000002</v>
      </c>
      <c r="Y6" s="8">
        <v>2.3249999999999997</v>
      </c>
      <c r="Z6" s="8">
        <v>2.3249999999999997</v>
      </c>
      <c r="AA6" s="8">
        <v>2.3249999999999997</v>
      </c>
      <c r="AB6" s="8">
        <v>2.3249999999999997</v>
      </c>
      <c r="AC6" s="8">
        <v>2.3249999999999997</v>
      </c>
      <c r="AD6" s="6">
        <v>47.708549999999832</v>
      </c>
      <c r="AE6" s="6">
        <v>47.038499999999885</v>
      </c>
      <c r="AF6" s="6">
        <v>46.368449999999939</v>
      </c>
      <c r="AG6" s="6">
        <v>45.698399999999765</v>
      </c>
      <c r="AH6" s="6">
        <v>45.028349999999818</v>
      </c>
      <c r="AI6" s="6">
        <v>44.358299999999872</v>
      </c>
      <c r="AJ6" s="6">
        <v>43.688249999999925</v>
      </c>
      <c r="AK6" s="6">
        <v>43.018199999999752</v>
      </c>
      <c r="AL6" s="6">
        <v>42.348149999999805</v>
      </c>
      <c r="AM6" s="6">
        <v>41.678099999999858</v>
      </c>
      <c r="AN6" s="6">
        <v>41.008049999999912</v>
      </c>
      <c r="AO6" s="6">
        <v>40.337999999999965</v>
      </c>
      <c r="AP6" s="6">
        <v>40.564258874260815</v>
      </c>
      <c r="AQ6" s="6">
        <v>40.790517748521665</v>
      </c>
      <c r="AR6" s="6">
        <v>41.016776622782515</v>
      </c>
      <c r="AS6" s="6">
        <v>41.243035497043365</v>
      </c>
      <c r="AT6" s="6">
        <v>41.469294371304215</v>
      </c>
      <c r="AU6" s="6">
        <v>41.695553245565009</v>
      </c>
      <c r="AV6" s="6">
        <v>41.921812119825859</v>
      </c>
      <c r="AW6" s="6">
        <v>42.148070994086709</v>
      </c>
      <c r="AX6" s="8">
        <v>42.348776094058564</v>
      </c>
      <c r="AY6" s="8">
        <v>43.352301593917787</v>
      </c>
      <c r="AZ6" s="8">
        <v>44.355827093776952</v>
      </c>
      <c r="BA6" s="8">
        <v>45.359352593636174</v>
      </c>
      <c r="BB6" s="8">
        <v>46.362878093495397</v>
      </c>
    </row>
    <row r="7" spans="1:54" x14ac:dyDescent="0.2">
      <c r="A7" s="2" t="s">
        <v>4</v>
      </c>
      <c r="B7" s="2" t="str">
        <f t="shared" si="0"/>
        <v>33</v>
      </c>
      <c r="C7" s="2">
        <v>33005</v>
      </c>
      <c r="D7" s="2" t="s">
        <v>9</v>
      </c>
      <c r="E7" s="6">
        <v>14.312969432314411</v>
      </c>
      <c r="F7" s="6">
        <v>38.448272925764194</v>
      </c>
      <c r="G7" s="6">
        <v>43.508762008733626</v>
      </c>
      <c r="H7" s="6">
        <v>59.213052401746722</v>
      </c>
      <c r="I7" s="6">
        <v>66.207281659388656</v>
      </c>
      <c r="J7" s="6">
        <v>45.963757641921397</v>
      </c>
      <c r="K7" s="6">
        <v>53.539598253275109</v>
      </c>
      <c r="L7" s="6">
        <v>48.649986899563316</v>
      </c>
      <c r="M7" s="6">
        <v>52.439082969432313</v>
      </c>
      <c r="N7" s="6">
        <v>51.552556768558951</v>
      </c>
      <c r="O7" s="6">
        <v>48.254146288209611</v>
      </c>
      <c r="P7" s="6">
        <v>34.876301310043665</v>
      </c>
      <c r="Q7" s="6">
        <v>30.240041048034932</v>
      </c>
      <c r="R7" s="6">
        <v>25.603780786026199</v>
      </c>
      <c r="S7" s="6">
        <v>20.967520524017466</v>
      </c>
      <c r="T7" s="6">
        <v>16.331260262008733</v>
      </c>
      <c r="U7" s="6">
        <v>11.427</v>
      </c>
      <c r="V7" s="6">
        <v>11.695</v>
      </c>
      <c r="W7" s="6">
        <v>13.811999999999999</v>
      </c>
      <c r="X7" s="6">
        <v>11.882</v>
      </c>
      <c r="Y7" s="8">
        <v>12.311333333333332</v>
      </c>
      <c r="Z7" s="8">
        <v>12.311333333333332</v>
      </c>
      <c r="AA7" s="8">
        <v>12.311333333333332</v>
      </c>
      <c r="AB7" s="8">
        <v>12.311333333333332</v>
      </c>
      <c r="AC7" s="8">
        <v>12.311333333333332</v>
      </c>
      <c r="AD7" s="6">
        <v>104.73181250000016</v>
      </c>
      <c r="AE7" s="6">
        <v>108.07124999999996</v>
      </c>
      <c r="AF7" s="6">
        <v>111.41068749999977</v>
      </c>
      <c r="AG7" s="6">
        <v>114.75012499999957</v>
      </c>
      <c r="AH7" s="6">
        <v>118.08956250000028</v>
      </c>
      <c r="AI7" s="6">
        <v>121.42900000000009</v>
      </c>
      <c r="AJ7" s="6">
        <v>124.76843749999989</v>
      </c>
      <c r="AK7" s="6">
        <v>128.10787499999969</v>
      </c>
      <c r="AL7" s="6">
        <v>131.4473124999995</v>
      </c>
      <c r="AM7" s="6">
        <v>134.78675000000021</v>
      </c>
      <c r="AN7" s="6">
        <v>138.12618750000001</v>
      </c>
      <c r="AO7" s="6">
        <v>141.46562499999982</v>
      </c>
      <c r="AP7" s="6">
        <v>145.48993735768454</v>
      </c>
      <c r="AQ7" s="6">
        <v>149.51424971536926</v>
      </c>
      <c r="AR7" s="6">
        <v>153.53856207305398</v>
      </c>
      <c r="AS7" s="6">
        <v>157.5628744307387</v>
      </c>
      <c r="AT7" s="6">
        <v>161.58718678842342</v>
      </c>
      <c r="AU7" s="6">
        <v>165.61149914610814</v>
      </c>
      <c r="AV7" s="6">
        <v>169.63581150379287</v>
      </c>
      <c r="AW7" s="6">
        <v>173.66012386147759</v>
      </c>
      <c r="AX7" s="8">
        <v>174.4870768322462</v>
      </c>
      <c r="AY7" s="8">
        <v>178.62184168609087</v>
      </c>
      <c r="AZ7" s="8">
        <v>182.75660653993555</v>
      </c>
      <c r="BA7" s="8">
        <v>186.89137139378022</v>
      </c>
      <c r="BB7" s="8">
        <v>191.02613624762512</v>
      </c>
    </row>
    <row r="8" spans="1:54" x14ac:dyDescent="0.2">
      <c r="A8" s="2" t="s">
        <v>4</v>
      </c>
      <c r="B8" s="2" t="str">
        <f t="shared" si="0"/>
        <v>33</v>
      </c>
      <c r="C8" s="2">
        <v>33006</v>
      </c>
      <c r="D8" s="2" t="s">
        <v>10</v>
      </c>
      <c r="E8" s="6">
        <v>0.70966352624495288</v>
      </c>
      <c r="F8" s="6">
        <v>1.0970659488559893</v>
      </c>
      <c r="G8" s="6">
        <v>1.1329975004806767</v>
      </c>
      <c r="H8" s="6">
        <v>1.1532859065564314</v>
      </c>
      <c r="I8" s="6">
        <v>1.3195000961353587</v>
      </c>
      <c r="J8" s="6">
        <v>1.4541741972697559</v>
      </c>
      <c r="K8" s="6">
        <v>1.4329244376081525</v>
      </c>
      <c r="L8" s="6">
        <v>1.8190424918284946</v>
      </c>
      <c r="M8" s="6">
        <v>1.9527706210344165</v>
      </c>
      <c r="N8" s="6">
        <v>2.1408882907133244</v>
      </c>
      <c r="O8" s="6">
        <v>2.2863064795231685</v>
      </c>
      <c r="P8" s="6">
        <v>2.0175658527206308</v>
      </c>
      <c r="Q8" s="6">
        <v>2.0502526821765046</v>
      </c>
      <c r="R8" s="6">
        <v>2.0829395116323788</v>
      </c>
      <c r="S8" s="6">
        <v>2.1156263410882525</v>
      </c>
      <c r="T8" s="6">
        <v>2.1483131705441258</v>
      </c>
      <c r="U8" s="6">
        <v>1.944</v>
      </c>
      <c r="V8" s="6">
        <v>2.181</v>
      </c>
      <c r="W8" s="6">
        <v>3.7309999999999999</v>
      </c>
      <c r="X8" s="6">
        <v>4.5179999999999998</v>
      </c>
      <c r="Y8" s="8">
        <v>2.9842887819798136</v>
      </c>
      <c r="Z8" s="8">
        <v>3.584124053773607</v>
      </c>
      <c r="AA8" s="8">
        <v>4.1839593255673577</v>
      </c>
      <c r="AB8" s="8">
        <v>4.7837945973611511</v>
      </c>
      <c r="AC8" s="8">
        <v>5.383629869154916</v>
      </c>
      <c r="AD8" s="6">
        <v>2.8791000000000224</v>
      </c>
      <c r="AE8" s="6">
        <v>2.9916249999999991</v>
      </c>
      <c r="AF8" s="6">
        <v>3.1041500000000042</v>
      </c>
      <c r="AG8" s="6">
        <v>3.2166750000000093</v>
      </c>
      <c r="AH8" s="6">
        <v>3.3292000000000144</v>
      </c>
      <c r="AI8" s="6">
        <v>3.4417250000000195</v>
      </c>
      <c r="AJ8" s="6">
        <v>3.5542499999999961</v>
      </c>
      <c r="AK8" s="6">
        <v>3.6667750000000012</v>
      </c>
      <c r="AL8" s="6">
        <v>3.7793000000000063</v>
      </c>
      <c r="AM8" s="6">
        <v>3.8918250000000114</v>
      </c>
      <c r="AN8" s="6">
        <v>4.0043500000000165</v>
      </c>
      <c r="AO8" s="6">
        <v>4.1168750000000216</v>
      </c>
      <c r="AP8" s="6">
        <v>4.2049346607393261</v>
      </c>
      <c r="AQ8" s="6">
        <v>4.292994321478659</v>
      </c>
      <c r="AR8" s="6">
        <v>4.3810539822179919</v>
      </c>
      <c r="AS8" s="6">
        <v>4.4691136429573248</v>
      </c>
      <c r="AT8" s="6">
        <v>4.5571733036966577</v>
      </c>
      <c r="AU8" s="6">
        <v>4.6452329644359907</v>
      </c>
      <c r="AV8" s="6">
        <v>4.7332926251753236</v>
      </c>
      <c r="AW8" s="6">
        <v>4.8213522859146565</v>
      </c>
      <c r="AX8" s="8">
        <v>4.9361463879602354</v>
      </c>
      <c r="AY8" s="8">
        <v>5.5101168981881585</v>
      </c>
      <c r="AZ8" s="8">
        <v>6.0840874084161101</v>
      </c>
      <c r="BA8" s="8">
        <v>6.6580579186440332</v>
      </c>
      <c r="BB8" s="8">
        <v>7.2320284288719847</v>
      </c>
    </row>
    <row r="9" spans="1:54" x14ac:dyDescent="0.2">
      <c r="A9" s="2" t="s">
        <v>4</v>
      </c>
      <c r="B9" s="2" t="str">
        <f t="shared" si="0"/>
        <v>33</v>
      </c>
      <c r="C9" s="2">
        <v>33007</v>
      </c>
      <c r="D9" s="2" t="s">
        <v>11</v>
      </c>
      <c r="E9" s="6">
        <v>6.795028263795424</v>
      </c>
      <c r="F9" s="6">
        <v>10.504406460296098</v>
      </c>
      <c r="G9" s="6">
        <v>10.848451067102481</v>
      </c>
      <c r="H9" s="6">
        <v>11.042712555277832</v>
      </c>
      <c r="I9" s="6">
        <v>12.634213420496058</v>
      </c>
      <c r="J9" s="6">
        <v>13.923717938857914</v>
      </c>
      <c r="K9" s="6">
        <v>13.720251490098059</v>
      </c>
      <c r="L9" s="6">
        <v>17.417331859257835</v>
      </c>
      <c r="M9" s="6">
        <v>18.697778696404537</v>
      </c>
      <c r="N9" s="6">
        <v>20.499005383580084</v>
      </c>
      <c r="O9" s="6">
        <v>21.891384541434341</v>
      </c>
      <c r="P9" s="6">
        <v>19.31819303980004</v>
      </c>
      <c r="Q9" s="6">
        <v>19.45455443184003</v>
      </c>
      <c r="R9" s="6">
        <v>19.590915823880025</v>
      </c>
      <c r="S9" s="6">
        <v>19.727277215920015</v>
      </c>
      <c r="T9" s="6">
        <v>19.863638607960006</v>
      </c>
      <c r="U9" s="6">
        <v>26.765000000000001</v>
      </c>
      <c r="V9" s="6">
        <v>20</v>
      </c>
      <c r="W9" s="6">
        <v>29.14</v>
      </c>
      <c r="X9" s="6">
        <v>15.218</v>
      </c>
      <c r="Y9" s="8">
        <v>27.447892248696121</v>
      </c>
      <c r="Z9" s="8">
        <v>32.347400112676041</v>
      </c>
      <c r="AA9" s="8">
        <v>37.246907976656189</v>
      </c>
      <c r="AB9" s="8">
        <v>42.146415840636223</v>
      </c>
      <c r="AC9" s="8">
        <v>47.045923704616371</v>
      </c>
      <c r="AD9" s="6">
        <v>0</v>
      </c>
      <c r="AE9" s="6">
        <v>0</v>
      </c>
      <c r="AF9" s="6">
        <v>0</v>
      </c>
      <c r="AG9" s="6">
        <v>0</v>
      </c>
      <c r="AH9" s="6">
        <v>0</v>
      </c>
      <c r="AI9" s="6">
        <v>0</v>
      </c>
      <c r="AJ9" s="6">
        <v>0</v>
      </c>
      <c r="AK9" s="6">
        <v>0</v>
      </c>
      <c r="AL9" s="6">
        <v>0</v>
      </c>
      <c r="AM9" s="6">
        <v>0</v>
      </c>
      <c r="AN9" s="6">
        <v>0</v>
      </c>
      <c r="AO9" s="6">
        <v>0</v>
      </c>
      <c r="AP9" s="6">
        <v>0</v>
      </c>
      <c r="AQ9" s="6">
        <v>0</v>
      </c>
      <c r="AR9" s="6">
        <v>0</v>
      </c>
      <c r="AS9" s="6">
        <v>0</v>
      </c>
      <c r="AT9" s="6">
        <v>0</v>
      </c>
      <c r="AU9" s="6">
        <v>0</v>
      </c>
      <c r="AV9" s="6">
        <v>0</v>
      </c>
      <c r="AW9" s="6">
        <v>0</v>
      </c>
      <c r="AX9" s="8">
        <v>0</v>
      </c>
      <c r="AY9" s="8">
        <v>0</v>
      </c>
      <c r="AZ9" s="8">
        <v>0</v>
      </c>
      <c r="BA9" s="8">
        <v>0</v>
      </c>
      <c r="BB9" s="8">
        <v>0</v>
      </c>
    </row>
    <row r="10" spans="1:54" x14ac:dyDescent="0.2">
      <c r="A10" s="2" t="s">
        <v>4</v>
      </c>
      <c r="B10" s="2" t="str">
        <f t="shared" si="0"/>
        <v>33</v>
      </c>
      <c r="C10" s="2">
        <v>33008</v>
      </c>
      <c r="D10" s="2" t="s">
        <v>12</v>
      </c>
      <c r="E10" s="6">
        <v>0.21289905787348587</v>
      </c>
      <c r="F10" s="6">
        <v>0.32911978465679681</v>
      </c>
      <c r="G10" s="6">
        <v>0.33989925014420302</v>
      </c>
      <c r="H10" s="6">
        <v>0.34598577196692948</v>
      </c>
      <c r="I10" s="6">
        <v>0.3958500288406076</v>
      </c>
      <c r="J10" s="6">
        <v>0.4362522591809268</v>
      </c>
      <c r="K10" s="6">
        <v>0.42987733128244571</v>
      </c>
      <c r="L10" s="6">
        <v>0.54571274754854837</v>
      </c>
      <c r="M10" s="6">
        <v>0.58583118631032494</v>
      </c>
      <c r="N10" s="6">
        <v>0.64226648721399737</v>
      </c>
      <c r="O10" s="6">
        <v>0.68589194385695063</v>
      </c>
      <c r="P10" s="6">
        <v>0.60526975581618925</v>
      </c>
      <c r="Q10" s="6">
        <v>1.4842158046529514</v>
      </c>
      <c r="R10" s="6">
        <v>2.3631618534897134</v>
      </c>
      <c r="S10" s="6">
        <v>3.2421079023264752</v>
      </c>
      <c r="T10" s="6">
        <v>4.1210539511632378</v>
      </c>
      <c r="U10" s="6">
        <v>5.07</v>
      </c>
      <c r="V10" s="6">
        <v>5</v>
      </c>
      <c r="W10" s="6">
        <v>2.2362020057306591</v>
      </c>
      <c r="X10" s="6">
        <v>3.0824086021505379</v>
      </c>
      <c r="Y10" s="8">
        <v>5.0476941415967644</v>
      </c>
      <c r="Z10" s="8">
        <v>6.9233686759753255</v>
      </c>
      <c r="AA10" s="8">
        <v>8.7990432103538865</v>
      </c>
      <c r="AB10" s="8">
        <v>10.674717744732504</v>
      </c>
      <c r="AC10" s="8">
        <v>12.550392279111065</v>
      </c>
      <c r="AD10" s="6">
        <v>0</v>
      </c>
      <c r="AE10" s="6">
        <v>0</v>
      </c>
      <c r="AF10" s="6">
        <v>0</v>
      </c>
      <c r="AG10" s="6">
        <v>0</v>
      </c>
      <c r="AH10" s="6">
        <v>0</v>
      </c>
      <c r="AI10" s="6">
        <v>0</v>
      </c>
      <c r="AJ10" s="6">
        <v>0</v>
      </c>
      <c r="AK10" s="6">
        <v>0</v>
      </c>
      <c r="AL10" s="6">
        <v>0</v>
      </c>
      <c r="AM10" s="6">
        <v>0</v>
      </c>
      <c r="AN10" s="6">
        <v>0</v>
      </c>
      <c r="AO10" s="6">
        <v>0</v>
      </c>
      <c r="AP10" s="6">
        <v>0</v>
      </c>
      <c r="AQ10" s="6">
        <v>0</v>
      </c>
      <c r="AR10" s="6">
        <v>0</v>
      </c>
      <c r="AS10" s="6">
        <v>0</v>
      </c>
      <c r="AT10" s="6">
        <v>0</v>
      </c>
      <c r="AU10" s="6">
        <v>0</v>
      </c>
      <c r="AV10" s="6">
        <v>0</v>
      </c>
      <c r="AW10" s="6">
        <v>0</v>
      </c>
      <c r="AX10" s="8">
        <v>0</v>
      </c>
      <c r="AY10" s="8">
        <v>0</v>
      </c>
      <c r="AZ10" s="8">
        <v>0</v>
      </c>
      <c r="BA10" s="8">
        <v>0</v>
      </c>
      <c r="BB10" s="8">
        <v>0</v>
      </c>
    </row>
    <row r="11" spans="1:54" x14ac:dyDescent="0.2">
      <c r="A11" s="2"/>
      <c r="B11" s="2"/>
      <c r="C11" s="2">
        <v>33009</v>
      </c>
      <c r="D11" s="3" t="s">
        <v>13</v>
      </c>
      <c r="E11" s="6">
        <v>8.870794078061911E-2</v>
      </c>
      <c r="F11" s="6">
        <v>0.13713324360699866</v>
      </c>
      <c r="G11" s="6">
        <v>0.14162468756008459</v>
      </c>
      <c r="H11" s="6">
        <v>0.14416073831955392</v>
      </c>
      <c r="I11" s="6">
        <v>0.16493751201691983</v>
      </c>
      <c r="J11" s="6">
        <v>0.18177177465871949</v>
      </c>
      <c r="K11" s="6">
        <v>0.17911555470101906</v>
      </c>
      <c r="L11" s="6">
        <v>0.22738031147856183</v>
      </c>
      <c r="M11" s="6">
        <v>0.24409632762930206</v>
      </c>
      <c r="N11" s="6">
        <v>0.26761103633916555</v>
      </c>
      <c r="O11" s="6">
        <v>0.28578830994039606</v>
      </c>
      <c r="P11" s="6">
        <v>0.25219573159007885</v>
      </c>
      <c r="Q11" s="6">
        <v>0.26175658527206308</v>
      </c>
      <c r="R11" s="6">
        <v>0.27131743895404731</v>
      </c>
      <c r="S11" s="6">
        <v>0.28087829263603153</v>
      </c>
      <c r="T11" s="6">
        <v>0.29043914631801576</v>
      </c>
      <c r="U11" s="6">
        <v>0.29043914631801576</v>
      </c>
      <c r="V11" s="6">
        <v>0.3</v>
      </c>
      <c r="W11" s="6">
        <v>0</v>
      </c>
      <c r="X11" s="6">
        <v>0</v>
      </c>
      <c r="Y11" s="8">
        <v>0.20187194162994793</v>
      </c>
      <c r="Z11" s="8">
        <v>0.19681304877267192</v>
      </c>
      <c r="AA11" s="8">
        <v>0.19681304877267192</v>
      </c>
      <c r="AB11" s="8">
        <v>0.19681304877267192</v>
      </c>
      <c r="AC11" s="8">
        <v>0.19681304877267192</v>
      </c>
      <c r="AD11" s="6">
        <v>8.3843249999999898</v>
      </c>
      <c r="AE11" s="6">
        <v>8.6834999999999809</v>
      </c>
      <c r="AF11" s="6">
        <v>8.982674999999972</v>
      </c>
      <c r="AG11" s="6">
        <v>9.2818500000000768</v>
      </c>
      <c r="AH11" s="6">
        <v>9.5810250000000678</v>
      </c>
      <c r="AI11" s="6">
        <v>9.8802000000000589</v>
      </c>
      <c r="AJ11" s="6">
        <v>10.17937500000005</v>
      </c>
      <c r="AK11" s="6">
        <v>10.478550000000041</v>
      </c>
      <c r="AL11" s="6">
        <v>10.777725000000032</v>
      </c>
      <c r="AM11" s="6">
        <v>11.076900000000023</v>
      </c>
      <c r="AN11" s="6">
        <v>11.376075000000014</v>
      </c>
      <c r="AO11" s="6">
        <v>11.675250000000005</v>
      </c>
      <c r="AP11" s="6">
        <v>11.643418762608704</v>
      </c>
      <c r="AQ11" s="6">
        <v>11.611587525217416</v>
      </c>
      <c r="AR11" s="6">
        <v>11.579756287826115</v>
      </c>
      <c r="AS11" s="6">
        <v>11.547925050434827</v>
      </c>
      <c r="AT11" s="6">
        <v>11.516093813043526</v>
      </c>
      <c r="AU11" s="6">
        <v>11.484262575652238</v>
      </c>
      <c r="AV11" s="6">
        <v>11.452431338260951</v>
      </c>
      <c r="AW11" s="6">
        <v>11.420600100869649</v>
      </c>
      <c r="AX11" s="8">
        <v>11.474983910873789</v>
      </c>
      <c r="AY11" s="8">
        <v>11.746902960894502</v>
      </c>
      <c r="AZ11" s="8">
        <v>12.018822010915201</v>
      </c>
      <c r="BA11" s="8">
        <v>12.290741060935915</v>
      </c>
      <c r="BB11" s="8">
        <v>12.562660110956614</v>
      </c>
    </row>
    <row r="12" spans="1:54" x14ac:dyDescent="0.2">
      <c r="A12" s="2" t="s">
        <v>4</v>
      </c>
      <c r="B12" s="2" t="str">
        <f t="shared" ref="B12:B30" si="1">LEFT(C12,2)</f>
        <v>33</v>
      </c>
      <c r="C12" s="2">
        <v>33010</v>
      </c>
      <c r="D12" s="2" t="s">
        <v>14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0.12843369175627239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6">
        <v>0</v>
      </c>
      <c r="AE12" s="6">
        <v>0</v>
      </c>
      <c r="AF12" s="6">
        <v>0</v>
      </c>
      <c r="AG12" s="6">
        <v>0</v>
      </c>
      <c r="AH12" s="6">
        <v>0</v>
      </c>
      <c r="AI12" s="6">
        <v>0</v>
      </c>
      <c r="AJ12" s="6">
        <v>0</v>
      </c>
      <c r="AK12" s="6">
        <v>0</v>
      </c>
      <c r="AL12" s="6">
        <v>0</v>
      </c>
      <c r="AM12" s="6">
        <v>0</v>
      </c>
      <c r="AN12" s="6">
        <v>0</v>
      </c>
      <c r="AO12" s="6">
        <v>0</v>
      </c>
      <c r="AP12" s="6">
        <v>0</v>
      </c>
      <c r="AQ12" s="6">
        <v>0</v>
      </c>
      <c r="AR12" s="6">
        <v>0</v>
      </c>
      <c r="AS12" s="6">
        <v>0</v>
      </c>
      <c r="AT12" s="6">
        <v>0</v>
      </c>
      <c r="AU12" s="6">
        <v>0</v>
      </c>
      <c r="AV12" s="6">
        <v>0</v>
      </c>
      <c r="AW12" s="6">
        <v>0</v>
      </c>
      <c r="AX12" s="8">
        <v>0</v>
      </c>
      <c r="AY12" s="8">
        <v>0</v>
      </c>
      <c r="AZ12" s="8">
        <v>0</v>
      </c>
      <c r="BA12" s="8">
        <v>0</v>
      </c>
      <c r="BB12" s="8">
        <v>0</v>
      </c>
    </row>
    <row r="13" spans="1:54" x14ac:dyDescent="0.2">
      <c r="A13" s="2" t="s">
        <v>4</v>
      </c>
      <c r="B13" s="2" t="str">
        <f t="shared" si="1"/>
        <v>33</v>
      </c>
      <c r="C13" s="2">
        <v>33011</v>
      </c>
      <c r="D13" s="2" t="s">
        <v>15</v>
      </c>
      <c r="E13" s="6">
        <v>2.093507402422611</v>
      </c>
      <c r="F13" s="6">
        <v>3.2363445491251683</v>
      </c>
      <c r="G13" s="6">
        <v>3.3423426264179965</v>
      </c>
      <c r="H13" s="6">
        <v>3.4021934243414731</v>
      </c>
      <c r="I13" s="6">
        <v>3.8925252835993081</v>
      </c>
      <c r="J13" s="6">
        <v>4.2898138819457801</v>
      </c>
      <c r="K13" s="6">
        <v>4.227127090944049</v>
      </c>
      <c r="L13" s="6">
        <v>5.3661753508940588</v>
      </c>
      <c r="M13" s="6">
        <v>5.7606733320515282</v>
      </c>
      <c r="N13" s="6">
        <v>6.3156204576043073</v>
      </c>
      <c r="O13" s="6">
        <v>6.744604114593348</v>
      </c>
      <c r="P13" s="6">
        <v>5.9518192655258613</v>
      </c>
      <c r="Q13" s="6">
        <v>5.3612554124206886</v>
      </c>
      <c r="R13" s="6">
        <v>4.7706915593155159</v>
      </c>
      <c r="S13" s="6">
        <v>4.1801277062103441</v>
      </c>
      <c r="T13" s="6">
        <v>3.5895638531051723</v>
      </c>
      <c r="U13" s="6">
        <v>3.5895638531051723</v>
      </c>
      <c r="V13" s="6">
        <v>2.9990000000000001</v>
      </c>
      <c r="W13" s="6">
        <v>3.1339999999999999</v>
      </c>
      <c r="X13" s="6">
        <v>3.8159999999999998</v>
      </c>
      <c r="Y13" s="8">
        <v>3.2408546177017246</v>
      </c>
      <c r="Z13" s="8">
        <v>3.2408546177017246</v>
      </c>
      <c r="AA13" s="8">
        <v>3.2408546177017246</v>
      </c>
      <c r="AB13" s="8">
        <v>3.2408546177017246</v>
      </c>
      <c r="AC13" s="8">
        <v>3.2408546177017246</v>
      </c>
      <c r="AD13" s="6">
        <v>0</v>
      </c>
      <c r="AE13" s="6">
        <v>0</v>
      </c>
      <c r="AF13" s="6">
        <v>0</v>
      </c>
      <c r="AG13" s="6">
        <v>0</v>
      </c>
      <c r="AH13" s="6">
        <v>0</v>
      </c>
      <c r="AI13" s="6">
        <v>0</v>
      </c>
      <c r="AJ13" s="6">
        <v>0</v>
      </c>
      <c r="AK13" s="6">
        <v>0</v>
      </c>
      <c r="AL13" s="6">
        <v>0</v>
      </c>
      <c r="AM13" s="6">
        <v>0</v>
      </c>
      <c r="AN13" s="6">
        <v>0</v>
      </c>
      <c r="AO13" s="6">
        <v>0</v>
      </c>
      <c r="AP13" s="6">
        <v>0</v>
      </c>
      <c r="AQ13" s="6">
        <v>0</v>
      </c>
      <c r="AR13" s="6">
        <v>0</v>
      </c>
      <c r="AS13" s="6">
        <v>0</v>
      </c>
      <c r="AT13" s="6">
        <v>0</v>
      </c>
      <c r="AU13" s="6">
        <v>0</v>
      </c>
      <c r="AV13" s="6">
        <v>0</v>
      </c>
      <c r="AW13" s="6">
        <v>0</v>
      </c>
      <c r="AX13" s="8">
        <v>0</v>
      </c>
      <c r="AY13" s="8">
        <v>0</v>
      </c>
      <c r="AZ13" s="8">
        <v>0</v>
      </c>
      <c r="BA13" s="8">
        <v>0</v>
      </c>
      <c r="BB13" s="8">
        <v>0</v>
      </c>
    </row>
    <row r="14" spans="1:54" x14ac:dyDescent="0.2">
      <c r="A14" s="2" t="s">
        <v>4</v>
      </c>
      <c r="B14" s="2" t="str">
        <f t="shared" si="1"/>
        <v>33</v>
      </c>
      <c r="C14" s="2">
        <v>33012</v>
      </c>
      <c r="D14" s="2" t="s">
        <v>16</v>
      </c>
      <c r="E14" s="6">
        <v>1.8339737991266374</v>
      </c>
      <c r="F14" s="6">
        <v>4.9265196506550222</v>
      </c>
      <c r="G14" s="6">
        <v>5.5749388646288205</v>
      </c>
      <c r="H14" s="6">
        <v>7.5871877729257644</v>
      </c>
      <c r="I14" s="6">
        <v>8.4833842794759828</v>
      </c>
      <c r="J14" s="6">
        <v>5.889506550218341</v>
      </c>
      <c r="K14" s="6">
        <v>6.8602270742358078</v>
      </c>
      <c r="L14" s="6">
        <v>6.233703056768559</v>
      </c>
      <c r="M14" s="6">
        <v>6.7192139737991265</v>
      </c>
      <c r="N14" s="6">
        <v>6.6056200873362441</v>
      </c>
      <c r="O14" s="6">
        <v>6.1829825327510912</v>
      </c>
      <c r="P14" s="6">
        <v>4.4688296943231443</v>
      </c>
      <c r="Q14" s="6">
        <v>4.6836637554585154</v>
      </c>
      <c r="R14" s="6">
        <v>4.8984978165938866</v>
      </c>
      <c r="S14" s="6">
        <v>5.1133318777292569</v>
      </c>
      <c r="T14" s="6">
        <v>5.3281659388646281</v>
      </c>
      <c r="U14" s="6">
        <v>5.1749999999999998</v>
      </c>
      <c r="V14" s="6">
        <v>5.5430000000000001</v>
      </c>
      <c r="W14" s="6">
        <v>5.9509999999999996</v>
      </c>
      <c r="X14" s="6">
        <v>5.7960000000000003</v>
      </c>
      <c r="Y14" s="8">
        <v>5.5563333333333338</v>
      </c>
      <c r="Z14" s="8">
        <v>5.5563333333333338</v>
      </c>
      <c r="AA14" s="8">
        <v>5.5563333333333338</v>
      </c>
      <c r="AB14" s="8">
        <v>5.5563333333333338</v>
      </c>
      <c r="AC14" s="8">
        <v>5.5885294411214375</v>
      </c>
      <c r="AD14" s="6">
        <v>19.766900000000078</v>
      </c>
      <c r="AE14" s="6">
        <v>20.917500000000018</v>
      </c>
      <c r="AF14" s="6">
        <v>22.068099999999959</v>
      </c>
      <c r="AG14" s="6">
        <v>23.218699999999899</v>
      </c>
      <c r="AH14" s="6">
        <v>24.369299999999839</v>
      </c>
      <c r="AI14" s="6">
        <v>25.51989999999978</v>
      </c>
      <c r="AJ14" s="6">
        <v>26.670500000000175</v>
      </c>
      <c r="AK14" s="6">
        <v>27.821100000000115</v>
      </c>
      <c r="AL14" s="6">
        <v>28.971700000000055</v>
      </c>
      <c r="AM14" s="6">
        <v>30.122299999999996</v>
      </c>
      <c r="AN14" s="6">
        <v>31.272899999999936</v>
      </c>
      <c r="AO14" s="6">
        <v>32.423499999999876</v>
      </c>
      <c r="AP14" s="6">
        <v>34.546264552416687</v>
      </c>
      <c r="AQ14" s="6">
        <v>36.669029104833498</v>
      </c>
      <c r="AR14" s="6">
        <v>38.791793657250309</v>
      </c>
      <c r="AS14" s="6">
        <v>40.914558209667121</v>
      </c>
      <c r="AT14" s="6">
        <v>43.037322762083932</v>
      </c>
      <c r="AU14" s="6">
        <v>45.160087314499833</v>
      </c>
      <c r="AV14" s="6">
        <v>47.282851866916644</v>
      </c>
      <c r="AW14" s="6">
        <v>49.405616419333455</v>
      </c>
      <c r="AX14" s="8">
        <v>49.640881259425726</v>
      </c>
      <c r="AY14" s="8">
        <v>50.817205459886054</v>
      </c>
      <c r="AZ14" s="8">
        <v>51.993529660346383</v>
      </c>
      <c r="BA14" s="8">
        <v>53.169853860806711</v>
      </c>
      <c r="BB14" s="8">
        <v>54.34617806126704</v>
      </c>
    </row>
    <row r="15" spans="1:54" x14ac:dyDescent="0.2">
      <c r="A15" s="2" t="s">
        <v>4</v>
      </c>
      <c r="B15" s="2" t="str">
        <f t="shared" si="1"/>
        <v>33</v>
      </c>
      <c r="C15" s="2">
        <v>33013</v>
      </c>
      <c r="D15" s="2" t="s">
        <v>17</v>
      </c>
      <c r="E15" s="6">
        <v>4.7015208613728126</v>
      </c>
      <c r="F15" s="6">
        <v>7.2680619111709293</v>
      </c>
      <c r="G15" s="6">
        <v>7.5061084406844838</v>
      </c>
      <c r="H15" s="6">
        <v>7.6405191309363589</v>
      </c>
      <c r="I15" s="6">
        <v>8.7416881368967516</v>
      </c>
      <c r="J15" s="6">
        <v>9.633904056912133</v>
      </c>
      <c r="K15" s="6">
        <v>9.4931243991540093</v>
      </c>
      <c r="L15" s="6">
        <v>12.051156508363777</v>
      </c>
      <c r="M15" s="6">
        <v>12.937105364353011</v>
      </c>
      <c r="N15" s="6">
        <v>14.183384925975774</v>
      </c>
      <c r="O15" s="6">
        <v>15.146780426840992</v>
      </c>
      <c r="P15" s="6">
        <v>13.36637377427418</v>
      </c>
      <c r="Q15" s="6">
        <v>16.958499019419342</v>
      </c>
      <c r="R15" s="6">
        <v>20.550624264564508</v>
      </c>
      <c r="S15" s="6">
        <v>24.14274950970967</v>
      </c>
      <c r="T15" s="6">
        <v>27.734874754854836</v>
      </c>
      <c r="U15" s="6">
        <v>30.486000000000001</v>
      </c>
      <c r="V15" s="6">
        <v>31.327000000000002</v>
      </c>
      <c r="W15" s="6">
        <v>33.601999999999997</v>
      </c>
      <c r="X15" s="6">
        <v>17.039000000000001</v>
      </c>
      <c r="Y15" s="8">
        <v>37.891192237864516</v>
      </c>
      <c r="Z15" s="8">
        <v>49.672325440809118</v>
      </c>
      <c r="AA15" s="8">
        <v>61.453458643753947</v>
      </c>
      <c r="AB15" s="8">
        <v>73.234591846698549</v>
      </c>
      <c r="AC15" s="8">
        <v>85.015725049643152</v>
      </c>
      <c r="AD15" s="6">
        <v>12.256950000000074</v>
      </c>
      <c r="AE15" s="6">
        <v>11.945750000000089</v>
      </c>
      <c r="AF15" s="6">
        <v>11.634550000000104</v>
      </c>
      <c r="AG15" s="6">
        <v>11.323350000000119</v>
      </c>
      <c r="AH15" s="6">
        <v>11.012150000000133</v>
      </c>
      <c r="AI15" s="6">
        <v>10.700950000000148</v>
      </c>
      <c r="AJ15" s="6">
        <v>10.389750000000049</v>
      </c>
      <c r="AK15" s="6">
        <v>10.078550000000064</v>
      </c>
      <c r="AL15" s="6">
        <v>9.7673500000000786</v>
      </c>
      <c r="AM15" s="6">
        <v>9.4561500000000933</v>
      </c>
      <c r="AN15" s="6">
        <v>9.144950000000108</v>
      </c>
      <c r="AO15" s="6">
        <v>8.8337500000001228</v>
      </c>
      <c r="AP15" s="6">
        <v>9.4621976107166574</v>
      </c>
      <c r="AQ15" s="6">
        <v>10.090645221433533</v>
      </c>
      <c r="AR15" s="6">
        <v>10.719092832150409</v>
      </c>
      <c r="AS15" s="6">
        <v>11.347540442867285</v>
      </c>
      <c r="AT15" s="6">
        <v>11.97598805358416</v>
      </c>
      <c r="AU15" s="6">
        <v>12.604435664300809</v>
      </c>
      <c r="AV15" s="6">
        <v>13.232883275017684</v>
      </c>
      <c r="AW15" s="6">
        <v>13.86133088573456</v>
      </c>
      <c r="AX15" s="8">
        <v>14.19136257349021</v>
      </c>
      <c r="AY15" s="8">
        <v>15.841521012268117</v>
      </c>
      <c r="AZ15" s="8">
        <v>17.491679451046025</v>
      </c>
      <c r="BA15" s="8">
        <v>19.141837889823933</v>
      </c>
      <c r="BB15" s="8">
        <v>20.79199632860184</v>
      </c>
    </row>
    <row r="16" spans="1:54" x14ac:dyDescent="0.2">
      <c r="A16" s="2" t="s">
        <v>4</v>
      </c>
      <c r="B16" s="2" t="str">
        <f t="shared" si="1"/>
        <v>33</v>
      </c>
      <c r="C16" s="2">
        <v>33014</v>
      </c>
      <c r="D16" s="2" t="s">
        <v>18</v>
      </c>
      <c r="E16" s="6">
        <v>5.0031278600269182</v>
      </c>
      <c r="F16" s="6">
        <v>7.734314939434725</v>
      </c>
      <c r="G16" s="6">
        <v>7.9876323783887724</v>
      </c>
      <c r="H16" s="6">
        <v>8.1306656412228424</v>
      </c>
      <c r="I16" s="6">
        <v>9.3024756777542787</v>
      </c>
      <c r="J16" s="6">
        <v>10.251928090751779</v>
      </c>
      <c r="K16" s="6">
        <v>10.102117285137474</v>
      </c>
      <c r="L16" s="6">
        <v>12.824249567390886</v>
      </c>
      <c r="M16" s="6">
        <v>13.767032878292637</v>
      </c>
      <c r="N16" s="6">
        <v>15.093262449528938</v>
      </c>
      <c r="O16" s="6">
        <v>16.118460680638339</v>
      </c>
      <c r="P16" s="6">
        <v>14.223839261680446</v>
      </c>
      <c r="Q16" s="6">
        <v>14.221871409344356</v>
      </c>
      <c r="R16" s="6">
        <v>14.219903557008269</v>
      </c>
      <c r="S16" s="6">
        <v>14.217935704672177</v>
      </c>
      <c r="T16" s="6">
        <v>14.215967852336089</v>
      </c>
      <c r="U16" s="6">
        <v>10.093</v>
      </c>
      <c r="V16" s="6">
        <v>14.214</v>
      </c>
      <c r="W16" s="6">
        <v>10.945</v>
      </c>
      <c r="X16" s="6">
        <v>6.1719999999999997</v>
      </c>
      <c r="Y16" s="8">
        <v>12.83935332017063</v>
      </c>
      <c r="Z16" s="8">
        <v>12.33381071880973</v>
      </c>
      <c r="AA16" s="8">
        <v>11.828268117448857</v>
      </c>
      <c r="AB16" s="8">
        <v>11.750666666666667</v>
      </c>
      <c r="AC16" s="8">
        <v>11.750666666666667</v>
      </c>
      <c r="AD16" s="6">
        <v>0</v>
      </c>
      <c r="AE16" s="6">
        <v>0</v>
      </c>
      <c r="AF16" s="6">
        <v>0</v>
      </c>
      <c r="AG16" s="6">
        <v>0</v>
      </c>
      <c r="AH16" s="6">
        <v>0</v>
      </c>
      <c r="AI16" s="6">
        <v>0</v>
      </c>
      <c r="AJ16" s="6">
        <v>0</v>
      </c>
      <c r="AK16" s="6">
        <v>0</v>
      </c>
      <c r="AL16" s="6">
        <v>0</v>
      </c>
      <c r="AM16" s="6">
        <v>0</v>
      </c>
      <c r="AN16" s="6">
        <v>0</v>
      </c>
      <c r="AO16" s="6">
        <v>0</v>
      </c>
      <c r="AP16" s="6">
        <v>0</v>
      </c>
      <c r="AQ16" s="6">
        <v>0</v>
      </c>
      <c r="AR16" s="6">
        <v>0</v>
      </c>
      <c r="AS16" s="6">
        <v>0</v>
      </c>
      <c r="AT16" s="6">
        <v>0</v>
      </c>
      <c r="AU16" s="6">
        <v>0</v>
      </c>
      <c r="AV16" s="6">
        <v>0</v>
      </c>
      <c r="AW16" s="6">
        <v>0</v>
      </c>
      <c r="AX16" s="8">
        <v>0</v>
      </c>
      <c r="AY16" s="8">
        <v>0</v>
      </c>
      <c r="AZ16" s="8">
        <v>0</v>
      </c>
      <c r="BA16" s="8">
        <v>0</v>
      </c>
      <c r="BB16" s="8">
        <v>0</v>
      </c>
    </row>
    <row r="17" spans="1:54" x14ac:dyDescent="0.2">
      <c r="A17" s="2" t="s">
        <v>4</v>
      </c>
      <c r="B17" s="2" t="str">
        <f t="shared" si="1"/>
        <v>33</v>
      </c>
      <c r="C17" s="2">
        <v>33015</v>
      </c>
      <c r="D17" s="2" t="s">
        <v>19</v>
      </c>
      <c r="E17" s="6">
        <v>6.0676231493943469</v>
      </c>
      <c r="F17" s="6">
        <v>9.3799138627187073</v>
      </c>
      <c r="G17" s="6">
        <v>9.687128629109786</v>
      </c>
      <c r="H17" s="6">
        <v>9.8605945010574896</v>
      </c>
      <c r="I17" s="6">
        <v>11.281725821957314</v>
      </c>
      <c r="J17" s="6">
        <v>12.433189386656412</v>
      </c>
      <c r="K17" s="6">
        <v>12.251503941549702</v>
      </c>
      <c r="L17" s="6">
        <v>15.552813305133625</v>
      </c>
      <c r="M17" s="6">
        <v>16.696188809844259</v>
      </c>
      <c r="N17" s="6">
        <v>18.304594885598924</v>
      </c>
      <c r="O17" s="6">
        <v>19.54792039992309</v>
      </c>
      <c r="P17" s="6">
        <v>17.25018804076139</v>
      </c>
      <c r="Q17" s="6">
        <v>17.300150432609112</v>
      </c>
      <c r="R17" s="6">
        <v>17.350112824456836</v>
      </c>
      <c r="S17" s="6">
        <v>17.400075216304554</v>
      </c>
      <c r="T17" s="6">
        <v>17.450037608152279</v>
      </c>
      <c r="U17" s="6">
        <v>17.450037608152279</v>
      </c>
      <c r="V17" s="6">
        <v>17.5</v>
      </c>
      <c r="W17" s="6">
        <v>0.80158064516129035</v>
      </c>
      <c r="X17" s="6">
        <v>1.2393444108761329</v>
      </c>
      <c r="Y17" s="8">
        <v>11.917206084437856</v>
      </c>
      <c r="Z17" s="8">
        <v>11.917206084437856</v>
      </c>
      <c r="AA17" s="8">
        <v>11.917206084437856</v>
      </c>
      <c r="AB17" s="8">
        <v>11.917206084437856</v>
      </c>
      <c r="AC17" s="8">
        <v>11.917206084437856</v>
      </c>
      <c r="AD17" s="6">
        <v>15.047474999999963</v>
      </c>
      <c r="AE17" s="6">
        <v>15.550499999999943</v>
      </c>
      <c r="AF17" s="6">
        <v>16.053525000000036</v>
      </c>
      <c r="AG17" s="6">
        <v>16.556550000000016</v>
      </c>
      <c r="AH17" s="6">
        <v>17.059574999999995</v>
      </c>
      <c r="AI17" s="6">
        <v>17.562599999999975</v>
      </c>
      <c r="AJ17" s="6">
        <v>18.065624999999955</v>
      </c>
      <c r="AK17" s="6">
        <v>18.568650000000048</v>
      </c>
      <c r="AL17" s="6">
        <v>19.071675000000027</v>
      </c>
      <c r="AM17" s="6">
        <v>19.574700000000007</v>
      </c>
      <c r="AN17" s="6">
        <v>20.077724999999987</v>
      </c>
      <c r="AO17" s="6">
        <v>20.580749999999966</v>
      </c>
      <c r="AP17" s="6">
        <v>20.257730235581107</v>
      </c>
      <c r="AQ17" s="6">
        <v>19.934710471162134</v>
      </c>
      <c r="AR17" s="6">
        <v>19.611690706743161</v>
      </c>
      <c r="AS17" s="6">
        <v>19.288670942324075</v>
      </c>
      <c r="AT17" s="6">
        <v>18.965651177905102</v>
      </c>
      <c r="AU17" s="6">
        <v>18.642631413486129</v>
      </c>
      <c r="AV17" s="6">
        <v>18.319611649067156</v>
      </c>
      <c r="AW17" s="6">
        <v>17.996591884648183</v>
      </c>
      <c r="AX17" s="8">
        <v>18.082289941241726</v>
      </c>
      <c r="AY17" s="8">
        <v>18.510780224209526</v>
      </c>
      <c r="AZ17" s="8">
        <v>18.939270507177355</v>
      </c>
      <c r="BA17" s="8">
        <v>19.367760790145155</v>
      </c>
      <c r="BB17" s="8">
        <v>19.796251073112956</v>
      </c>
    </row>
    <row r="18" spans="1:54" x14ac:dyDescent="0.2">
      <c r="A18" s="2" t="s">
        <v>4</v>
      </c>
      <c r="B18" s="2" t="str">
        <f t="shared" si="1"/>
        <v>33</v>
      </c>
      <c r="C18" s="2">
        <v>33016</v>
      </c>
      <c r="D18" s="2" t="s">
        <v>20</v>
      </c>
      <c r="E18" s="6">
        <v>3.1344290060851927</v>
      </c>
      <c r="F18" s="6">
        <v>9.1944817444219069</v>
      </c>
      <c r="G18" s="6">
        <v>14.210508113590263</v>
      </c>
      <c r="H18" s="6">
        <v>14.653296146044624</v>
      </c>
      <c r="I18" s="6">
        <v>18.798181541582149</v>
      </c>
      <c r="J18" s="6">
        <v>19.477302231237321</v>
      </c>
      <c r="K18" s="6">
        <v>14.456576064908722</v>
      </c>
      <c r="L18" s="6">
        <v>12.823060851926977</v>
      </c>
      <c r="M18" s="6">
        <v>16.205572008113588</v>
      </c>
      <c r="N18" s="6">
        <v>12.425927991886409</v>
      </c>
      <c r="O18" s="6">
        <v>11.176117647058824</v>
      </c>
      <c r="P18" s="6">
        <v>10.41508620689655</v>
      </c>
      <c r="Q18" s="6">
        <v>9.633068965517241</v>
      </c>
      <c r="R18" s="6">
        <v>8.8510517241379301</v>
      </c>
      <c r="S18" s="6">
        <v>8.0690344827586209</v>
      </c>
      <c r="T18" s="6">
        <v>7.28701724137931</v>
      </c>
      <c r="U18" s="6">
        <v>8.1370000000000005</v>
      </c>
      <c r="V18" s="6">
        <v>6.5049999999999999</v>
      </c>
      <c r="W18" s="6">
        <v>4.827</v>
      </c>
      <c r="X18" s="6">
        <v>6.4290000000000003</v>
      </c>
      <c r="Y18" s="8">
        <v>6.4896666666666674</v>
      </c>
      <c r="Z18" s="8">
        <v>6.4896666666666674</v>
      </c>
      <c r="AA18" s="8">
        <v>6.4896666666666674</v>
      </c>
      <c r="AB18" s="8">
        <v>6.4896666666666674</v>
      </c>
      <c r="AC18" s="8">
        <v>6.4896666666666674</v>
      </c>
      <c r="AD18" s="6">
        <v>44.953799999999774</v>
      </c>
      <c r="AE18" s="6">
        <v>45.585749999999962</v>
      </c>
      <c r="AF18" s="6">
        <v>46.217699999999923</v>
      </c>
      <c r="AG18" s="6">
        <v>46.849649999999883</v>
      </c>
      <c r="AH18" s="6">
        <v>47.481599999999844</v>
      </c>
      <c r="AI18" s="6">
        <v>48.113549999999805</v>
      </c>
      <c r="AJ18" s="6">
        <v>48.745499999999993</v>
      </c>
      <c r="AK18" s="6">
        <v>49.377449999999953</v>
      </c>
      <c r="AL18" s="6">
        <v>50.009399999999914</v>
      </c>
      <c r="AM18" s="6">
        <v>50.641349999999875</v>
      </c>
      <c r="AN18" s="6">
        <v>51.273299999999836</v>
      </c>
      <c r="AO18" s="6">
        <v>51.905249999999796</v>
      </c>
      <c r="AP18" s="6">
        <v>51.719751741548293</v>
      </c>
      <c r="AQ18" s="6">
        <v>51.534253483096563</v>
      </c>
      <c r="AR18" s="6">
        <v>51.34875522464489</v>
      </c>
      <c r="AS18" s="6">
        <v>51.16325696619316</v>
      </c>
      <c r="AT18" s="6">
        <v>50.97775870774143</v>
      </c>
      <c r="AU18" s="6">
        <v>50.792260449289699</v>
      </c>
      <c r="AV18" s="6">
        <v>50.606762190837969</v>
      </c>
      <c r="AW18" s="6">
        <v>50.421263932386296</v>
      </c>
      <c r="AX18" s="8">
        <v>50.661365189207174</v>
      </c>
      <c r="AY18" s="8">
        <v>51.861871473311567</v>
      </c>
      <c r="AZ18" s="8">
        <v>53.062377757416016</v>
      </c>
      <c r="BA18" s="8">
        <v>54.262884041520465</v>
      </c>
      <c r="BB18" s="8">
        <v>55.463390325624914</v>
      </c>
    </row>
    <row r="19" spans="1:54" x14ac:dyDescent="0.2">
      <c r="A19" s="2" t="s">
        <v>4</v>
      </c>
      <c r="B19" s="2" t="str">
        <f t="shared" si="1"/>
        <v>33</v>
      </c>
      <c r="C19" s="2">
        <v>33017</v>
      </c>
      <c r="D19" s="2" t="s">
        <v>21</v>
      </c>
      <c r="E19" s="6">
        <v>1.3306191117092867</v>
      </c>
      <c r="F19" s="6">
        <v>2.0569986541049796</v>
      </c>
      <c r="G19" s="6">
        <v>2.1243703134012688</v>
      </c>
      <c r="H19" s="6">
        <v>2.1624110747933085</v>
      </c>
      <c r="I19" s="6">
        <v>2.4740626802537973</v>
      </c>
      <c r="J19" s="6">
        <v>2.7265766198807917</v>
      </c>
      <c r="K19" s="6">
        <v>2.6867333205152852</v>
      </c>
      <c r="L19" s="6">
        <v>3.4107046721784271</v>
      </c>
      <c r="M19" s="6">
        <v>3.6614449144395307</v>
      </c>
      <c r="N19" s="6">
        <v>4.0141655450874829</v>
      </c>
      <c r="O19" s="6">
        <v>4.2868246491059407</v>
      </c>
      <c r="P19" s="6">
        <v>3.7829359738511821</v>
      </c>
      <c r="Q19" s="6">
        <v>3.7263487790809458</v>
      </c>
      <c r="R19" s="6">
        <v>3.6697615843107094</v>
      </c>
      <c r="S19" s="6">
        <v>3.6131743895404727</v>
      </c>
      <c r="T19" s="6">
        <v>3.5565871947702363</v>
      </c>
      <c r="U19" s="6">
        <v>3.5565871947702363</v>
      </c>
      <c r="V19" s="6">
        <v>3.5</v>
      </c>
      <c r="W19" s="6">
        <v>0.31857142857142856</v>
      </c>
      <c r="X19" s="6">
        <v>0.173625</v>
      </c>
      <c r="Y19" s="8">
        <v>2.4583862077805549</v>
      </c>
      <c r="Z19" s="8">
        <v>2.4583862077805549</v>
      </c>
      <c r="AA19" s="8">
        <v>2.4583862077805549</v>
      </c>
      <c r="AB19" s="8">
        <v>2.4583862077805549</v>
      </c>
      <c r="AC19" s="8">
        <v>2.4583862077805549</v>
      </c>
      <c r="AD19" s="6">
        <v>40.760625000000005</v>
      </c>
      <c r="AE19" s="6">
        <v>40.544250000000034</v>
      </c>
      <c r="AF19" s="6">
        <v>40.327875000000006</v>
      </c>
      <c r="AG19" s="6">
        <v>40.111499999999978</v>
      </c>
      <c r="AH19" s="6">
        <v>39.895125000000007</v>
      </c>
      <c r="AI19" s="6">
        <v>39.678750000000036</v>
      </c>
      <c r="AJ19" s="6">
        <v>39.462375000000009</v>
      </c>
      <c r="AK19" s="6">
        <v>39.245999999999981</v>
      </c>
      <c r="AL19" s="6">
        <v>39.02962500000001</v>
      </c>
      <c r="AM19" s="6">
        <v>38.813250000000039</v>
      </c>
      <c r="AN19" s="6">
        <v>38.596875000000011</v>
      </c>
      <c r="AO19" s="6">
        <v>38.380499999999984</v>
      </c>
      <c r="AP19" s="6">
        <v>38.29584646453057</v>
      </c>
      <c r="AQ19" s="6">
        <v>38.211192929061127</v>
      </c>
      <c r="AR19" s="6">
        <v>38.126539393591656</v>
      </c>
      <c r="AS19" s="6">
        <v>38.041885858122214</v>
      </c>
      <c r="AT19" s="6">
        <v>37.957232322652771</v>
      </c>
      <c r="AU19" s="6">
        <v>37.872578787183329</v>
      </c>
      <c r="AV19" s="6">
        <v>37.787925251713887</v>
      </c>
      <c r="AW19" s="6">
        <v>37.703271716244416</v>
      </c>
      <c r="AX19" s="8">
        <v>37.882811105369399</v>
      </c>
      <c r="AY19" s="8">
        <v>38.780508050994229</v>
      </c>
      <c r="AZ19" s="8">
        <v>39.678204996619115</v>
      </c>
      <c r="BA19" s="8">
        <v>40.575901942244002</v>
      </c>
      <c r="BB19" s="8">
        <v>41.473598887868832</v>
      </c>
    </row>
    <row r="20" spans="1:54" x14ac:dyDescent="0.2">
      <c r="A20" s="2" t="s">
        <v>4</v>
      </c>
      <c r="B20" s="2" t="str">
        <f t="shared" si="1"/>
        <v>33</v>
      </c>
      <c r="C20" s="2">
        <v>33018</v>
      </c>
      <c r="D20" s="2" t="s">
        <v>22</v>
      </c>
      <c r="E20" s="6">
        <v>0.46128129205921942</v>
      </c>
      <c r="F20" s="6">
        <v>0.71309286675639305</v>
      </c>
      <c r="G20" s="6">
        <v>0.7364483753124399</v>
      </c>
      <c r="H20" s="6">
        <v>0.74963583926168043</v>
      </c>
      <c r="I20" s="6">
        <v>0.8576750624879832</v>
      </c>
      <c r="J20" s="6">
        <v>0.94521322822534137</v>
      </c>
      <c r="K20" s="6">
        <v>0.931400884445299</v>
      </c>
      <c r="L20" s="6">
        <v>1.1823776196885214</v>
      </c>
      <c r="M20" s="6">
        <v>1.2693009036723708</v>
      </c>
      <c r="N20" s="6">
        <v>1.3915773889636609</v>
      </c>
      <c r="O20" s="6">
        <v>1.4860992116900598</v>
      </c>
      <c r="P20" s="6">
        <v>1.3114178042684099</v>
      </c>
      <c r="Q20" s="6">
        <v>1.3091342434147279</v>
      </c>
      <c r="R20" s="6">
        <v>1.306850682561046</v>
      </c>
      <c r="S20" s="6">
        <v>1.304567121707364</v>
      </c>
      <c r="T20" s="6">
        <v>1.302283560853682</v>
      </c>
      <c r="U20" s="6">
        <v>1.302283560853682</v>
      </c>
      <c r="V20" s="6">
        <v>1.3</v>
      </c>
      <c r="W20" s="6">
        <v>1.4123381088825215</v>
      </c>
      <c r="X20" s="6">
        <v>1.541204301075269</v>
      </c>
      <c r="Y20" s="8">
        <v>1.4501771637026293</v>
      </c>
      <c r="Z20" s="8">
        <v>1.5560493572559748</v>
      </c>
      <c r="AA20" s="8">
        <v>1.6619215508093195</v>
      </c>
      <c r="AB20" s="8">
        <v>1.767793744362665</v>
      </c>
      <c r="AC20" s="8">
        <v>1.8736659379160168</v>
      </c>
      <c r="AD20" s="6">
        <v>5.1048250000000053</v>
      </c>
      <c r="AE20" s="6">
        <v>5.2502499999999941</v>
      </c>
      <c r="AF20" s="6">
        <v>5.3956749999999829</v>
      </c>
      <c r="AG20" s="6">
        <v>5.5410999999999717</v>
      </c>
      <c r="AH20" s="6">
        <v>5.6865250000000174</v>
      </c>
      <c r="AI20" s="6">
        <v>5.8319500000000062</v>
      </c>
      <c r="AJ20" s="6">
        <v>5.977374999999995</v>
      </c>
      <c r="AK20" s="6">
        <v>6.1227999999999838</v>
      </c>
      <c r="AL20" s="6">
        <v>6.2682249999999726</v>
      </c>
      <c r="AM20" s="6">
        <v>6.4136499999999614</v>
      </c>
      <c r="AN20" s="6">
        <v>6.5590750000000071</v>
      </c>
      <c r="AO20" s="6">
        <v>6.7044999999999959</v>
      </c>
      <c r="AP20" s="6">
        <v>6.8566458861358228</v>
      </c>
      <c r="AQ20" s="6">
        <v>7.0087917722715929</v>
      </c>
      <c r="AR20" s="6">
        <v>7.160937658407363</v>
      </c>
      <c r="AS20" s="6">
        <v>7.313083544543133</v>
      </c>
      <c r="AT20" s="6">
        <v>7.4652294306789599</v>
      </c>
      <c r="AU20" s="6">
        <v>7.61737531681473</v>
      </c>
      <c r="AV20" s="6">
        <v>7.7695212029505001</v>
      </c>
      <c r="AW20" s="6">
        <v>7.921667089086327</v>
      </c>
      <c r="AX20" s="8">
        <v>8.0726055487796771</v>
      </c>
      <c r="AY20" s="8">
        <v>8.8272978472463706</v>
      </c>
      <c r="AZ20" s="8">
        <v>9.5819901457131209</v>
      </c>
      <c r="BA20" s="8">
        <v>10.336682444179871</v>
      </c>
      <c r="BB20" s="8">
        <v>11.091374742646622</v>
      </c>
    </row>
    <row r="21" spans="1:54" x14ac:dyDescent="0.2">
      <c r="A21" s="2" t="s">
        <v>4</v>
      </c>
      <c r="B21" s="2" t="str">
        <f t="shared" si="1"/>
        <v>33</v>
      </c>
      <c r="C21" s="2">
        <v>33019</v>
      </c>
      <c r="D21" s="2" t="s">
        <v>23</v>
      </c>
      <c r="E21" s="6">
        <v>2.433680527383367</v>
      </c>
      <c r="F21" s="6">
        <v>7.1389178498985792</v>
      </c>
      <c r="G21" s="6">
        <v>11.033536511156186</v>
      </c>
      <c r="H21" s="6">
        <v>11.37733265720081</v>
      </c>
      <c r="I21" s="6">
        <v>14.595566937119674</v>
      </c>
      <c r="J21" s="6">
        <v>15.12286004056795</v>
      </c>
      <c r="K21" s="6">
        <v>11.224592292089248</v>
      </c>
      <c r="L21" s="6">
        <v>9.9562738336713998</v>
      </c>
      <c r="M21" s="6">
        <v>12.582574036511154</v>
      </c>
      <c r="N21" s="6">
        <v>9.6479259634888415</v>
      </c>
      <c r="O21" s="6">
        <v>8.6775294117647039</v>
      </c>
      <c r="P21" s="6">
        <v>8.0866379310344811</v>
      </c>
      <c r="Q21" s="6">
        <v>8.2419103448275841</v>
      </c>
      <c r="R21" s="6">
        <v>8.3971827586206889</v>
      </c>
      <c r="S21" s="6">
        <v>8.5524551724137918</v>
      </c>
      <c r="T21" s="6">
        <v>8.7077275862068966</v>
      </c>
      <c r="U21" s="6">
        <v>11.523999999999999</v>
      </c>
      <c r="V21" s="6">
        <v>8.8629999999999995</v>
      </c>
      <c r="W21" s="6">
        <v>8.1210000000000004</v>
      </c>
      <c r="X21" s="6">
        <v>7.3230000000000004</v>
      </c>
      <c r="Y21" s="8">
        <v>9.5026666666666681</v>
      </c>
      <c r="Z21" s="8">
        <v>9.5026666666666681</v>
      </c>
      <c r="AA21" s="8">
        <v>9.5026666666666681</v>
      </c>
      <c r="AB21" s="8">
        <v>9.5026666666666681</v>
      </c>
      <c r="AC21" s="8">
        <v>9.5026666666666681</v>
      </c>
      <c r="AD21" s="6">
        <v>102.81809999999996</v>
      </c>
      <c r="AE21" s="6">
        <v>102.23925000000008</v>
      </c>
      <c r="AF21" s="6">
        <v>101.66039999999998</v>
      </c>
      <c r="AG21" s="6">
        <v>101.08155000000011</v>
      </c>
      <c r="AH21" s="6">
        <v>100.5027</v>
      </c>
      <c r="AI21" s="6">
        <v>99.92385000000013</v>
      </c>
      <c r="AJ21" s="6">
        <v>99.345000000000027</v>
      </c>
      <c r="AK21" s="6">
        <v>98.766150000000152</v>
      </c>
      <c r="AL21" s="6">
        <v>98.18730000000005</v>
      </c>
      <c r="AM21" s="6">
        <v>97.608449999999948</v>
      </c>
      <c r="AN21" s="6">
        <v>97.029600000000073</v>
      </c>
      <c r="AO21" s="6">
        <v>96.450749999999971</v>
      </c>
      <c r="AP21" s="6">
        <v>95.864328079545885</v>
      </c>
      <c r="AQ21" s="6">
        <v>95.277906159091799</v>
      </c>
      <c r="AR21" s="6">
        <v>94.691484238637486</v>
      </c>
      <c r="AS21" s="6">
        <v>94.105062318183172</v>
      </c>
      <c r="AT21" s="6">
        <v>93.518640397729087</v>
      </c>
      <c r="AU21" s="6">
        <v>92.932218477274773</v>
      </c>
      <c r="AV21" s="6">
        <v>92.345796556820687</v>
      </c>
      <c r="AW21" s="6">
        <v>91.759374636366374</v>
      </c>
      <c r="AX21" s="8">
        <v>92.196324039396586</v>
      </c>
      <c r="AY21" s="8">
        <v>94.381071054548102</v>
      </c>
      <c r="AZ21" s="8">
        <v>96.565818069699731</v>
      </c>
      <c r="BA21" s="8">
        <v>98.750565084851246</v>
      </c>
      <c r="BB21" s="8">
        <v>100.93531210000288</v>
      </c>
    </row>
    <row r="22" spans="1:54" x14ac:dyDescent="0.2">
      <c r="A22" s="2" t="s">
        <v>4</v>
      </c>
      <c r="B22" s="2" t="str">
        <f t="shared" si="1"/>
        <v>33</v>
      </c>
      <c r="C22" s="2">
        <v>33020</v>
      </c>
      <c r="D22" s="2" t="s">
        <v>24</v>
      </c>
      <c r="E22" s="6">
        <v>3.1202246450304258</v>
      </c>
      <c r="F22" s="6">
        <v>9.1528149087221102</v>
      </c>
      <c r="G22" s="6">
        <v>14.146110040567951</v>
      </c>
      <c r="H22" s="6">
        <v>14.586891480730223</v>
      </c>
      <c r="I22" s="6">
        <v>18.712993407707909</v>
      </c>
      <c r="J22" s="6">
        <v>19.389036511156188</v>
      </c>
      <c r="K22" s="6">
        <v>14.391062880324544</v>
      </c>
      <c r="L22" s="6">
        <v>12.764950304259635</v>
      </c>
      <c r="M22" s="6">
        <v>16.132132860040567</v>
      </c>
      <c r="N22" s="6">
        <v>12.369617139959431</v>
      </c>
      <c r="O22" s="6">
        <v>11.125470588235293</v>
      </c>
      <c r="P22" s="6">
        <v>10.367887931034481</v>
      </c>
      <c r="Q22" s="6">
        <v>9.5191103448275847</v>
      </c>
      <c r="R22" s="6">
        <v>8.67033275862069</v>
      </c>
      <c r="S22" s="6">
        <v>7.8215551724137926</v>
      </c>
      <c r="T22" s="6">
        <v>6.9727775862068953</v>
      </c>
      <c r="U22" s="6">
        <v>4.915</v>
      </c>
      <c r="V22" s="6">
        <v>6.1239999999999997</v>
      </c>
      <c r="W22" s="6">
        <v>5.6029999999999998</v>
      </c>
      <c r="X22" s="6">
        <v>7.77</v>
      </c>
      <c r="Y22" s="8">
        <v>5.5473333333333334</v>
      </c>
      <c r="Z22" s="8">
        <v>5.5473333333333334</v>
      </c>
      <c r="AA22" s="8">
        <v>5.5473333333333334</v>
      </c>
      <c r="AB22" s="8">
        <v>5.5473333333333334</v>
      </c>
      <c r="AC22" s="8">
        <v>5.5473333333333334</v>
      </c>
      <c r="AD22" s="6">
        <v>148.66274999999996</v>
      </c>
      <c r="AE22" s="6">
        <v>148.50149999999996</v>
      </c>
      <c r="AF22" s="6">
        <v>148.34024999999997</v>
      </c>
      <c r="AG22" s="6">
        <v>148.17899999999997</v>
      </c>
      <c r="AH22" s="6">
        <v>148.01774999999998</v>
      </c>
      <c r="AI22" s="6">
        <v>147.85649999999998</v>
      </c>
      <c r="AJ22" s="6">
        <v>147.69524999999999</v>
      </c>
      <c r="AK22" s="6">
        <v>147.53399999999999</v>
      </c>
      <c r="AL22" s="6">
        <v>147.37275</v>
      </c>
      <c r="AM22" s="6">
        <v>147.2115</v>
      </c>
      <c r="AN22" s="6">
        <v>147.05025000000001</v>
      </c>
      <c r="AO22" s="6">
        <v>146.88900000000001</v>
      </c>
      <c r="AP22" s="6">
        <v>145.47283302707774</v>
      </c>
      <c r="AQ22" s="6">
        <v>144.05666605415536</v>
      </c>
      <c r="AR22" s="6">
        <v>142.64049908123343</v>
      </c>
      <c r="AS22" s="6">
        <v>141.2243321083115</v>
      </c>
      <c r="AT22" s="6">
        <v>139.80816513538912</v>
      </c>
      <c r="AU22" s="6">
        <v>138.39199816246719</v>
      </c>
      <c r="AV22" s="6">
        <v>136.97583118954481</v>
      </c>
      <c r="AW22" s="6">
        <v>135.55966421662288</v>
      </c>
      <c r="AX22" s="8">
        <v>136.20518642717821</v>
      </c>
      <c r="AY22" s="8">
        <v>139.43279747995507</v>
      </c>
      <c r="AZ22" s="8">
        <v>142.66040853273171</v>
      </c>
      <c r="BA22" s="8">
        <v>145.88801958550857</v>
      </c>
      <c r="BB22" s="8">
        <v>149.11563063828521</v>
      </c>
    </row>
    <row r="23" spans="1:54" x14ac:dyDescent="0.2">
      <c r="A23" s="2" t="s">
        <v>4</v>
      </c>
      <c r="B23" s="2" t="str">
        <f t="shared" si="1"/>
        <v>33</v>
      </c>
      <c r="C23" s="2">
        <v>33021</v>
      </c>
      <c r="D23" s="2" t="s">
        <v>25</v>
      </c>
      <c r="E23" s="6">
        <v>9.4207833109017507</v>
      </c>
      <c r="F23" s="6">
        <v>14.563550471063257</v>
      </c>
      <c r="G23" s="6">
        <v>15.040541818880985</v>
      </c>
      <c r="H23" s="6">
        <v>15.309870409536629</v>
      </c>
      <c r="I23" s="6">
        <v>17.516363776196886</v>
      </c>
      <c r="J23" s="6">
        <v>19.304162468756012</v>
      </c>
      <c r="K23" s="6">
        <v>19.022071909248222</v>
      </c>
      <c r="L23" s="6">
        <v>24.147789079023266</v>
      </c>
      <c r="M23" s="6">
        <v>25.923029994231882</v>
      </c>
      <c r="N23" s="6">
        <v>28.420292059219385</v>
      </c>
      <c r="O23" s="6">
        <v>30.350718515670064</v>
      </c>
      <c r="P23" s="6">
        <v>26.783186694866373</v>
      </c>
      <c r="Q23" s="6">
        <v>25.817949355893099</v>
      </c>
      <c r="R23" s="6">
        <v>24.852712016919821</v>
      </c>
      <c r="S23" s="6">
        <v>23.887474677946546</v>
      </c>
      <c r="T23" s="6">
        <v>22.922237338973275</v>
      </c>
      <c r="U23" s="6">
        <v>16.611999999999998</v>
      </c>
      <c r="V23" s="6">
        <v>21.957000000000001</v>
      </c>
      <c r="W23" s="6">
        <v>29.923999999999999</v>
      </c>
      <c r="X23" s="6">
        <v>16.224</v>
      </c>
      <c r="Y23" s="8">
        <v>24.78583910686757</v>
      </c>
      <c r="Z23" s="8">
        <v>25.071269479285718</v>
      </c>
      <c r="AA23" s="8">
        <v>25.356699851703866</v>
      </c>
      <c r="AB23" s="8">
        <v>25.642130224122013</v>
      </c>
      <c r="AC23" s="8">
        <v>25.927560596540161</v>
      </c>
      <c r="AD23" s="6">
        <v>3.0580249999999864</v>
      </c>
      <c r="AE23" s="6">
        <v>3.1673749999999927</v>
      </c>
      <c r="AF23" s="6">
        <v>3.276724999999999</v>
      </c>
      <c r="AG23" s="6">
        <v>3.3860750000000053</v>
      </c>
      <c r="AH23" s="6">
        <v>3.4954250000000116</v>
      </c>
      <c r="AI23" s="6">
        <v>3.6047749999999894</v>
      </c>
      <c r="AJ23" s="6">
        <v>3.7141249999999957</v>
      </c>
      <c r="AK23" s="6">
        <v>3.823475000000002</v>
      </c>
      <c r="AL23" s="6">
        <v>3.9328250000000082</v>
      </c>
      <c r="AM23" s="6">
        <v>4.0421750000000145</v>
      </c>
      <c r="AN23" s="6">
        <v>4.1515249999999924</v>
      </c>
      <c r="AO23" s="6">
        <v>4.2608749999999986</v>
      </c>
      <c r="AP23" s="6">
        <v>4.6145984199664554</v>
      </c>
      <c r="AQ23" s="6">
        <v>4.9683218399328553</v>
      </c>
      <c r="AR23" s="6">
        <v>5.3220452598993688</v>
      </c>
      <c r="AS23" s="6">
        <v>5.6757686798657687</v>
      </c>
      <c r="AT23" s="6">
        <v>6.0294920998321686</v>
      </c>
      <c r="AU23" s="6">
        <v>6.3832155197986822</v>
      </c>
      <c r="AV23" s="6">
        <v>6.7369389397650821</v>
      </c>
      <c r="AW23" s="6">
        <v>7.090662359731482</v>
      </c>
      <c r="AX23" s="8">
        <v>7.1364577917287875</v>
      </c>
      <c r="AY23" s="8">
        <v>7.365434951715045</v>
      </c>
      <c r="AZ23" s="8">
        <v>7.5944121117013168</v>
      </c>
      <c r="BA23" s="8">
        <v>7.8233892716875886</v>
      </c>
      <c r="BB23" s="8">
        <v>8.0523664316738461</v>
      </c>
    </row>
    <row r="24" spans="1:54" x14ac:dyDescent="0.2">
      <c r="A24" s="2" t="s">
        <v>4</v>
      </c>
      <c r="B24" s="2" t="str">
        <f t="shared" si="1"/>
        <v>33</v>
      </c>
      <c r="C24" s="2">
        <v>33022</v>
      </c>
      <c r="D24" s="2" t="s">
        <v>26</v>
      </c>
      <c r="E24" s="6">
        <v>2.3596312247644682</v>
      </c>
      <c r="F24" s="6">
        <v>3.6477442799461643</v>
      </c>
      <c r="G24" s="6">
        <v>3.7672166890982504</v>
      </c>
      <c r="H24" s="6">
        <v>3.834675639300134</v>
      </c>
      <c r="I24" s="6">
        <v>4.3873378196500674</v>
      </c>
      <c r="J24" s="6">
        <v>4.8351292059219375</v>
      </c>
      <c r="K24" s="6">
        <v>4.7644737550471064</v>
      </c>
      <c r="L24" s="6">
        <v>6.0483162853297436</v>
      </c>
      <c r="M24" s="6">
        <v>6.4929623149394349</v>
      </c>
      <c r="N24" s="6">
        <v>7.1184535666218034</v>
      </c>
      <c r="O24" s="6">
        <v>7.6019690444145356</v>
      </c>
      <c r="P24" s="6">
        <v>6.7084064602960964</v>
      </c>
      <c r="Q24" s="6">
        <v>6.7053251682368771</v>
      </c>
      <c r="R24" s="6">
        <v>6.7022438761776568</v>
      </c>
      <c r="S24" s="6">
        <v>6.6991625841184375</v>
      </c>
      <c r="T24" s="6">
        <v>6.696081292059219</v>
      </c>
      <c r="U24" s="6">
        <v>8.734</v>
      </c>
      <c r="V24" s="6">
        <v>6.6929999999999996</v>
      </c>
      <c r="W24" s="6">
        <v>7.6870000000000003</v>
      </c>
      <c r="X24" s="6">
        <v>8.0549999999999997</v>
      </c>
      <c r="Y24" s="8">
        <v>8.1974294919246518</v>
      </c>
      <c r="Z24" s="8">
        <v>9.1377690780619218</v>
      </c>
      <c r="AA24" s="8">
        <v>10.078108664199192</v>
      </c>
      <c r="AB24" s="8">
        <v>11.01844825033649</v>
      </c>
      <c r="AC24" s="8">
        <v>11.958787836473761</v>
      </c>
      <c r="AD24" s="6">
        <v>16.348343750000026</v>
      </c>
      <c r="AE24" s="6">
        <v>16.133624999999995</v>
      </c>
      <c r="AF24" s="6">
        <v>15.91890625000002</v>
      </c>
      <c r="AG24" s="6">
        <v>15.704187499999989</v>
      </c>
      <c r="AH24" s="6">
        <v>15.489468750000015</v>
      </c>
      <c r="AI24" s="6">
        <v>15.274749999999983</v>
      </c>
      <c r="AJ24" s="6">
        <v>15.060031250000009</v>
      </c>
      <c r="AK24" s="6">
        <v>14.845312500000034</v>
      </c>
      <c r="AL24" s="6">
        <v>14.630593750000003</v>
      </c>
      <c r="AM24" s="6">
        <v>14.415875000000028</v>
      </c>
      <c r="AN24" s="6">
        <v>14.201156249999997</v>
      </c>
      <c r="AO24" s="6">
        <v>13.986437500000022</v>
      </c>
      <c r="AP24" s="6">
        <v>14.504526206922719</v>
      </c>
      <c r="AQ24" s="6">
        <v>15.022614913845473</v>
      </c>
      <c r="AR24" s="6">
        <v>15.540703620767999</v>
      </c>
      <c r="AS24" s="6">
        <v>16.058792327690753</v>
      </c>
      <c r="AT24" s="6">
        <v>16.576881034613507</v>
      </c>
      <c r="AU24" s="6">
        <v>17.094969741536033</v>
      </c>
      <c r="AV24" s="6">
        <v>17.613058448458787</v>
      </c>
      <c r="AW24" s="6">
        <v>18.131147155381541</v>
      </c>
      <c r="AX24" s="8">
        <v>18.562841135271469</v>
      </c>
      <c r="AY24" s="8">
        <v>20.72131103472168</v>
      </c>
      <c r="AZ24" s="8">
        <v>22.879780934171777</v>
      </c>
      <c r="BA24" s="8">
        <v>25.038250833621987</v>
      </c>
      <c r="BB24" s="8">
        <v>27.196720733072198</v>
      </c>
    </row>
    <row r="25" spans="1:54" x14ac:dyDescent="0.2">
      <c r="A25" s="2" t="s">
        <v>4</v>
      </c>
      <c r="B25" s="2" t="str">
        <f t="shared" si="1"/>
        <v>33</v>
      </c>
      <c r="C25" s="2">
        <v>33023</v>
      </c>
      <c r="D25" s="2" t="s">
        <v>27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1.2357958452722062</v>
      </c>
      <c r="X25" s="6">
        <v>0.96325268817204301</v>
      </c>
      <c r="Y25" s="8">
        <v>0.52854503676469733</v>
      </c>
      <c r="Z25" s="8">
        <v>0.85415301070284855</v>
      </c>
      <c r="AA25" s="8">
        <v>1.1797609846409856</v>
      </c>
      <c r="AB25" s="8">
        <v>1.5053689585791332</v>
      </c>
      <c r="AC25" s="8">
        <v>1.8309769325172702</v>
      </c>
      <c r="AD25" s="6">
        <v>0</v>
      </c>
      <c r="AE25" s="6">
        <v>0</v>
      </c>
      <c r="AF25" s="6">
        <v>0</v>
      </c>
      <c r="AG25" s="6">
        <v>0</v>
      </c>
      <c r="AH25" s="6">
        <v>0</v>
      </c>
      <c r="AI25" s="6">
        <v>0</v>
      </c>
      <c r="AJ25" s="6">
        <v>0</v>
      </c>
      <c r="AK25" s="6">
        <v>0</v>
      </c>
      <c r="AL25" s="6">
        <v>0</v>
      </c>
      <c r="AM25" s="6">
        <v>0</v>
      </c>
      <c r="AN25" s="6">
        <v>0</v>
      </c>
      <c r="AO25" s="6">
        <v>0</v>
      </c>
      <c r="AP25" s="6">
        <v>0</v>
      </c>
      <c r="AQ25" s="6">
        <v>0</v>
      </c>
      <c r="AR25" s="6">
        <v>0</v>
      </c>
      <c r="AS25" s="6">
        <v>0</v>
      </c>
      <c r="AT25" s="6">
        <v>0</v>
      </c>
      <c r="AU25" s="6">
        <v>0</v>
      </c>
      <c r="AV25" s="6">
        <v>0</v>
      </c>
      <c r="AW25" s="6">
        <v>0</v>
      </c>
      <c r="AX25" s="8">
        <v>0</v>
      </c>
      <c r="AY25" s="8">
        <v>0</v>
      </c>
      <c r="AZ25" s="8">
        <v>0</v>
      </c>
      <c r="BA25" s="8">
        <v>0</v>
      </c>
      <c r="BB25" s="8">
        <v>0</v>
      </c>
    </row>
    <row r="26" spans="1:54" x14ac:dyDescent="0.2">
      <c r="A26" s="2" t="s">
        <v>4</v>
      </c>
      <c r="B26" s="2" t="str">
        <f t="shared" si="1"/>
        <v>33</v>
      </c>
      <c r="C26" s="2">
        <v>33024</v>
      </c>
      <c r="D26" s="2" t="s">
        <v>28</v>
      </c>
      <c r="E26" s="6">
        <v>5.3224764468371467E-2</v>
      </c>
      <c r="F26" s="6">
        <v>8.2279946164199202E-2</v>
      </c>
      <c r="G26" s="6">
        <v>8.4974812536050756E-2</v>
      </c>
      <c r="H26" s="6">
        <v>8.649644299173237E-2</v>
      </c>
      <c r="I26" s="6">
        <v>9.8962507210151901E-2</v>
      </c>
      <c r="J26" s="6">
        <v>0.1090630647952317</v>
      </c>
      <c r="K26" s="6">
        <v>0.10746933282061143</v>
      </c>
      <c r="L26" s="6">
        <v>0.13642818688713709</v>
      </c>
      <c r="M26" s="6">
        <v>0.14645779657758123</v>
      </c>
      <c r="N26" s="6">
        <v>0.16056662180349934</v>
      </c>
      <c r="O26" s="6">
        <v>0.17147298596423766</v>
      </c>
      <c r="P26" s="6">
        <v>0.15131743895404731</v>
      </c>
      <c r="Q26" s="6">
        <v>0.16105395116323784</v>
      </c>
      <c r="R26" s="6">
        <v>0.17079046337242837</v>
      </c>
      <c r="S26" s="6">
        <v>0.18052697558161893</v>
      </c>
      <c r="T26" s="6">
        <v>0.19026348779080945</v>
      </c>
      <c r="U26" s="6">
        <v>0.19026348779080945</v>
      </c>
      <c r="V26" s="6">
        <v>0.2</v>
      </c>
      <c r="W26" s="6">
        <v>0.35308452722063038</v>
      </c>
      <c r="X26" s="6">
        <v>0.77060215053763448</v>
      </c>
      <c r="Y26" s="8">
        <v>0.28779821749897749</v>
      </c>
      <c r="Z26" s="8">
        <v>0.36472437092273147</v>
      </c>
      <c r="AA26" s="8">
        <v>0.44165052434648722</v>
      </c>
      <c r="AB26" s="8">
        <v>0.51857667777024297</v>
      </c>
      <c r="AC26" s="8">
        <v>0.59550283119399872</v>
      </c>
      <c r="AD26" s="6">
        <v>0.89132499999999482</v>
      </c>
      <c r="AE26" s="6">
        <v>0.98462499999999409</v>
      </c>
      <c r="AF26" s="6">
        <v>1.0779249999999934</v>
      </c>
      <c r="AG26" s="6">
        <v>1.1712249999999926</v>
      </c>
      <c r="AH26" s="6">
        <v>1.2645249999999919</v>
      </c>
      <c r="AI26" s="6">
        <v>1.3578249999999912</v>
      </c>
      <c r="AJ26" s="6">
        <v>1.4511249999999905</v>
      </c>
      <c r="AK26" s="6">
        <v>1.5444249999999897</v>
      </c>
      <c r="AL26" s="6">
        <v>1.637724999999989</v>
      </c>
      <c r="AM26" s="6">
        <v>1.7310249999999883</v>
      </c>
      <c r="AN26" s="6">
        <v>1.8243249999999875</v>
      </c>
      <c r="AO26" s="6">
        <v>1.9176249999999868</v>
      </c>
      <c r="AP26" s="6">
        <v>1.9701856535351823</v>
      </c>
      <c r="AQ26" s="6">
        <v>2.0227463070703635</v>
      </c>
      <c r="AR26" s="6">
        <v>2.075306960605559</v>
      </c>
      <c r="AS26" s="6">
        <v>2.1278676141407402</v>
      </c>
      <c r="AT26" s="6">
        <v>2.1804282676759357</v>
      </c>
      <c r="AU26" s="6">
        <v>2.2329889212111169</v>
      </c>
      <c r="AV26" s="6">
        <v>2.2855495747462982</v>
      </c>
      <c r="AW26" s="6">
        <v>2.3381102282814936</v>
      </c>
      <c r="AX26" s="8">
        <v>2.3937795194310496</v>
      </c>
      <c r="AY26" s="8">
        <v>2.6721259751788438</v>
      </c>
      <c r="AZ26" s="8">
        <v>2.9504724309266521</v>
      </c>
      <c r="BA26" s="8">
        <v>3.2288188866744463</v>
      </c>
      <c r="BB26" s="8">
        <v>3.5071653424222404</v>
      </c>
    </row>
    <row r="27" spans="1:54" x14ac:dyDescent="0.2">
      <c r="A27" s="2" t="s">
        <v>4</v>
      </c>
      <c r="B27" s="2" t="str">
        <f t="shared" si="1"/>
        <v>33</v>
      </c>
      <c r="C27" s="2">
        <v>33025</v>
      </c>
      <c r="D27" s="2" t="s">
        <v>29</v>
      </c>
      <c r="E27" s="6">
        <v>0.94030417227456253</v>
      </c>
      <c r="F27" s="6">
        <v>1.4536123822341858</v>
      </c>
      <c r="G27" s="6">
        <v>1.5012216881368967</v>
      </c>
      <c r="H27" s="6">
        <v>1.5281038261872715</v>
      </c>
      <c r="I27" s="6">
        <v>1.7483376273793501</v>
      </c>
      <c r="J27" s="6">
        <v>1.9267808113824265</v>
      </c>
      <c r="K27" s="6">
        <v>1.8986248798308019</v>
      </c>
      <c r="L27" s="6">
        <v>2.4102313016727552</v>
      </c>
      <c r="M27" s="6">
        <v>2.5874210728706015</v>
      </c>
      <c r="N27" s="6">
        <v>2.836676985195155</v>
      </c>
      <c r="O27" s="6">
        <v>3.0293560853681982</v>
      </c>
      <c r="P27" s="6">
        <v>2.6732747548548357</v>
      </c>
      <c r="Q27" s="6">
        <v>2.2102198038838687</v>
      </c>
      <c r="R27" s="6">
        <v>1.7471648529129016</v>
      </c>
      <c r="S27" s="6">
        <v>1.284109901941934</v>
      </c>
      <c r="T27" s="6">
        <v>0.82105495097096726</v>
      </c>
      <c r="U27" s="6">
        <v>0.307</v>
      </c>
      <c r="V27" s="6">
        <v>0.35799999999999998</v>
      </c>
      <c r="W27" s="6">
        <v>0.221</v>
      </c>
      <c r="X27" s="6">
        <v>0.748</v>
      </c>
      <c r="Y27" s="8">
        <v>0.29533333333333334</v>
      </c>
      <c r="Z27" s="8">
        <v>0.29533333333333334</v>
      </c>
      <c r="AA27" s="8">
        <v>0.29533333333333334</v>
      </c>
      <c r="AB27" s="8">
        <v>0.29533333333333334</v>
      </c>
      <c r="AC27" s="8">
        <v>0.29533333333333334</v>
      </c>
      <c r="AD27" s="6">
        <v>34.116075000000365</v>
      </c>
      <c r="AE27" s="6">
        <v>32.531625000000076</v>
      </c>
      <c r="AF27" s="6">
        <v>30.947175000000243</v>
      </c>
      <c r="AG27" s="6">
        <v>29.362724999999955</v>
      </c>
      <c r="AH27" s="6">
        <v>27.778275000000122</v>
      </c>
      <c r="AI27" s="6">
        <v>26.193825000000288</v>
      </c>
      <c r="AJ27" s="6">
        <v>24.609375</v>
      </c>
      <c r="AK27" s="6">
        <v>23.024925000000167</v>
      </c>
      <c r="AL27" s="6">
        <v>21.440475000000333</v>
      </c>
      <c r="AM27" s="6">
        <v>19.856025000000045</v>
      </c>
      <c r="AN27" s="6">
        <v>18.271575000000212</v>
      </c>
      <c r="AO27" s="6">
        <v>16.687125000000378</v>
      </c>
      <c r="AP27" s="6">
        <v>17.451415057604208</v>
      </c>
      <c r="AQ27" s="6">
        <v>18.215705115208266</v>
      </c>
      <c r="AR27" s="6">
        <v>18.979995172812323</v>
      </c>
      <c r="AS27" s="6">
        <v>19.744285230416608</v>
      </c>
      <c r="AT27" s="6">
        <v>20.508575288020666</v>
      </c>
      <c r="AU27" s="6">
        <v>21.272865345624723</v>
      </c>
      <c r="AV27" s="6">
        <v>22.037155403229008</v>
      </c>
      <c r="AW27" s="6">
        <v>22.801445460833065</v>
      </c>
      <c r="AX27" s="8">
        <v>22.910023772551313</v>
      </c>
      <c r="AY27" s="8">
        <v>23.452915331142577</v>
      </c>
      <c r="AZ27" s="8">
        <v>23.995806889733842</v>
      </c>
      <c r="BA27" s="8">
        <v>24.538698448325107</v>
      </c>
      <c r="BB27" s="8">
        <v>25.081590006916343</v>
      </c>
    </row>
    <row r="28" spans="1:54" x14ac:dyDescent="0.2">
      <c r="A28" s="2" t="s">
        <v>4</v>
      </c>
      <c r="B28" s="2" t="str">
        <f t="shared" si="1"/>
        <v>33</v>
      </c>
      <c r="C28" s="2">
        <v>33026</v>
      </c>
      <c r="D28" s="2" t="s">
        <v>30</v>
      </c>
      <c r="E28" s="6">
        <v>0.58547240915208609</v>
      </c>
      <c r="F28" s="6">
        <v>0.90507940780619112</v>
      </c>
      <c r="G28" s="6">
        <v>0.93472293789655836</v>
      </c>
      <c r="H28" s="6">
        <v>0.95146087290905601</v>
      </c>
      <c r="I28" s="6">
        <v>1.0885875793116708</v>
      </c>
      <c r="J28" s="6">
        <v>1.1996937127475484</v>
      </c>
      <c r="K28" s="6">
        <v>1.1821626610267255</v>
      </c>
      <c r="L28" s="6">
        <v>1.5007100557585082</v>
      </c>
      <c r="M28" s="6">
        <v>1.6110357623533937</v>
      </c>
      <c r="N28" s="6">
        <v>1.7662328398384928</v>
      </c>
      <c r="O28" s="6">
        <v>1.8862028456066142</v>
      </c>
      <c r="P28" s="6">
        <v>1.6644918284945205</v>
      </c>
      <c r="Q28" s="6">
        <v>1.5269934627956165</v>
      </c>
      <c r="R28" s="6">
        <v>1.3894950970967124</v>
      </c>
      <c r="S28" s="6">
        <v>1.2519967313978084</v>
      </c>
      <c r="T28" s="6">
        <v>1.114498365698904</v>
      </c>
      <c r="U28" s="6">
        <v>1.6639999999999999</v>
      </c>
      <c r="V28" s="6">
        <v>0.97699999999999998</v>
      </c>
      <c r="W28" s="6">
        <v>1.855</v>
      </c>
      <c r="X28" s="6">
        <v>1.84</v>
      </c>
      <c r="Y28" s="8">
        <v>1.4986666666666668</v>
      </c>
      <c r="Z28" s="8">
        <v>1.5133475465690971</v>
      </c>
      <c r="AA28" s="8">
        <v>1.5387151997205315</v>
      </c>
      <c r="AB28" s="8">
        <v>1.5640828528719677</v>
      </c>
      <c r="AC28" s="8">
        <v>1.5894505060234021</v>
      </c>
      <c r="AD28" s="6">
        <v>6.7829000000000121</v>
      </c>
      <c r="AE28" s="6">
        <v>6.8789999999999907</v>
      </c>
      <c r="AF28" s="6">
        <v>6.9750999999999976</v>
      </c>
      <c r="AG28" s="6">
        <v>7.0712000000000046</v>
      </c>
      <c r="AH28" s="6">
        <v>7.1673000000000116</v>
      </c>
      <c r="AI28" s="6">
        <v>7.2633999999999901</v>
      </c>
      <c r="AJ28" s="6">
        <v>7.359499999999997</v>
      </c>
      <c r="AK28" s="6">
        <v>7.455600000000004</v>
      </c>
      <c r="AL28" s="6">
        <v>7.551700000000011</v>
      </c>
      <c r="AM28" s="6">
        <v>7.6477999999999895</v>
      </c>
      <c r="AN28" s="6">
        <v>7.7438999999999965</v>
      </c>
      <c r="AO28" s="6">
        <v>7.8400000000000034</v>
      </c>
      <c r="AP28" s="6">
        <v>8.0307857467723238</v>
      </c>
      <c r="AQ28" s="6">
        <v>8.2215714935446726</v>
      </c>
      <c r="AR28" s="6">
        <v>8.4123572403170215</v>
      </c>
      <c r="AS28" s="6">
        <v>8.6031429870893703</v>
      </c>
      <c r="AT28" s="6">
        <v>8.7939287338617191</v>
      </c>
      <c r="AU28" s="6">
        <v>8.984714480634068</v>
      </c>
      <c r="AV28" s="6">
        <v>9.1755002274064168</v>
      </c>
      <c r="AW28" s="6">
        <v>9.3662859741787656</v>
      </c>
      <c r="AX28" s="8">
        <v>9.4108873359605667</v>
      </c>
      <c r="AY28" s="8">
        <v>9.6338941448695863</v>
      </c>
      <c r="AZ28" s="8">
        <v>9.8569009537786059</v>
      </c>
      <c r="BA28" s="8">
        <v>10.079907762687625</v>
      </c>
      <c r="BB28" s="8">
        <v>10.302914571596645</v>
      </c>
    </row>
    <row r="29" spans="1:54" x14ac:dyDescent="0.2">
      <c r="A29" s="2" t="s">
        <v>4</v>
      </c>
      <c r="B29" s="2" t="str">
        <f t="shared" si="1"/>
        <v>33</v>
      </c>
      <c r="C29" s="2">
        <v>33027</v>
      </c>
      <c r="D29" s="2" t="s">
        <v>31</v>
      </c>
      <c r="E29" s="6">
        <v>1.8451251682368777</v>
      </c>
      <c r="F29" s="6">
        <v>2.8523714670255722</v>
      </c>
      <c r="G29" s="6">
        <v>2.9457935012497596</v>
      </c>
      <c r="H29" s="6">
        <v>2.9985433570467217</v>
      </c>
      <c r="I29" s="6">
        <v>3.4307002499519328</v>
      </c>
      <c r="J29" s="6">
        <v>3.7808529129013655</v>
      </c>
      <c r="K29" s="6">
        <v>3.725603537781196</v>
      </c>
      <c r="L29" s="6">
        <v>4.7295104787540856</v>
      </c>
      <c r="M29" s="6">
        <v>5.0772036146894832</v>
      </c>
      <c r="N29" s="6">
        <v>5.5663095558546436</v>
      </c>
      <c r="O29" s="6">
        <v>5.9443968467602391</v>
      </c>
      <c r="P29" s="6">
        <v>5.2456712170736397</v>
      </c>
      <c r="Q29" s="6">
        <v>5.6059369736589115</v>
      </c>
      <c r="R29" s="6">
        <v>5.9662027302441842</v>
      </c>
      <c r="S29" s="6">
        <v>6.3264684868294561</v>
      </c>
      <c r="T29" s="6">
        <v>6.6867342434147279</v>
      </c>
      <c r="U29" s="6">
        <v>5.5990000000000002</v>
      </c>
      <c r="V29" s="6">
        <v>7.0469999999999997</v>
      </c>
      <c r="W29" s="6">
        <v>5.5389999999999997</v>
      </c>
      <c r="X29" s="6">
        <v>1.9590000000000001</v>
      </c>
      <c r="Y29" s="8">
        <v>6.907528417181112</v>
      </c>
      <c r="Z29" s="8">
        <v>7.7007701868701446</v>
      </c>
      <c r="AA29" s="8">
        <v>8.4940119565591772</v>
      </c>
      <c r="AB29" s="8">
        <v>9.2872537262482382</v>
      </c>
      <c r="AC29" s="8">
        <v>10.080495495937271</v>
      </c>
      <c r="AD29" s="6">
        <v>0</v>
      </c>
      <c r="AE29" s="6">
        <v>0</v>
      </c>
      <c r="AF29" s="6">
        <v>0</v>
      </c>
      <c r="AG29" s="6">
        <v>0</v>
      </c>
      <c r="AH29" s="6">
        <v>0</v>
      </c>
      <c r="AI29" s="6">
        <v>0</v>
      </c>
      <c r="AJ29" s="6">
        <v>0</v>
      </c>
      <c r="AK29" s="6">
        <v>0</v>
      </c>
      <c r="AL29" s="6">
        <v>0</v>
      </c>
      <c r="AM29" s="6">
        <v>0</v>
      </c>
      <c r="AN29" s="6">
        <v>0</v>
      </c>
      <c r="AO29" s="6">
        <v>0</v>
      </c>
      <c r="AP29" s="6">
        <v>0</v>
      </c>
      <c r="AQ29" s="6">
        <v>0</v>
      </c>
      <c r="AR29" s="6">
        <v>0</v>
      </c>
      <c r="AS29" s="6">
        <v>0</v>
      </c>
      <c r="AT29" s="6">
        <v>0</v>
      </c>
      <c r="AU29" s="6">
        <v>0</v>
      </c>
      <c r="AV29" s="6">
        <v>0</v>
      </c>
      <c r="AW29" s="6">
        <v>0</v>
      </c>
      <c r="AX29" s="8">
        <v>0</v>
      </c>
      <c r="AY29" s="8">
        <v>0</v>
      </c>
      <c r="AZ29" s="8">
        <v>0</v>
      </c>
      <c r="BA29" s="8">
        <v>0</v>
      </c>
      <c r="BB29" s="8">
        <v>0</v>
      </c>
    </row>
    <row r="30" spans="1:54" x14ac:dyDescent="0.2">
      <c r="A30" s="2" t="s">
        <v>4</v>
      </c>
      <c r="B30" s="2" t="str">
        <f t="shared" si="1"/>
        <v>33</v>
      </c>
      <c r="C30" s="2">
        <v>33028</v>
      </c>
      <c r="D30" s="2" t="s">
        <v>32</v>
      </c>
      <c r="E30" s="6">
        <v>2.4128559892328401</v>
      </c>
      <c r="F30" s="6">
        <v>3.7300242261103631</v>
      </c>
      <c r="G30" s="6">
        <v>3.8521915016343011</v>
      </c>
      <c r="H30" s="6">
        <v>3.921172082291867</v>
      </c>
      <c r="I30" s="6">
        <v>4.4863003268602188</v>
      </c>
      <c r="J30" s="6">
        <v>4.9441922707171697</v>
      </c>
      <c r="K30" s="6">
        <v>4.8719430878677175</v>
      </c>
      <c r="L30" s="6">
        <v>6.184744472216881</v>
      </c>
      <c r="M30" s="6">
        <v>6.6394201115170155</v>
      </c>
      <c r="N30" s="6">
        <v>7.279020188425303</v>
      </c>
      <c r="O30" s="6">
        <v>7.7734420303787726</v>
      </c>
      <c r="P30" s="6">
        <v>6.8597238992501444</v>
      </c>
      <c r="Q30" s="6">
        <v>5.6505791194001151</v>
      </c>
      <c r="R30" s="6">
        <v>4.4414343395500868</v>
      </c>
      <c r="S30" s="6">
        <v>3.2322895597000576</v>
      </c>
      <c r="T30" s="6">
        <v>2.0231447798500288</v>
      </c>
      <c r="U30" s="6">
        <v>2.0231447798500288</v>
      </c>
      <c r="V30" s="6">
        <v>0.81399999999999995</v>
      </c>
      <c r="W30" s="6">
        <v>0.78500000000000003</v>
      </c>
      <c r="X30" s="6">
        <v>0.59899999999999998</v>
      </c>
      <c r="Y30" s="8">
        <v>1.2073815932833429</v>
      </c>
      <c r="Z30" s="8">
        <v>1.2073815932833429</v>
      </c>
      <c r="AA30" s="8">
        <v>1.2073815932833429</v>
      </c>
      <c r="AB30" s="8">
        <v>1.2073815932833429</v>
      </c>
      <c r="AC30" s="8">
        <v>1.2073815932833429</v>
      </c>
      <c r="AD30" s="6">
        <v>41.57955000000004</v>
      </c>
      <c r="AE30" s="6">
        <v>41.880000000000109</v>
      </c>
      <c r="AF30" s="6">
        <v>42.180450000000064</v>
      </c>
      <c r="AG30" s="6">
        <v>42.48090000000002</v>
      </c>
      <c r="AH30" s="6">
        <v>42.781350000000089</v>
      </c>
      <c r="AI30" s="6">
        <v>43.081800000000044</v>
      </c>
      <c r="AJ30" s="6">
        <v>43.382249999999999</v>
      </c>
      <c r="AK30" s="6">
        <v>43.682700000000068</v>
      </c>
      <c r="AL30" s="6">
        <v>43.983150000000023</v>
      </c>
      <c r="AM30" s="6">
        <v>44.283600000000092</v>
      </c>
      <c r="AN30" s="6">
        <v>44.584050000000047</v>
      </c>
      <c r="AO30" s="6">
        <v>44.884500000000003</v>
      </c>
      <c r="AP30" s="6">
        <v>44.962835968689291</v>
      </c>
      <c r="AQ30" s="6">
        <v>45.041171937378579</v>
      </c>
      <c r="AR30" s="6">
        <v>45.119507906067838</v>
      </c>
      <c r="AS30" s="6">
        <v>45.197843874757126</v>
      </c>
      <c r="AT30" s="6">
        <v>45.276179843446414</v>
      </c>
      <c r="AU30" s="6">
        <v>45.354515812135702</v>
      </c>
      <c r="AV30" s="6">
        <v>45.43285178082499</v>
      </c>
      <c r="AW30" s="6">
        <v>45.511187749514249</v>
      </c>
      <c r="AX30" s="8">
        <v>45.727907691178586</v>
      </c>
      <c r="AY30" s="8">
        <v>46.811507399500329</v>
      </c>
      <c r="AZ30" s="8">
        <v>47.895107107822128</v>
      </c>
      <c r="BA30" s="8">
        <v>48.97870681614387</v>
      </c>
      <c r="BB30" s="8">
        <v>50.062306524465669</v>
      </c>
    </row>
    <row r="31" spans="1:54" x14ac:dyDescent="0.2">
      <c r="A31" s="2"/>
      <c r="B31" s="2"/>
      <c r="C31" s="2">
        <v>33029</v>
      </c>
      <c r="D31" s="3" t="s">
        <v>33</v>
      </c>
      <c r="E31" s="6">
        <v>1.2951359353970391</v>
      </c>
      <c r="F31" s="6">
        <v>2.0021453566621803</v>
      </c>
      <c r="G31" s="6">
        <v>2.067720438377235</v>
      </c>
      <c r="H31" s="6">
        <v>2.1047467794654877</v>
      </c>
      <c r="I31" s="6">
        <v>2.4080876754470295</v>
      </c>
      <c r="J31" s="6">
        <v>2.6538679100173046</v>
      </c>
      <c r="K31" s="6">
        <v>2.615087098634878</v>
      </c>
      <c r="L31" s="6">
        <v>3.3197525475870027</v>
      </c>
      <c r="M31" s="6">
        <v>3.56380638338781</v>
      </c>
      <c r="N31" s="6">
        <v>3.9071211305518174</v>
      </c>
      <c r="O31" s="6">
        <v>4.1725093251297833</v>
      </c>
      <c r="P31" s="6">
        <v>3.6820576812151513</v>
      </c>
      <c r="Q31" s="6">
        <v>3.7456461449721212</v>
      </c>
      <c r="R31" s="6">
        <v>3.8092346087290907</v>
      </c>
      <c r="S31" s="6">
        <v>3.8728230724860611</v>
      </c>
      <c r="T31" s="6">
        <v>3.9364115362430305</v>
      </c>
      <c r="U31" s="6">
        <v>2.0640000000000001</v>
      </c>
      <c r="V31" s="6">
        <v>4</v>
      </c>
      <c r="W31" s="6">
        <v>0.21238095238095239</v>
      </c>
      <c r="X31" s="6">
        <v>0.69450000000000001</v>
      </c>
      <c r="Y31" s="8">
        <v>2.2372743943517479</v>
      </c>
      <c r="Z31" s="8">
        <v>2.0921269841269843</v>
      </c>
      <c r="AA31" s="8">
        <v>2.0921269841269843</v>
      </c>
      <c r="AB31" s="8">
        <v>2.0921269841269843</v>
      </c>
      <c r="AC31" s="8">
        <v>2.0921269841269843</v>
      </c>
      <c r="AD31" s="6">
        <v>49.109249999999975</v>
      </c>
      <c r="AE31" s="6">
        <v>48.666000000000054</v>
      </c>
      <c r="AF31" s="6">
        <v>48.222750000000019</v>
      </c>
      <c r="AG31" s="6">
        <v>47.779499999999985</v>
      </c>
      <c r="AH31" s="6">
        <v>47.336250000000064</v>
      </c>
      <c r="AI31" s="6">
        <v>46.893000000000029</v>
      </c>
      <c r="AJ31" s="6">
        <v>46.449749999999995</v>
      </c>
      <c r="AK31" s="6">
        <v>46.00649999999996</v>
      </c>
      <c r="AL31" s="6">
        <v>45.563250000000039</v>
      </c>
      <c r="AM31" s="6">
        <v>45.120000000000005</v>
      </c>
      <c r="AN31" s="6">
        <v>44.67674999999997</v>
      </c>
      <c r="AO31" s="6">
        <v>44.233500000000049</v>
      </c>
      <c r="AP31" s="6">
        <v>44.650921022076091</v>
      </c>
      <c r="AQ31" s="6">
        <v>45.068342044152132</v>
      </c>
      <c r="AR31" s="6">
        <v>45.485763066228287</v>
      </c>
      <c r="AS31" s="6">
        <v>45.903184088304442</v>
      </c>
      <c r="AT31" s="6">
        <v>46.320605110380484</v>
      </c>
      <c r="AU31" s="6">
        <v>46.738026132456639</v>
      </c>
      <c r="AV31" s="6">
        <v>47.155447154532681</v>
      </c>
      <c r="AW31" s="6">
        <v>47.572868176608836</v>
      </c>
      <c r="AX31" s="8">
        <v>47.799405644116518</v>
      </c>
      <c r="AY31" s="8">
        <v>48.932092981654819</v>
      </c>
      <c r="AZ31" s="8">
        <v>50.064780319193119</v>
      </c>
      <c r="BA31" s="8">
        <v>51.197467656731419</v>
      </c>
      <c r="BB31" s="8">
        <v>52.330154994269719</v>
      </c>
    </row>
    <row r="32" spans="1:54" x14ac:dyDescent="0.2">
      <c r="A32" s="2" t="s">
        <v>4</v>
      </c>
      <c r="B32" s="2" t="str">
        <f>LEFT(C32,2)</f>
        <v>33</v>
      </c>
      <c r="C32" s="2">
        <v>33030</v>
      </c>
      <c r="D32" s="2" t="s">
        <v>34</v>
      </c>
      <c r="E32" s="6">
        <v>1.9693162853297443</v>
      </c>
      <c r="F32" s="6">
        <v>3.04435800807537</v>
      </c>
      <c r="G32" s="6">
        <v>3.144068063833878</v>
      </c>
      <c r="H32" s="6">
        <v>3.2003683906940972</v>
      </c>
      <c r="I32" s="6">
        <v>3.6616127667756202</v>
      </c>
      <c r="J32" s="6">
        <v>4.0353333974235719</v>
      </c>
      <c r="K32" s="6">
        <v>3.9763653143626225</v>
      </c>
      <c r="L32" s="6">
        <v>5.0478429148240718</v>
      </c>
      <c r="M32" s="6">
        <v>5.4189384733705053</v>
      </c>
      <c r="N32" s="6">
        <v>5.940965006729475</v>
      </c>
      <c r="O32" s="6">
        <v>6.3445004806767926</v>
      </c>
      <c r="P32" s="6">
        <v>5.59874524129975</v>
      </c>
      <c r="Q32" s="6">
        <v>5.6789961930397999</v>
      </c>
      <c r="R32" s="6">
        <v>5.7592471447798506</v>
      </c>
      <c r="S32" s="6">
        <v>5.8394980965198995</v>
      </c>
      <c r="T32" s="6">
        <v>5.9197490482599502</v>
      </c>
      <c r="U32" s="6">
        <v>5.9197490482599502</v>
      </c>
      <c r="V32" s="6">
        <v>6</v>
      </c>
      <c r="W32" s="6">
        <v>0.26719354838709675</v>
      </c>
      <c r="X32" s="6">
        <v>0.42644108761329308</v>
      </c>
      <c r="Y32" s="8">
        <v>4.078982636171915</v>
      </c>
      <c r="Z32" s="8">
        <v>4.0623141988823486</v>
      </c>
      <c r="AA32" s="8">
        <v>4.0623141988823486</v>
      </c>
      <c r="AB32" s="8">
        <v>4.0623141988823486</v>
      </c>
      <c r="AC32" s="8">
        <v>4.0623141988823486</v>
      </c>
      <c r="AD32" s="6">
        <v>73.832250000000045</v>
      </c>
      <c r="AE32" s="6">
        <v>73.421249999999986</v>
      </c>
      <c r="AF32" s="6">
        <v>73.010250000000042</v>
      </c>
      <c r="AG32" s="6">
        <v>72.599249999999984</v>
      </c>
      <c r="AH32" s="6">
        <v>72.188250000000039</v>
      </c>
      <c r="AI32" s="6">
        <v>71.777249999999981</v>
      </c>
      <c r="AJ32" s="6">
        <v>71.366250000000036</v>
      </c>
      <c r="AK32" s="6">
        <v>70.955249999999978</v>
      </c>
      <c r="AL32" s="6">
        <v>70.544250000000034</v>
      </c>
      <c r="AM32" s="6">
        <v>70.133250000000089</v>
      </c>
      <c r="AN32" s="6">
        <v>69.722250000000031</v>
      </c>
      <c r="AO32" s="6">
        <v>69.311250000000086</v>
      </c>
      <c r="AP32" s="6">
        <v>68.473192111079697</v>
      </c>
      <c r="AQ32" s="6">
        <v>67.63513422215965</v>
      </c>
      <c r="AR32" s="6">
        <v>66.797076333239374</v>
      </c>
      <c r="AS32" s="6">
        <v>65.959018444319099</v>
      </c>
      <c r="AT32" s="6">
        <v>65.120960555398824</v>
      </c>
      <c r="AU32" s="6">
        <v>64.282902666478549</v>
      </c>
      <c r="AV32" s="6">
        <v>63.444844777558274</v>
      </c>
      <c r="AW32" s="6">
        <v>62.606786888637998</v>
      </c>
      <c r="AX32" s="8">
        <v>62.904914445250483</v>
      </c>
      <c r="AY32" s="8">
        <v>64.39555222831325</v>
      </c>
      <c r="AZ32" s="8">
        <v>65.886190011376129</v>
      </c>
      <c r="BA32" s="8">
        <v>67.376827794438896</v>
      </c>
      <c r="BB32" s="8">
        <v>68.867465577501775</v>
      </c>
    </row>
    <row r="33" spans="1:54" x14ac:dyDescent="0.2">
      <c r="A33" s="2"/>
      <c r="B33" s="2"/>
      <c r="C33" s="2">
        <v>33031</v>
      </c>
      <c r="D33" s="3" t="s">
        <v>35</v>
      </c>
      <c r="E33" s="6">
        <v>0.35483176312247644</v>
      </c>
      <c r="F33" s="6">
        <v>0.54853297442799465</v>
      </c>
      <c r="G33" s="6">
        <v>0.56649875024033836</v>
      </c>
      <c r="H33" s="6">
        <v>0.57664295327821569</v>
      </c>
      <c r="I33" s="6">
        <v>0.65975004806767934</v>
      </c>
      <c r="J33" s="6">
        <v>0.72708709863487797</v>
      </c>
      <c r="K33" s="6">
        <v>0.71646221880407623</v>
      </c>
      <c r="L33" s="6">
        <v>0.90952124591424732</v>
      </c>
      <c r="M33" s="6">
        <v>0.97638531051720823</v>
      </c>
      <c r="N33" s="6">
        <v>1.0704441453566622</v>
      </c>
      <c r="O33" s="6">
        <v>1.1431532397615842</v>
      </c>
      <c r="P33" s="6">
        <v>1.0087829263603154</v>
      </c>
      <c r="Q33" s="6">
        <v>1.0070263410882523</v>
      </c>
      <c r="R33" s="6">
        <v>1.0052697558161892</v>
      </c>
      <c r="S33" s="6">
        <v>1.0035131705441263</v>
      </c>
      <c r="T33" s="6">
        <v>1.0017565852720631</v>
      </c>
      <c r="U33" s="6">
        <v>1.0017565852720631</v>
      </c>
      <c r="V33" s="6">
        <v>1</v>
      </c>
      <c r="W33" s="6">
        <v>0.13804761904761903</v>
      </c>
      <c r="X33" s="6">
        <v>0.23150000000000001</v>
      </c>
      <c r="Y33" s="8">
        <v>0.71326806810656074</v>
      </c>
      <c r="Z33" s="8">
        <v>0.71326806810656074</v>
      </c>
      <c r="AA33" s="8">
        <v>0.71326806810656074</v>
      </c>
      <c r="AB33" s="8">
        <v>0.71326806810656074</v>
      </c>
      <c r="AC33" s="8">
        <v>0.71326806810656074</v>
      </c>
      <c r="AD33" s="6">
        <v>55.186950000000024</v>
      </c>
      <c r="AE33" s="6">
        <v>54.88575000000003</v>
      </c>
      <c r="AF33" s="6">
        <v>54.584550000000036</v>
      </c>
      <c r="AG33" s="6">
        <v>54.283350000000041</v>
      </c>
      <c r="AH33" s="6">
        <v>53.982150000000047</v>
      </c>
      <c r="AI33" s="6">
        <v>53.680950000000053</v>
      </c>
      <c r="AJ33" s="6">
        <v>53.379750000000058</v>
      </c>
      <c r="AK33" s="6">
        <v>53.078550000000064</v>
      </c>
      <c r="AL33" s="6">
        <v>52.777350000000069</v>
      </c>
      <c r="AM33" s="6">
        <v>52.476150000000075</v>
      </c>
      <c r="AN33" s="6">
        <v>52.174950000000081</v>
      </c>
      <c r="AO33" s="6">
        <v>51.873750000000086</v>
      </c>
      <c r="AP33" s="6">
        <v>51.717210815684041</v>
      </c>
      <c r="AQ33" s="6">
        <v>51.560671631368109</v>
      </c>
      <c r="AR33" s="6">
        <v>51.40413244705212</v>
      </c>
      <c r="AS33" s="6">
        <v>51.247593262736189</v>
      </c>
      <c r="AT33" s="6">
        <v>51.0910540784202</v>
      </c>
      <c r="AU33" s="6">
        <v>50.934514894104268</v>
      </c>
      <c r="AV33" s="6">
        <v>50.777975709788336</v>
      </c>
      <c r="AW33" s="6">
        <v>50.621436525472348</v>
      </c>
      <c r="AX33" s="8">
        <v>50.862490985117461</v>
      </c>
      <c r="AY33" s="8">
        <v>52.067763283343027</v>
      </c>
      <c r="AZ33" s="8">
        <v>53.273035581568536</v>
      </c>
      <c r="BA33" s="8">
        <v>54.478307879794045</v>
      </c>
      <c r="BB33" s="8">
        <v>55.683580178019611</v>
      </c>
    </row>
    <row r="34" spans="1:54" x14ac:dyDescent="0.2">
      <c r="A34" s="2" t="s">
        <v>4</v>
      </c>
      <c r="B34" s="2" t="str">
        <f t="shared" ref="B34:B51" si="2">LEFT(C34,2)</f>
        <v>33</v>
      </c>
      <c r="C34" s="2">
        <v>33032</v>
      </c>
      <c r="D34" s="2" t="s">
        <v>36</v>
      </c>
      <c r="E34" s="6">
        <v>222.69900000000001</v>
      </c>
      <c r="F34" s="6">
        <v>184.96700000000001</v>
      </c>
      <c r="G34" s="6">
        <v>209.191</v>
      </c>
      <c r="H34" s="6">
        <v>262.78100000000001</v>
      </c>
      <c r="I34" s="6">
        <v>266.149</v>
      </c>
      <c r="J34" s="6">
        <v>294.74299999999999</v>
      </c>
      <c r="K34" s="6">
        <v>276.83</v>
      </c>
      <c r="L34" s="6">
        <v>279.28399999999999</v>
      </c>
      <c r="M34" s="6">
        <v>297.83</v>
      </c>
      <c r="N34" s="6">
        <v>285.63200000000001</v>
      </c>
      <c r="O34" s="6">
        <v>268.536</v>
      </c>
      <c r="P34" s="6">
        <v>261.83800000000002</v>
      </c>
      <c r="Q34" s="6">
        <v>221.857</v>
      </c>
      <c r="R34" s="6">
        <v>240.35499999999999</v>
      </c>
      <c r="S34" s="6">
        <v>240.048</v>
      </c>
      <c r="T34" s="6">
        <v>221.31100000000001</v>
      </c>
      <c r="U34" s="6">
        <v>254.95</v>
      </c>
      <c r="V34" s="6">
        <v>263.86200000000002</v>
      </c>
      <c r="W34" s="6">
        <v>302.72399999999999</v>
      </c>
      <c r="X34" s="6">
        <v>277.08600000000001</v>
      </c>
      <c r="Y34" s="8">
        <v>273.84533333333337</v>
      </c>
      <c r="Z34" s="8">
        <v>278.4472720588235</v>
      </c>
      <c r="AA34" s="8">
        <v>289.8142398459388</v>
      </c>
      <c r="AB34" s="8">
        <v>301.18120763305319</v>
      </c>
      <c r="AC34" s="8">
        <v>312.54817542016849</v>
      </c>
      <c r="AD34" s="6">
        <v>54.765037499993923</v>
      </c>
      <c r="AE34" s="6">
        <v>76.965749999995751</v>
      </c>
      <c r="AF34" s="6">
        <v>99.166462499997579</v>
      </c>
      <c r="AG34" s="6">
        <v>121.36717499999213</v>
      </c>
      <c r="AH34" s="6">
        <v>143.56788749999396</v>
      </c>
      <c r="AI34" s="6">
        <v>165.76859999999579</v>
      </c>
      <c r="AJ34" s="6">
        <v>187.96931249999761</v>
      </c>
      <c r="AK34" s="6">
        <v>210.17002499999217</v>
      </c>
      <c r="AL34" s="6">
        <v>232.37073749999399</v>
      </c>
      <c r="AM34" s="6">
        <v>254.57144999999582</v>
      </c>
      <c r="AN34" s="6">
        <v>276.77216249999765</v>
      </c>
      <c r="AO34" s="6">
        <v>298.9728749999922</v>
      </c>
      <c r="AP34" s="6">
        <v>306.34266467313137</v>
      </c>
      <c r="AQ34" s="6">
        <v>313.71245434626144</v>
      </c>
      <c r="AR34" s="6">
        <v>321.08224401939151</v>
      </c>
      <c r="AS34" s="6">
        <v>328.45203369252158</v>
      </c>
      <c r="AT34" s="6">
        <v>335.82182336565347</v>
      </c>
      <c r="AU34" s="6">
        <v>343.19161303878354</v>
      </c>
      <c r="AV34" s="6">
        <v>350.56140271191362</v>
      </c>
      <c r="AW34" s="6">
        <v>357.93119238504369</v>
      </c>
      <c r="AX34" s="8">
        <v>360.34008680734314</v>
      </c>
      <c r="AY34" s="8">
        <v>372.38455891884405</v>
      </c>
      <c r="AZ34" s="8">
        <v>384.42903103034405</v>
      </c>
      <c r="BA34" s="8">
        <v>396.47350314184405</v>
      </c>
      <c r="BB34" s="8">
        <v>408.51797525334496</v>
      </c>
    </row>
    <row r="35" spans="1:54" x14ac:dyDescent="0.2">
      <c r="A35" s="2" t="s">
        <v>4</v>
      </c>
      <c r="B35" s="2" t="str">
        <f t="shared" si="2"/>
        <v>33</v>
      </c>
      <c r="C35" s="2">
        <v>33033</v>
      </c>
      <c r="D35" s="2" t="s">
        <v>37</v>
      </c>
      <c r="E35" s="6">
        <v>2.1289905787348586</v>
      </c>
      <c r="F35" s="6">
        <v>3.2911978465679677</v>
      </c>
      <c r="G35" s="6">
        <v>3.3989925014420304</v>
      </c>
      <c r="H35" s="6">
        <v>3.4598577196692943</v>
      </c>
      <c r="I35" s="6">
        <v>3.9585002884060758</v>
      </c>
      <c r="J35" s="6">
        <v>4.3625225918092676</v>
      </c>
      <c r="K35" s="6">
        <v>4.2987733128244576</v>
      </c>
      <c r="L35" s="6">
        <v>5.4571274754854828</v>
      </c>
      <c r="M35" s="6">
        <v>5.8583118631032498</v>
      </c>
      <c r="N35" s="6">
        <v>6.4226648721399737</v>
      </c>
      <c r="O35" s="6">
        <v>6.8589194385695054</v>
      </c>
      <c r="P35" s="6">
        <v>6.052697558161892</v>
      </c>
      <c r="Q35" s="6">
        <v>5.842158046529514</v>
      </c>
      <c r="R35" s="6">
        <v>5.631618534897135</v>
      </c>
      <c r="S35" s="6">
        <v>5.421079023264757</v>
      </c>
      <c r="T35" s="6">
        <v>5.2105395116323781</v>
      </c>
      <c r="U35" s="6">
        <v>0.44</v>
      </c>
      <c r="V35" s="6">
        <v>5</v>
      </c>
      <c r="W35" s="6">
        <v>0.56722947368421062</v>
      </c>
      <c r="X35" s="6">
        <v>0.158</v>
      </c>
      <c r="Y35" s="8">
        <v>2.0823550371527944</v>
      </c>
      <c r="Z35" s="8">
        <v>2.0024098245614037</v>
      </c>
      <c r="AA35" s="8">
        <v>2.0024098245614037</v>
      </c>
      <c r="AB35" s="8">
        <v>2.0024098245614037</v>
      </c>
      <c r="AC35" s="8">
        <v>2.0024098245614037</v>
      </c>
      <c r="AD35" s="6">
        <v>17.77143749999999</v>
      </c>
      <c r="AE35" s="6">
        <v>17.716499999999996</v>
      </c>
      <c r="AF35" s="6">
        <v>17.661562500000002</v>
      </c>
      <c r="AG35" s="6">
        <v>17.606624999999994</v>
      </c>
      <c r="AH35" s="6">
        <v>17.5516875</v>
      </c>
      <c r="AI35" s="6">
        <v>17.496749999999992</v>
      </c>
      <c r="AJ35" s="6">
        <v>17.441812499999997</v>
      </c>
      <c r="AK35" s="6">
        <v>17.386874999999989</v>
      </c>
      <c r="AL35" s="6">
        <v>17.331937499999995</v>
      </c>
      <c r="AM35" s="6">
        <v>17.277000000000001</v>
      </c>
      <c r="AN35" s="6">
        <v>17.222062499999993</v>
      </c>
      <c r="AO35" s="6">
        <v>17.167124999999999</v>
      </c>
      <c r="AP35" s="6">
        <v>17.446817363181253</v>
      </c>
      <c r="AQ35" s="6">
        <v>17.726509726362337</v>
      </c>
      <c r="AR35" s="6">
        <v>18.006202089543535</v>
      </c>
      <c r="AS35" s="6">
        <v>18.285894452724619</v>
      </c>
      <c r="AT35" s="6">
        <v>18.565586815905817</v>
      </c>
      <c r="AU35" s="6">
        <v>18.845279179087015</v>
      </c>
      <c r="AV35" s="6">
        <v>19.124971542268099</v>
      </c>
      <c r="AW35" s="6">
        <v>19.404663905449297</v>
      </c>
      <c r="AX35" s="8">
        <v>19.497067066903696</v>
      </c>
      <c r="AY35" s="8">
        <v>19.959082874176289</v>
      </c>
      <c r="AZ35" s="8">
        <v>20.42109868144891</v>
      </c>
      <c r="BA35" s="8">
        <v>20.883114488721503</v>
      </c>
      <c r="BB35" s="8">
        <v>21.345130295994096</v>
      </c>
    </row>
    <row r="36" spans="1:54" x14ac:dyDescent="0.2">
      <c r="A36" s="2" t="s">
        <v>4</v>
      </c>
      <c r="B36" s="2" t="str">
        <f t="shared" si="2"/>
        <v>33</v>
      </c>
      <c r="C36" s="2">
        <v>33034</v>
      </c>
      <c r="D36" s="2" t="s">
        <v>38</v>
      </c>
      <c r="E36" s="6">
        <v>0.54998923283983858</v>
      </c>
      <c r="F36" s="6">
        <v>0.85022611036339168</v>
      </c>
      <c r="G36" s="6">
        <v>0.87807306287252462</v>
      </c>
      <c r="H36" s="6">
        <v>0.89379657758123432</v>
      </c>
      <c r="I36" s="6">
        <v>1.0226125745049028</v>
      </c>
      <c r="J36" s="6">
        <v>1.1269850028840609</v>
      </c>
      <c r="K36" s="6">
        <v>1.110516439146318</v>
      </c>
      <c r="L36" s="6">
        <v>1.4097579311670834</v>
      </c>
      <c r="M36" s="6">
        <v>1.5133972313016728</v>
      </c>
      <c r="N36" s="6">
        <v>1.6591884253028266</v>
      </c>
      <c r="O36" s="6">
        <v>1.7718875216304557</v>
      </c>
      <c r="P36" s="6">
        <v>1.5636135358584888</v>
      </c>
      <c r="Q36" s="6">
        <v>1.474890828686791</v>
      </c>
      <c r="R36" s="6">
        <v>1.3861681215150934</v>
      </c>
      <c r="S36" s="6">
        <v>1.2974454143433956</v>
      </c>
      <c r="T36" s="6">
        <v>1.2087227071716979</v>
      </c>
      <c r="U36" s="6">
        <v>0.55800000000000005</v>
      </c>
      <c r="V36" s="6">
        <v>1.1200000000000001</v>
      </c>
      <c r="W36" s="6">
        <v>0.56399999999999995</v>
      </c>
      <c r="X36" s="6">
        <v>0.66400000000000003</v>
      </c>
      <c r="Y36" s="8">
        <v>0.74733333333333329</v>
      </c>
      <c r="Z36" s="8">
        <v>0.74733333333333329</v>
      </c>
      <c r="AA36" s="8">
        <v>0.74733333333333329</v>
      </c>
      <c r="AB36" s="8">
        <v>0.74733333333333329</v>
      </c>
      <c r="AC36" s="8">
        <v>0.74733333333333329</v>
      </c>
      <c r="AD36" s="6">
        <v>8.2648812500001441</v>
      </c>
      <c r="AE36" s="6">
        <v>8.62275000000011</v>
      </c>
      <c r="AF36" s="6">
        <v>8.980618750000076</v>
      </c>
      <c r="AG36" s="6">
        <v>9.338487500000042</v>
      </c>
      <c r="AH36" s="6">
        <v>9.6963562500001217</v>
      </c>
      <c r="AI36" s="6">
        <v>10.054225000000088</v>
      </c>
      <c r="AJ36" s="6">
        <v>10.412093750000054</v>
      </c>
      <c r="AK36" s="6">
        <v>10.769962500000133</v>
      </c>
      <c r="AL36" s="6">
        <v>11.127831250000099</v>
      </c>
      <c r="AM36" s="6">
        <v>11.485700000000065</v>
      </c>
      <c r="AN36" s="6">
        <v>11.843568750000145</v>
      </c>
      <c r="AO36" s="6">
        <v>12.201437500000111</v>
      </c>
      <c r="AP36" s="6">
        <v>12.512072663225467</v>
      </c>
      <c r="AQ36" s="6">
        <v>12.822707826450824</v>
      </c>
      <c r="AR36" s="6">
        <v>13.133342989676294</v>
      </c>
      <c r="AS36" s="6">
        <v>13.443978152901764</v>
      </c>
      <c r="AT36" s="6">
        <v>13.754613316127234</v>
      </c>
      <c r="AU36" s="6">
        <v>14.065248479352704</v>
      </c>
      <c r="AV36" s="6">
        <v>14.375883642578174</v>
      </c>
      <c r="AW36" s="6">
        <v>14.68651880580353</v>
      </c>
      <c r="AX36" s="8">
        <v>14.756454609640784</v>
      </c>
      <c r="AY36" s="8">
        <v>15.106133628826584</v>
      </c>
      <c r="AZ36" s="8">
        <v>15.455812648012383</v>
      </c>
      <c r="BA36" s="8">
        <v>15.805491667198183</v>
      </c>
      <c r="BB36" s="8">
        <v>16.155170686383983</v>
      </c>
    </row>
    <row r="37" spans="1:54" x14ac:dyDescent="0.2">
      <c r="A37" s="2" t="s">
        <v>4</v>
      </c>
      <c r="B37" s="2" t="str">
        <f t="shared" si="2"/>
        <v>33</v>
      </c>
      <c r="C37" s="2">
        <v>33035</v>
      </c>
      <c r="D37" s="2" t="s">
        <v>39</v>
      </c>
      <c r="E37" s="6">
        <v>3.8854078061911173</v>
      </c>
      <c r="F37" s="6">
        <v>6.0064360699865409</v>
      </c>
      <c r="G37" s="6">
        <v>6.2031613151317062</v>
      </c>
      <c r="H37" s="6">
        <v>6.3142403383964618</v>
      </c>
      <c r="I37" s="6">
        <v>7.2242630263410881</v>
      </c>
      <c r="J37" s="6">
        <v>7.9616037300519125</v>
      </c>
      <c r="K37" s="6">
        <v>7.8452612959046339</v>
      </c>
      <c r="L37" s="6">
        <v>9.959257642761008</v>
      </c>
      <c r="M37" s="6">
        <v>10.69141915016343</v>
      </c>
      <c r="N37" s="6">
        <v>11.721363391655451</v>
      </c>
      <c r="O37" s="6">
        <v>12.517527975389349</v>
      </c>
      <c r="P37" s="6">
        <v>11.046173043645453</v>
      </c>
      <c r="Q37" s="6">
        <v>9.8563384349163634</v>
      </c>
      <c r="R37" s="6">
        <v>8.666503826187272</v>
      </c>
      <c r="S37" s="6">
        <v>7.4766692174581824</v>
      </c>
      <c r="T37" s="6">
        <v>6.2868346087290918</v>
      </c>
      <c r="U37" s="6">
        <v>5.5519999999999996</v>
      </c>
      <c r="V37" s="6">
        <v>5.0970000000000004</v>
      </c>
      <c r="W37" s="6">
        <v>6.0659999999999998</v>
      </c>
      <c r="X37" s="6">
        <v>1.7150000000000001</v>
      </c>
      <c r="Y37" s="8">
        <v>5.5716666666666663</v>
      </c>
      <c r="Z37" s="8">
        <v>5.5716666666666663</v>
      </c>
      <c r="AA37" s="8">
        <v>5.5716666666666663</v>
      </c>
      <c r="AB37" s="8">
        <v>5.5716666666666663</v>
      </c>
      <c r="AC37" s="8">
        <v>5.5716666666666663</v>
      </c>
      <c r="AD37" s="6">
        <v>4.1662500000029468E-2</v>
      </c>
      <c r="AE37" s="6">
        <v>0.1955000000000382</v>
      </c>
      <c r="AF37" s="6">
        <v>0.34933750000004693</v>
      </c>
      <c r="AG37" s="6">
        <v>0.50317500000005566</v>
      </c>
      <c r="AH37" s="6">
        <v>0.65701250000006439</v>
      </c>
      <c r="AI37" s="6">
        <v>0.81085000000007312</v>
      </c>
      <c r="AJ37" s="6">
        <v>0.96468750000002501</v>
      </c>
      <c r="AK37" s="6">
        <v>1.1185250000000337</v>
      </c>
      <c r="AL37" s="6">
        <v>1.2723625000000425</v>
      </c>
      <c r="AM37" s="6">
        <v>1.4262000000000512</v>
      </c>
      <c r="AN37" s="6">
        <v>1.5800375000000599</v>
      </c>
      <c r="AO37" s="6">
        <v>1.7338750000000687</v>
      </c>
      <c r="AP37" s="6">
        <v>1.9008704654066833</v>
      </c>
      <c r="AQ37" s="6">
        <v>2.0678659308132978</v>
      </c>
      <c r="AR37" s="6">
        <v>2.2348613962199693</v>
      </c>
      <c r="AS37" s="6">
        <v>2.4018568616266407</v>
      </c>
      <c r="AT37" s="6">
        <v>2.5688523270333121</v>
      </c>
      <c r="AU37" s="6">
        <v>2.7358477924399836</v>
      </c>
      <c r="AV37" s="6">
        <v>2.902843257846655</v>
      </c>
      <c r="AW37" s="6">
        <v>3.0698387232533264</v>
      </c>
      <c r="AX37" s="8">
        <v>3.0844570028878664</v>
      </c>
      <c r="AY37" s="8">
        <v>3.1575484010605628</v>
      </c>
      <c r="AZ37" s="8">
        <v>3.2306397992332627</v>
      </c>
      <c r="BA37" s="8">
        <v>3.3037311974059591</v>
      </c>
      <c r="BB37" s="8">
        <v>3.376822595578659</v>
      </c>
    </row>
    <row r="38" spans="1:54" x14ac:dyDescent="0.2">
      <c r="A38" s="2" t="s">
        <v>4</v>
      </c>
      <c r="B38" s="2" t="str">
        <f t="shared" si="2"/>
        <v>33</v>
      </c>
      <c r="C38" s="2">
        <v>33036</v>
      </c>
      <c r="D38" s="2" t="s">
        <v>40</v>
      </c>
      <c r="E38" s="6">
        <v>2.9628452220726782</v>
      </c>
      <c r="F38" s="6">
        <v>4.580250336473755</v>
      </c>
      <c r="G38" s="6">
        <v>4.7302645645068253</v>
      </c>
      <c r="H38" s="6">
        <v>4.8149686598731014</v>
      </c>
      <c r="I38" s="6">
        <v>5.5089129013651217</v>
      </c>
      <c r="J38" s="6">
        <v>6.0711772736012302</v>
      </c>
      <c r="K38" s="6">
        <v>5.9824595270140355</v>
      </c>
      <c r="L38" s="6">
        <v>7.5945024033839648</v>
      </c>
      <c r="M38" s="6">
        <v>8.1528173428186879</v>
      </c>
      <c r="N38" s="6">
        <v>8.9382086137281291</v>
      </c>
      <c r="O38" s="6">
        <v>9.5453295520092283</v>
      </c>
      <c r="P38" s="6">
        <v>8.4233374351086336</v>
      </c>
      <c r="Q38" s="6">
        <v>7.5858699480869065</v>
      </c>
      <c r="R38" s="6">
        <v>6.7484024610651803</v>
      </c>
      <c r="S38" s="6">
        <v>5.910934974043454</v>
      </c>
      <c r="T38" s="6">
        <v>5.0734674870217269</v>
      </c>
      <c r="U38" s="6">
        <v>4.0279999999999996</v>
      </c>
      <c r="V38" s="6">
        <v>4.2359999999999998</v>
      </c>
      <c r="W38" s="6">
        <v>3.7949999999999999</v>
      </c>
      <c r="X38" s="6">
        <v>3.9420000000000002</v>
      </c>
      <c r="Y38" s="8">
        <v>4.0196666666666667</v>
      </c>
      <c r="Z38" s="8">
        <v>4.0196666666666667</v>
      </c>
      <c r="AA38" s="8">
        <v>4.0196666666666667</v>
      </c>
      <c r="AB38" s="8">
        <v>4.0196666666666667</v>
      </c>
      <c r="AC38" s="8">
        <v>4.0196666666666667</v>
      </c>
      <c r="AD38" s="6">
        <v>7.3905124999998861</v>
      </c>
      <c r="AE38" s="6">
        <v>8.2818749999999</v>
      </c>
      <c r="AF38" s="6">
        <v>9.1732374999999138</v>
      </c>
      <c r="AG38" s="6">
        <v>10.064599999999928</v>
      </c>
      <c r="AH38" s="6">
        <v>10.955962499999941</v>
      </c>
      <c r="AI38" s="6">
        <v>11.847324999999955</v>
      </c>
      <c r="AJ38" s="6">
        <v>12.738687499999969</v>
      </c>
      <c r="AK38" s="6">
        <v>13.630049999999983</v>
      </c>
      <c r="AL38" s="6">
        <v>14.521412499999769</v>
      </c>
      <c r="AM38" s="6">
        <v>15.412774999999783</v>
      </c>
      <c r="AN38" s="6">
        <v>16.304137499999797</v>
      </c>
      <c r="AO38" s="6">
        <v>17.195499999999811</v>
      </c>
      <c r="AP38" s="6">
        <v>18.54525271059947</v>
      </c>
      <c r="AQ38" s="6">
        <v>19.89500542119913</v>
      </c>
      <c r="AR38" s="6">
        <v>21.244758131799244</v>
      </c>
      <c r="AS38" s="6">
        <v>22.594510842398904</v>
      </c>
      <c r="AT38" s="6">
        <v>23.944263552998564</v>
      </c>
      <c r="AU38" s="6">
        <v>25.294016263598223</v>
      </c>
      <c r="AV38" s="6">
        <v>26.643768974198338</v>
      </c>
      <c r="AW38" s="6">
        <v>27.993521684797997</v>
      </c>
      <c r="AX38" s="8">
        <v>28.126824169011485</v>
      </c>
      <c r="AY38" s="8">
        <v>28.793336590078098</v>
      </c>
      <c r="AZ38" s="8">
        <v>29.459849011144769</v>
      </c>
      <c r="BA38" s="8">
        <v>30.126361432211382</v>
      </c>
      <c r="BB38" s="8">
        <v>30.792873853277996</v>
      </c>
    </row>
    <row r="39" spans="1:54" x14ac:dyDescent="0.2">
      <c r="A39" s="2" t="s">
        <v>4</v>
      </c>
      <c r="B39" s="2" t="str">
        <f t="shared" si="2"/>
        <v>33</v>
      </c>
      <c r="C39" s="2">
        <v>33037</v>
      </c>
      <c r="D39" s="2" t="s">
        <v>41</v>
      </c>
      <c r="E39" s="6">
        <v>1.7386756393001346</v>
      </c>
      <c r="F39" s="6">
        <v>2.6878115746971734</v>
      </c>
      <c r="G39" s="6">
        <v>2.7758438761776585</v>
      </c>
      <c r="H39" s="6">
        <v>2.8255504710632571</v>
      </c>
      <c r="I39" s="6">
        <v>3.2327752355316282</v>
      </c>
      <c r="J39" s="6">
        <v>3.5627267833109015</v>
      </c>
      <c r="K39" s="6">
        <v>3.5106648721399729</v>
      </c>
      <c r="L39" s="6">
        <v>4.4566541049798118</v>
      </c>
      <c r="M39" s="6">
        <v>4.7842880215343202</v>
      </c>
      <c r="N39" s="6">
        <v>5.2451763122476454</v>
      </c>
      <c r="O39" s="6">
        <v>5.6014508748317633</v>
      </c>
      <c r="P39" s="6">
        <v>4.9430363391655456</v>
      </c>
      <c r="Q39" s="6">
        <v>5.4214290713324367</v>
      </c>
      <c r="R39" s="6">
        <v>5.8998218034993277</v>
      </c>
      <c r="S39" s="6">
        <v>6.3782145356662188</v>
      </c>
      <c r="T39" s="6">
        <v>6.8566072678331098</v>
      </c>
      <c r="U39" s="6">
        <v>8.1170000000000009</v>
      </c>
      <c r="V39" s="6">
        <v>7.335</v>
      </c>
      <c r="W39" s="6">
        <v>6.3840000000000003</v>
      </c>
      <c r="X39" s="6">
        <v>3.7360000000000002</v>
      </c>
      <c r="Y39" s="8">
        <v>8.1653225140998984</v>
      </c>
      <c r="Z39" s="8">
        <v>9.7191541890982194</v>
      </c>
      <c r="AA39" s="8">
        <v>11.272985864096654</v>
      </c>
      <c r="AB39" s="8">
        <v>12.826817539095089</v>
      </c>
      <c r="AC39" s="8">
        <v>14.38064921409341</v>
      </c>
      <c r="AD39" s="6">
        <v>1.0624875000000031</v>
      </c>
      <c r="AE39" s="6">
        <v>1.0906250000000028</v>
      </c>
      <c r="AF39" s="6">
        <v>1.1187625000000025</v>
      </c>
      <c r="AG39" s="6">
        <v>1.1469000000000023</v>
      </c>
      <c r="AH39" s="6">
        <v>1.175037500000002</v>
      </c>
      <c r="AI39" s="6">
        <v>1.2031750000000017</v>
      </c>
      <c r="AJ39" s="6">
        <v>1.2313125000000014</v>
      </c>
      <c r="AK39" s="6">
        <v>1.2594500000000011</v>
      </c>
      <c r="AL39" s="6">
        <v>1.2875875000000008</v>
      </c>
      <c r="AM39" s="6">
        <v>1.3157250000000005</v>
      </c>
      <c r="AN39" s="6">
        <v>1.3438625000000002</v>
      </c>
      <c r="AO39" s="6">
        <v>1.3719999999999999</v>
      </c>
      <c r="AP39" s="6">
        <v>1.4611100134557944</v>
      </c>
      <c r="AQ39" s="6">
        <v>1.5502200269115747</v>
      </c>
      <c r="AR39" s="6">
        <v>1.639330040367355</v>
      </c>
      <c r="AS39" s="6">
        <v>1.7284400538231353</v>
      </c>
      <c r="AT39" s="6">
        <v>1.8175500672789155</v>
      </c>
      <c r="AU39" s="6">
        <v>1.9066600807347243</v>
      </c>
      <c r="AV39" s="6">
        <v>1.9957700941905046</v>
      </c>
      <c r="AW39" s="6">
        <v>2.0848801076462848</v>
      </c>
      <c r="AX39" s="8">
        <v>2.1345201102092943</v>
      </c>
      <c r="AY39" s="8">
        <v>2.3827201230243276</v>
      </c>
      <c r="AZ39" s="8">
        <v>2.6309201358393608</v>
      </c>
      <c r="BA39" s="8">
        <v>2.879120148654394</v>
      </c>
      <c r="BB39" s="8">
        <v>3.1273201614694273</v>
      </c>
    </row>
    <row r="40" spans="1:54" x14ac:dyDescent="0.2">
      <c r="A40" s="2" t="s">
        <v>4</v>
      </c>
      <c r="B40" s="2" t="str">
        <f t="shared" si="2"/>
        <v>33</v>
      </c>
      <c r="C40" s="2">
        <v>33038</v>
      </c>
      <c r="D40" s="2" t="s">
        <v>42</v>
      </c>
      <c r="E40" s="6">
        <v>5.766016150740243</v>
      </c>
      <c r="F40" s="6">
        <v>8.9136608344549124</v>
      </c>
      <c r="G40" s="6">
        <v>9.2056046914054992</v>
      </c>
      <c r="H40" s="6">
        <v>9.370447990771007</v>
      </c>
      <c r="I40" s="6">
        <v>10.720938281099789</v>
      </c>
      <c r="J40" s="6">
        <v>11.815165352816766</v>
      </c>
      <c r="K40" s="6">
        <v>11.642511055566239</v>
      </c>
      <c r="L40" s="6">
        <v>14.779720246106519</v>
      </c>
      <c r="M40" s="6">
        <v>15.866261295904634</v>
      </c>
      <c r="N40" s="6">
        <v>17.39471736204576</v>
      </c>
      <c r="O40" s="6">
        <v>18.576240146125748</v>
      </c>
      <c r="P40" s="6">
        <v>16.392722553355124</v>
      </c>
      <c r="Q40" s="6">
        <v>14.678178042684101</v>
      </c>
      <c r="R40" s="6">
        <v>12.963633532013073</v>
      </c>
      <c r="S40" s="6">
        <v>11.24908902134205</v>
      </c>
      <c r="T40" s="6">
        <v>9.5345445106710258</v>
      </c>
      <c r="U40" s="6">
        <v>7.1120000000000001</v>
      </c>
      <c r="V40" s="6">
        <v>7.82</v>
      </c>
      <c r="W40" s="6">
        <v>7.7270000000000003</v>
      </c>
      <c r="X40" s="6">
        <v>8.9659999999999993</v>
      </c>
      <c r="Y40" s="8">
        <v>7.5529999999999999</v>
      </c>
      <c r="Z40" s="8">
        <v>7.5529999999999999</v>
      </c>
      <c r="AA40" s="8">
        <v>7.5529999999999999</v>
      </c>
      <c r="AB40" s="8">
        <v>7.5529999999999999</v>
      </c>
      <c r="AC40" s="8">
        <v>7.5529999999999999</v>
      </c>
      <c r="AD40" s="6">
        <v>7.3380437499999971</v>
      </c>
      <c r="AE40" s="6">
        <v>10.207500000000437</v>
      </c>
      <c r="AF40" s="6">
        <v>13.076956249999967</v>
      </c>
      <c r="AG40" s="6">
        <v>15.946412500000406</v>
      </c>
      <c r="AH40" s="6">
        <v>18.815868749999936</v>
      </c>
      <c r="AI40" s="6">
        <v>21.685325000000375</v>
      </c>
      <c r="AJ40" s="6">
        <v>24.554781249999905</v>
      </c>
      <c r="AK40" s="6">
        <v>27.424237500000345</v>
      </c>
      <c r="AL40" s="6">
        <v>30.293693749999875</v>
      </c>
      <c r="AM40" s="6">
        <v>33.163150000000314</v>
      </c>
      <c r="AN40" s="6">
        <v>36.032606249999844</v>
      </c>
      <c r="AO40" s="6">
        <v>38.902062500000284</v>
      </c>
      <c r="AP40" s="6">
        <v>40.529740199102434</v>
      </c>
      <c r="AQ40" s="6">
        <v>42.157417898204585</v>
      </c>
      <c r="AR40" s="6">
        <v>43.78509559730719</v>
      </c>
      <c r="AS40" s="6">
        <v>45.412773296409341</v>
      </c>
      <c r="AT40" s="6">
        <v>47.040450995511492</v>
      </c>
      <c r="AU40" s="6">
        <v>48.668128694614097</v>
      </c>
      <c r="AV40" s="6">
        <v>50.295806393716248</v>
      </c>
      <c r="AW40" s="6">
        <v>51.923484092818398</v>
      </c>
      <c r="AX40" s="8">
        <v>52.170738778974794</v>
      </c>
      <c r="AY40" s="8">
        <v>53.407012209756203</v>
      </c>
      <c r="AZ40" s="8">
        <v>54.643285640537613</v>
      </c>
      <c r="BA40" s="8">
        <v>55.879559071319022</v>
      </c>
      <c r="BB40" s="8">
        <v>57.115832502100375</v>
      </c>
    </row>
    <row r="41" spans="1:54" x14ac:dyDescent="0.2">
      <c r="A41" s="2" t="s">
        <v>4</v>
      </c>
      <c r="B41" s="2" t="str">
        <f t="shared" si="2"/>
        <v>33</v>
      </c>
      <c r="C41" s="2">
        <v>33039</v>
      </c>
      <c r="D41" s="2" t="s">
        <v>43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0.294237106017192</v>
      </c>
      <c r="X41" s="6">
        <v>0.32108422939068099</v>
      </c>
      <c r="Y41" s="8">
        <v>0.1258440563725518</v>
      </c>
      <c r="Z41" s="8">
        <v>0.20336976445305943</v>
      </c>
      <c r="AA41" s="8">
        <v>0.28089547253357061</v>
      </c>
      <c r="AB41" s="8">
        <v>0.35842118061408268</v>
      </c>
      <c r="AC41" s="8">
        <v>0.43594688869459031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6">
        <v>0</v>
      </c>
      <c r="AJ41" s="6">
        <v>0</v>
      </c>
      <c r="AK41" s="6">
        <v>0</v>
      </c>
      <c r="AL41" s="6">
        <v>0</v>
      </c>
      <c r="AM41" s="6">
        <v>0</v>
      </c>
      <c r="AN41" s="6">
        <v>0</v>
      </c>
      <c r="AO41" s="6">
        <v>0</v>
      </c>
      <c r="AP41" s="6">
        <v>0</v>
      </c>
      <c r="AQ41" s="6">
        <v>0</v>
      </c>
      <c r="AR41" s="6">
        <v>0</v>
      </c>
      <c r="AS41" s="6">
        <v>0</v>
      </c>
      <c r="AT41" s="6">
        <v>0</v>
      </c>
      <c r="AU41" s="6">
        <v>0</v>
      </c>
      <c r="AV41" s="6">
        <v>0</v>
      </c>
      <c r="AW41" s="6">
        <v>0</v>
      </c>
      <c r="AX41" s="8">
        <v>0</v>
      </c>
      <c r="AY41" s="8">
        <v>0</v>
      </c>
      <c r="AZ41" s="8">
        <v>0</v>
      </c>
      <c r="BA41" s="8">
        <v>0</v>
      </c>
      <c r="BB41" s="8">
        <v>0</v>
      </c>
    </row>
    <row r="42" spans="1:54" x14ac:dyDescent="0.2">
      <c r="A42" s="2" t="s">
        <v>4</v>
      </c>
      <c r="B42" s="2" t="str">
        <f t="shared" si="2"/>
        <v>33</v>
      </c>
      <c r="C42" s="2">
        <v>33040</v>
      </c>
      <c r="D42" s="2" t="s">
        <v>44</v>
      </c>
      <c r="E42" s="6">
        <v>12.8094266487214</v>
      </c>
      <c r="F42" s="6">
        <v>19.802040376850609</v>
      </c>
      <c r="G42" s="6">
        <v>20.450604883676217</v>
      </c>
      <c r="H42" s="6">
        <v>20.816810613343591</v>
      </c>
      <c r="I42" s="6">
        <v>23.816976735243223</v>
      </c>
      <c r="J42" s="6">
        <v>26.247844260719095</v>
      </c>
      <c r="K42" s="6">
        <v>25.864286098827151</v>
      </c>
      <c r="L42" s="6">
        <v>32.833716977504331</v>
      </c>
      <c r="M42" s="6">
        <v>35.24750970967122</v>
      </c>
      <c r="N42" s="6">
        <v>38.64303364737551</v>
      </c>
      <c r="O42" s="6">
        <v>41.267831955393191</v>
      </c>
      <c r="P42" s="6">
        <v>36.417063641607385</v>
      </c>
      <c r="Q42" s="6">
        <v>30.587250913285907</v>
      </c>
      <c r="R42" s="6">
        <v>24.757438184964432</v>
      </c>
      <c r="S42" s="6">
        <v>18.927625456642954</v>
      </c>
      <c r="T42" s="6">
        <v>13.097812728321477</v>
      </c>
      <c r="U42" s="6">
        <v>7.8650000000000002</v>
      </c>
      <c r="V42" s="6">
        <v>7.2679999999999998</v>
      </c>
      <c r="W42" s="6">
        <v>7.1230000000000002</v>
      </c>
      <c r="X42" s="6">
        <v>6.05</v>
      </c>
      <c r="Y42" s="8">
        <v>7.4186666666666667</v>
      </c>
      <c r="Z42" s="8">
        <v>7.4186666666666667</v>
      </c>
      <c r="AA42" s="8">
        <v>7.4186666666666667</v>
      </c>
      <c r="AB42" s="8">
        <v>7.4186666666666667</v>
      </c>
      <c r="AC42" s="8">
        <v>7.4186666666666667</v>
      </c>
      <c r="AD42" s="6">
        <v>0</v>
      </c>
      <c r="AE42" s="6">
        <v>0</v>
      </c>
      <c r="AF42" s="6">
        <v>0</v>
      </c>
      <c r="AG42" s="6">
        <v>0</v>
      </c>
      <c r="AH42" s="6">
        <v>0</v>
      </c>
      <c r="AI42" s="6">
        <v>0</v>
      </c>
      <c r="AJ42" s="6">
        <v>0</v>
      </c>
      <c r="AK42" s="6">
        <v>0</v>
      </c>
      <c r="AL42" s="6">
        <v>0</v>
      </c>
      <c r="AM42" s="6">
        <v>0</v>
      </c>
      <c r="AN42" s="6">
        <v>0</v>
      </c>
      <c r="AO42" s="6">
        <v>0</v>
      </c>
      <c r="AP42" s="6">
        <v>0</v>
      </c>
      <c r="AQ42" s="6">
        <v>0</v>
      </c>
      <c r="AR42" s="6">
        <v>0</v>
      </c>
      <c r="AS42" s="6">
        <v>0</v>
      </c>
      <c r="AT42" s="6">
        <v>0</v>
      </c>
      <c r="AU42" s="6">
        <v>0</v>
      </c>
      <c r="AV42" s="6">
        <v>0</v>
      </c>
      <c r="AW42" s="6">
        <v>0</v>
      </c>
      <c r="AX42" s="8">
        <v>0</v>
      </c>
      <c r="AY42" s="8">
        <v>0</v>
      </c>
      <c r="AZ42" s="8">
        <v>0</v>
      </c>
      <c r="BA42" s="8">
        <v>0</v>
      </c>
      <c r="BB42" s="8">
        <v>0</v>
      </c>
    </row>
    <row r="43" spans="1:54" x14ac:dyDescent="0.2">
      <c r="A43" s="2" t="s">
        <v>4</v>
      </c>
      <c r="B43" s="2" t="str">
        <f t="shared" si="2"/>
        <v>33</v>
      </c>
      <c r="C43" s="2">
        <v>33041</v>
      </c>
      <c r="D43" s="2" t="s">
        <v>45</v>
      </c>
      <c r="E43" s="6">
        <v>0.15967429340511441</v>
      </c>
      <c r="F43" s="6">
        <v>0.24683983849259758</v>
      </c>
      <c r="G43" s="6">
        <v>0.25492443760815231</v>
      </c>
      <c r="H43" s="6">
        <v>0.25948932897519711</v>
      </c>
      <c r="I43" s="6">
        <v>0.29688752163045568</v>
      </c>
      <c r="J43" s="6">
        <v>0.3271891943856951</v>
      </c>
      <c r="K43" s="6">
        <v>0.32240799846183427</v>
      </c>
      <c r="L43" s="6">
        <v>0.40928456066141133</v>
      </c>
      <c r="M43" s="6">
        <v>0.4393733897327437</v>
      </c>
      <c r="N43" s="6">
        <v>0.48169986541049803</v>
      </c>
      <c r="O43" s="6">
        <v>0.51441895789271297</v>
      </c>
      <c r="P43" s="6">
        <v>0.45395231686214194</v>
      </c>
      <c r="Q43" s="6">
        <v>0.46316185348971362</v>
      </c>
      <c r="R43" s="6">
        <v>0.47237139011728518</v>
      </c>
      <c r="S43" s="6">
        <v>0.48158092674485681</v>
      </c>
      <c r="T43" s="6">
        <v>0.49079046337242838</v>
      </c>
      <c r="U43" s="6">
        <v>0.49079046337242838</v>
      </c>
      <c r="V43" s="6">
        <v>0.5</v>
      </c>
      <c r="W43" s="6">
        <v>2.1773545845272206</v>
      </c>
      <c r="X43" s="6">
        <v>1.605421146953405</v>
      </c>
      <c r="Y43" s="8">
        <v>1.2632911423428581</v>
      </c>
      <c r="Z43" s="8">
        <v>1.7594341000427391</v>
      </c>
      <c r="AA43" s="8">
        <v>2.2555770577426486</v>
      </c>
      <c r="AB43" s="8">
        <v>2.7517200154425296</v>
      </c>
      <c r="AC43" s="8">
        <v>3.2478629731424462</v>
      </c>
      <c r="AD43" s="6">
        <v>0</v>
      </c>
      <c r="AE43" s="6">
        <v>0</v>
      </c>
      <c r="AF43" s="6">
        <v>0</v>
      </c>
      <c r="AG43" s="6">
        <v>0</v>
      </c>
      <c r="AH43" s="6">
        <v>0</v>
      </c>
      <c r="AI43" s="6">
        <v>0</v>
      </c>
      <c r="AJ43" s="6">
        <v>0</v>
      </c>
      <c r="AK43" s="6">
        <v>0</v>
      </c>
      <c r="AL43" s="6">
        <v>0</v>
      </c>
      <c r="AM43" s="6">
        <v>0</v>
      </c>
      <c r="AN43" s="6">
        <v>0</v>
      </c>
      <c r="AO43" s="6">
        <v>0</v>
      </c>
      <c r="AP43" s="6">
        <v>0</v>
      </c>
      <c r="AQ43" s="6">
        <v>0</v>
      </c>
      <c r="AR43" s="6">
        <v>0</v>
      </c>
      <c r="AS43" s="6">
        <v>0</v>
      </c>
      <c r="AT43" s="6">
        <v>0</v>
      </c>
      <c r="AU43" s="6">
        <v>0</v>
      </c>
      <c r="AV43" s="6">
        <v>0</v>
      </c>
      <c r="AW43" s="6">
        <v>0</v>
      </c>
      <c r="AX43" s="8">
        <v>0</v>
      </c>
      <c r="AY43" s="8">
        <v>0</v>
      </c>
      <c r="AZ43" s="8">
        <v>0</v>
      </c>
      <c r="BA43" s="8">
        <v>0</v>
      </c>
      <c r="BB43" s="8">
        <v>0</v>
      </c>
    </row>
    <row r="44" spans="1:54" x14ac:dyDescent="0.2">
      <c r="A44" s="2" t="s">
        <v>4</v>
      </c>
      <c r="B44" s="2" t="str">
        <f t="shared" si="2"/>
        <v>33</v>
      </c>
      <c r="C44" s="2">
        <v>33042</v>
      </c>
      <c r="D44" s="2" t="s">
        <v>46</v>
      </c>
      <c r="E44" s="6">
        <v>0.49676446837146704</v>
      </c>
      <c r="F44" s="6">
        <v>0.76794616419919248</v>
      </c>
      <c r="G44" s="6">
        <v>0.79309825033647374</v>
      </c>
      <c r="H44" s="6">
        <v>0.80730013458950201</v>
      </c>
      <c r="I44" s="6">
        <v>0.92365006729475096</v>
      </c>
      <c r="J44" s="6">
        <v>1.0179219380888291</v>
      </c>
      <c r="K44" s="6">
        <v>1.0030471063257067</v>
      </c>
      <c r="L44" s="6">
        <v>1.2733297442799463</v>
      </c>
      <c r="M44" s="6">
        <v>1.3669394347240915</v>
      </c>
      <c r="N44" s="6">
        <v>1.4986218034993271</v>
      </c>
      <c r="O44" s="6">
        <v>1.6004145356662181</v>
      </c>
      <c r="P44" s="6">
        <v>1.4122960969044414</v>
      </c>
      <c r="Q44" s="6">
        <v>1.429836877523553</v>
      </c>
      <c r="R44" s="6">
        <v>1.4473776581426647</v>
      </c>
      <c r="S44" s="6">
        <v>1.4649184387617766</v>
      </c>
      <c r="T44" s="6">
        <v>1.4824592193808883</v>
      </c>
      <c r="U44" s="6">
        <v>1.4824592193808883</v>
      </c>
      <c r="V44" s="6">
        <v>1.5</v>
      </c>
      <c r="W44" s="6">
        <v>0</v>
      </c>
      <c r="X44" s="6">
        <v>0</v>
      </c>
      <c r="Y44" s="8">
        <v>0.99415307312696266</v>
      </c>
      <c r="Z44" s="8">
        <v>0.99415307312696266</v>
      </c>
      <c r="AA44" s="8">
        <v>0.99415307312696266</v>
      </c>
      <c r="AB44" s="8">
        <v>0.99415307312696266</v>
      </c>
      <c r="AC44" s="8">
        <v>0.99415307312696266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0</v>
      </c>
      <c r="AM44" s="6">
        <v>0</v>
      </c>
      <c r="AN44" s="6">
        <v>0</v>
      </c>
      <c r="AO44" s="6">
        <v>0</v>
      </c>
      <c r="AP44" s="6">
        <v>0</v>
      </c>
      <c r="AQ44" s="6">
        <v>0</v>
      </c>
      <c r="AR44" s="6">
        <v>0</v>
      </c>
      <c r="AS44" s="6">
        <v>0</v>
      </c>
      <c r="AT44" s="6">
        <v>0</v>
      </c>
      <c r="AU44" s="6">
        <v>0</v>
      </c>
      <c r="AV44" s="6">
        <v>0</v>
      </c>
      <c r="AW44" s="6">
        <v>0</v>
      </c>
      <c r="AX44" s="8">
        <v>0</v>
      </c>
      <c r="AY44" s="8">
        <v>0</v>
      </c>
      <c r="AZ44" s="8">
        <v>0</v>
      </c>
      <c r="BA44" s="8">
        <v>0</v>
      </c>
      <c r="BB44" s="8">
        <v>0</v>
      </c>
    </row>
    <row r="45" spans="1:54" x14ac:dyDescent="0.2">
      <c r="A45" s="2" t="s">
        <v>4</v>
      </c>
      <c r="B45" s="2" t="str">
        <f t="shared" si="2"/>
        <v>33</v>
      </c>
      <c r="C45" s="2">
        <v>33043</v>
      </c>
      <c r="D45" s="2" t="s">
        <v>47</v>
      </c>
      <c r="E45" s="6">
        <v>0.83385464333781956</v>
      </c>
      <c r="F45" s="6">
        <v>1.2890524899057874</v>
      </c>
      <c r="G45" s="6">
        <v>1.331272063064795</v>
      </c>
      <c r="H45" s="6">
        <v>1.3551109402038068</v>
      </c>
      <c r="I45" s="6">
        <v>1.5504126129590463</v>
      </c>
      <c r="J45" s="6">
        <v>1.708654681791963</v>
      </c>
      <c r="K45" s="6">
        <v>1.6836862141895788</v>
      </c>
      <c r="L45" s="6">
        <v>2.137374927898481</v>
      </c>
      <c r="M45" s="6">
        <v>2.2945054797154394</v>
      </c>
      <c r="N45" s="6">
        <v>2.5155437415881563</v>
      </c>
      <c r="O45" s="6">
        <v>2.6864101134397229</v>
      </c>
      <c r="P45" s="6">
        <v>2.3706398769467412</v>
      </c>
      <c r="Q45" s="6">
        <v>3.029711901557393</v>
      </c>
      <c r="R45" s="6">
        <v>3.6887839261680448</v>
      </c>
      <c r="S45" s="6">
        <v>4.3478559507786967</v>
      </c>
      <c r="T45" s="6">
        <v>5.006927975389349</v>
      </c>
      <c r="U45" s="6">
        <v>4.8739999999999997</v>
      </c>
      <c r="V45" s="6">
        <v>5.6660000000000004</v>
      </c>
      <c r="W45" s="6">
        <v>4.6280000000000001</v>
      </c>
      <c r="X45" s="6">
        <v>4.3319999999999999</v>
      </c>
      <c r="Y45" s="8">
        <v>6.0699712349676815</v>
      </c>
      <c r="Z45" s="8">
        <v>7.7601865903898215</v>
      </c>
      <c r="AA45" s="8">
        <v>9.4504019458119615</v>
      </c>
      <c r="AB45" s="8">
        <v>11.140617301234045</v>
      </c>
      <c r="AC45" s="8">
        <v>12.830832656656128</v>
      </c>
      <c r="AD45" s="6">
        <v>38.161343750000015</v>
      </c>
      <c r="AE45" s="6">
        <v>39.536250000000109</v>
      </c>
      <c r="AF45" s="6">
        <v>40.911156250000204</v>
      </c>
      <c r="AG45" s="6">
        <v>42.286062500000298</v>
      </c>
      <c r="AH45" s="6">
        <v>43.660968749999938</v>
      </c>
      <c r="AI45" s="6">
        <v>45.035875000000033</v>
      </c>
      <c r="AJ45" s="6">
        <v>46.410781250000127</v>
      </c>
      <c r="AK45" s="6">
        <v>47.785687500000222</v>
      </c>
      <c r="AL45" s="6">
        <v>49.160593749999862</v>
      </c>
      <c r="AM45" s="6">
        <v>50.535499999999956</v>
      </c>
      <c r="AN45" s="6">
        <v>51.910406250000051</v>
      </c>
      <c r="AO45" s="6">
        <v>53.285312500000146</v>
      </c>
      <c r="AP45" s="6">
        <v>54.662750269076696</v>
      </c>
      <c r="AQ45" s="6">
        <v>56.040188038153246</v>
      </c>
      <c r="AR45" s="6">
        <v>57.417625807230252</v>
      </c>
      <c r="AS45" s="6">
        <v>58.795063576306802</v>
      </c>
      <c r="AT45" s="6">
        <v>60.172501345383353</v>
      </c>
      <c r="AU45" s="6">
        <v>61.549939114460358</v>
      </c>
      <c r="AV45" s="6">
        <v>62.927376883536908</v>
      </c>
      <c r="AW45" s="6">
        <v>64.304814652613459</v>
      </c>
      <c r="AX45" s="8">
        <v>65.835881668152069</v>
      </c>
      <c r="AY45" s="8">
        <v>73.491216745844213</v>
      </c>
      <c r="AZ45" s="8">
        <v>81.146551823536356</v>
      </c>
      <c r="BA45" s="8">
        <v>88.801886901228045</v>
      </c>
      <c r="BB45" s="8">
        <v>96.457221978920188</v>
      </c>
    </row>
    <row r="46" spans="1:54" x14ac:dyDescent="0.2">
      <c r="A46" s="2" t="s">
        <v>4</v>
      </c>
      <c r="B46" s="2" t="str">
        <f t="shared" si="2"/>
        <v>33</v>
      </c>
      <c r="C46" s="2">
        <v>33044</v>
      </c>
      <c r="D46" s="2" t="s">
        <v>48</v>
      </c>
      <c r="E46" s="6">
        <v>4.2934643337819649</v>
      </c>
      <c r="F46" s="6">
        <v>6.6372489905787351</v>
      </c>
      <c r="G46" s="6">
        <v>6.8546348779080946</v>
      </c>
      <c r="H46" s="6">
        <v>6.9773797346664104</v>
      </c>
      <c r="I46" s="6">
        <v>7.9829755816189198</v>
      </c>
      <c r="J46" s="6">
        <v>8.7977538934820227</v>
      </c>
      <c r="K46" s="6">
        <v>8.6691928475293221</v>
      </c>
      <c r="L46" s="6">
        <v>11.005207075562392</v>
      </c>
      <c r="M46" s="6">
        <v>11.814262257258221</v>
      </c>
      <c r="N46" s="6">
        <v>12.952374158815614</v>
      </c>
      <c r="O46" s="6">
        <v>13.83215420111517</v>
      </c>
      <c r="P46" s="6">
        <v>12.206273408959817</v>
      </c>
      <c r="Q46" s="6">
        <v>10.642818727167853</v>
      </c>
      <c r="R46" s="6">
        <v>9.0793640453758915</v>
      </c>
      <c r="S46" s="6">
        <v>7.5159093635839271</v>
      </c>
      <c r="T46" s="6">
        <v>5.9524546817919628</v>
      </c>
      <c r="U46" s="6">
        <v>9.2040000000000006</v>
      </c>
      <c r="V46" s="6">
        <v>4.3890000000000002</v>
      </c>
      <c r="W46" s="6">
        <v>4.0199999999999996</v>
      </c>
      <c r="X46" s="6">
        <v>4.4000000000000004</v>
      </c>
      <c r="Y46" s="8">
        <v>5.8709999999999996</v>
      </c>
      <c r="Z46" s="8">
        <v>5.8709999999999996</v>
      </c>
      <c r="AA46" s="8">
        <v>5.8709999999999996</v>
      </c>
      <c r="AB46" s="8">
        <v>5.8709999999999996</v>
      </c>
      <c r="AC46" s="8">
        <v>5.8709999999999996</v>
      </c>
      <c r="AD46" s="6">
        <v>27.868862500000006</v>
      </c>
      <c r="AE46" s="6">
        <v>27.764250000000004</v>
      </c>
      <c r="AF46" s="6">
        <v>27.659637500000002</v>
      </c>
      <c r="AG46" s="6">
        <v>27.555025000000001</v>
      </c>
      <c r="AH46" s="6">
        <v>27.450412499999999</v>
      </c>
      <c r="AI46" s="6">
        <v>27.345799999999997</v>
      </c>
      <c r="AJ46" s="6">
        <v>27.241187499999995</v>
      </c>
      <c r="AK46" s="6">
        <v>27.136574999999993</v>
      </c>
      <c r="AL46" s="6">
        <v>27.03196250000002</v>
      </c>
      <c r="AM46" s="6">
        <v>26.927350000000018</v>
      </c>
      <c r="AN46" s="6">
        <v>26.822737500000017</v>
      </c>
      <c r="AO46" s="6">
        <v>26.718125000000015</v>
      </c>
      <c r="AP46" s="6">
        <v>27.573816381423057</v>
      </c>
      <c r="AQ46" s="6">
        <v>28.42950776284647</v>
      </c>
      <c r="AR46" s="6">
        <v>29.285199144269654</v>
      </c>
      <c r="AS46" s="6">
        <v>30.140890525693067</v>
      </c>
      <c r="AT46" s="6">
        <v>30.996581907116251</v>
      </c>
      <c r="AU46" s="6">
        <v>31.852273288539436</v>
      </c>
      <c r="AV46" s="6">
        <v>32.707964669962848</v>
      </c>
      <c r="AW46" s="6">
        <v>33.563656051386033</v>
      </c>
      <c r="AX46" s="8">
        <v>33.723482984964335</v>
      </c>
      <c r="AY46" s="8">
        <v>34.522617652854478</v>
      </c>
      <c r="AZ46" s="8">
        <v>35.321752320744622</v>
      </c>
      <c r="BA46" s="8">
        <v>36.120886988634766</v>
      </c>
      <c r="BB46" s="8">
        <v>36.920021656524909</v>
      </c>
    </row>
    <row r="47" spans="1:54" x14ac:dyDescent="0.2">
      <c r="A47" s="2" t="s">
        <v>4</v>
      </c>
      <c r="B47" s="2" t="str">
        <f t="shared" si="2"/>
        <v>33</v>
      </c>
      <c r="C47" s="2">
        <v>33045</v>
      </c>
      <c r="D47" s="2" t="s">
        <v>49</v>
      </c>
      <c r="E47" s="6">
        <v>0.51450605652759085</v>
      </c>
      <c r="F47" s="6">
        <v>0.79537281292059236</v>
      </c>
      <c r="G47" s="6">
        <v>0.82142318784849078</v>
      </c>
      <c r="H47" s="6">
        <v>0.83613228225341285</v>
      </c>
      <c r="I47" s="6">
        <v>0.95663756969813507</v>
      </c>
      <c r="J47" s="6">
        <v>1.0542762930205731</v>
      </c>
      <c r="K47" s="6">
        <v>1.0388702172659106</v>
      </c>
      <c r="L47" s="6">
        <v>1.3188058065756587</v>
      </c>
      <c r="M47" s="6">
        <v>1.4157587002499519</v>
      </c>
      <c r="N47" s="6">
        <v>1.5521440107671602</v>
      </c>
      <c r="O47" s="6">
        <v>1.6575721976542972</v>
      </c>
      <c r="P47" s="6">
        <v>1.4627352432224572</v>
      </c>
      <c r="Q47" s="6">
        <v>1.5213881945779657</v>
      </c>
      <c r="R47" s="6">
        <v>1.5800411459334742</v>
      </c>
      <c r="S47" s="6">
        <v>1.6386940972889827</v>
      </c>
      <c r="T47" s="6">
        <v>1.6973470486444913</v>
      </c>
      <c r="U47" s="6">
        <v>1.0529999999999999</v>
      </c>
      <c r="V47" s="6">
        <v>1.756</v>
      </c>
      <c r="W47" s="6">
        <v>1.891</v>
      </c>
      <c r="X47" s="6">
        <v>1.74</v>
      </c>
      <c r="Y47" s="8">
        <v>1.8189581825866306</v>
      </c>
      <c r="Z47" s="8">
        <v>2.0260915382505651</v>
      </c>
      <c r="AA47" s="8">
        <v>2.2332248939144961</v>
      </c>
      <c r="AB47" s="8">
        <v>2.4403582495784306</v>
      </c>
      <c r="AC47" s="8">
        <v>2.6474916052423723</v>
      </c>
      <c r="AD47" s="6">
        <v>2.4907125000000008</v>
      </c>
      <c r="AE47" s="6">
        <v>2.5927499999999952</v>
      </c>
      <c r="AF47" s="6">
        <v>2.6947874999999897</v>
      </c>
      <c r="AG47" s="6">
        <v>2.7968249999999841</v>
      </c>
      <c r="AH47" s="6">
        <v>2.8988624999999786</v>
      </c>
      <c r="AI47" s="6">
        <v>3.0009000000000015</v>
      </c>
      <c r="AJ47" s="6">
        <v>3.1029374999999959</v>
      </c>
      <c r="AK47" s="6">
        <v>3.2049749999999904</v>
      </c>
      <c r="AL47" s="6">
        <v>3.3070124999999848</v>
      </c>
      <c r="AM47" s="6">
        <v>3.4090499999999793</v>
      </c>
      <c r="AN47" s="6">
        <v>3.5110875000000021</v>
      </c>
      <c r="AO47" s="6">
        <v>3.6131249999999966</v>
      </c>
      <c r="AP47" s="6">
        <v>3.7534059682790826</v>
      </c>
      <c r="AQ47" s="6">
        <v>3.8936869365581401</v>
      </c>
      <c r="AR47" s="6">
        <v>4.0339679048372545</v>
      </c>
      <c r="AS47" s="6">
        <v>4.1742488731163689</v>
      </c>
      <c r="AT47" s="6">
        <v>4.3145298413954265</v>
      </c>
      <c r="AU47" s="6">
        <v>4.4548108096745409</v>
      </c>
      <c r="AV47" s="6">
        <v>4.5950917779536553</v>
      </c>
      <c r="AW47" s="6">
        <v>4.7353727462327129</v>
      </c>
      <c r="AX47" s="8">
        <v>4.8481197163811771</v>
      </c>
      <c r="AY47" s="8">
        <v>5.4118545671231857</v>
      </c>
      <c r="AZ47" s="8">
        <v>5.9755894178651658</v>
      </c>
      <c r="BA47" s="8">
        <v>6.5393242686071744</v>
      </c>
      <c r="BB47" s="8">
        <v>7.1030591193491546</v>
      </c>
    </row>
    <row r="48" spans="1:54" x14ac:dyDescent="0.2">
      <c r="A48" s="2" t="s">
        <v>4</v>
      </c>
      <c r="B48" s="2" t="str">
        <f t="shared" si="2"/>
        <v>33</v>
      </c>
      <c r="C48" s="2">
        <v>33046</v>
      </c>
      <c r="D48" s="2" t="s">
        <v>50</v>
      </c>
      <c r="E48" s="6">
        <v>0.72740511440107669</v>
      </c>
      <c r="F48" s="6">
        <v>1.124492597577389</v>
      </c>
      <c r="G48" s="6">
        <v>1.1613224379926936</v>
      </c>
      <c r="H48" s="6">
        <v>1.1821180542203424</v>
      </c>
      <c r="I48" s="6">
        <v>1.3524875985387428</v>
      </c>
      <c r="J48" s="6">
        <v>1.4905285522014999</v>
      </c>
      <c r="K48" s="6">
        <v>1.4687475485483563</v>
      </c>
      <c r="L48" s="6">
        <v>1.8645185541242069</v>
      </c>
      <c r="M48" s="6">
        <v>2.0015898865602768</v>
      </c>
      <c r="N48" s="6">
        <v>2.1944104979811576</v>
      </c>
      <c r="O48" s="6">
        <v>2.3434641415112476</v>
      </c>
      <c r="P48" s="6">
        <v>2.0680049990386467</v>
      </c>
      <c r="Q48" s="6">
        <v>1.9400039992309175</v>
      </c>
      <c r="R48" s="6">
        <v>1.8120029994231879</v>
      </c>
      <c r="S48" s="6">
        <v>1.6840019996154587</v>
      </c>
      <c r="T48" s="6">
        <v>1.5560009998077293</v>
      </c>
      <c r="U48" s="6">
        <v>1.5560009998077293</v>
      </c>
      <c r="V48" s="6">
        <v>1.4279999999999999</v>
      </c>
      <c r="W48" s="6">
        <v>1.2649999999999999</v>
      </c>
      <c r="X48" s="6">
        <v>0.36399999999999999</v>
      </c>
      <c r="Y48" s="8">
        <v>1.4163336666025763</v>
      </c>
      <c r="Z48" s="8">
        <v>1.4163336666025763</v>
      </c>
      <c r="AA48" s="8">
        <v>1.4163336666025763</v>
      </c>
      <c r="AB48" s="8">
        <v>1.4163336666025763</v>
      </c>
      <c r="AC48" s="8">
        <v>1.4163336666025763</v>
      </c>
      <c r="AD48" s="6">
        <v>1.7339250000000135</v>
      </c>
      <c r="AE48" s="6">
        <v>1.7746250000000146</v>
      </c>
      <c r="AF48" s="6">
        <v>1.8153250000000156</v>
      </c>
      <c r="AG48" s="6">
        <v>1.8560250000000025</v>
      </c>
      <c r="AH48" s="6">
        <v>1.8967250000000035</v>
      </c>
      <c r="AI48" s="6">
        <v>1.9374250000000046</v>
      </c>
      <c r="AJ48" s="6">
        <v>1.9781250000000057</v>
      </c>
      <c r="AK48" s="6">
        <v>2.0188250000000068</v>
      </c>
      <c r="AL48" s="6">
        <v>2.0595250000000078</v>
      </c>
      <c r="AM48" s="6">
        <v>2.1002250000000089</v>
      </c>
      <c r="AN48" s="6">
        <v>2.14092500000001</v>
      </c>
      <c r="AO48" s="6">
        <v>2.181625000000011</v>
      </c>
      <c r="AP48" s="6">
        <v>2.2785357305107823</v>
      </c>
      <c r="AQ48" s="6">
        <v>2.3754464610215962</v>
      </c>
      <c r="AR48" s="6">
        <v>2.4723571915323816</v>
      </c>
      <c r="AS48" s="6">
        <v>2.5692679220431671</v>
      </c>
      <c r="AT48" s="6">
        <v>2.6661786525539526</v>
      </c>
      <c r="AU48" s="6">
        <v>2.7630893830647381</v>
      </c>
      <c r="AV48" s="6">
        <v>2.8600001135755235</v>
      </c>
      <c r="AW48" s="6">
        <v>2.9569108440863374</v>
      </c>
      <c r="AX48" s="8">
        <v>2.9709913719153072</v>
      </c>
      <c r="AY48" s="8">
        <v>3.0413940110602198</v>
      </c>
      <c r="AZ48" s="8">
        <v>3.1117966502051324</v>
      </c>
      <c r="BA48" s="8">
        <v>3.182199289350045</v>
      </c>
      <c r="BB48" s="8">
        <v>3.2526019284949577</v>
      </c>
    </row>
    <row r="49" spans="1:54" x14ac:dyDescent="0.2">
      <c r="A49" s="2" t="s">
        <v>4</v>
      </c>
      <c r="B49" s="2" t="str">
        <f t="shared" si="2"/>
        <v>33</v>
      </c>
      <c r="C49" s="2">
        <v>33047</v>
      </c>
      <c r="D49" s="2" t="s">
        <v>51</v>
      </c>
      <c r="E49" s="6">
        <v>2.6434966352624496</v>
      </c>
      <c r="F49" s="6">
        <v>4.0865706594885598</v>
      </c>
      <c r="G49" s="6">
        <v>4.2204156892905216</v>
      </c>
      <c r="H49" s="6">
        <v>4.2959900019227071</v>
      </c>
      <c r="I49" s="6">
        <v>4.9151378581042104</v>
      </c>
      <c r="J49" s="6">
        <v>5.4167988848298414</v>
      </c>
      <c r="K49" s="6">
        <v>5.337643530090368</v>
      </c>
      <c r="L49" s="6">
        <v>6.7759332820611426</v>
      </c>
      <c r="M49" s="6">
        <v>7.2740705633532015</v>
      </c>
      <c r="N49" s="6">
        <v>7.9748088829071335</v>
      </c>
      <c r="O49" s="6">
        <v>8.5164916362238028</v>
      </c>
      <c r="P49" s="6">
        <v>7.5154328013843497</v>
      </c>
      <c r="Q49" s="6">
        <v>7.5123462411074797</v>
      </c>
      <c r="R49" s="6">
        <v>7.5092596808306098</v>
      </c>
      <c r="S49" s="6">
        <v>7.5061731205537399</v>
      </c>
      <c r="T49" s="6">
        <v>7.5030865602768699</v>
      </c>
      <c r="U49" s="6">
        <v>7.5030865602768699</v>
      </c>
      <c r="V49" s="6">
        <v>7.5</v>
      </c>
      <c r="W49" s="6">
        <v>0.55867741935483861</v>
      </c>
      <c r="X49" s="6">
        <v>0.89286102719033233</v>
      </c>
      <c r="Y49" s="8">
        <v>5.1872546598772358</v>
      </c>
      <c r="Z49" s="8">
        <v>5.1872546598772358</v>
      </c>
      <c r="AA49" s="8">
        <v>5.1872546598772358</v>
      </c>
      <c r="AB49" s="8">
        <v>5.1872546598772358</v>
      </c>
      <c r="AC49" s="8">
        <v>5.1872546598772358</v>
      </c>
      <c r="AD49" s="6">
        <v>32.282175000000052</v>
      </c>
      <c r="AE49" s="6">
        <v>31.546499999999924</v>
      </c>
      <c r="AF49" s="6">
        <v>30.810825000000023</v>
      </c>
      <c r="AG49" s="6">
        <v>30.075150000000122</v>
      </c>
      <c r="AH49" s="6">
        <v>29.339474999999993</v>
      </c>
      <c r="AI49" s="6">
        <v>28.603800000000092</v>
      </c>
      <c r="AJ49" s="6">
        <v>27.868124999999964</v>
      </c>
      <c r="AK49" s="6">
        <v>27.132450000000063</v>
      </c>
      <c r="AL49" s="6">
        <v>26.396774999999934</v>
      </c>
      <c r="AM49" s="6">
        <v>25.661100000000033</v>
      </c>
      <c r="AN49" s="6">
        <v>24.925425000000132</v>
      </c>
      <c r="AO49" s="6">
        <v>24.189750000000004</v>
      </c>
      <c r="AP49" s="6">
        <v>23.772584152574723</v>
      </c>
      <c r="AQ49" s="6">
        <v>23.355418305149442</v>
      </c>
      <c r="AR49" s="6">
        <v>22.938252457724161</v>
      </c>
      <c r="AS49" s="6">
        <v>22.52108661029888</v>
      </c>
      <c r="AT49" s="6">
        <v>22.103920762873599</v>
      </c>
      <c r="AU49" s="6">
        <v>21.686754915448319</v>
      </c>
      <c r="AV49" s="6">
        <v>21.269589068023038</v>
      </c>
      <c r="AW49" s="6">
        <v>20.852423220597757</v>
      </c>
      <c r="AX49" s="8">
        <v>20.951720474029173</v>
      </c>
      <c r="AY49" s="8">
        <v>21.448206741186254</v>
      </c>
      <c r="AZ49" s="8">
        <v>21.944693008343364</v>
      </c>
      <c r="BA49" s="8">
        <v>22.441179275500446</v>
      </c>
      <c r="BB49" s="8">
        <v>22.937665542657527</v>
      </c>
    </row>
    <row r="50" spans="1:54" x14ac:dyDescent="0.2">
      <c r="A50" s="2" t="s">
        <v>4</v>
      </c>
      <c r="B50" s="2" t="str">
        <f t="shared" si="2"/>
        <v>33</v>
      </c>
      <c r="C50" s="2">
        <v>33048</v>
      </c>
      <c r="D50" s="2" t="s">
        <v>52</v>
      </c>
      <c r="E50" s="6">
        <v>1.791900403768506</v>
      </c>
      <c r="F50" s="6">
        <v>2.770091520861373</v>
      </c>
      <c r="G50" s="6">
        <v>2.8608186887137088</v>
      </c>
      <c r="H50" s="6">
        <v>2.9120469140549896</v>
      </c>
      <c r="I50" s="6">
        <v>3.3317377427417805</v>
      </c>
      <c r="J50" s="6">
        <v>3.6717898481061333</v>
      </c>
      <c r="K50" s="6">
        <v>3.6181342049605845</v>
      </c>
      <c r="L50" s="6">
        <v>4.5930822918669492</v>
      </c>
      <c r="M50" s="6">
        <v>4.9307458181119017</v>
      </c>
      <c r="N50" s="6">
        <v>5.405742934051144</v>
      </c>
      <c r="O50" s="6">
        <v>5.7729238607960003</v>
      </c>
      <c r="P50" s="6">
        <v>5.0943537781195927</v>
      </c>
      <c r="Q50" s="6">
        <v>4.7652830224956748</v>
      </c>
      <c r="R50" s="6">
        <v>4.4362122668717543</v>
      </c>
      <c r="S50" s="6">
        <v>4.1071415112478364</v>
      </c>
      <c r="T50" s="6">
        <v>3.7780707556239177</v>
      </c>
      <c r="U50" s="6">
        <v>2.452</v>
      </c>
      <c r="V50" s="6">
        <v>3.4489999999999998</v>
      </c>
      <c r="W50" s="6">
        <v>4.3789999999999996</v>
      </c>
      <c r="X50" s="6">
        <v>5.07</v>
      </c>
      <c r="Y50" s="8">
        <v>3.5495449509346231</v>
      </c>
      <c r="Z50" s="8">
        <v>3.4266666666666663</v>
      </c>
      <c r="AA50" s="8">
        <v>3.4266666666666663</v>
      </c>
      <c r="AB50" s="8">
        <v>3.4266666666666663</v>
      </c>
      <c r="AC50" s="8">
        <v>3.4266666666666663</v>
      </c>
      <c r="AD50" s="6">
        <v>20.922550000000001</v>
      </c>
      <c r="AE50" s="6">
        <v>21.589500000000044</v>
      </c>
      <c r="AF50" s="6">
        <v>22.256450000000086</v>
      </c>
      <c r="AG50" s="6">
        <v>22.923400000000129</v>
      </c>
      <c r="AH50" s="6">
        <v>23.590349999999944</v>
      </c>
      <c r="AI50" s="6">
        <v>24.257299999999987</v>
      </c>
      <c r="AJ50" s="6">
        <v>24.924250000000029</v>
      </c>
      <c r="AK50" s="6">
        <v>25.591200000000072</v>
      </c>
      <c r="AL50" s="6">
        <v>26.258150000000114</v>
      </c>
      <c r="AM50" s="6">
        <v>26.925099999999929</v>
      </c>
      <c r="AN50" s="6">
        <v>27.592049999999972</v>
      </c>
      <c r="AO50" s="6">
        <v>28.259000000000015</v>
      </c>
      <c r="AP50" s="6">
        <v>29.194556831240789</v>
      </c>
      <c r="AQ50" s="6">
        <v>30.130113662481563</v>
      </c>
      <c r="AR50" s="6">
        <v>31.065670493722337</v>
      </c>
      <c r="AS50" s="6">
        <v>32.001227324962883</v>
      </c>
      <c r="AT50" s="6">
        <v>32.936784156203657</v>
      </c>
      <c r="AU50" s="6">
        <v>33.872340987444431</v>
      </c>
      <c r="AV50" s="6">
        <v>34.807897818684978</v>
      </c>
      <c r="AW50" s="6">
        <v>35.743454649925752</v>
      </c>
      <c r="AX50" s="8">
        <v>35.913661576830009</v>
      </c>
      <c r="AY50" s="8">
        <v>36.764696211352032</v>
      </c>
      <c r="AZ50" s="8">
        <v>37.615730845874054</v>
      </c>
      <c r="BA50" s="8">
        <v>38.466765480396077</v>
      </c>
      <c r="BB50" s="8">
        <v>39.317800114918157</v>
      </c>
    </row>
    <row r="51" spans="1:54" x14ac:dyDescent="0.2">
      <c r="A51" s="2" t="s">
        <v>4</v>
      </c>
      <c r="B51" s="2" t="str">
        <f t="shared" si="2"/>
        <v>33</v>
      </c>
      <c r="C51" s="2">
        <v>33049</v>
      </c>
      <c r="D51" s="3" t="s">
        <v>379</v>
      </c>
      <c r="E51" s="6">
        <v>1.7386756393001346</v>
      </c>
      <c r="F51" s="6">
        <v>2.6878115746971734</v>
      </c>
      <c r="G51" s="6">
        <v>2.775843876177658</v>
      </c>
      <c r="H51" s="6">
        <v>2.8255504710632571</v>
      </c>
      <c r="I51" s="6">
        <v>3.2327752355316286</v>
      </c>
      <c r="J51" s="6">
        <v>3.562726783310902</v>
      </c>
      <c r="K51" s="6">
        <v>3.5106648721399734</v>
      </c>
      <c r="L51" s="6">
        <v>4.4566541049798118</v>
      </c>
      <c r="M51" s="6">
        <v>4.7842880215343202</v>
      </c>
      <c r="N51" s="6">
        <v>5.2451763122476454</v>
      </c>
      <c r="O51" s="6">
        <v>5.6014508748317642</v>
      </c>
      <c r="P51" s="6">
        <v>4.9430363391655456</v>
      </c>
      <c r="Q51" s="6">
        <v>5.0144290713324366</v>
      </c>
      <c r="R51" s="6">
        <v>5.0858218034993277</v>
      </c>
      <c r="S51" s="6">
        <v>5.1572145356662187</v>
      </c>
      <c r="T51" s="6">
        <v>5.2286072678331097</v>
      </c>
      <c r="U51" s="6">
        <v>3.3561957315900788</v>
      </c>
      <c r="V51" s="6">
        <v>5.3</v>
      </c>
      <c r="W51" s="6">
        <v>0.35042857142857142</v>
      </c>
      <c r="X51" s="6">
        <v>0.92600000000000005</v>
      </c>
      <c r="Y51" s="8">
        <v>3.1490546790654488</v>
      </c>
      <c r="Z51" s="8">
        <v>3.0022081010062163</v>
      </c>
      <c r="AA51" s="8">
        <v>3.0022081010062163</v>
      </c>
      <c r="AB51" s="8">
        <v>3.0022081010062163</v>
      </c>
      <c r="AC51" s="8">
        <v>3.0022081010062163</v>
      </c>
      <c r="AD51" s="6">
        <v>112.68052499999999</v>
      </c>
      <c r="AE51" s="6">
        <v>112.23525000000006</v>
      </c>
      <c r="AF51" s="6">
        <v>111.78997500000003</v>
      </c>
      <c r="AG51" s="6">
        <v>111.3447000000001</v>
      </c>
      <c r="AH51" s="6">
        <v>110.89942500000018</v>
      </c>
      <c r="AI51" s="6">
        <v>110.45415000000014</v>
      </c>
      <c r="AJ51" s="6">
        <v>110.0088750000001</v>
      </c>
      <c r="AK51" s="6">
        <v>109.56360000000006</v>
      </c>
      <c r="AL51" s="6">
        <v>109.11832500000014</v>
      </c>
      <c r="AM51" s="6">
        <v>108.6730500000001</v>
      </c>
      <c r="AN51" s="6">
        <v>108.22777500000007</v>
      </c>
      <c r="AO51" s="6">
        <v>107.78250000000014</v>
      </c>
      <c r="AP51" s="6">
        <v>108.01155060036884</v>
      </c>
      <c r="AQ51" s="6">
        <v>108.24060120073766</v>
      </c>
      <c r="AR51" s="6">
        <v>108.46965180110652</v>
      </c>
      <c r="AS51" s="6">
        <v>108.69870240147546</v>
      </c>
      <c r="AT51" s="6">
        <v>108.92775300184421</v>
      </c>
      <c r="AU51" s="6">
        <v>109.15680360221315</v>
      </c>
      <c r="AV51" s="6">
        <v>109.38585420258197</v>
      </c>
      <c r="AW51" s="6">
        <v>109.61490480295083</v>
      </c>
      <c r="AX51" s="8">
        <v>110.13688054010777</v>
      </c>
      <c r="AY51" s="8">
        <v>112.74675922589235</v>
      </c>
      <c r="AZ51" s="8">
        <v>115.35663791167686</v>
      </c>
      <c r="BA51" s="8">
        <v>117.96651659746138</v>
      </c>
      <c r="BB51" s="8">
        <v>120.57639528324594</v>
      </c>
    </row>
    <row r="52" spans="1:54" x14ac:dyDescent="0.2">
      <c r="A52" s="2" t="s">
        <v>53</v>
      </c>
      <c r="B52" s="2" t="str">
        <f t="shared" ref="B52:B71" si="3">LEFT(C52,2)</f>
        <v>34</v>
      </c>
      <c r="C52" s="2">
        <v>34001</v>
      </c>
      <c r="D52" s="2" t="s">
        <v>54</v>
      </c>
      <c r="E52" s="6">
        <v>7.2833673469387747</v>
      </c>
      <c r="F52" s="6">
        <v>7.9702085614733695</v>
      </c>
      <c r="G52" s="6">
        <v>8.221773021403683</v>
      </c>
      <c r="H52" s="6">
        <v>9.5598586361373812</v>
      </c>
      <c r="I52" s="6">
        <v>9.2396918865107018</v>
      </c>
      <c r="J52" s="6">
        <v>8.4093041314086605</v>
      </c>
      <c r="K52" s="6">
        <v>10.173460428073668</v>
      </c>
      <c r="L52" s="6">
        <v>9.4514315579890482</v>
      </c>
      <c r="M52" s="6">
        <v>8.851263812842209</v>
      </c>
      <c r="N52" s="6">
        <v>8.6177023394723751</v>
      </c>
      <c r="O52" s="6">
        <v>7.9963947237431556</v>
      </c>
      <c r="P52" s="6">
        <v>9.6069118964659026</v>
      </c>
      <c r="Q52" s="6">
        <v>8.5757295171727215</v>
      </c>
      <c r="R52" s="6">
        <v>7.5445471378795421</v>
      </c>
      <c r="S52" s="6">
        <v>6.513364758586361</v>
      </c>
      <c r="T52" s="6">
        <v>5.4821823792931808</v>
      </c>
      <c r="U52" s="6">
        <v>5.21</v>
      </c>
      <c r="V52" s="6">
        <v>4.4509999999999996</v>
      </c>
      <c r="W52" s="6">
        <v>4.3979999999999997</v>
      </c>
      <c r="X52" s="6">
        <v>4.0330000000000004</v>
      </c>
      <c r="Y52" s="8">
        <v>4.6863333333333328</v>
      </c>
      <c r="Z52" s="8">
        <v>4.6863333333333328</v>
      </c>
      <c r="AA52" s="8">
        <v>4.6863333333333328</v>
      </c>
      <c r="AB52" s="8">
        <v>4.6863333333333328</v>
      </c>
      <c r="AC52" s="8">
        <v>4.6863333333333328</v>
      </c>
      <c r="AD52" s="6">
        <v>49.005299999999806</v>
      </c>
      <c r="AE52" s="6">
        <v>51.029250000000047</v>
      </c>
      <c r="AF52" s="6">
        <v>53.053199999999833</v>
      </c>
      <c r="AG52" s="6">
        <v>55.077150000000074</v>
      </c>
      <c r="AH52" s="6">
        <v>57.10109999999986</v>
      </c>
      <c r="AI52" s="6">
        <v>59.125050000000101</v>
      </c>
      <c r="AJ52" s="6">
        <v>61.148999999999887</v>
      </c>
      <c r="AK52" s="6">
        <v>63.172950000000128</v>
      </c>
      <c r="AL52" s="6">
        <v>65.196899999999914</v>
      </c>
      <c r="AM52" s="6">
        <v>67.220850000000155</v>
      </c>
      <c r="AN52" s="6">
        <v>69.244799999999941</v>
      </c>
      <c r="AO52" s="6">
        <v>71.268750000000182</v>
      </c>
      <c r="AP52" s="6">
        <v>71.381260192264932</v>
      </c>
      <c r="AQ52" s="6">
        <v>71.493770384529881</v>
      </c>
      <c r="AR52" s="6">
        <v>71.60628057679483</v>
      </c>
      <c r="AS52" s="6">
        <v>71.71879076905978</v>
      </c>
      <c r="AT52" s="6">
        <v>71.831300961324729</v>
      </c>
      <c r="AU52" s="6">
        <v>71.943811153589678</v>
      </c>
      <c r="AV52" s="6">
        <v>72.056321345854627</v>
      </c>
      <c r="AW52" s="6">
        <v>72.168831538119576</v>
      </c>
      <c r="AX52" s="8">
        <v>72.512492640682012</v>
      </c>
      <c r="AY52" s="8">
        <v>74.230798153494447</v>
      </c>
      <c r="AZ52" s="8">
        <v>75.949103666306769</v>
      </c>
      <c r="BA52" s="8">
        <v>77.667409179119204</v>
      </c>
      <c r="BB52" s="8">
        <v>79.385714691931526</v>
      </c>
    </row>
    <row r="53" spans="1:54" x14ac:dyDescent="0.2">
      <c r="A53" s="2" t="s">
        <v>53</v>
      </c>
      <c r="B53" s="2" t="str">
        <f t="shared" si="3"/>
        <v>34</v>
      </c>
      <c r="C53" s="2">
        <v>34002</v>
      </c>
      <c r="D53" s="2" t="s">
        <v>55</v>
      </c>
      <c r="E53" s="6">
        <v>2.5695578231292515</v>
      </c>
      <c r="F53" s="6">
        <v>2.8118740666998505</v>
      </c>
      <c r="G53" s="6">
        <v>2.9006255185000827</v>
      </c>
      <c r="H53" s="6">
        <v>3.3726995188319231</v>
      </c>
      <c r="I53" s="6">
        <v>3.2597453127592497</v>
      </c>
      <c r="J53" s="6">
        <v>2.9667861290857802</v>
      </c>
      <c r="K53" s="6">
        <v>3.589177036668326</v>
      </c>
      <c r="L53" s="6">
        <v>3.334446656711465</v>
      </c>
      <c r="M53" s="6">
        <v>3.1227086444333834</v>
      </c>
      <c r="N53" s="6">
        <v>3.0403086112493773</v>
      </c>
      <c r="O53" s="6">
        <v>2.8211124937779988</v>
      </c>
      <c r="P53" s="6">
        <v>3.3892998174879709</v>
      </c>
      <c r="Q53" s="6">
        <v>3.0134398539903766</v>
      </c>
      <c r="R53" s="6">
        <v>2.6375798904927827</v>
      </c>
      <c r="S53" s="6">
        <v>2.2617199269951884</v>
      </c>
      <c r="T53" s="6">
        <v>1.8858599634975941</v>
      </c>
      <c r="U53" s="6">
        <v>1.2230000000000001</v>
      </c>
      <c r="V53" s="6">
        <v>1.51</v>
      </c>
      <c r="W53" s="6">
        <v>1.351</v>
      </c>
      <c r="X53" s="6">
        <v>1.724</v>
      </c>
      <c r="Y53" s="8">
        <v>1.3613333333333333</v>
      </c>
      <c r="Z53" s="8">
        <v>1.3613333333333333</v>
      </c>
      <c r="AA53" s="8">
        <v>1.3613333333333333</v>
      </c>
      <c r="AB53" s="8">
        <v>1.3613333333333333</v>
      </c>
      <c r="AC53" s="8">
        <v>1.3613333333333333</v>
      </c>
      <c r="AD53" s="6">
        <v>39.331068749999758</v>
      </c>
      <c r="AE53" s="6">
        <v>39.874499999999898</v>
      </c>
      <c r="AF53" s="6">
        <v>40.41793124999981</v>
      </c>
      <c r="AG53" s="6">
        <v>40.96136249999995</v>
      </c>
      <c r="AH53" s="6">
        <v>41.504793749999862</v>
      </c>
      <c r="AI53" s="6">
        <v>42.048224999999775</v>
      </c>
      <c r="AJ53" s="6">
        <v>42.591656249999915</v>
      </c>
      <c r="AK53" s="6">
        <v>43.135087499999827</v>
      </c>
      <c r="AL53" s="6">
        <v>43.678518749999739</v>
      </c>
      <c r="AM53" s="6">
        <v>44.221949999999879</v>
      </c>
      <c r="AN53" s="6">
        <v>44.765381249999791</v>
      </c>
      <c r="AO53" s="6">
        <v>45.308812499999931</v>
      </c>
      <c r="AP53" s="6">
        <v>46.330327671711302</v>
      </c>
      <c r="AQ53" s="6">
        <v>47.351842843422446</v>
      </c>
      <c r="AR53" s="6">
        <v>48.373358015133135</v>
      </c>
      <c r="AS53" s="6">
        <v>49.394873186844279</v>
      </c>
      <c r="AT53" s="6">
        <v>50.416388358555423</v>
      </c>
      <c r="AU53" s="6">
        <v>51.437903530266567</v>
      </c>
      <c r="AV53" s="6">
        <v>52.459418701977256</v>
      </c>
      <c r="AW53" s="6">
        <v>53.4809338736884</v>
      </c>
      <c r="AX53" s="8">
        <v>53.735604987372596</v>
      </c>
      <c r="AY53" s="8">
        <v>55.008960555793749</v>
      </c>
      <c r="AZ53" s="8">
        <v>56.282316124214901</v>
      </c>
      <c r="BA53" s="8">
        <v>57.555671692636054</v>
      </c>
      <c r="BB53" s="8">
        <v>58.829027261057206</v>
      </c>
    </row>
    <row r="54" spans="1:54" x14ac:dyDescent="0.2">
      <c r="A54" s="2" t="s">
        <v>53</v>
      </c>
      <c r="B54" s="2" t="str">
        <f t="shared" si="3"/>
        <v>34</v>
      </c>
      <c r="C54" s="2">
        <v>34003</v>
      </c>
      <c r="D54" s="2" t="s">
        <v>56</v>
      </c>
      <c r="E54" s="6">
        <v>6.7340136054421764</v>
      </c>
      <c r="F54" s="6">
        <v>7.3690492782478838</v>
      </c>
      <c r="G54" s="6">
        <v>7.6016392898622849</v>
      </c>
      <c r="H54" s="6">
        <v>8.8387987390077978</v>
      </c>
      <c r="I54" s="6">
        <v>8.5427808196449302</v>
      </c>
      <c r="J54" s="6">
        <v>7.7750257176041142</v>
      </c>
      <c r="K54" s="6">
        <v>9.406119130579059</v>
      </c>
      <c r="L54" s="6">
        <v>8.7385498589679766</v>
      </c>
      <c r="M54" s="6">
        <v>8.1836502405840381</v>
      </c>
      <c r="N54" s="6">
        <v>7.967705326032851</v>
      </c>
      <c r="O54" s="6">
        <v>7.3932603285216523</v>
      </c>
      <c r="P54" s="6">
        <v>8.8823029699684746</v>
      </c>
      <c r="Q54" s="6">
        <v>12.084842375974779</v>
      </c>
      <c r="R54" s="6">
        <v>15.287381781981086</v>
      </c>
      <c r="S54" s="6">
        <v>18.489921187987388</v>
      </c>
      <c r="T54" s="6">
        <v>21.692460593993694</v>
      </c>
      <c r="U54" s="6">
        <v>28.504000000000001</v>
      </c>
      <c r="V54" s="6">
        <v>24.895</v>
      </c>
      <c r="W54" s="6">
        <v>30.202999999999999</v>
      </c>
      <c r="X54" s="6">
        <v>35.768999999999998</v>
      </c>
      <c r="Y54" s="8">
        <v>32.388628104267355</v>
      </c>
      <c r="Z54" s="8">
        <v>43.649054258410843</v>
      </c>
      <c r="AA54" s="8">
        <v>54.909480412554103</v>
      </c>
      <c r="AB54" s="8">
        <v>66.169906566697591</v>
      </c>
      <c r="AC54" s="8">
        <v>77.430332720840852</v>
      </c>
      <c r="AD54" s="6">
        <v>107.76300000000003</v>
      </c>
      <c r="AE54" s="6">
        <v>108.19574999999998</v>
      </c>
      <c r="AF54" s="6">
        <v>108.62850000000003</v>
      </c>
      <c r="AG54" s="6">
        <v>109.06124999999997</v>
      </c>
      <c r="AH54" s="6">
        <v>109.49400000000003</v>
      </c>
      <c r="AI54" s="6">
        <v>109.92674999999997</v>
      </c>
      <c r="AJ54" s="6">
        <v>110.35950000000003</v>
      </c>
      <c r="AK54" s="6">
        <v>110.79224999999997</v>
      </c>
      <c r="AL54" s="6">
        <v>111.22500000000002</v>
      </c>
      <c r="AM54" s="6">
        <v>111.65775000000008</v>
      </c>
      <c r="AN54" s="6">
        <v>112.09050000000002</v>
      </c>
      <c r="AO54" s="6">
        <v>112.52325000000008</v>
      </c>
      <c r="AP54" s="6">
        <v>112.69816352662747</v>
      </c>
      <c r="AQ54" s="6">
        <v>112.87307705325492</v>
      </c>
      <c r="AR54" s="6">
        <v>113.04799057988231</v>
      </c>
      <c r="AS54" s="6">
        <v>113.22290410650976</v>
      </c>
      <c r="AT54" s="6">
        <v>113.39781763313721</v>
      </c>
      <c r="AU54" s="6">
        <v>113.57273115976466</v>
      </c>
      <c r="AV54" s="6">
        <v>113.74764468639211</v>
      </c>
      <c r="AW54" s="6">
        <v>113.9225582130195</v>
      </c>
      <c r="AX54" s="8">
        <v>116.63500007523453</v>
      </c>
      <c r="AY54" s="8">
        <v>130.1972093863078</v>
      </c>
      <c r="AZ54" s="8">
        <v>143.75941869738199</v>
      </c>
      <c r="BA54" s="8">
        <v>157.32162800845526</v>
      </c>
      <c r="BB54" s="8">
        <v>170.88383731952945</v>
      </c>
    </row>
    <row r="55" spans="1:54" x14ac:dyDescent="0.2">
      <c r="A55" s="2" t="s">
        <v>3</v>
      </c>
      <c r="B55" s="2" t="str">
        <f t="shared" si="3"/>
        <v>34</v>
      </c>
      <c r="C55" s="2">
        <v>34004</v>
      </c>
      <c r="D55" s="2" t="s">
        <v>57</v>
      </c>
      <c r="E55" s="6">
        <v>13.928775510204082</v>
      </c>
      <c r="F55" s="6">
        <v>15.242296665007466</v>
      </c>
      <c r="G55" s="6">
        <v>15.723390741662518</v>
      </c>
      <c r="H55" s="6">
        <v>18.282357391737182</v>
      </c>
      <c r="I55" s="6">
        <v>17.670067695370832</v>
      </c>
      <c r="J55" s="6">
        <v>16.0820268790443</v>
      </c>
      <c r="K55" s="6">
        <v>19.455814833250372</v>
      </c>
      <c r="L55" s="6">
        <v>18.07500049776008</v>
      </c>
      <c r="M55" s="6">
        <v>16.927234444997509</v>
      </c>
      <c r="N55" s="6">
        <v>16.480569437531109</v>
      </c>
      <c r="O55" s="6">
        <v>15.29237531110005</v>
      </c>
      <c r="P55" s="6">
        <v>18.372342458934792</v>
      </c>
      <c r="Q55" s="6">
        <v>15.708473967147834</v>
      </c>
      <c r="R55" s="6">
        <v>13.044605475360873</v>
      </c>
      <c r="S55" s="6">
        <v>10.380736983573915</v>
      </c>
      <c r="T55" s="6">
        <v>7.7168684917869586</v>
      </c>
      <c r="U55" s="6">
        <v>5.2130000000000001</v>
      </c>
      <c r="V55" s="6">
        <v>5.0529999999999999</v>
      </c>
      <c r="W55" s="6">
        <v>4.3019999999999996</v>
      </c>
      <c r="X55" s="6">
        <v>3.87</v>
      </c>
      <c r="Y55" s="8">
        <v>4.8559999999999999</v>
      </c>
      <c r="Z55" s="8">
        <v>4.8559999999999999</v>
      </c>
      <c r="AA55" s="8">
        <v>4.8559999999999999</v>
      </c>
      <c r="AB55" s="8">
        <v>4.8559999999999999</v>
      </c>
      <c r="AC55" s="8">
        <v>4.8559999999999999</v>
      </c>
      <c r="AD55" s="6">
        <v>108.16739999999982</v>
      </c>
      <c r="AE55" s="6">
        <v>106.57424999999967</v>
      </c>
      <c r="AF55" s="6">
        <v>104.98109999999997</v>
      </c>
      <c r="AG55" s="6">
        <v>103.38794999999982</v>
      </c>
      <c r="AH55" s="6">
        <v>101.79479999999967</v>
      </c>
      <c r="AI55" s="6">
        <v>100.20164999999997</v>
      </c>
      <c r="AJ55" s="6">
        <v>98.608499999999822</v>
      </c>
      <c r="AK55" s="6">
        <v>97.015349999999671</v>
      </c>
      <c r="AL55" s="6">
        <v>95.422199999999975</v>
      </c>
      <c r="AM55" s="6">
        <v>93.829049999999825</v>
      </c>
      <c r="AN55" s="6">
        <v>92.235899999999674</v>
      </c>
      <c r="AO55" s="6">
        <v>90.642749999999978</v>
      </c>
      <c r="AP55" s="6">
        <v>90.649440330343111</v>
      </c>
      <c r="AQ55" s="6">
        <v>90.656130660686173</v>
      </c>
      <c r="AR55" s="6">
        <v>90.66282099102925</v>
      </c>
      <c r="AS55" s="6">
        <v>90.669511321372312</v>
      </c>
      <c r="AT55" s="6">
        <v>90.676201651715388</v>
      </c>
      <c r="AU55" s="6">
        <v>90.682891982058464</v>
      </c>
      <c r="AV55" s="6">
        <v>90.689582312401527</v>
      </c>
      <c r="AW55" s="6">
        <v>90.696272642744603</v>
      </c>
      <c r="AX55" s="8">
        <v>91.128159655329114</v>
      </c>
      <c r="AY55" s="8">
        <v>93.287594718251512</v>
      </c>
      <c r="AZ55" s="8">
        <v>95.447029781174024</v>
      </c>
      <c r="BA55" s="8">
        <v>97.606464844096536</v>
      </c>
      <c r="BB55" s="8">
        <v>99.765899907019048</v>
      </c>
    </row>
    <row r="56" spans="1:54" x14ac:dyDescent="0.2">
      <c r="A56" s="2" t="s">
        <v>53</v>
      </c>
      <c r="B56" s="2" t="str">
        <f t="shared" si="3"/>
        <v>34</v>
      </c>
      <c r="C56" s="2">
        <v>34005</v>
      </c>
      <c r="D56" s="2" t="s">
        <v>58</v>
      </c>
      <c r="E56" s="6">
        <v>4.4657142857142862</v>
      </c>
      <c r="F56" s="6">
        <v>4.8868432055749134</v>
      </c>
      <c r="G56" s="6">
        <v>5.0410871080139374</v>
      </c>
      <c r="H56" s="6">
        <v>5.8615191637630666</v>
      </c>
      <c r="I56" s="6">
        <v>5.6652125435540075</v>
      </c>
      <c r="J56" s="6">
        <v>5.1560696864111506</v>
      </c>
      <c r="K56" s="6">
        <v>6.2377421602787466</v>
      </c>
      <c r="L56" s="6">
        <v>5.7950383275261332</v>
      </c>
      <c r="M56" s="6">
        <v>5.4270522648083626</v>
      </c>
      <c r="N56" s="6">
        <v>5.283846689895471</v>
      </c>
      <c r="O56" s="6">
        <v>4.9028989547038329</v>
      </c>
      <c r="P56" s="6">
        <v>5.8903693379790951</v>
      </c>
      <c r="Q56" s="6">
        <v>5.9122954703832757</v>
      </c>
      <c r="R56" s="6">
        <v>5.9342216027874573</v>
      </c>
      <c r="S56" s="6">
        <v>5.9561477351916379</v>
      </c>
      <c r="T56" s="6">
        <v>5.9780738675958194</v>
      </c>
      <c r="U56" s="6">
        <v>5.9780738675958194</v>
      </c>
      <c r="V56" s="6">
        <v>6</v>
      </c>
      <c r="W56" s="6">
        <v>0.61535483870967744</v>
      </c>
      <c r="X56" s="6">
        <v>0.54637764350453166</v>
      </c>
      <c r="Y56" s="8">
        <v>4.1978095687684993</v>
      </c>
      <c r="Z56" s="8">
        <v>4.1978095687684993</v>
      </c>
      <c r="AA56" s="8">
        <v>4.1978095687684993</v>
      </c>
      <c r="AB56" s="8">
        <v>4.1978095687684993</v>
      </c>
      <c r="AC56" s="8">
        <v>4.1978095687684993</v>
      </c>
      <c r="AD56" s="6">
        <v>30.128324999999904</v>
      </c>
      <c r="AE56" s="6">
        <v>30.593249999999898</v>
      </c>
      <c r="AF56" s="6">
        <v>31.058175000000006</v>
      </c>
      <c r="AG56" s="6">
        <v>31.523099999999999</v>
      </c>
      <c r="AH56" s="6">
        <v>31.988024999999993</v>
      </c>
      <c r="AI56" s="6">
        <v>32.452949999999987</v>
      </c>
      <c r="AJ56" s="6">
        <v>32.917874999999981</v>
      </c>
      <c r="AK56" s="6">
        <v>33.382799999999975</v>
      </c>
      <c r="AL56" s="6">
        <v>33.847724999999969</v>
      </c>
      <c r="AM56" s="6">
        <v>34.312649999999962</v>
      </c>
      <c r="AN56" s="6">
        <v>34.777574999999956</v>
      </c>
      <c r="AO56" s="6">
        <v>35.24249999999995</v>
      </c>
      <c r="AP56" s="6">
        <v>35.225588363561897</v>
      </c>
      <c r="AQ56" s="6">
        <v>35.208676727123787</v>
      </c>
      <c r="AR56" s="6">
        <v>35.191765090685678</v>
      </c>
      <c r="AS56" s="6">
        <v>35.174853454247568</v>
      </c>
      <c r="AT56" s="6">
        <v>35.157941817809458</v>
      </c>
      <c r="AU56" s="6">
        <v>35.141030181371349</v>
      </c>
      <c r="AV56" s="6">
        <v>35.124118544933239</v>
      </c>
      <c r="AW56" s="6">
        <v>35.107206908495129</v>
      </c>
      <c r="AX56" s="8">
        <v>35.274384084249903</v>
      </c>
      <c r="AY56" s="8">
        <v>36.110269963023597</v>
      </c>
      <c r="AZ56" s="8">
        <v>36.946155841797292</v>
      </c>
      <c r="BA56" s="8">
        <v>37.782041720570987</v>
      </c>
      <c r="BB56" s="8">
        <v>38.617927599344682</v>
      </c>
    </row>
    <row r="57" spans="1:54" x14ac:dyDescent="0.2">
      <c r="A57" s="2" t="s">
        <v>53</v>
      </c>
      <c r="B57" s="2" t="str">
        <f t="shared" si="3"/>
        <v>34</v>
      </c>
      <c r="C57" s="2">
        <v>34006</v>
      </c>
      <c r="D57" s="2" t="s">
        <v>59</v>
      </c>
      <c r="E57" s="6">
        <v>7.1593197278911571</v>
      </c>
      <c r="F57" s="6">
        <v>7.8344629168740676</v>
      </c>
      <c r="G57" s="6">
        <v>8.0817428239588534</v>
      </c>
      <c r="H57" s="6">
        <v>9.3970386593661868</v>
      </c>
      <c r="I57" s="6">
        <v>9.0823248714119806</v>
      </c>
      <c r="J57" s="6">
        <v>8.266079973452797</v>
      </c>
      <c r="K57" s="6">
        <v>10.000189812510371</v>
      </c>
      <c r="L57" s="6">
        <v>9.2904582711133248</v>
      </c>
      <c r="M57" s="6">
        <v>8.7005123610419783</v>
      </c>
      <c r="N57" s="6">
        <v>8.4709288203086128</v>
      </c>
      <c r="O57" s="6">
        <v>7.8602030861124952</v>
      </c>
      <c r="P57" s="6">
        <v>9.4432905259664857</v>
      </c>
      <c r="Q57" s="6">
        <v>11.543632420773189</v>
      </c>
      <c r="R57" s="6">
        <v>13.643974315579891</v>
      </c>
      <c r="S57" s="6">
        <v>15.744316210386595</v>
      </c>
      <c r="T57" s="6">
        <v>17.844658105193297</v>
      </c>
      <c r="U57" s="6">
        <v>20.72</v>
      </c>
      <c r="V57" s="6">
        <v>19.945</v>
      </c>
      <c r="W57" s="6">
        <v>20.689</v>
      </c>
      <c r="X57" s="6">
        <v>33.491999999999997</v>
      </c>
      <c r="Y57" s="8">
        <v>23.267885034809524</v>
      </c>
      <c r="Z57" s="8">
        <v>29.75701876884898</v>
      </c>
      <c r="AA57" s="8">
        <v>36.246152502888435</v>
      </c>
      <c r="AB57" s="8">
        <v>42.735286236927891</v>
      </c>
      <c r="AC57" s="8">
        <v>49.224419970967347</v>
      </c>
      <c r="AD57" s="6">
        <v>39.406924999999774</v>
      </c>
      <c r="AE57" s="6">
        <v>41.030249999999796</v>
      </c>
      <c r="AF57" s="6">
        <v>42.653574999999819</v>
      </c>
      <c r="AG57" s="6">
        <v>44.276899999999841</v>
      </c>
      <c r="AH57" s="6">
        <v>45.900224999999864</v>
      </c>
      <c r="AI57" s="6">
        <v>47.523549999999886</v>
      </c>
      <c r="AJ57" s="6">
        <v>49.146874999999909</v>
      </c>
      <c r="AK57" s="6">
        <v>50.770199999999932</v>
      </c>
      <c r="AL57" s="6">
        <v>52.393524999999954</v>
      </c>
      <c r="AM57" s="6">
        <v>54.016849999999977</v>
      </c>
      <c r="AN57" s="6">
        <v>55.640174999999999</v>
      </c>
      <c r="AO57" s="6">
        <v>57.263500000000022</v>
      </c>
      <c r="AP57" s="6">
        <v>59.296914816287426</v>
      </c>
      <c r="AQ57" s="6">
        <v>61.330329632575285</v>
      </c>
      <c r="AR57" s="6">
        <v>63.363744448863144</v>
      </c>
      <c r="AS57" s="6">
        <v>65.397159265151004</v>
      </c>
      <c r="AT57" s="6">
        <v>67.430574081438408</v>
      </c>
      <c r="AU57" s="6">
        <v>69.463988897726722</v>
      </c>
      <c r="AV57" s="6">
        <v>71.497403714014126</v>
      </c>
      <c r="AW57" s="6">
        <v>73.530818530301531</v>
      </c>
      <c r="AX57" s="8">
        <v>75.281552304832985</v>
      </c>
      <c r="AY57" s="8">
        <v>84.035221177487983</v>
      </c>
      <c r="AZ57" s="8">
        <v>92.788890050142982</v>
      </c>
      <c r="BA57" s="8">
        <v>101.54255892279798</v>
      </c>
      <c r="BB57" s="8">
        <v>110.29622779545298</v>
      </c>
    </row>
    <row r="58" spans="1:54" x14ac:dyDescent="0.2">
      <c r="A58" s="2" t="s">
        <v>60</v>
      </c>
      <c r="B58" s="2" t="str">
        <f t="shared" si="3"/>
        <v>34</v>
      </c>
      <c r="C58" s="2">
        <v>34007</v>
      </c>
      <c r="D58" s="2" t="s">
        <v>61</v>
      </c>
      <c r="E58" s="6">
        <v>8.462765980038224</v>
      </c>
      <c r="F58" s="6">
        <v>8.8394162242514334</v>
      </c>
      <c r="G58" s="6">
        <v>8.8979050753875555</v>
      </c>
      <c r="H58" s="6">
        <v>10.46135952431514</v>
      </c>
      <c r="I58" s="6">
        <v>9.1856997239328937</v>
      </c>
      <c r="J58" s="6">
        <v>9.0472376300700788</v>
      </c>
      <c r="K58" s="6">
        <v>8.7546330431089405</v>
      </c>
      <c r="L58" s="6">
        <v>8.9985610533021863</v>
      </c>
      <c r="M58" s="6">
        <v>7.6954525376937779</v>
      </c>
      <c r="N58" s="6">
        <v>7.5457993204502021</v>
      </c>
      <c r="O58" s="6">
        <v>7.6466797621575706</v>
      </c>
      <c r="P58" s="6">
        <v>8.3007993204502011</v>
      </c>
      <c r="Q58" s="6">
        <v>7.8924394563601608</v>
      </c>
      <c r="R58" s="6">
        <v>7.4840795922701204</v>
      </c>
      <c r="S58" s="6">
        <v>7.075719728180081</v>
      </c>
      <c r="T58" s="6">
        <v>6.6673598640900407</v>
      </c>
      <c r="U58" s="6">
        <v>4.492</v>
      </c>
      <c r="V58" s="6">
        <v>6.2590000000000003</v>
      </c>
      <c r="W58" s="6">
        <v>6.3319999999999999</v>
      </c>
      <c r="X58" s="6">
        <v>3.44</v>
      </c>
      <c r="Y58" s="8">
        <v>5.6943333333333337</v>
      </c>
      <c r="Z58" s="8">
        <v>5.6943333333333337</v>
      </c>
      <c r="AA58" s="8">
        <v>5.6943333333333337</v>
      </c>
      <c r="AB58" s="8">
        <v>5.6943333333333337</v>
      </c>
      <c r="AC58" s="8">
        <v>5.6943333333333337</v>
      </c>
      <c r="AD58" s="6">
        <v>11.563825000000065</v>
      </c>
      <c r="AE58" s="6">
        <v>11.277000000000044</v>
      </c>
      <c r="AF58" s="6">
        <v>10.990175000000022</v>
      </c>
      <c r="AG58" s="6">
        <v>10.70335</v>
      </c>
      <c r="AH58" s="6">
        <v>10.416525000000092</v>
      </c>
      <c r="AI58" s="6">
        <v>10.129700000000071</v>
      </c>
      <c r="AJ58" s="6">
        <v>9.8428750000000491</v>
      </c>
      <c r="AK58" s="6">
        <v>9.5560500000000275</v>
      </c>
      <c r="AL58" s="6">
        <v>9.2692250000000058</v>
      </c>
      <c r="AM58" s="6">
        <v>8.9823999999999842</v>
      </c>
      <c r="AN58" s="6">
        <v>8.6955750000000762</v>
      </c>
      <c r="AO58" s="6">
        <v>8.4087500000000546</v>
      </c>
      <c r="AP58" s="6">
        <v>9.4168408311184066</v>
      </c>
      <c r="AQ58" s="6">
        <v>10.424931662236986</v>
      </c>
      <c r="AR58" s="6">
        <v>11.433022493355338</v>
      </c>
      <c r="AS58" s="6">
        <v>12.44111332447369</v>
      </c>
      <c r="AT58" s="6">
        <v>13.44920415559227</v>
      </c>
      <c r="AU58" s="6">
        <v>14.457294986710622</v>
      </c>
      <c r="AV58" s="6">
        <v>15.465385817828974</v>
      </c>
      <c r="AW58" s="6">
        <v>16.473476648947553</v>
      </c>
      <c r="AX58" s="8">
        <v>16.551921775847177</v>
      </c>
      <c r="AY58" s="8">
        <v>16.944147410345948</v>
      </c>
      <c r="AZ58" s="8">
        <v>17.336373044844692</v>
      </c>
      <c r="BA58" s="8">
        <v>17.728598679343435</v>
      </c>
      <c r="BB58" s="8">
        <v>18.120824313842178</v>
      </c>
    </row>
    <row r="59" spans="1:54" x14ac:dyDescent="0.2">
      <c r="A59" s="2" t="s">
        <v>62</v>
      </c>
      <c r="B59" s="2" t="str">
        <f t="shared" si="3"/>
        <v>34</v>
      </c>
      <c r="C59" s="2">
        <v>34008</v>
      </c>
      <c r="D59" s="2" t="s">
        <v>63</v>
      </c>
      <c r="E59" s="6">
        <v>2.3569047619047621</v>
      </c>
      <c r="F59" s="6">
        <v>2.5791672473867595</v>
      </c>
      <c r="G59" s="6">
        <v>2.6605737514518002</v>
      </c>
      <c r="H59" s="6">
        <v>3.093579558652729</v>
      </c>
      <c r="I59" s="6">
        <v>2.9899732868757258</v>
      </c>
      <c r="J59" s="6">
        <v>2.7212590011614401</v>
      </c>
      <c r="K59" s="6">
        <v>3.2921416957026715</v>
      </c>
      <c r="L59" s="6">
        <v>3.0584924506387918</v>
      </c>
      <c r="M59" s="6">
        <v>2.8642775842044133</v>
      </c>
      <c r="N59" s="6">
        <v>2.7886968641114982</v>
      </c>
      <c r="O59" s="6">
        <v>2.5876411149825782</v>
      </c>
      <c r="P59" s="6">
        <v>3.1088060394889663</v>
      </c>
      <c r="Q59" s="6">
        <v>2.6562448315911729</v>
      </c>
      <c r="R59" s="6">
        <v>2.2036836236933799</v>
      </c>
      <c r="S59" s="6">
        <v>1.7511224157955865</v>
      </c>
      <c r="T59" s="6">
        <v>1.2985612078977933</v>
      </c>
      <c r="U59" s="6">
        <v>0.32900000000000001</v>
      </c>
      <c r="V59" s="6">
        <v>0.84599999999999997</v>
      </c>
      <c r="W59" s="6">
        <v>1.0780000000000001</v>
      </c>
      <c r="X59" s="6">
        <v>1.0149999999999999</v>
      </c>
      <c r="Y59" s="8">
        <v>0.751</v>
      </c>
      <c r="Z59" s="8">
        <v>0.751</v>
      </c>
      <c r="AA59" s="8">
        <v>0.751</v>
      </c>
      <c r="AB59" s="8">
        <v>0.751</v>
      </c>
      <c r="AC59" s="8">
        <v>0.751</v>
      </c>
      <c r="AD59" s="6">
        <v>16.715106249999963</v>
      </c>
      <c r="AE59" s="6">
        <v>17.329874999999902</v>
      </c>
      <c r="AF59" s="6">
        <v>17.944643750000068</v>
      </c>
      <c r="AG59" s="6">
        <v>18.559412500000008</v>
      </c>
      <c r="AH59" s="6">
        <v>19.174181249999947</v>
      </c>
      <c r="AI59" s="6">
        <v>19.788950000000114</v>
      </c>
      <c r="AJ59" s="6">
        <v>20.403718750000053</v>
      </c>
      <c r="AK59" s="6">
        <v>21.018487499999992</v>
      </c>
      <c r="AL59" s="6">
        <v>21.633256249999931</v>
      </c>
      <c r="AM59" s="6">
        <v>22.248025000000098</v>
      </c>
      <c r="AN59" s="6">
        <v>22.862793750000037</v>
      </c>
      <c r="AO59" s="6">
        <v>23.477562499999976</v>
      </c>
      <c r="AP59" s="6">
        <v>24.084430143241889</v>
      </c>
      <c r="AQ59" s="6">
        <v>24.691297786483801</v>
      </c>
      <c r="AR59" s="6">
        <v>25.298165429725486</v>
      </c>
      <c r="AS59" s="6">
        <v>25.905033072967171</v>
      </c>
      <c r="AT59" s="6">
        <v>26.511900716209084</v>
      </c>
      <c r="AU59" s="6">
        <v>27.118768359450769</v>
      </c>
      <c r="AV59" s="6">
        <v>27.725636002692454</v>
      </c>
      <c r="AW59" s="6">
        <v>28.332503645934366</v>
      </c>
      <c r="AX59" s="8">
        <v>28.467420329962408</v>
      </c>
      <c r="AY59" s="8">
        <v>29.142003750103697</v>
      </c>
      <c r="AZ59" s="8">
        <v>29.816587170244986</v>
      </c>
      <c r="BA59" s="8">
        <v>30.491170590386275</v>
      </c>
      <c r="BB59" s="8">
        <v>31.165754010527564</v>
      </c>
    </row>
    <row r="60" spans="1:54" x14ac:dyDescent="0.2">
      <c r="A60" s="2" t="s">
        <v>62</v>
      </c>
      <c r="B60" s="2" t="str">
        <f t="shared" si="3"/>
        <v>34</v>
      </c>
      <c r="C60" s="2">
        <v>34009</v>
      </c>
      <c r="D60" s="2" t="s">
        <v>64</v>
      </c>
      <c r="E60" s="6">
        <v>53.466746655340835</v>
      </c>
      <c r="F60" s="6">
        <v>55.846377999575274</v>
      </c>
      <c r="G60" s="6">
        <v>56.215903588872365</v>
      </c>
      <c r="H60" s="6">
        <v>66.093622425143352</v>
      </c>
      <c r="I60" s="6">
        <v>58.034155871734974</v>
      </c>
      <c r="J60" s="6">
        <v>57.159368868124865</v>
      </c>
      <c r="K60" s="6">
        <v>55.310727967721384</v>
      </c>
      <c r="L60" s="6">
        <v>56.85183605861117</v>
      </c>
      <c r="M60" s="6">
        <v>48.618951794436185</v>
      </c>
      <c r="N60" s="6">
        <v>47.673460607347629</v>
      </c>
      <c r="O60" s="6">
        <v>48.310811212571672</v>
      </c>
      <c r="P60" s="6">
        <v>52.443460607347632</v>
      </c>
      <c r="Q60" s="6">
        <v>53.276768485878108</v>
      </c>
      <c r="R60" s="6">
        <v>54.110076364408584</v>
      </c>
      <c r="S60" s="6">
        <v>54.943384242939054</v>
      </c>
      <c r="T60" s="6">
        <v>55.776692121469537</v>
      </c>
      <c r="U60" s="6">
        <v>83.263000000000005</v>
      </c>
      <c r="V60" s="6">
        <v>56.61</v>
      </c>
      <c r="W60" s="6">
        <v>61.134999999999998</v>
      </c>
      <c r="X60" s="6">
        <v>61.222000000000001</v>
      </c>
      <c r="Y60" s="8">
        <v>67.002666666666656</v>
      </c>
      <c r="Z60" s="8">
        <v>70.749492021847971</v>
      </c>
      <c r="AA60" s="8">
        <v>76.542366173451853</v>
      </c>
      <c r="AB60" s="8">
        <v>82.335240325055508</v>
      </c>
      <c r="AC60" s="8">
        <v>88.128114476659221</v>
      </c>
      <c r="AD60" s="6">
        <v>0</v>
      </c>
      <c r="AE60" s="6">
        <v>0</v>
      </c>
      <c r="AF60" s="6">
        <v>0</v>
      </c>
      <c r="AG60" s="6">
        <v>0</v>
      </c>
      <c r="AH60" s="6">
        <v>0</v>
      </c>
      <c r="AI60" s="6">
        <v>0</v>
      </c>
      <c r="AJ60" s="6">
        <v>0</v>
      </c>
      <c r="AK60" s="6">
        <v>0</v>
      </c>
      <c r="AL60" s="6">
        <v>0</v>
      </c>
      <c r="AM60" s="6">
        <v>0</v>
      </c>
      <c r="AN60" s="6">
        <v>0</v>
      </c>
      <c r="AO60" s="6">
        <v>0</v>
      </c>
      <c r="AP60" s="6">
        <v>0</v>
      </c>
      <c r="AQ60" s="6">
        <v>0</v>
      </c>
      <c r="AR60" s="6">
        <v>0</v>
      </c>
      <c r="AS60" s="6">
        <v>0</v>
      </c>
      <c r="AT60" s="6">
        <v>0</v>
      </c>
      <c r="AU60" s="6">
        <v>0</v>
      </c>
      <c r="AV60" s="6">
        <v>0</v>
      </c>
      <c r="AW60" s="6">
        <v>0</v>
      </c>
      <c r="AX60" s="8">
        <v>0</v>
      </c>
      <c r="AY60" s="8">
        <v>0</v>
      </c>
      <c r="AZ60" s="8">
        <v>0</v>
      </c>
      <c r="BA60" s="8">
        <v>0</v>
      </c>
      <c r="BB60" s="8">
        <v>0</v>
      </c>
    </row>
    <row r="61" spans="1:54" x14ac:dyDescent="0.2">
      <c r="A61" s="2" t="s">
        <v>60</v>
      </c>
      <c r="B61" s="2" t="str">
        <f t="shared" si="3"/>
        <v>34</v>
      </c>
      <c r="C61" s="2">
        <v>34010</v>
      </c>
      <c r="D61" s="2" t="s">
        <v>65</v>
      </c>
      <c r="E61" s="6">
        <v>15.132098110002124</v>
      </c>
      <c r="F61" s="6">
        <v>15.805578679125079</v>
      </c>
      <c r="G61" s="6">
        <v>15.910161393077086</v>
      </c>
      <c r="H61" s="6">
        <v>18.705742195795288</v>
      </c>
      <c r="I61" s="6">
        <v>16.424761095774052</v>
      </c>
      <c r="J61" s="6">
        <v>16.177179868337227</v>
      </c>
      <c r="K61" s="6">
        <v>15.653979613506051</v>
      </c>
      <c r="L61" s="6">
        <v>16.090142280739009</v>
      </c>
      <c r="M61" s="6">
        <v>13.760080696538541</v>
      </c>
      <c r="N61" s="6">
        <v>13.492488851136123</v>
      </c>
      <c r="O61" s="6">
        <v>13.672871097897641</v>
      </c>
      <c r="P61" s="6">
        <v>14.842488851136123</v>
      </c>
      <c r="Q61" s="6">
        <v>40.744591080908904</v>
      </c>
      <c r="R61" s="6">
        <v>66.646693310681684</v>
      </c>
      <c r="S61" s="6">
        <v>92.548795540454449</v>
      </c>
      <c r="T61" s="6">
        <v>118.45089777022721</v>
      </c>
      <c r="U61" s="6">
        <v>94.38</v>
      </c>
      <c r="V61" s="6">
        <v>144.35300000000001</v>
      </c>
      <c r="W61" s="6">
        <v>71.5</v>
      </c>
      <c r="X61" s="6">
        <v>5.8860000000000001</v>
      </c>
      <c r="Y61" s="8">
        <v>133.50012449897986</v>
      </c>
      <c r="Z61" s="8">
        <v>182.80316368265449</v>
      </c>
      <c r="AA61" s="8">
        <v>232.10620286633093</v>
      </c>
      <c r="AB61" s="8">
        <v>281.40924205000738</v>
      </c>
      <c r="AC61" s="8">
        <v>330.71228123368383</v>
      </c>
      <c r="AD61" s="6">
        <v>5.2367874999999913</v>
      </c>
      <c r="AE61" s="6">
        <v>6.2501250000000255</v>
      </c>
      <c r="AF61" s="6">
        <v>7.2634625000000597</v>
      </c>
      <c r="AG61" s="6">
        <v>8.2768000000000939</v>
      </c>
      <c r="AH61" s="6">
        <v>9.2901375000001281</v>
      </c>
      <c r="AI61" s="6">
        <v>10.303474999999935</v>
      </c>
      <c r="AJ61" s="6">
        <v>11.316812499999969</v>
      </c>
      <c r="AK61" s="6">
        <v>12.330150000000003</v>
      </c>
      <c r="AL61" s="6">
        <v>13.343487500000037</v>
      </c>
      <c r="AM61" s="6">
        <v>14.356825000000072</v>
      </c>
      <c r="AN61" s="6">
        <v>15.370162500000106</v>
      </c>
      <c r="AO61" s="6">
        <v>16.38350000000014</v>
      </c>
      <c r="AP61" s="6">
        <v>17.883619669855307</v>
      </c>
      <c r="AQ61" s="6">
        <v>19.383739339710701</v>
      </c>
      <c r="AR61" s="6">
        <v>20.883859009566095</v>
      </c>
      <c r="AS61" s="6">
        <v>22.383978679421489</v>
      </c>
      <c r="AT61" s="6">
        <v>23.884098349276883</v>
      </c>
      <c r="AU61" s="6">
        <v>25.384218019132277</v>
      </c>
      <c r="AV61" s="6">
        <v>26.884337688987671</v>
      </c>
      <c r="AW61" s="6">
        <v>28.384457358843065</v>
      </c>
      <c r="AX61" s="8">
        <v>29.060277772148993</v>
      </c>
      <c r="AY61" s="8">
        <v>32.439379838677951</v>
      </c>
      <c r="AZ61" s="8">
        <v>35.818481905206909</v>
      </c>
      <c r="BA61" s="8">
        <v>39.197583971735867</v>
      </c>
      <c r="BB61" s="8">
        <v>42.576686038264825</v>
      </c>
    </row>
    <row r="62" spans="1:54" x14ac:dyDescent="0.2">
      <c r="A62" s="2" t="s">
        <v>53</v>
      </c>
      <c r="B62" s="2" t="str">
        <f t="shared" si="3"/>
        <v>34</v>
      </c>
      <c r="C62" s="2">
        <v>34011</v>
      </c>
      <c r="D62" s="2" t="s">
        <v>66</v>
      </c>
      <c r="E62" s="6">
        <v>1.7189455782312926</v>
      </c>
      <c r="F62" s="6">
        <v>1.8810467894474865</v>
      </c>
      <c r="G62" s="6">
        <v>1.9404184503069521</v>
      </c>
      <c r="H62" s="6">
        <v>2.2562196781151487</v>
      </c>
      <c r="I62" s="6">
        <v>2.1806572092251537</v>
      </c>
      <c r="J62" s="6">
        <v>1.9846776173884189</v>
      </c>
      <c r="K62" s="6">
        <v>2.4010356728057078</v>
      </c>
      <c r="L62" s="6">
        <v>2.2306298324207732</v>
      </c>
      <c r="M62" s="6">
        <v>2.0889844035175047</v>
      </c>
      <c r="N62" s="6">
        <v>2.0338616226978599</v>
      </c>
      <c r="O62" s="6">
        <v>1.8872269785963167</v>
      </c>
      <c r="P62" s="6">
        <v>2.2673247054919528</v>
      </c>
      <c r="Q62" s="6">
        <v>3.2028597643935628</v>
      </c>
      <c r="R62" s="6">
        <v>4.1383948232951715</v>
      </c>
      <c r="S62" s="6">
        <v>5.0739298821967811</v>
      </c>
      <c r="T62" s="6">
        <v>6.0094649410983907</v>
      </c>
      <c r="U62" s="6">
        <v>7.23</v>
      </c>
      <c r="V62" s="6">
        <v>6.9450000000000003</v>
      </c>
      <c r="W62" s="6">
        <v>6.4340000000000002</v>
      </c>
      <c r="X62" s="6">
        <v>6.9820000000000002</v>
      </c>
      <c r="Y62" s="8">
        <v>8.044922131506496</v>
      </c>
      <c r="Z62" s="8">
        <v>10.688485423315569</v>
      </c>
      <c r="AA62" s="8">
        <v>13.332048715124756</v>
      </c>
      <c r="AB62" s="8">
        <v>15.975612006934</v>
      </c>
      <c r="AC62" s="8">
        <v>18.619175298743073</v>
      </c>
      <c r="AD62" s="6">
        <v>26.969775000000027</v>
      </c>
      <c r="AE62" s="6">
        <v>26.459249999999997</v>
      </c>
      <c r="AF62" s="6">
        <v>25.948724999999968</v>
      </c>
      <c r="AG62" s="6">
        <v>25.438199999999938</v>
      </c>
      <c r="AH62" s="6">
        <v>24.927675000000022</v>
      </c>
      <c r="AI62" s="6">
        <v>24.417149999999992</v>
      </c>
      <c r="AJ62" s="6">
        <v>23.906625000000076</v>
      </c>
      <c r="AK62" s="6">
        <v>23.396099999999933</v>
      </c>
      <c r="AL62" s="6">
        <v>22.885575000000017</v>
      </c>
      <c r="AM62" s="6">
        <v>22.375049999999874</v>
      </c>
      <c r="AN62" s="6">
        <v>21.864524999999958</v>
      </c>
      <c r="AO62" s="6">
        <v>21.354000000000042</v>
      </c>
      <c r="AP62" s="6">
        <v>21.447656767986587</v>
      </c>
      <c r="AQ62" s="6">
        <v>21.54131353597316</v>
      </c>
      <c r="AR62" s="6">
        <v>21.634970303959761</v>
      </c>
      <c r="AS62" s="6">
        <v>21.728627071946363</v>
      </c>
      <c r="AT62" s="6">
        <v>21.822283839932965</v>
      </c>
      <c r="AU62" s="6">
        <v>21.915940607919538</v>
      </c>
      <c r="AV62" s="6">
        <v>22.009597375906139</v>
      </c>
      <c r="AW62" s="6">
        <v>22.103254143892741</v>
      </c>
      <c r="AX62" s="8">
        <v>22.629522099699898</v>
      </c>
      <c r="AY62" s="8">
        <v>25.260861878734659</v>
      </c>
      <c r="AZ62" s="8">
        <v>27.892201657769647</v>
      </c>
      <c r="BA62" s="8">
        <v>30.523541436804408</v>
      </c>
      <c r="BB62" s="8">
        <v>33.154881215839396</v>
      </c>
    </row>
    <row r="63" spans="1:54" x14ac:dyDescent="0.2">
      <c r="A63" s="2" t="s">
        <v>62</v>
      </c>
      <c r="B63" s="2" t="str">
        <f t="shared" si="3"/>
        <v>34</v>
      </c>
      <c r="C63" s="2">
        <v>34012</v>
      </c>
      <c r="D63" s="2" t="s">
        <v>67</v>
      </c>
      <c r="E63" s="6">
        <v>5.8479591836734697</v>
      </c>
      <c r="F63" s="6">
        <v>6.3994375311100047</v>
      </c>
      <c r="G63" s="6">
        <v>6.601423593827775</v>
      </c>
      <c r="H63" s="6">
        <v>7.6757989049278246</v>
      </c>
      <c r="I63" s="6">
        <v>7.4187307117969139</v>
      </c>
      <c r="J63" s="6">
        <v>6.751996017919363</v>
      </c>
      <c r="K63" s="6">
        <v>8.1684718765555004</v>
      </c>
      <c r="L63" s="6">
        <v>7.5887406669985067</v>
      </c>
      <c r="M63" s="6">
        <v>7.1068541562966647</v>
      </c>
      <c r="N63" s="6">
        <v>6.9193230462916873</v>
      </c>
      <c r="O63" s="6">
        <v>6.420462916874067</v>
      </c>
      <c r="P63" s="6">
        <v>7.7135788949726232</v>
      </c>
      <c r="Q63" s="6">
        <v>7.4052631159780988</v>
      </c>
      <c r="R63" s="6">
        <v>7.0969473369835736</v>
      </c>
      <c r="S63" s="6">
        <v>6.7886315579890493</v>
      </c>
      <c r="T63" s="6">
        <v>6.4803157789945249</v>
      </c>
      <c r="U63" s="6">
        <v>5.665</v>
      </c>
      <c r="V63" s="6">
        <v>6.1719999999999997</v>
      </c>
      <c r="W63" s="6">
        <v>4.7060000000000004</v>
      </c>
      <c r="X63" s="6">
        <v>5.375</v>
      </c>
      <c r="Y63" s="8">
        <v>5.5143333333333331</v>
      </c>
      <c r="Z63" s="8">
        <v>5.5143333333333331</v>
      </c>
      <c r="AA63" s="8">
        <v>5.5143333333333331</v>
      </c>
      <c r="AB63" s="8">
        <v>5.5143333333333331</v>
      </c>
      <c r="AC63" s="8">
        <v>5.5143333333333331</v>
      </c>
      <c r="AD63" s="6">
        <v>91.131899999999973</v>
      </c>
      <c r="AE63" s="6">
        <v>91.592250000000035</v>
      </c>
      <c r="AF63" s="6">
        <v>92.052599999999984</v>
      </c>
      <c r="AG63" s="6">
        <v>92.512950000000046</v>
      </c>
      <c r="AH63" s="6">
        <v>92.973299999999995</v>
      </c>
      <c r="AI63" s="6">
        <v>93.433650000000057</v>
      </c>
      <c r="AJ63" s="6">
        <v>93.894000000000005</v>
      </c>
      <c r="AK63" s="6">
        <v>94.354350000000068</v>
      </c>
      <c r="AL63" s="6">
        <v>94.814700000000016</v>
      </c>
      <c r="AM63" s="6">
        <v>95.275049999999965</v>
      </c>
      <c r="AN63" s="6">
        <v>95.735400000000027</v>
      </c>
      <c r="AO63" s="6">
        <v>96.195749999999975</v>
      </c>
      <c r="AP63" s="6">
        <v>95.995356695881583</v>
      </c>
      <c r="AQ63" s="6">
        <v>95.794963391763076</v>
      </c>
      <c r="AR63" s="6">
        <v>95.594570087644627</v>
      </c>
      <c r="AS63" s="6">
        <v>95.39417678352612</v>
      </c>
      <c r="AT63" s="6">
        <v>95.193783479407671</v>
      </c>
      <c r="AU63" s="6">
        <v>94.993390175289221</v>
      </c>
      <c r="AV63" s="6">
        <v>94.792996871170715</v>
      </c>
      <c r="AW63" s="6">
        <v>94.592603567052265</v>
      </c>
      <c r="AX63" s="8">
        <v>95.043044536419075</v>
      </c>
      <c r="AY63" s="8">
        <v>97.29524938325369</v>
      </c>
      <c r="AZ63" s="8">
        <v>99.547454230088192</v>
      </c>
      <c r="BA63" s="8">
        <v>101.79965907692281</v>
      </c>
      <c r="BB63" s="8">
        <v>104.05186392375742</v>
      </c>
    </row>
    <row r="64" spans="1:54" x14ac:dyDescent="0.2">
      <c r="A64" s="2" t="s">
        <v>62</v>
      </c>
      <c r="B64" s="2" t="str">
        <f t="shared" si="3"/>
        <v>34</v>
      </c>
      <c r="C64" s="2">
        <v>34013</v>
      </c>
      <c r="D64" s="2" t="s">
        <v>68</v>
      </c>
      <c r="E64" s="6">
        <v>1.7934338500743259</v>
      </c>
      <c r="F64" s="6">
        <v>1.8732537693777871</v>
      </c>
      <c r="G64" s="6">
        <v>1.885648757698025</v>
      </c>
      <c r="H64" s="6">
        <v>2.2169768528349967</v>
      </c>
      <c r="I64" s="6">
        <v>1.9466383520917394</v>
      </c>
      <c r="J64" s="6">
        <v>1.9172953918029307</v>
      </c>
      <c r="K64" s="6">
        <v>1.8552864727118286</v>
      </c>
      <c r="L64" s="6">
        <v>1.9069798258653643</v>
      </c>
      <c r="M64" s="6">
        <v>1.6308243788490127</v>
      </c>
      <c r="N64" s="6">
        <v>1.5991097897642812</v>
      </c>
      <c r="O64" s="6">
        <v>1.6204884264174984</v>
      </c>
      <c r="P64" s="6">
        <v>1.7591097897642813</v>
      </c>
      <c r="Q64" s="6">
        <v>1.7566878318114252</v>
      </c>
      <c r="R64" s="6">
        <v>1.754265873858569</v>
      </c>
      <c r="S64" s="6">
        <v>1.7518439159057126</v>
      </c>
      <c r="T64" s="6">
        <v>1.7494219579528565</v>
      </c>
      <c r="U64" s="6">
        <v>1.931</v>
      </c>
      <c r="V64" s="6">
        <v>1.7470000000000001</v>
      </c>
      <c r="W64" s="6">
        <v>1.224</v>
      </c>
      <c r="X64" s="6">
        <v>2.0209999999999999</v>
      </c>
      <c r="Y64" s="8">
        <v>1.6340000000000001</v>
      </c>
      <c r="Z64" s="8">
        <v>1.6340000000000001</v>
      </c>
      <c r="AA64" s="8">
        <v>1.6340000000000001</v>
      </c>
      <c r="AB64" s="8">
        <v>1.6340000000000001</v>
      </c>
      <c r="AC64" s="8">
        <v>1.6340000000000001</v>
      </c>
      <c r="AD64" s="6">
        <v>6.2032999999999987</v>
      </c>
      <c r="AE64" s="6">
        <v>6.2162499999999987</v>
      </c>
      <c r="AF64" s="6">
        <v>6.2291999999999987</v>
      </c>
      <c r="AG64" s="6">
        <v>6.2421499999999988</v>
      </c>
      <c r="AH64" s="6">
        <v>6.2550999999999988</v>
      </c>
      <c r="AI64" s="6">
        <v>6.2680499999999988</v>
      </c>
      <c r="AJ64" s="6">
        <v>6.2809999999999988</v>
      </c>
      <c r="AK64" s="6">
        <v>6.2939499999999988</v>
      </c>
      <c r="AL64" s="6">
        <v>6.3068999999999988</v>
      </c>
      <c r="AM64" s="6">
        <v>6.3198499999999989</v>
      </c>
      <c r="AN64" s="6">
        <v>6.3327999999999989</v>
      </c>
      <c r="AO64" s="6">
        <v>6.3457499999999989</v>
      </c>
      <c r="AP64" s="6">
        <v>6.2908885647291726</v>
      </c>
      <c r="AQ64" s="6">
        <v>6.2360271294583498</v>
      </c>
      <c r="AR64" s="6">
        <v>6.181165694187527</v>
      </c>
      <c r="AS64" s="6">
        <v>6.1263042589167043</v>
      </c>
      <c r="AT64" s="6">
        <v>6.0714428236458815</v>
      </c>
      <c r="AU64" s="6">
        <v>6.0165813883750587</v>
      </c>
      <c r="AV64" s="6">
        <v>5.961719953104236</v>
      </c>
      <c r="AW64" s="6">
        <v>5.9068585178334132</v>
      </c>
      <c r="AX64" s="8">
        <v>5.934986415537395</v>
      </c>
      <c r="AY64" s="8">
        <v>6.0756259040572402</v>
      </c>
      <c r="AZ64" s="8">
        <v>6.2162653925770783</v>
      </c>
      <c r="BA64" s="8">
        <v>6.3569048810969235</v>
      </c>
      <c r="BB64" s="8">
        <v>6.4975443696167687</v>
      </c>
    </row>
    <row r="65" spans="1:54" x14ac:dyDescent="0.2">
      <c r="A65" s="2" t="s">
        <v>60</v>
      </c>
      <c r="B65" s="2" t="str">
        <f t="shared" si="3"/>
        <v>34</v>
      </c>
      <c r="C65" s="2">
        <v>34014</v>
      </c>
      <c r="D65" s="2" t="s">
        <v>69</v>
      </c>
      <c r="E65" s="6">
        <v>43.322636440857934</v>
      </c>
      <c r="F65" s="6">
        <v>45.250786366532168</v>
      </c>
      <c r="G65" s="6">
        <v>45.550202803142916</v>
      </c>
      <c r="H65" s="6">
        <v>53.553847101295389</v>
      </c>
      <c r="I65" s="6">
        <v>47.023482692716073</v>
      </c>
      <c r="J65" s="6">
        <v>46.314666808239544</v>
      </c>
      <c r="K65" s="6">
        <v>44.816763856445107</v>
      </c>
      <c r="L65" s="6">
        <v>46.065481418560204</v>
      </c>
      <c r="M65" s="6">
        <v>39.394601401571464</v>
      </c>
      <c r="N65" s="6">
        <v>38.628495858993418</v>
      </c>
      <c r="O65" s="6">
        <v>39.144923550647697</v>
      </c>
      <c r="P65" s="6">
        <v>42.49349585899342</v>
      </c>
      <c r="Q65" s="6">
        <v>43.039596687194731</v>
      </c>
      <c r="R65" s="6">
        <v>43.585697515396049</v>
      </c>
      <c r="S65" s="6">
        <v>44.131798343597367</v>
      </c>
      <c r="T65" s="6">
        <v>44.677899171798678</v>
      </c>
      <c r="U65" s="6">
        <v>31.616</v>
      </c>
      <c r="V65" s="6">
        <v>45.223999999999997</v>
      </c>
      <c r="W65" s="6">
        <v>63.877000000000002</v>
      </c>
      <c r="X65" s="6">
        <v>38.927</v>
      </c>
      <c r="Y65" s="8">
        <v>48.762948882533451</v>
      </c>
      <c r="Z65" s="8">
        <v>52.462937351036089</v>
      </c>
      <c r="AA65" s="8">
        <v>56.162925819538941</v>
      </c>
      <c r="AB65" s="8">
        <v>59.862914288041573</v>
      </c>
      <c r="AC65" s="8">
        <v>63.562902756544204</v>
      </c>
      <c r="AD65" s="6">
        <v>21.113775000000032</v>
      </c>
      <c r="AE65" s="6">
        <v>20.893500000000017</v>
      </c>
      <c r="AF65" s="6">
        <v>20.673225000000002</v>
      </c>
      <c r="AG65" s="6">
        <v>20.452950000000044</v>
      </c>
      <c r="AH65" s="6">
        <v>20.232675000000029</v>
      </c>
      <c r="AI65" s="6">
        <v>20.012400000000014</v>
      </c>
      <c r="AJ65" s="6">
        <v>19.792124999999999</v>
      </c>
      <c r="AK65" s="6">
        <v>19.57185000000004</v>
      </c>
      <c r="AL65" s="6">
        <v>19.351575000000025</v>
      </c>
      <c r="AM65" s="6">
        <v>19.13130000000001</v>
      </c>
      <c r="AN65" s="6">
        <v>18.911025000000052</v>
      </c>
      <c r="AO65" s="6">
        <v>18.690750000000037</v>
      </c>
      <c r="AP65" s="6">
        <v>18.975869072337332</v>
      </c>
      <c r="AQ65" s="6">
        <v>19.260988144674798</v>
      </c>
      <c r="AR65" s="6">
        <v>19.54610721701215</v>
      </c>
      <c r="AS65" s="6">
        <v>19.831226289349615</v>
      </c>
      <c r="AT65" s="6">
        <v>20.116345361686967</v>
      </c>
      <c r="AU65" s="6">
        <v>20.401464434024319</v>
      </c>
      <c r="AV65" s="6">
        <v>20.686583506361785</v>
      </c>
      <c r="AW65" s="6">
        <v>20.971702578699137</v>
      </c>
      <c r="AX65" s="8">
        <v>21.326346094266</v>
      </c>
      <c r="AY65" s="8">
        <v>23.099563672099976</v>
      </c>
      <c r="AZ65" s="8">
        <v>24.872781249933837</v>
      </c>
      <c r="BA65" s="8">
        <v>26.645998827767812</v>
      </c>
      <c r="BB65" s="8">
        <v>28.419216405601787</v>
      </c>
    </row>
    <row r="66" spans="1:54" x14ac:dyDescent="0.2">
      <c r="A66" s="2" t="s">
        <v>60</v>
      </c>
      <c r="B66" s="2" t="str">
        <f t="shared" si="3"/>
        <v>34</v>
      </c>
      <c r="C66" s="2">
        <v>34015</v>
      </c>
      <c r="D66" s="2" t="s">
        <v>70</v>
      </c>
      <c r="E66" s="6">
        <v>15.860680611594818</v>
      </c>
      <c r="F66" s="6">
        <v>16.566588022934805</v>
      </c>
      <c r="G66" s="6">
        <v>16.676206200891908</v>
      </c>
      <c r="H66" s="6">
        <v>19.606389042259504</v>
      </c>
      <c r="I66" s="6">
        <v>17.21558292631132</v>
      </c>
      <c r="J66" s="6">
        <v>16.956081121257167</v>
      </c>
      <c r="K66" s="6">
        <v>16.407689743045232</v>
      </c>
      <c r="L66" s="6">
        <v>16.864852834996814</v>
      </c>
      <c r="M66" s="6">
        <v>14.422603100445954</v>
      </c>
      <c r="N66" s="6">
        <v>14.142127203227862</v>
      </c>
      <c r="O66" s="6">
        <v>14.331194521129751</v>
      </c>
      <c r="P66" s="6">
        <v>15.557127203227861</v>
      </c>
      <c r="Q66" s="6">
        <v>19.953901762582287</v>
      </c>
      <c r="R66" s="6">
        <v>24.350676321936714</v>
      </c>
      <c r="S66" s="6">
        <v>28.747450881291144</v>
      </c>
      <c r="T66" s="6">
        <v>33.14422544064557</v>
      </c>
      <c r="U66" s="6">
        <v>36.398000000000003</v>
      </c>
      <c r="V66" s="6">
        <v>37.540999999999997</v>
      </c>
      <c r="W66" s="6">
        <v>36.17</v>
      </c>
      <c r="X66" s="6">
        <v>12.776</v>
      </c>
      <c r="Y66" s="8">
        <v>41.913165188880612</v>
      </c>
      <c r="Z66" s="8">
        <v>53.812969055500616</v>
      </c>
      <c r="AA66" s="8">
        <v>65.712772922120621</v>
      </c>
      <c r="AB66" s="8">
        <v>77.612576788740625</v>
      </c>
      <c r="AC66" s="8">
        <v>89.512380655360403</v>
      </c>
      <c r="AD66" s="6">
        <v>0</v>
      </c>
      <c r="AE66" s="6">
        <v>0</v>
      </c>
      <c r="AF66" s="6">
        <v>0</v>
      </c>
      <c r="AG66" s="6">
        <v>0</v>
      </c>
      <c r="AH66" s="6">
        <v>0</v>
      </c>
      <c r="AI66" s="6">
        <v>0</v>
      </c>
      <c r="AJ66" s="6">
        <v>0</v>
      </c>
      <c r="AK66" s="6">
        <v>0</v>
      </c>
      <c r="AL66" s="6">
        <v>0</v>
      </c>
      <c r="AM66" s="6">
        <v>0</v>
      </c>
      <c r="AN66" s="6">
        <v>0</v>
      </c>
      <c r="AO66" s="6">
        <v>0</v>
      </c>
      <c r="AP66" s="6">
        <v>0</v>
      </c>
      <c r="AQ66" s="6">
        <v>0</v>
      </c>
      <c r="AR66" s="6">
        <v>0</v>
      </c>
      <c r="AS66" s="6">
        <v>0</v>
      </c>
      <c r="AT66" s="6">
        <v>0</v>
      </c>
      <c r="AU66" s="6">
        <v>0</v>
      </c>
      <c r="AV66" s="6">
        <v>0</v>
      </c>
      <c r="AW66" s="6">
        <v>0</v>
      </c>
      <c r="AX66" s="8">
        <v>0</v>
      </c>
      <c r="AY66" s="8">
        <v>0</v>
      </c>
      <c r="AZ66" s="8">
        <v>0</v>
      </c>
      <c r="BA66" s="8">
        <v>0</v>
      </c>
      <c r="BB66" s="8">
        <v>0</v>
      </c>
    </row>
    <row r="67" spans="1:54" x14ac:dyDescent="0.2">
      <c r="A67" s="2" t="s">
        <v>62</v>
      </c>
      <c r="B67" s="2" t="str">
        <f t="shared" si="3"/>
        <v>34</v>
      </c>
      <c r="C67" s="2">
        <v>34016</v>
      </c>
      <c r="D67" s="2" t="s">
        <v>71</v>
      </c>
      <c r="E67" s="6">
        <v>15.860680611594818</v>
      </c>
      <c r="F67" s="6">
        <v>16.566588022934805</v>
      </c>
      <c r="G67" s="6">
        <v>16.676206200891908</v>
      </c>
      <c r="H67" s="6">
        <v>19.606389042259504</v>
      </c>
      <c r="I67" s="6">
        <v>17.21558292631132</v>
      </c>
      <c r="J67" s="6">
        <v>16.956081121257167</v>
      </c>
      <c r="K67" s="6">
        <v>16.407689743045232</v>
      </c>
      <c r="L67" s="6">
        <v>16.864852834996814</v>
      </c>
      <c r="M67" s="6">
        <v>14.422603100445954</v>
      </c>
      <c r="N67" s="6">
        <v>14.142127203227862</v>
      </c>
      <c r="O67" s="6">
        <v>14.331194521129751</v>
      </c>
      <c r="P67" s="6">
        <v>15.557127203227861</v>
      </c>
      <c r="Q67" s="6">
        <v>17.446101762582288</v>
      </c>
      <c r="R67" s="6">
        <v>19.335076321936715</v>
      </c>
      <c r="S67" s="6">
        <v>21.224050881291141</v>
      </c>
      <c r="T67" s="6">
        <v>23.113025440645568</v>
      </c>
      <c r="U67" s="6">
        <v>10.553000000000001</v>
      </c>
      <c r="V67" s="6">
        <v>25.001999999999999</v>
      </c>
      <c r="W67" s="6">
        <v>30.167000000000002</v>
      </c>
      <c r="X67" s="6">
        <v>4.4409999999999998</v>
      </c>
      <c r="Y67" s="8">
        <v>25.275509516611862</v>
      </c>
      <c r="Z67" s="8">
        <v>29.876615379030056</v>
      </c>
      <c r="AA67" s="8">
        <v>34.477721241448251</v>
      </c>
      <c r="AB67" s="8">
        <v>39.078827103866672</v>
      </c>
      <c r="AC67" s="8">
        <v>43.679932966284866</v>
      </c>
      <c r="AD67" s="6">
        <v>0</v>
      </c>
      <c r="AE67" s="6">
        <v>0</v>
      </c>
      <c r="AF67" s="6">
        <v>0</v>
      </c>
      <c r="AG67" s="6">
        <v>0</v>
      </c>
      <c r="AH67" s="6">
        <v>0</v>
      </c>
      <c r="AI67" s="6">
        <v>0</v>
      </c>
      <c r="AJ67" s="6">
        <v>0</v>
      </c>
      <c r="AK67" s="6">
        <v>0</v>
      </c>
      <c r="AL67" s="6">
        <v>0</v>
      </c>
      <c r="AM67" s="6">
        <v>0</v>
      </c>
      <c r="AN67" s="6">
        <v>0</v>
      </c>
      <c r="AO67" s="6">
        <v>0</v>
      </c>
      <c r="AP67" s="6">
        <v>0</v>
      </c>
      <c r="AQ67" s="6">
        <v>0</v>
      </c>
      <c r="AR67" s="6">
        <v>0</v>
      </c>
      <c r="AS67" s="6">
        <v>0</v>
      </c>
      <c r="AT67" s="6">
        <v>0</v>
      </c>
      <c r="AU67" s="6">
        <v>0</v>
      </c>
      <c r="AV67" s="6">
        <v>0</v>
      </c>
      <c r="AW67" s="6">
        <v>0</v>
      </c>
      <c r="AX67" s="8">
        <v>0</v>
      </c>
      <c r="AY67" s="8">
        <v>0</v>
      </c>
      <c r="AZ67" s="8">
        <v>0</v>
      </c>
      <c r="BA67" s="8">
        <v>0</v>
      </c>
      <c r="BB67" s="8">
        <v>0</v>
      </c>
    </row>
    <row r="68" spans="1:54" x14ac:dyDescent="0.2">
      <c r="A68" s="2" t="s">
        <v>53</v>
      </c>
      <c r="B68" s="2" t="str">
        <f t="shared" si="3"/>
        <v>34</v>
      </c>
      <c r="C68" s="2">
        <v>34017</v>
      </c>
      <c r="D68" s="2" t="s">
        <v>72</v>
      </c>
      <c r="E68" s="6">
        <v>4.4835846251858138</v>
      </c>
      <c r="F68" s="6">
        <v>4.6831344234444678</v>
      </c>
      <c r="G68" s="6">
        <v>4.7141218942450624</v>
      </c>
      <c r="H68" s="6">
        <v>5.5424421320874915</v>
      </c>
      <c r="I68" s="6">
        <v>4.8665958802293483</v>
      </c>
      <c r="J68" s="6">
        <v>4.793238479507326</v>
      </c>
      <c r="K68" s="6">
        <v>4.6382161817795708</v>
      </c>
      <c r="L68" s="6">
        <v>4.7674495646634103</v>
      </c>
      <c r="M68" s="6">
        <v>4.077060947122531</v>
      </c>
      <c r="N68" s="6">
        <v>3.9977744744107024</v>
      </c>
      <c r="O68" s="6">
        <v>4.0512210660437455</v>
      </c>
      <c r="P68" s="6">
        <v>4.3977744744107028</v>
      </c>
      <c r="Q68" s="6">
        <v>4.452019579528562</v>
      </c>
      <c r="R68" s="6">
        <v>4.506264684646422</v>
      </c>
      <c r="S68" s="6">
        <v>4.5605097897642812</v>
      </c>
      <c r="T68" s="6">
        <v>4.6147548948821413</v>
      </c>
      <c r="U68" s="6">
        <v>7.3789999999999996</v>
      </c>
      <c r="V68" s="6">
        <v>4.6689999999999996</v>
      </c>
      <c r="W68" s="6">
        <v>4.2590000000000003</v>
      </c>
      <c r="X68" s="6">
        <v>2.8319999999999999</v>
      </c>
      <c r="Y68" s="8">
        <v>5.4356666666666662</v>
      </c>
      <c r="Z68" s="8">
        <v>5.4356666666666662</v>
      </c>
      <c r="AA68" s="8">
        <v>5.7260799005331684</v>
      </c>
      <c r="AB68" s="8">
        <v>6.0199872011949793</v>
      </c>
      <c r="AC68" s="8">
        <v>6.3138945018568062</v>
      </c>
      <c r="AD68" s="6">
        <v>7.643637500000068</v>
      </c>
      <c r="AE68" s="6">
        <v>8.6377500000000964</v>
      </c>
      <c r="AF68" s="6">
        <v>9.6318625000001248</v>
      </c>
      <c r="AG68" s="6">
        <v>10.625975000000153</v>
      </c>
      <c r="AH68" s="6">
        <v>11.620087499999954</v>
      </c>
      <c r="AI68" s="6">
        <v>12.614199999999983</v>
      </c>
      <c r="AJ68" s="6">
        <v>13.608312500000011</v>
      </c>
      <c r="AK68" s="6">
        <v>14.602425000000039</v>
      </c>
      <c r="AL68" s="6">
        <v>15.596537500000068</v>
      </c>
      <c r="AM68" s="6">
        <v>16.590650000000096</v>
      </c>
      <c r="AN68" s="6">
        <v>17.584762500000124</v>
      </c>
      <c r="AO68" s="6">
        <v>18.578875000000153</v>
      </c>
      <c r="AP68" s="6">
        <v>19.849295333857754</v>
      </c>
      <c r="AQ68" s="6">
        <v>21.119715667716264</v>
      </c>
      <c r="AR68" s="6">
        <v>22.390136001574319</v>
      </c>
      <c r="AS68" s="6">
        <v>23.66055633543283</v>
      </c>
      <c r="AT68" s="6">
        <v>24.930976669290885</v>
      </c>
      <c r="AU68" s="6">
        <v>26.201397003148941</v>
      </c>
      <c r="AV68" s="6">
        <v>27.471817337007451</v>
      </c>
      <c r="AW68" s="6">
        <v>28.742237670865507</v>
      </c>
      <c r="AX68" s="8">
        <v>28.963371742721165</v>
      </c>
      <c r="AY68" s="8">
        <v>30.069042101997411</v>
      </c>
      <c r="AZ68" s="8">
        <v>31.174712461273657</v>
      </c>
      <c r="BA68" s="8">
        <v>32.280382820549903</v>
      </c>
      <c r="BB68" s="8">
        <v>33.386053179826149</v>
      </c>
    </row>
    <row r="69" spans="1:54" x14ac:dyDescent="0.2">
      <c r="A69" s="2" t="s">
        <v>62</v>
      </c>
      <c r="B69" s="2" t="str">
        <f t="shared" si="3"/>
        <v>34</v>
      </c>
      <c r="C69" s="2">
        <v>34018</v>
      </c>
      <c r="D69" s="2" t="s">
        <v>73</v>
      </c>
      <c r="E69" s="6">
        <v>5.3517687074829929</v>
      </c>
      <c r="F69" s="6">
        <v>5.8564549527127916</v>
      </c>
      <c r="G69" s="6">
        <v>6.0413028040484491</v>
      </c>
      <c r="H69" s="6">
        <v>7.0245189978430389</v>
      </c>
      <c r="I69" s="6">
        <v>6.7892626514020238</v>
      </c>
      <c r="J69" s="6">
        <v>6.1790993860959018</v>
      </c>
      <c r="K69" s="6">
        <v>7.4753894143023061</v>
      </c>
      <c r="L69" s="6">
        <v>6.9448475194956023</v>
      </c>
      <c r="M69" s="6">
        <v>6.5038483490957351</v>
      </c>
      <c r="N69" s="6">
        <v>6.3322289696366347</v>
      </c>
      <c r="O69" s="6">
        <v>5.8756963663514181</v>
      </c>
      <c r="P69" s="6">
        <v>7.0590934129749456</v>
      </c>
      <c r="Q69" s="6">
        <v>7.4110747303799567</v>
      </c>
      <c r="R69" s="6">
        <v>7.7630560477849686</v>
      </c>
      <c r="S69" s="6">
        <v>8.1150373651899805</v>
      </c>
      <c r="T69" s="6">
        <v>8.4670186825949898</v>
      </c>
      <c r="U69" s="6">
        <v>10.077</v>
      </c>
      <c r="V69" s="6">
        <v>8.8190000000000008</v>
      </c>
      <c r="W69" s="6">
        <v>7.9690000000000003</v>
      </c>
      <c r="X69" s="6">
        <v>6.8609999999999998</v>
      </c>
      <c r="Y69" s="8">
        <v>9.2726513958312466</v>
      </c>
      <c r="Z69" s="8">
        <v>10.297859673015523</v>
      </c>
      <c r="AA69" s="8">
        <v>11.3230679501998</v>
      </c>
      <c r="AB69" s="8">
        <v>12.348276227384076</v>
      </c>
      <c r="AC69" s="8">
        <v>13.373484504568381</v>
      </c>
      <c r="AD69" s="6">
        <v>28.108237500000087</v>
      </c>
      <c r="AE69" s="6">
        <v>28.972125000000005</v>
      </c>
      <c r="AF69" s="6">
        <v>29.836012500000152</v>
      </c>
      <c r="AG69" s="6">
        <v>30.699900000000071</v>
      </c>
      <c r="AH69" s="6">
        <v>31.563787499999989</v>
      </c>
      <c r="AI69" s="6">
        <v>32.427675000000136</v>
      </c>
      <c r="AJ69" s="6">
        <v>33.291562500000055</v>
      </c>
      <c r="AK69" s="6">
        <v>34.155449999999973</v>
      </c>
      <c r="AL69" s="6">
        <v>35.01933750000012</v>
      </c>
      <c r="AM69" s="6">
        <v>35.883225000000039</v>
      </c>
      <c r="AN69" s="6">
        <v>36.747112499999957</v>
      </c>
      <c r="AO69" s="6">
        <v>37.611000000000104</v>
      </c>
      <c r="AP69" s="6">
        <v>38.610991954838482</v>
      </c>
      <c r="AQ69" s="6">
        <v>39.610983909677088</v>
      </c>
      <c r="AR69" s="6">
        <v>40.610975864515467</v>
      </c>
      <c r="AS69" s="6">
        <v>41.610967819354073</v>
      </c>
      <c r="AT69" s="6">
        <v>42.610959774192679</v>
      </c>
      <c r="AU69" s="6">
        <v>43.610951729031058</v>
      </c>
      <c r="AV69" s="6">
        <v>44.610943683869664</v>
      </c>
      <c r="AW69" s="6">
        <v>45.61093563870827</v>
      </c>
      <c r="AX69" s="8">
        <v>46.682596654679401</v>
      </c>
      <c r="AY69" s="8">
        <v>52.040901734536419</v>
      </c>
      <c r="AZ69" s="8">
        <v>57.399206814393438</v>
      </c>
      <c r="BA69" s="8">
        <v>62.757511894250456</v>
      </c>
      <c r="BB69" s="8">
        <v>68.115816974107474</v>
      </c>
    </row>
    <row r="70" spans="1:54" x14ac:dyDescent="0.2">
      <c r="A70" s="2" t="s">
        <v>62</v>
      </c>
      <c r="B70" s="2" t="str">
        <f t="shared" si="3"/>
        <v>34</v>
      </c>
      <c r="C70" s="2">
        <v>34019</v>
      </c>
      <c r="D70" s="2" t="s">
        <v>74</v>
      </c>
      <c r="E70" s="6">
        <v>1.9615682735187938</v>
      </c>
      <c r="F70" s="6">
        <v>2.0488713102569545</v>
      </c>
      <c r="G70" s="6">
        <v>2.0624283287322149</v>
      </c>
      <c r="H70" s="6">
        <v>2.4248184327882778</v>
      </c>
      <c r="I70" s="6">
        <v>2.1291356976003399</v>
      </c>
      <c r="J70" s="6">
        <v>2.0970418347844553</v>
      </c>
      <c r="K70" s="6">
        <v>2.0292195795285624</v>
      </c>
      <c r="L70" s="6">
        <v>2.0857591845402421</v>
      </c>
      <c r="M70" s="6">
        <v>1.7837141643661076</v>
      </c>
      <c r="N70" s="6">
        <v>1.7490263325546827</v>
      </c>
      <c r="O70" s="6">
        <v>1.772409216394139</v>
      </c>
      <c r="P70" s="6">
        <v>1.9240263325546825</v>
      </c>
      <c r="Q70" s="6">
        <v>2.474421066043746</v>
      </c>
      <c r="R70" s="6">
        <v>3.0248157995328095</v>
      </c>
      <c r="S70" s="6">
        <v>3.5752105330218731</v>
      </c>
      <c r="T70" s="6">
        <v>4.1256052665109362</v>
      </c>
      <c r="U70" s="6">
        <v>4.3730000000000002</v>
      </c>
      <c r="V70" s="6">
        <v>4.6760000000000002</v>
      </c>
      <c r="W70" s="6">
        <v>4.569</v>
      </c>
      <c r="X70" s="6">
        <v>4.9909999999999997</v>
      </c>
      <c r="Y70" s="8">
        <v>5.2087964167935183</v>
      </c>
      <c r="Z70" s="8">
        <v>6.6952853929583682</v>
      </c>
      <c r="AA70" s="8">
        <v>8.1817743691232749</v>
      </c>
      <c r="AB70" s="8">
        <v>9.6682633452881817</v>
      </c>
      <c r="AC70" s="8">
        <v>11.154752321453088</v>
      </c>
      <c r="AD70" s="6">
        <v>14.301531250000039</v>
      </c>
      <c r="AE70" s="6">
        <v>14.027250000000095</v>
      </c>
      <c r="AF70" s="6">
        <v>13.752968750000036</v>
      </c>
      <c r="AG70" s="6">
        <v>13.478687500000092</v>
      </c>
      <c r="AH70" s="6">
        <v>13.204406250000034</v>
      </c>
      <c r="AI70" s="6">
        <v>12.930125000000089</v>
      </c>
      <c r="AJ70" s="6">
        <v>12.655843750000031</v>
      </c>
      <c r="AK70" s="6">
        <v>12.381562500000086</v>
      </c>
      <c r="AL70" s="6">
        <v>12.107281250000028</v>
      </c>
      <c r="AM70" s="6">
        <v>11.833000000000084</v>
      </c>
      <c r="AN70" s="6">
        <v>11.558718750000139</v>
      </c>
      <c r="AO70" s="6">
        <v>11.284437500000081</v>
      </c>
      <c r="AP70" s="6">
        <v>11.691830100988113</v>
      </c>
      <c r="AQ70" s="6">
        <v>12.099222701976146</v>
      </c>
      <c r="AR70" s="6">
        <v>12.506615302964178</v>
      </c>
      <c r="AS70" s="6">
        <v>12.914007903952211</v>
      </c>
      <c r="AT70" s="6">
        <v>13.321400504940357</v>
      </c>
      <c r="AU70" s="6">
        <v>13.728793105928389</v>
      </c>
      <c r="AV70" s="6">
        <v>14.136185706916422</v>
      </c>
      <c r="AW70" s="6">
        <v>14.543578307904454</v>
      </c>
      <c r="AX70" s="8">
        <v>14.889853981902206</v>
      </c>
      <c r="AY70" s="8">
        <v>16.621232351890853</v>
      </c>
      <c r="AZ70" s="8">
        <v>18.352610721879387</v>
      </c>
      <c r="BA70" s="8">
        <v>20.083989091868034</v>
      </c>
      <c r="BB70" s="8">
        <v>21.815367461856681</v>
      </c>
    </row>
    <row r="71" spans="1:54" x14ac:dyDescent="0.2">
      <c r="A71" s="2" t="s">
        <v>62</v>
      </c>
      <c r="B71" s="2" t="str">
        <f t="shared" si="3"/>
        <v>34</v>
      </c>
      <c r="C71" s="2">
        <v>34020</v>
      </c>
      <c r="D71" s="2" t="s">
        <v>75</v>
      </c>
      <c r="E71" s="6">
        <v>13.680680272108843</v>
      </c>
      <c r="F71" s="6">
        <v>14.970805375808858</v>
      </c>
      <c r="G71" s="6">
        <v>15.443330346772855</v>
      </c>
      <c r="H71" s="6">
        <v>17.956717438194786</v>
      </c>
      <c r="I71" s="6">
        <v>17.355333665173383</v>
      </c>
      <c r="J71" s="6">
        <v>15.795578563132569</v>
      </c>
      <c r="K71" s="6">
        <v>19.109273602123775</v>
      </c>
      <c r="L71" s="6">
        <v>17.753053924008626</v>
      </c>
      <c r="M71" s="6">
        <v>16.625731541397048</v>
      </c>
      <c r="N71" s="6">
        <v>16.187022399203581</v>
      </c>
      <c r="O71" s="6">
        <v>15.019992035838724</v>
      </c>
      <c r="P71" s="6">
        <v>18.045099717935955</v>
      </c>
      <c r="Q71" s="6">
        <v>19.287879774348763</v>
      </c>
      <c r="R71" s="6">
        <v>20.530659830761572</v>
      </c>
      <c r="S71" s="6">
        <v>21.773439887174384</v>
      </c>
      <c r="T71" s="6">
        <v>23.016219943587192</v>
      </c>
      <c r="U71" s="6">
        <v>25.498000000000001</v>
      </c>
      <c r="V71" s="6">
        <v>24.259</v>
      </c>
      <c r="W71" s="6">
        <v>20.343</v>
      </c>
      <c r="X71" s="6">
        <v>26.247</v>
      </c>
      <c r="Y71" s="8">
        <v>24.595500920304175</v>
      </c>
      <c r="Z71" s="8">
        <v>27.49825253674635</v>
      </c>
      <c r="AA71" s="8">
        <v>30.401004153188524</v>
      </c>
      <c r="AB71" s="8">
        <v>33.303755769630698</v>
      </c>
      <c r="AC71" s="8">
        <v>36.206507386072872</v>
      </c>
      <c r="AD71" s="6">
        <v>19.447212500000205</v>
      </c>
      <c r="AE71" s="6">
        <v>21.928125000000364</v>
      </c>
      <c r="AF71" s="6">
        <v>24.409037500000522</v>
      </c>
      <c r="AG71" s="6">
        <v>26.889950000000681</v>
      </c>
      <c r="AH71" s="6">
        <v>29.37086250000084</v>
      </c>
      <c r="AI71" s="6">
        <v>31.851775000000998</v>
      </c>
      <c r="AJ71" s="6">
        <v>34.332687500000247</v>
      </c>
      <c r="AK71" s="6">
        <v>36.813600000000406</v>
      </c>
      <c r="AL71" s="6">
        <v>39.294512500000565</v>
      </c>
      <c r="AM71" s="6">
        <v>41.775425000000723</v>
      </c>
      <c r="AN71" s="6">
        <v>44.256337500000882</v>
      </c>
      <c r="AO71" s="6">
        <v>46.737250000000131</v>
      </c>
      <c r="AP71" s="6">
        <v>48.61477890493552</v>
      </c>
      <c r="AQ71" s="6">
        <v>50.492307809871363</v>
      </c>
      <c r="AR71" s="6">
        <v>52.369836714806752</v>
      </c>
      <c r="AS71" s="6">
        <v>54.247365619742595</v>
      </c>
      <c r="AT71" s="6">
        <v>56.124894524677984</v>
      </c>
      <c r="AU71" s="6">
        <v>58.002423429613827</v>
      </c>
      <c r="AV71" s="6">
        <v>59.879952334549216</v>
      </c>
      <c r="AW71" s="6">
        <v>61.75748123948506</v>
      </c>
      <c r="AX71" s="8">
        <v>63.227897459472842</v>
      </c>
      <c r="AY71" s="8">
        <v>70.579978559411302</v>
      </c>
      <c r="AZ71" s="8">
        <v>77.932059659350216</v>
      </c>
      <c r="BA71" s="8">
        <v>85.284140759288675</v>
      </c>
      <c r="BB71" s="8">
        <v>92.636221859227589</v>
      </c>
    </row>
    <row r="72" spans="1:54" x14ac:dyDescent="0.2">
      <c r="A72" s="2"/>
      <c r="B72" s="2"/>
      <c r="C72" s="2">
        <v>34021</v>
      </c>
      <c r="D72" s="3" t="s">
        <v>76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8">
        <v>0</v>
      </c>
      <c r="Z72" s="8">
        <v>0</v>
      </c>
      <c r="AA72" s="8">
        <v>0</v>
      </c>
      <c r="AB72" s="8">
        <v>0</v>
      </c>
      <c r="AC72" s="8">
        <v>0</v>
      </c>
      <c r="AD72" s="6">
        <v>0</v>
      </c>
      <c r="AE72" s="6">
        <v>0</v>
      </c>
      <c r="AF72" s="6">
        <v>0</v>
      </c>
      <c r="AG72" s="6">
        <v>0</v>
      </c>
      <c r="AH72" s="6">
        <v>0</v>
      </c>
      <c r="AI72" s="6">
        <v>0</v>
      </c>
      <c r="AJ72" s="6">
        <v>0</v>
      </c>
      <c r="AK72" s="6">
        <v>0</v>
      </c>
      <c r="AL72" s="6">
        <v>0</v>
      </c>
      <c r="AM72" s="6">
        <v>0</v>
      </c>
      <c r="AN72" s="6">
        <v>0</v>
      </c>
      <c r="AO72" s="6">
        <v>0</v>
      </c>
      <c r="AP72" s="6">
        <v>0</v>
      </c>
      <c r="AQ72" s="6">
        <v>0</v>
      </c>
      <c r="AR72" s="6">
        <v>0</v>
      </c>
      <c r="AS72" s="6">
        <v>0</v>
      </c>
      <c r="AT72" s="6">
        <v>0</v>
      </c>
      <c r="AU72" s="6">
        <v>0</v>
      </c>
      <c r="AV72" s="6">
        <v>0</v>
      </c>
      <c r="AW72" s="6">
        <v>0</v>
      </c>
      <c r="AX72" s="8">
        <v>0</v>
      </c>
      <c r="AY72" s="8">
        <v>0</v>
      </c>
      <c r="AZ72" s="8">
        <v>0</v>
      </c>
      <c r="BA72" s="8">
        <v>0</v>
      </c>
      <c r="BB72" s="8">
        <v>0</v>
      </c>
    </row>
    <row r="73" spans="1:54" x14ac:dyDescent="0.2">
      <c r="A73" s="2" t="s">
        <v>62</v>
      </c>
      <c r="B73" s="2" t="str">
        <f t="shared" ref="B73:B79" si="4">LEFT(C73,2)</f>
        <v>34</v>
      </c>
      <c r="C73" s="2">
        <v>34022</v>
      </c>
      <c r="D73" s="2" t="s">
        <v>77</v>
      </c>
      <c r="E73" s="6">
        <v>9.0023129251700684</v>
      </c>
      <c r="F73" s="6">
        <v>9.8512553509208551</v>
      </c>
      <c r="G73" s="6">
        <v>10.162191471710635</v>
      </c>
      <c r="H73" s="6">
        <v>11.816078314252531</v>
      </c>
      <c r="I73" s="6">
        <v>11.420349095735855</v>
      </c>
      <c r="J73" s="6">
        <v>10.39398174879708</v>
      </c>
      <c r="K73" s="6">
        <v>12.574496100879376</v>
      </c>
      <c r="L73" s="6">
        <v>11.682061390409823</v>
      </c>
      <c r="M73" s="6">
        <v>10.940248216359715</v>
      </c>
      <c r="N73" s="6">
        <v>10.651563962170234</v>
      </c>
      <c r="O73" s="6">
        <v>9.8836217023394735</v>
      </c>
      <c r="P73" s="6">
        <v>11.874236601957858</v>
      </c>
      <c r="Q73" s="6">
        <v>10.154989281566285</v>
      </c>
      <c r="R73" s="6">
        <v>8.4357419611747133</v>
      </c>
      <c r="S73" s="6">
        <v>6.7164946407831421</v>
      </c>
      <c r="T73" s="6">
        <v>4.9972473203915708</v>
      </c>
      <c r="U73" s="6">
        <v>3.375</v>
      </c>
      <c r="V73" s="6">
        <v>3.278</v>
      </c>
      <c r="W73" s="6">
        <v>1.645</v>
      </c>
      <c r="X73" s="6">
        <v>0.98799999999999999</v>
      </c>
      <c r="Y73" s="8">
        <v>2.766</v>
      </c>
      <c r="Z73" s="8">
        <v>2.766</v>
      </c>
      <c r="AA73" s="8">
        <v>2.766</v>
      </c>
      <c r="AB73" s="8">
        <v>2.766</v>
      </c>
      <c r="AC73" s="8">
        <v>2.766</v>
      </c>
      <c r="AD73" s="6">
        <v>60.925274999999601</v>
      </c>
      <c r="AE73" s="6">
        <v>63.040500000000065</v>
      </c>
      <c r="AF73" s="6">
        <v>65.15572499999962</v>
      </c>
      <c r="AG73" s="6">
        <v>67.270950000000084</v>
      </c>
      <c r="AH73" s="6">
        <v>69.386174999999639</v>
      </c>
      <c r="AI73" s="6">
        <v>71.501400000000103</v>
      </c>
      <c r="AJ73" s="6">
        <v>73.616624999999658</v>
      </c>
      <c r="AK73" s="6">
        <v>75.731850000000122</v>
      </c>
      <c r="AL73" s="6">
        <v>77.847074999999677</v>
      </c>
      <c r="AM73" s="6">
        <v>79.962300000000141</v>
      </c>
      <c r="AN73" s="6">
        <v>82.077524999999696</v>
      </c>
      <c r="AO73" s="6">
        <v>84.19275000000016</v>
      </c>
      <c r="AP73" s="6">
        <v>83.708869940274894</v>
      </c>
      <c r="AQ73" s="6">
        <v>83.224989880549856</v>
      </c>
      <c r="AR73" s="6">
        <v>82.741109820824818</v>
      </c>
      <c r="AS73" s="6">
        <v>82.257229761099779</v>
      </c>
      <c r="AT73" s="6">
        <v>81.773349701374627</v>
      </c>
      <c r="AU73" s="6">
        <v>81.289469641649589</v>
      </c>
      <c r="AV73" s="6">
        <v>80.805589581924551</v>
      </c>
      <c r="AW73" s="6">
        <v>80.321709522199512</v>
      </c>
      <c r="AX73" s="8">
        <v>80.704193853257607</v>
      </c>
      <c r="AY73" s="8">
        <v>82.61661550854808</v>
      </c>
      <c r="AZ73" s="8">
        <v>84.529037163838552</v>
      </c>
      <c r="BA73" s="8">
        <v>86.441458819129025</v>
      </c>
      <c r="BB73" s="8">
        <v>88.353880474419498</v>
      </c>
    </row>
    <row r="74" spans="1:54" x14ac:dyDescent="0.2">
      <c r="A74" s="2" t="s">
        <v>62</v>
      </c>
      <c r="B74" s="2" t="str">
        <f t="shared" si="4"/>
        <v>34</v>
      </c>
      <c r="C74" s="2">
        <v>34023</v>
      </c>
      <c r="D74" s="2" t="s">
        <v>78</v>
      </c>
      <c r="E74" s="6">
        <v>62.818719035980216</v>
      </c>
      <c r="F74" s="6">
        <v>63.04290752003638</v>
      </c>
      <c r="G74" s="6">
        <v>58.977895071903603</v>
      </c>
      <c r="H74" s="6">
        <v>55.300901153868011</v>
      </c>
      <c r="I74" s="6">
        <v>52.956334564883754</v>
      </c>
      <c r="J74" s="6">
        <v>50.173593360995852</v>
      </c>
      <c r="K74" s="6">
        <v>46.388191212414029</v>
      </c>
      <c r="L74" s="6">
        <v>45.41515000284204</v>
      </c>
      <c r="M74" s="6">
        <v>45.909338827942932</v>
      </c>
      <c r="N74" s="6">
        <v>43.722020121639289</v>
      </c>
      <c r="O74" s="6">
        <v>40.439956005229355</v>
      </c>
      <c r="P74" s="6">
        <v>34.771396919229232</v>
      </c>
      <c r="Q74" s="6">
        <v>33.801517535383383</v>
      </c>
      <c r="R74" s="6">
        <v>32.83163815153754</v>
      </c>
      <c r="S74" s="6">
        <v>31.86175876769169</v>
      </c>
      <c r="T74" s="6">
        <v>30.891879383845843</v>
      </c>
      <c r="U74" s="6">
        <v>55.682000000000002</v>
      </c>
      <c r="V74" s="6">
        <v>29.922000000000001</v>
      </c>
      <c r="W74" s="6">
        <v>47.777000000000001</v>
      </c>
      <c r="X74" s="6">
        <v>53.755000000000003</v>
      </c>
      <c r="Y74" s="8">
        <v>44.460333333333331</v>
      </c>
      <c r="Z74" s="8">
        <v>44.460333333333331</v>
      </c>
      <c r="AA74" s="8">
        <v>44.460333333333331</v>
      </c>
      <c r="AB74" s="8">
        <v>44.460333333333331</v>
      </c>
      <c r="AC74" s="8">
        <v>46.011832656161914</v>
      </c>
      <c r="AD74" s="6">
        <v>0</v>
      </c>
      <c r="AE74" s="6">
        <v>0</v>
      </c>
      <c r="AF74" s="6">
        <v>0</v>
      </c>
      <c r="AG74" s="6">
        <v>0</v>
      </c>
      <c r="AH74" s="6">
        <v>0</v>
      </c>
      <c r="AI74" s="6">
        <v>0</v>
      </c>
      <c r="AJ74" s="6">
        <v>0</v>
      </c>
      <c r="AK74" s="6">
        <v>0</v>
      </c>
      <c r="AL74" s="6">
        <v>0</v>
      </c>
      <c r="AM74" s="6">
        <v>0</v>
      </c>
      <c r="AN74" s="6">
        <v>0</v>
      </c>
      <c r="AO74" s="6">
        <v>0</v>
      </c>
      <c r="AP74" s="6">
        <v>0</v>
      </c>
      <c r="AQ74" s="6">
        <v>0</v>
      </c>
      <c r="AR74" s="6">
        <v>0</v>
      </c>
      <c r="AS74" s="6">
        <v>0</v>
      </c>
      <c r="AT74" s="6">
        <v>0</v>
      </c>
      <c r="AU74" s="6">
        <v>0</v>
      </c>
      <c r="AV74" s="6">
        <v>0</v>
      </c>
      <c r="AW74" s="6">
        <v>0</v>
      </c>
      <c r="AX74" s="8">
        <v>0</v>
      </c>
      <c r="AY74" s="8">
        <v>0</v>
      </c>
      <c r="AZ74" s="8">
        <v>0</v>
      </c>
      <c r="BA74" s="8">
        <v>0</v>
      </c>
      <c r="BB74" s="8">
        <v>0</v>
      </c>
    </row>
    <row r="75" spans="1:54" x14ac:dyDescent="0.2">
      <c r="A75" s="2" t="s">
        <v>62</v>
      </c>
      <c r="B75" s="2" t="str">
        <f t="shared" si="4"/>
        <v>34</v>
      </c>
      <c r="C75" s="2">
        <v>34024</v>
      </c>
      <c r="D75" s="2" t="s">
        <v>79</v>
      </c>
      <c r="E75" s="6">
        <v>3.1366326530612247</v>
      </c>
      <c r="F75" s="6">
        <v>3.4324255848680938</v>
      </c>
      <c r="G75" s="6">
        <v>3.5407635639621704</v>
      </c>
      <c r="H75" s="6">
        <v>4.1170194126431063</v>
      </c>
      <c r="I75" s="6">
        <v>3.9791373817819808</v>
      </c>
      <c r="J75" s="6">
        <v>3.6215251368840216</v>
      </c>
      <c r="K75" s="6">
        <v>4.3812712792434052</v>
      </c>
      <c r="L75" s="6">
        <v>4.0703245395719261</v>
      </c>
      <c r="M75" s="6">
        <v>3.811858138377302</v>
      </c>
      <c r="N75" s="6">
        <v>3.7112732702837232</v>
      </c>
      <c r="O75" s="6">
        <v>3.4437028372324541</v>
      </c>
      <c r="P75" s="6">
        <v>4.1372832254853158</v>
      </c>
      <c r="Q75" s="6">
        <v>3.8512265803882526</v>
      </c>
      <c r="R75" s="6">
        <v>3.5651699352911899</v>
      </c>
      <c r="S75" s="6">
        <v>3.2791132901941267</v>
      </c>
      <c r="T75" s="6">
        <v>2.993056645097063</v>
      </c>
      <c r="U75" s="6">
        <v>2.8380000000000001</v>
      </c>
      <c r="V75" s="6">
        <v>2.7069999999999999</v>
      </c>
      <c r="W75" s="6">
        <v>2.1179999999999999</v>
      </c>
      <c r="X75" s="6">
        <v>2.754</v>
      </c>
      <c r="Y75" s="8">
        <v>2.5543333333333336</v>
      </c>
      <c r="Z75" s="8">
        <v>2.5543333333333336</v>
      </c>
      <c r="AA75" s="8">
        <v>2.5543333333333336</v>
      </c>
      <c r="AB75" s="8">
        <v>2.5543333333333336</v>
      </c>
      <c r="AC75" s="8">
        <v>2.5543333333333336</v>
      </c>
      <c r="AD75" s="6">
        <v>84.936074999999619</v>
      </c>
      <c r="AE75" s="6">
        <v>86.362499999999727</v>
      </c>
      <c r="AF75" s="6">
        <v>87.788924999999836</v>
      </c>
      <c r="AG75" s="6">
        <v>89.215349999999489</v>
      </c>
      <c r="AH75" s="6">
        <v>90.641774999999598</v>
      </c>
      <c r="AI75" s="6">
        <v>92.068199999999706</v>
      </c>
      <c r="AJ75" s="6">
        <v>93.494624999999814</v>
      </c>
      <c r="AK75" s="6">
        <v>94.921049999999468</v>
      </c>
      <c r="AL75" s="6">
        <v>96.347474999999577</v>
      </c>
      <c r="AM75" s="6">
        <v>97.773899999999685</v>
      </c>
      <c r="AN75" s="6">
        <v>99.200324999999793</v>
      </c>
      <c r="AO75" s="6">
        <v>100.6267499999999</v>
      </c>
      <c r="AP75" s="6">
        <v>100.87420954983213</v>
      </c>
      <c r="AQ75" s="6">
        <v>101.12166909966425</v>
      </c>
      <c r="AR75" s="6">
        <v>101.3691286494963</v>
      </c>
      <c r="AS75" s="6">
        <v>101.61658819932836</v>
      </c>
      <c r="AT75" s="6">
        <v>101.86404774916048</v>
      </c>
      <c r="AU75" s="6">
        <v>102.11150729899259</v>
      </c>
      <c r="AV75" s="6">
        <v>102.35896684882465</v>
      </c>
      <c r="AW75" s="6">
        <v>102.60642639865671</v>
      </c>
      <c r="AX75" s="8">
        <v>103.09502842912639</v>
      </c>
      <c r="AY75" s="8">
        <v>105.53803858147546</v>
      </c>
      <c r="AZ75" s="8">
        <v>107.98104873382442</v>
      </c>
      <c r="BA75" s="8">
        <v>110.42405888617338</v>
      </c>
      <c r="BB75" s="8">
        <v>112.86706903852235</v>
      </c>
    </row>
    <row r="76" spans="1:54" x14ac:dyDescent="0.2">
      <c r="A76" s="2" t="s">
        <v>62</v>
      </c>
      <c r="B76" s="2" t="str">
        <f t="shared" si="4"/>
        <v>34</v>
      </c>
      <c r="C76" s="2">
        <v>34025</v>
      </c>
      <c r="D76" s="2" t="s">
        <v>80</v>
      </c>
      <c r="E76" s="6">
        <v>33.122481418560206</v>
      </c>
      <c r="F76" s="6">
        <v>34.596655553196008</v>
      </c>
      <c r="G76" s="6">
        <v>34.825575493735407</v>
      </c>
      <c r="H76" s="6">
        <v>40.944791250796349</v>
      </c>
      <c r="I76" s="6">
        <v>35.951977065194313</v>
      </c>
      <c r="J76" s="6">
        <v>35.410049267360378</v>
      </c>
      <c r="K76" s="6">
        <v>34.26482204289659</v>
      </c>
      <c r="L76" s="6">
        <v>35.219533658950944</v>
      </c>
      <c r="M76" s="6">
        <v>30.119287746867702</v>
      </c>
      <c r="N76" s="6">
        <v>29.53355892970907</v>
      </c>
      <c r="O76" s="6">
        <v>29.928395625398178</v>
      </c>
      <c r="P76" s="6">
        <v>32.488558929709072</v>
      </c>
      <c r="Q76" s="6">
        <v>35.11964714376726</v>
      </c>
      <c r="R76" s="6">
        <v>37.750735357825441</v>
      </c>
      <c r="S76" s="6">
        <v>40.381823571883629</v>
      </c>
      <c r="T76" s="6">
        <v>43.012911785941817</v>
      </c>
      <c r="U76" s="6">
        <v>44.968000000000004</v>
      </c>
      <c r="V76" s="6">
        <v>45.643999999999998</v>
      </c>
      <c r="W76" s="6">
        <v>53.970999999999997</v>
      </c>
      <c r="X76" s="6">
        <v>34.308999999999997</v>
      </c>
      <c r="Y76" s="8">
        <v>51.354765288316457</v>
      </c>
      <c r="Z76" s="8">
        <v>60.320835660593616</v>
      </c>
      <c r="AA76" s="8">
        <v>69.286906032870775</v>
      </c>
      <c r="AB76" s="8">
        <v>78.252976405147933</v>
      </c>
      <c r="AC76" s="8">
        <v>87.219046777425092</v>
      </c>
      <c r="AD76" s="6">
        <v>0</v>
      </c>
      <c r="AE76" s="6">
        <v>0</v>
      </c>
      <c r="AF76" s="6">
        <v>0</v>
      </c>
      <c r="AG76" s="6">
        <v>0</v>
      </c>
      <c r="AH76" s="6">
        <v>0</v>
      </c>
      <c r="AI76" s="6">
        <v>0</v>
      </c>
      <c r="AJ76" s="6">
        <v>0</v>
      </c>
      <c r="AK76" s="6">
        <v>0</v>
      </c>
      <c r="AL76" s="6">
        <v>0</v>
      </c>
      <c r="AM76" s="6">
        <v>0</v>
      </c>
      <c r="AN76" s="6">
        <v>0</v>
      </c>
      <c r="AO76" s="6">
        <v>0</v>
      </c>
      <c r="AP76" s="6">
        <v>0</v>
      </c>
      <c r="AQ76" s="6">
        <v>0</v>
      </c>
      <c r="AR76" s="6">
        <v>0</v>
      </c>
      <c r="AS76" s="6">
        <v>0</v>
      </c>
      <c r="AT76" s="6">
        <v>0</v>
      </c>
      <c r="AU76" s="6">
        <v>0</v>
      </c>
      <c r="AV76" s="6">
        <v>0</v>
      </c>
      <c r="AW76" s="6">
        <v>0</v>
      </c>
      <c r="AX76" s="8">
        <v>0</v>
      </c>
      <c r="AY76" s="8">
        <v>0</v>
      </c>
      <c r="AZ76" s="8">
        <v>0</v>
      </c>
      <c r="BA76" s="8">
        <v>0</v>
      </c>
      <c r="BB76" s="8">
        <v>0</v>
      </c>
    </row>
    <row r="77" spans="1:54" x14ac:dyDescent="0.2">
      <c r="A77" s="2" t="s">
        <v>62</v>
      </c>
      <c r="B77" s="2" t="str">
        <f t="shared" si="4"/>
        <v>34</v>
      </c>
      <c r="C77" s="2">
        <v>34026</v>
      </c>
      <c r="D77" s="2" t="s">
        <v>81</v>
      </c>
      <c r="E77" s="6">
        <v>1.2227551020408163</v>
      </c>
      <c r="F77" s="6">
        <v>1.3380642110502738</v>
      </c>
      <c r="G77" s="6">
        <v>1.3802976605276258</v>
      </c>
      <c r="H77" s="6">
        <v>1.6049397710303634</v>
      </c>
      <c r="I77" s="6">
        <v>1.551189148830264</v>
      </c>
      <c r="J77" s="6">
        <v>1.4117809855649577</v>
      </c>
      <c r="K77" s="6">
        <v>1.7079532105525139</v>
      </c>
      <c r="L77" s="6">
        <v>1.5867366849178697</v>
      </c>
      <c r="M77" s="6">
        <v>1.4859785963165755</v>
      </c>
      <c r="N77" s="6">
        <v>1.4467675460428076</v>
      </c>
      <c r="O77" s="6">
        <v>1.3424604280736685</v>
      </c>
      <c r="P77" s="6">
        <v>1.6128392234942757</v>
      </c>
      <c r="Q77" s="6">
        <v>1.3496713787954204</v>
      </c>
      <c r="R77" s="6">
        <v>1.0865035340965652</v>
      </c>
      <c r="S77" s="6">
        <v>0.82333568939771029</v>
      </c>
      <c r="T77" s="6">
        <v>0.56016784469885517</v>
      </c>
      <c r="U77" s="6">
        <v>0.372</v>
      </c>
      <c r="V77" s="6">
        <v>0.29699999999999999</v>
      </c>
      <c r="W77" s="6">
        <v>0.17003225806451613</v>
      </c>
      <c r="X77" s="6">
        <v>0.31983081570996985</v>
      </c>
      <c r="Y77" s="8">
        <v>0.27967741935483875</v>
      </c>
      <c r="Z77" s="8">
        <v>0.27967741935483875</v>
      </c>
      <c r="AA77" s="8">
        <v>0.27967741935483875</v>
      </c>
      <c r="AB77" s="8">
        <v>0.27967741935483875</v>
      </c>
      <c r="AC77" s="8">
        <v>0.27967741935483875</v>
      </c>
      <c r="AD77" s="6">
        <v>34.165124999999989</v>
      </c>
      <c r="AE77" s="6">
        <v>36.179249999999683</v>
      </c>
      <c r="AF77" s="6">
        <v>38.193374999999833</v>
      </c>
      <c r="AG77" s="6">
        <v>40.207499999999982</v>
      </c>
      <c r="AH77" s="6">
        <v>42.221624999999676</v>
      </c>
      <c r="AI77" s="6">
        <v>44.235749999999825</v>
      </c>
      <c r="AJ77" s="6">
        <v>46.249874999999975</v>
      </c>
      <c r="AK77" s="6">
        <v>48.263999999999669</v>
      </c>
      <c r="AL77" s="6">
        <v>50.278124999999818</v>
      </c>
      <c r="AM77" s="6">
        <v>52.292249999999967</v>
      </c>
      <c r="AN77" s="6">
        <v>54.306374999999662</v>
      </c>
      <c r="AO77" s="6">
        <v>56.320499999999811</v>
      </c>
      <c r="AP77" s="6">
        <v>56.251750652989472</v>
      </c>
      <c r="AQ77" s="6">
        <v>56.183001305978905</v>
      </c>
      <c r="AR77" s="6">
        <v>56.114251958968367</v>
      </c>
      <c r="AS77" s="6">
        <v>56.045502611957829</v>
      </c>
      <c r="AT77" s="6">
        <v>55.976753264947291</v>
      </c>
      <c r="AU77" s="6">
        <v>55.908003917936753</v>
      </c>
      <c r="AV77" s="6">
        <v>55.839254570926215</v>
      </c>
      <c r="AW77" s="6">
        <v>55.770505223915677</v>
      </c>
      <c r="AX77" s="8">
        <v>56.036079058315352</v>
      </c>
      <c r="AY77" s="8">
        <v>57.36394823031327</v>
      </c>
      <c r="AZ77" s="8">
        <v>58.691817402311301</v>
      </c>
      <c r="BA77" s="8">
        <v>60.019686574309333</v>
      </c>
      <c r="BB77" s="8">
        <v>61.347555746307251</v>
      </c>
    </row>
    <row r="78" spans="1:54" x14ac:dyDescent="0.2">
      <c r="A78" s="2" t="s">
        <v>62</v>
      </c>
      <c r="B78" s="2" t="str">
        <f t="shared" si="4"/>
        <v>34</v>
      </c>
      <c r="C78" s="2">
        <v>34027</v>
      </c>
      <c r="D78" s="2" t="s">
        <v>82</v>
      </c>
      <c r="E78" s="6">
        <v>389.49799999999999</v>
      </c>
      <c r="F78" s="6">
        <v>399.77699999999999</v>
      </c>
      <c r="G78" s="6">
        <v>355.45600000000002</v>
      </c>
      <c r="H78" s="6">
        <v>395.61399999999998</v>
      </c>
      <c r="I78" s="6">
        <v>425.11599999999999</v>
      </c>
      <c r="J78" s="6">
        <v>443.61099999999999</v>
      </c>
      <c r="K78" s="6">
        <v>465.18599999999998</v>
      </c>
      <c r="L78" s="6">
        <v>492.61200000000002</v>
      </c>
      <c r="M78" s="6">
        <v>537.39</v>
      </c>
      <c r="N78" s="6">
        <v>477.11700000000002</v>
      </c>
      <c r="O78" s="6">
        <v>541.65499999999997</v>
      </c>
      <c r="P78" s="6">
        <v>554.30999999999995</v>
      </c>
      <c r="Q78" s="6">
        <v>559.38199999999995</v>
      </c>
      <c r="R78" s="6">
        <v>576.11</v>
      </c>
      <c r="S78" s="6">
        <v>616.77300000000002</v>
      </c>
      <c r="T78" s="6">
        <v>659.70299999999997</v>
      </c>
      <c r="U78" s="6">
        <v>700.93399999999997</v>
      </c>
      <c r="V78" s="6">
        <v>663.31600000000003</v>
      </c>
      <c r="W78" s="6">
        <v>735.12699999999995</v>
      </c>
      <c r="X78" s="6">
        <v>719.99699999999996</v>
      </c>
      <c r="Y78" s="8">
        <v>763.53374478291516</v>
      </c>
      <c r="Z78" s="8">
        <v>880.90431691176491</v>
      </c>
      <c r="AA78" s="8">
        <v>998.27488904061829</v>
      </c>
      <c r="AB78" s="8">
        <v>1115.645461169468</v>
      </c>
      <c r="AC78" s="8">
        <v>1233.0160332983214</v>
      </c>
      <c r="AD78" s="6">
        <v>239.99316250000265</v>
      </c>
      <c r="AE78" s="6">
        <v>302.80950000000303</v>
      </c>
      <c r="AF78" s="6">
        <v>365.6258375000034</v>
      </c>
      <c r="AG78" s="6">
        <v>428.44217500000377</v>
      </c>
      <c r="AH78" s="6">
        <v>491.25851250000414</v>
      </c>
      <c r="AI78" s="6">
        <v>554.07485000000452</v>
      </c>
      <c r="AJ78" s="6">
        <v>616.89118750000489</v>
      </c>
      <c r="AK78" s="6">
        <v>679.70752500000526</v>
      </c>
      <c r="AL78" s="6">
        <v>742.52386250000563</v>
      </c>
      <c r="AM78" s="6">
        <v>805.34020000000601</v>
      </c>
      <c r="AN78" s="6">
        <v>868.15653750000638</v>
      </c>
      <c r="AO78" s="6">
        <v>930.97287500000675</v>
      </c>
      <c r="AP78" s="6">
        <v>951.11321613939799</v>
      </c>
      <c r="AQ78" s="6">
        <v>971.25355727878923</v>
      </c>
      <c r="AR78" s="6">
        <v>991.39389841818775</v>
      </c>
      <c r="AS78" s="6">
        <v>1011.534239557579</v>
      </c>
      <c r="AT78" s="6">
        <v>1031.6745806969775</v>
      </c>
      <c r="AU78" s="6">
        <v>1051.814921836376</v>
      </c>
      <c r="AV78" s="6">
        <v>1071.9552629757673</v>
      </c>
      <c r="AW78" s="6">
        <v>1092.0956041151658</v>
      </c>
      <c r="AX78" s="8">
        <v>1118.0978804036204</v>
      </c>
      <c r="AY78" s="8">
        <v>1248.1092618459006</v>
      </c>
      <c r="AZ78" s="8">
        <v>1378.1206432881809</v>
      </c>
      <c r="BA78" s="8">
        <v>1508.1320247304611</v>
      </c>
      <c r="BB78" s="8">
        <v>1638.1434061727414</v>
      </c>
    </row>
    <row r="79" spans="1:54" x14ac:dyDescent="0.2">
      <c r="A79" s="2" t="s">
        <v>53</v>
      </c>
      <c r="B79" s="2" t="str">
        <f t="shared" si="4"/>
        <v>34</v>
      </c>
      <c r="C79" s="2">
        <v>34028</v>
      </c>
      <c r="D79" s="2" t="s">
        <v>83</v>
      </c>
      <c r="E79" s="6">
        <v>10.368289445742196</v>
      </c>
      <c r="F79" s="6">
        <v>10.829748354215331</v>
      </c>
      <c r="G79" s="6">
        <v>10.901406880441707</v>
      </c>
      <c r="H79" s="6">
        <v>12.816897430452325</v>
      </c>
      <c r="I79" s="6">
        <v>11.254002973030367</v>
      </c>
      <c r="J79" s="6">
        <v>11.084363983860692</v>
      </c>
      <c r="K79" s="6">
        <v>10.725874920365257</v>
      </c>
      <c r="L79" s="6">
        <v>11.024727118284137</v>
      </c>
      <c r="M79" s="6">
        <v>9.4282034402208534</v>
      </c>
      <c r="N79" s="6">
        <v>9.2448534720747499</v>
      </c>
      <c r="O79" s="6">
        <v>9.3684487152261635</v>
      </c>
      <c r="P79" s="6">
        <v>10.169853472074751</v>
      </c>
      <c r="Q79" s="6">
        <v>10.1358827776598</v>
      </c>
      <c r="R79" s="6">
        <v>10.101912083244851</v>
      </c>
      <c r="S79" s="6">
        <v>10.067941388829899</v>
      </c>
      <c r="T79" s="6">
        <v>10.03397069441495</v>
      </c>
      <c r="U79" s="6">
        <v>10.03397069441495</v>
      </c>
      <c r="V79" s="6">
        <v>10</v>
      </c>
      <c r="W79" s="6">
        <v>1.7936715789473685</v>
      </c>
      <c r="X79" s="6">
        <v>1.2000444444444445</v>
      </c>
      <c r="Y79" s="8">
        <v>7.2758807577874398</v>
      </c>
      <c r="Z79" s="8">
        <v>7.2758807577874398</v>
      </c>
      <c r="AA79" s="8">
        <v>7.2758807577874398</v>
      </c>
      <c r="AB79" s="8">
        <v>7.2758807577874398</v>
      </c>
      <c r="AC79" s="8">
        <v>7.2758807577874398</v>
      </c>
      <c r="AD79" s="6">
        <v>41.540999999999997</v>
      </c>
      <c r="AE79" s="6">
        <v>41.746499999999969</v>
      </c>
      <c r="AF79" s="6">
        <v>41.951999999999998</v>
      </c>
      <c r="AG79" s="6">
        <v>42.15749999999997</v>
      </c>
      <c r="AH79" s="6">
        <v>42.363</v>
      </c>
      <c r="AI79" s="6">
        <v>42.568499999999972</v>
      </c>
      <c r="AJ79" s="6">
        <v>42.774000000000001</v>
      </c>
      <c r="AK79" s="6">
        <v>42.979499999999973</v>
      </c>
      <c r="AL79" s="6">
        <v>43.185000000000002</v>
      </c>
      <c r="AM79" s="6">
        <v>43.390499999999975</v>
      </c>
      <c r="AN79" s="6">
        <v>43.595999999999947</v>
      </c>
      <c r="AO79" s="6">
        <v>43.801499999999976</v>
      </c>
      <c r="AP79" s="6">
        <v>43.784920366154793</v>
      </c>
      <c r="AQ79" s="6">
        <v>43.768340732309582</v>
      </c>
      <c r="AR79" s="6">
        <v>43.751761098464371</v>
      </c>
      <c r="AS79" s="6">
        <v>43.73518146461916</v>
      </c>
      <c r="AT79" s="6">
        <v>43.718601830773949</v>
      </c>
      <c r="AU79" s="6">
        <v>43.702022196928738</v>
      </c>
      <c r="AV79" s="6">
        <v>43.685442563083527</v>
      </c>
      <c r="AW79" s="6">
        <v>43.668862929238315</v>
      </c>
      <c r="AX79" s="8">
        <v>43.876809895568044</v>
      </c>
      <c r="AY79" s="8">
        <v>44.916544727216603</v>
      </c>
      <c r="AZ79" s="8">
        <v>45.956279558865106</v>
      </c>
      <c r="BA79" s="8">
        <v>46.996014390513665</v>
      </c>
      <c r="BB79" s="8">
        <v>48.035749222162167</v>
      </c>
    </row>
    <row r="80" spans="1:54" x14ac:dyDescent="0.2">
      <c r="A80" s="2"/>
      <c r="B80" s="2"/>
      <c r="C80" s="2">
        <v>34029</v>
      </c>
      <c r="D80" s="3" t="s">
        <v>84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0.45327272727272733</v>
      </c>
      <c r="X80" s="6">
        <v>0.34621505376344086</v>
      </c>
      <c r="Y80" s="8">
        <v>0.19386296791444302</v>
      </c>
      <c r="Z80" s="8">
        <v>0.31329144385027163</v>
      </c>
      <c r="AA80" s="8">
        <v>0.43271991978609847</v>
      </c>
      <c r="AB80" s="8">
        <v>0.55214839572192709</v>
      </c>
      <c r="AC80" s="8">
        <v>0.6715768716577557</v>
      </c>
      <c r="AD80" s="6">
        <v>0</v>
      </c>
      <c r="AE80" s="6">
        <v>0</v>
      </c>
      <c r="AF80" s="6">
        <v>0</v>
      </c>
      <c r="AG80" s="6">
        <v>0</v>
      </c>
      <c r="AH80" s="6">
        <v>0</v>
      </c>
      <c r="AI80" s="6">
        <v>0</v>
      </c>
      <c r="AJ80" s="6">
        <v>0</v>
      </c>
      <c r="AK80" s="6">
        <v>0</v>
      </c>
      <c r="AL80" s="6">
        <v>0</v>
      </c>
      <c r="AM80" s="6">
        <v>0</v>
      </c>
      <c r="AN80" s="6">
        <v>0</v>
      </c>
      <c r="AO80" s="6">
        <v>0</v>
      </c>
      <c r="AP80" s="6">
        <v>0</v>
      </c>
      <c r="AQ80" s="6">
        <v>0</v>
      </c>
      <c r="AR80" s="6">
        <v>0</v>
      </c>
      <c r="AS80" s="6">
        <v>0</v>
      </c>
      <c r="AT80" s="6">
        <v>0</v>
      </c>
      <c r="AU80" s="6">
        <v>0</v>
      </c>
      <c r="AV80" s="6">
        <v>0</v>
      </c>
      <c r="AW80" s="6">
        <v>0</v>
      </c>
      <c r="AX80" s="8">
        <v>0</v>
      </c>
      <c r="AY80" s="8">
        <v>0</v>
      </c>
      <c r="AZ80" s="8">
        <v>0</v>
      </c>
      <c r="BA80" s="8">
        <v>0</v>
      </c>
      <c r="BB80" s="8">
        <v>0</v>
      </c>
    </row>
    <row r="81" spans="1:54" x14ac:dyDescent="0.2">
      <c r="A81" s="2" t="s">
        <v>60</v>
      </c>
      <c r="B81" s="2" t="str">
        <f>LEFT(C81,2)</f>
        <v>34</v>
      </c>
      <c r="C81" s="2">
        <v>34030</v>
      </c>
      <c r="D81" s="2" t="s">
        <v>85</v>
      </c>
      <c r="E81" s="6">
        <v>1.5132098110002123</v>
      </c>
      <c r="F81" s="6">
        <v>1.5805578679125079</v>
      </c>
      <c r="G81" s="6">
        <v>1.5910161393077085</v>
      </c>
      <c r="H81" s="6">
        <v>1.8705742195795285</v>
      </c>
      <c r="I81" s="6">
        <v>1.642476109577405</v>
      </c>
      <c r="J81" s="6">
        <v>1.6177179868337226</v>
      </c>
      <c r="K81" s="6">
        <v>1.565397961350605</v>
      </c>
      <c r="L81" s="6">
        <v>1.609014228073901</v>
      </c>
      <c r="M81" s="6">
        <v>1.3760080696538541</v>
      </c>
      <c r="N81" s="6">
        <v>1.3492488851136122</v>
      </c>
      <c r="O81" s="6">
        <v>1.3672871097897641</v>
      </c>
      <c r="P81" s="6">
        <v>1.4842488851136122</v>
      </c>
      <c r="Q81" s="6">
        <v>1.3391991080908898</v>
      </c>
      <c r="R81" s="6">
        <v>1.1941493310681675</v>
      </c>
      <c r="S81" s="6">
        <v>1.0490995540454449</v>
      </c>
      <c r="T81" s="6">
        <v>0.90404977702272249</v>
      </c>
      <c r="U81" s="6">
        <v>0.58599999999999997</v>
      </c>
      <c r="V81" s="6">
        <v>0.75900000000000001</v>
      </c>
      <c r="W81" s="6">
        <v>0.60699999999999998</v>
      </c>
      <c r="X81" s="6">
        <v>0.30599999999999999</v>
      </c>
      <c r="Y81" s="8">
        <v>0.65066666666666662</v>
      </c>
      <c r="Z81" s="8">
        <v>0.65066666666666662</v>
      </c>
      <c r="AA81" s="8">
        <v>0.65066666666666662</v>
      </c>
      <c r="AB81" s="8">
        <v>0.65066666666666662</v>
      </c>
      <c r="AC81" s="8">
        <v>0.65066666666666662</v>
      </c>
      <c r="AD81" s="6">
        <v>0</v>
      </c>
      <c r="AE81" s="6">
        <v>0</v>
      </c>
      <c r="AF81" s="6">
        <v>0</v>
      </c>
      <c r="AG81" s="6">
        <v>0</v>
      </c>
      <c r="AH81" s="6">
        <v>0</v>
      </c>
      <c r="AI81" s="6">
        <v>0</v>
      </c>
      <c r="AJ81" s="6">
        <v>0</v>
      </c>
      <c r="AK81" s="6">
        <v>0</v>
      </c>
      <c r="AL81" s="6">
        <v>0</v>
      </c>
      <c r="AM81" s="6">
        <v>0</v>
      </c>
      <c r="AN81" s="6">
        <v>0</v>
      </c>
      <c r="AO81" s="6">
        <v>0</v>
      </c>
      <c r="AP81" s="6">
        <v>0</v>
      </c>
      <c r="AQ81" s="6">
        <v>0</v>
      </c>
      <c r="AR81" s="6">
        <v>0</v>
      </c>
      <c r="AS81" s="6">
        <v>0</v>
      </c>
      <c r="AT81" s="6">
        <v>0</v>
      </c>
      <c r="AU81" s="6">
        <v>0</v>
      </c>
      <c r="AV81" s="6">
        <v>0</v>
      </c>
      <c r="AW81" s="6">
        <v>0</v>
      </c>
      <c r="AX81" s="8">
        <v>0</v>
      </c>
      <c r="AY81" s="8">
        <v>0</v>
      </c>
      <c r="AZ81" s="8">
        <v>0</v>
      </c>
      <c r="BA81" s="8">
        <v>0</v>
      </c>
      <c r="BB81" s="8">
        <v>0</v>
      </c>
    </row>
    <row r="82" spans="1:54" x14ac:dyDescent="0.2">
      <c r="A82" s="2" t="s">
        <v>62</v>
      </c>
      <c r="B82" s="2" t="str">
        <f>LEFT(C82,2)</f>
        <v>34</v>
      </c>
      <c r="C82" s="2">
        <v>34031</v>
      </c>
      <c r="D82" s="2" t="s">
        <v>86</v>
      </c>
      <c r="E82" s="6">
        <v>3.3492857142857142</v>
      </c>
      <c r="F82" s="6">
        <v>3.6651324041811844</v>
      </c>
      <c r="G82" s="6">
        <v>3.7808153310104529</v>
      </c>
      <c r="H82" s="6">
        <v>4.3961393728222991</v>
      </c>
      <c r="I82" s="6">
        <v>4.2489094076655043</v>
      </c>
      <c r="J82" s="6">
        <v>3.8670522648083625</v>
      </c>
      <c r="K82" s="6">
        <v>4.6783066202090593</v>
      </c>
      <c r="L82" s="6">
        <v>4.3462787456445993</v>
      </c>
      <c r="M82" s="6">
        <v>4.0702891986062717</v>
      </c>
      <c r="N82" s="6">
        <v>3.9628850174216028</v>
      </c>
      <c r="O82" s="6">
        <v>3.6771742160278746</v>
      </c>
      <c r="P82" s="6">
        <v>4.4177770034843205</v>
      </c>
      <c r="Q82" s="6">
        <v>6.8336216027874572</v>
      </c>
      <c r="R82" s="6">
        <v>9.2494662020905913</v>
      </c>
      <c r="S82" s="6">
        <v>11.665310801393728</v>
      </c>
      <c r="T82" s="6">
        <v>14.081155400696863</v>
      </c>
      <c r="U82" s="6">
        <v>15.679</v>
      </c>
      <c r="V82" s="6">
        <v>16.497</v>
      </c>
      <c r="W82" s="6">
        <v>14.962999999999999</v>
      </c>
      <c r="X82" s="6">
        <v>7.4850000000000003</v>
      </c>
      <c r="Y82" s="8">
        <v>18.82518720232008</v>
      </c>
      <c r="Z82" s="8">
        <v>25.380955997643127</v>
      </c>
      <c r="AA82" s="8">
        <v>31.936724792966174</v>
      </c>
      <c r="AB82" s="8">
        <v>38.492493588289221</v>
      </c>
      <c r="AC82" s="8">
        <v>45.048262383612041</v>
      </c>
      <c r="AD82" s="6">
        <v>9.8895875000000615</v>
      </c>
      <c r="AE82" s="6">
        <v>10.052625000000035</v>
      </c>
      <c r="AF82" s="6">
        <v>10.215662500000008</v>
      </c>
      <c r="AG82" s="6">
        <v>10.378700000000038</v>
      </c>
      <c r="AH82" s="6">
        <v>10.541737500000011</v>
      </c>
      <c r="AI82" s="6">
        <v>10.704775000000041</v>
      </c>
      <c r="AJ82" s="6">
        <v>10.867812500000014</v>
      </c>
      <c r="AK82" s="6">
        <v>11.030850000000044</v>
      </c>
      <c r="AL82" s="6">
        <v>11.193887500000017</v>
      </c>
      <c r="AM82" s="6">
        <v>11.356925000000047</v>
      </c>
      <c r="AN82" s="6">
        <v>11.51996250000002</v>
      </c>
      <c r="AO82" s="6">
        <v>11.68300000000005</v>
      </c>
      <c r="AP82" s="6">
        <v>12.086230032811272</v>
      </c>
      <c r="AQ82" s="6">
        <v>12.489460065622552</v>
      </c>
      <c r="AR82" s="6">
        <v>12.892690098433718</v>
      </c>
      <c r="AS82" s="6">
        <v>13.295920131244998</v>
      </c>
      <c r="AT82" s="6">
        <v>13.699150164056277</v>
      </c>
      <c r="AU82" s="6">
        <v>14.102380196867557</v>
      </c>
      <c r="AV82" s="6">
        <v>14.505610229678837</v>
      </c>
      <c r="AW82" s="6">
        <v>14.908840262490003</v>
      </c>
      <c r="AX82" s="8">
        <v>15.263812649692227</v>
      </c>
      <c r="AY82" s="8">
        <v>17.038674585702893</v>
      </c>
      <c r="AZ82" s="8">
        <v>18.813536521713672</v>
      </c>
      <c r="BA82" s="8">
        <v>20.588398457724338</v>
      </c>
      <c r="BB82" s="8">
        <v>22.363260393735118</v>
      </c>
    </row>
    <row r="83" spans="1:54" x14ac:dyDescent="0.2">
      <c r="A83" s="2" t="s">
        <v>60</v>
      </c>
      <c r="B83" s="2" t="str">
        <f>LEFT(C83,2)</f>
        <v>34</v>
      </c>
      <c r="C83" s="2">
        <v>34032</v>
      </c>
      <c r="D83" s="2" t="s">
        <v>87</v>
      </c>
      <c r="E83" s="6">
        <v>891.55928096401988</v>
      </c>
      <c r="F83" s="6">
        <v>894.74109247996364</v>
      </c>
      <c r="G83" s="6">
        <v>837.04810492809645</v>
      </c>
      <c r="H83" s="6">
        <v>784.86209884613208</v>
      </c>
      <c r="I83" s="6">
        <v>751.58666543511629</v>
      </c>
      <c r="J83" s="6">
        <v>712.09240663900414</v>
      </c>
      <c r="K83" s="6">
        <v>658.36780878758589</v>
      </c>
      <c r="L83" s="6">
        <v>644.55784999715797</v>
      </c>
      <c r="M83" s="6">
        <v>651.57166117205702</v>
      </c>
      <c r="N83" s="6">
        <v>620.52797987836072</v>
      </c>
      <c r="O83" s="6">
        <v>573.94704399477064</v>
      </c>
      <c r="P83" s="6">
        <v>493.49560308077076</v>
      </c>
      <c r="Q83" s="6">
        <v>469.85468246461659</v>
      </c>
      <c r="R83" s="6">
        <v>446.21376184846247</v>
      </c>
      <c r="S83" s="6">
        <v>422.57284123230829</v>
      </c>
      <c r="T83" s="6">
        <v>398.93192061615412</v>
      </c>
      <c r="U83" s="6">
        <v>460.30500000000001</v>
      </c>
      <c r="V83" s="6">
        <v>375.291</v>
      </c>
      <c r="W83" s="6">
        <v>356.32900000000001</v>
      </c>
      <c r="X83" s="6">
        <v>338.03199999999998</v>
      </c>
      <c r="Y83" s="8">
        <v>397.30833333333334</v>
      </c>
      <c r="Z83" s="8">
        <v>397.30833333333334</v>
      </c>
      <c r="AA83" s="8">
        <v>397.30833333333334</v>
      </c>
      <c r="AB83" s="8">
        <v>397.30833333333334</v>
      </c>
      <c r="AC83" s="8">
        <v>397.30833333333334</v>
      </c>
      <c r="AD83" s="6">
        <v>58.984749999999622</v>
      </c>
      <c r="AE83" s="6">
        <v>63.222499999999854</v>
      </c>
      <c r="AF83" s="6">
        <v>67.460250000000087</v>
      </c>
      <c r="AG83" s="6">
        <v>71.69800000000032</v>
      </c>
      <c r="AH83" s="6">
        <v>75.935750000000553</v>
      </c>
      <c r="AI83" s="6">
        <v>80.173500000000786</v>
      </c>
      <c r="AJ83" s="6">
        <v>84.4112499999992</v>
      </c>
      <c r="AK83" s="6">
        <v>88.648999999999432</v>
      </c>
      <c r="AL83" s="6">
        <v>92.886749999999665</v>
      </c>
      <c r="AM83" s="6">
        <v>97.124499999999898</v>
      </c>
      <c r="AN83" s="6">
        <v>101.36225000000013</v>
      </c>
      <c r="AO83" s="6">
        <v>105.60000000000036</v>
      </c>
      <c r="AP83" s="6">
        <v>107.28234189516434</v>
      </c>
      <c r="AQ83" s="6">
        <v>108.96468379032876</v>
      </c>
      <c r="AR83" s="6">
        <v>110.64702568549319</v>
      </c>
      <c r="AS83" s="6">
        <v>112.32936758065762</v>
      </c>
      <c r="AT83" s="6">
        <v>114.01170947582204</v>
      </c>
      <c r="AU83" s="6">
        <v>115.69405137098647</v>
      </c>
      <c r="AV83" s="6">
        <v>117.3763932661509</v>
      </c>
      <c r="AW83" s="6">
        <v>119.05873516131533</v>
      </c>
      <c r="AX83" s="8">
        <v>119.62568151922642</v>
      </c>
      <c r="AY83" s="8">
        <v>122.46041330878165</v>
      </c>
      <c r="AZ83" s="8">
        <v>125.29514509833666</v>
      </c>
      <c r="BA83" s="8">
        <v>128.1298768878919</v>
      </c>
      <c r="BB83" s="8">
        <v>130.9646086774469</v>
      </c>
    </row>
    <row r="84" spans="1:54" x14ac:dyDescent="0.2">
      <c r="A84" s="2" t="s">
        <v>60</v>
      </c>
      <c r="B84" s="2" t="str">
        <f>LEFT(C84,2)</f>
        <v>34</v>
      </c>
      <c r="C84" s="2">
        <v>34033</v>
      </c>
      <c r="D84" s="2" t="s">
        <v>88</v>
      </c>
      <c r="E84" s="6">
        <v>3.5308228923338287</v>
      </c>
      <c r="F84" s="6">
        <v>3.6879683584625185</v>
      </c>
      <c r="G84" s="6">
        <v>3.7123709917179868</v>
      </c>
      <c r="H84" s="6">
        <v>4.3646731790189</v>
      </c>
      <c r="I84" s="6">
        <v>3.8324442556806115</v>
      </c>
      <c r="J84" s="6">
        <v>3.7746753026120197</v>
      </c>
      <c r="K84" s="6">
        <v>3.6525952431514122</v>
      </c>
      <c r="L84" s="6">
        <v>3.7543665321724355</v>
      </c>
      <c r="M84" s="6">
        <v>3.2106854958589932</v>
      </c>
      <c r="N84" s="6">
        <v>3.1482473985984285</v>
      </c>
      <c r="O84" s="6">
        <v>3.19033658950945</v>
      </c>
      <c r="P84" s="6">
        <v>3.4632473985984285</v>
      </c>
      <c r="Q84" s="6">
        <v>3.2093979188787429</v>
      </c>
      <c r="R84" s="6">
        <v>2.955548439159057</v>
      </c>
      <c r="S84" s="6">
        <v>2.7016989594393714</v>
      </c>
      <c r="T84" s="6">
        <v>2.4478494797196859</v>
      </c>
      <c r="U84" s="6">
        <v>3.1840000000000002</v>
      </c>
      <c r="V84" s="6">
        <v>2.194</v>
      </c>
      <c r="W84" s="6">
        <v>2.2130000000000001</v>
      </c>
      <c r="X84" s="6">
        <v>0.3</v>
      </c>
      <c r="Y84" s="8">
        <v>2.5303333333333335</v>
      </c>
      <c r="Z84" s="8">
        <v>2.5303333333333335</v>
      </c>
      <c r="AA84" s="8">
        <v>2.5303333333333335</v>
      </c>
      <c r="AB84" s="8">
        <v>2.5303333333333335</v>
      </c>
      <c r="AC84" s="8">
        <v>2.5303333333333335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0</v>
      </c>
      <c r="AJ84" s="6">
        <v>0</v>
      </c>
      <c r="AK84" s="6">
        <v>0</v>
      </c>
      <c r="AL84" s="6">
        <v>0</v>
      </c>
      <c r="AM84" s="6">
        <v>0</v>
      </c>
      <c r="AN84" s="6">
        <v>0</v>
      </c>
      <c r="AO84" s="6">
        <v>0</v>
      </c>
      <c r="AP84" s="6">
        <v>0</v>
      </c>
      <c r="AQ84" s="6">
        <v>0</v>
      </c>
      <c r="AR84" s="6">
        <v>0</v>
      </c>
      <c r="AS84" s="6">
        <v>0</v>
      </c>
      <c r="AT84" s="6">
        <v>0</v>
      </c>
      <c r="AU84" s="6">
        <v>0</v>
      </c>
      <c r="AV84" s="6">
        <v>0</v>
      </c>
      <c r="AW84" s="6">
        <v>0</v>
      </c>
      <c r="AX84" s="8">
        <v>0</v>
      </c>
      <c r="AY84" s="8">
        <v>0</v>
      </c>
      <c r="AZ84" s="8">
        <v>0</v>
      </c>
      <c r="BA84" s="8">
        <v>0</v>
      </c>
      <c r="BB84" s="8">
        <v>0</v>
      </c>
    </row>
    <row r="85" spans="1:54" x14ac:dyDescent="0.2">
      <c r="A85" s="2"/>
      <c r="B85" s="2"/>
      <c r="C85" s="2">
        <v>34034</v>
      </c>
      <c r="D85" s="3" t="s">
        <v>89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1.6368411214953271</v>
      </c>
      <c r="X85" s="6">
        <v>0.23254347826086955</v>
      </c>
      <c r="Y85" s="8">
        <v>0.70007052867875075</v>
      </c>
      <c r="Z85" s="8">
        <v>1.1313460692688153</v>
      </c>
      <c r="AA85" s="8">
        <v>1.5626216098589083</v>
      </c>
      <c r="AB85" s="8">
        <v>1.9938971504489729</v>
      </c>
      <c r="AC85" s="8">
        <v>2.4251726910390374</v>
      </c>
      <c r="AD85" s="6">
        <v>0</v>
      </c>
      <c r="AE85" s="6">
        <v>0</v>
      </c>
      <c r="AF85" s="6">
        <v>0</v>
      </c>
      <c r="AG85" s="6">
        <v>0</v>
      </c>
      <c r="AH85" s="6">
        <v>0</v>
      </c>
      <c r="AI85" s="6">
        <v>0</v>
      </c>
      <c r="AJ85" s="6">
        <v>0</v>
      </c>
      <c r="AK85" s="6">
        <v>0</v>
      </c>
      <c r="AL85" s="6">
        <v>0</v>
      </c>
      <c r="AM85" s="6">
        <v>0</v>
      </c>
      <c r="AN85" s="6">
        <v>0</v>
      </c>
      <c r="AO85" s="6">
        <v>0</v>
      </c>
      <c r="AP85" s="6">
        <v>0</v>
      </c>
      <c r="AQ85" s="6">
        <v>0</v>
      </c>
      <c r="AR85" s="6">
        <v>0</v>
      </c>
      <c r="AS85" s="6">
        <v>0</v>
      </c>
      <c r="AT85" s="6">
        <v>0</v>
      </c>
      <c r="AU85" s="6">
        <v>0</v>
      </c>
      <c r="AV85" s="6">
        <v>0</v>
      </c>
      <c r="AW85" s="6">
        <v>0</v>
      </c>
      <c r="AX85" s="8">
        <v>0</v>
      </c>
      <c r="AY85" s="8">
        <v>0</v>
      </c>
      <c r="AZ85" s="8">
        <v>0</v>
      </c>
      <c r="BA85" s="8">
        <v>0</v>
      </c>
      <c r="BB85" s="8">
        <v>0</v>
      </c>
    </row>
    <row r="86" spans="1:54" x14ac:dyDescent="0.2">
      <c r="A86" s="2" t="s">
        <v>53</v>
      </c>
      <c r="B86" s="2" t="str">
        <f>LEFT(C86,2)</f>
        <v>34</v>
      </c>
      <c r="C86" s="2">
        <v>34035</v>
      </c>
      <c r="D86" s="2" t="s">
        <v>90</v>
      </c>
      <c r="E86" s="6">
        <v>2.1297026969632622</v>
      </c>
      <c r="F86" s="6">
        <v>2.2244888511361225</v>
      </c>
      <c r="G86" s="6">
        <v>2.2392078997664049</v>
      </c>
      <c r="H86" s="6">
        <v>2.6326600127415589</v>
      </c>
      <c r="I86" s="6">
        <v>2.3116330431089405</v>
      </c>
      <c r="J86" s="6">
        <v>2.2767882777659803</v>
      </c>
      <c r="K86" s="6">
        <v>2.2031526863452964</v>
      </c>
      <c r="L86" s="6">
        <v>2.2645385432151204</v>
      </c>
      <c r="M86" s="6">
        <v>1.9366039498832024</v>
      </c>
      <c r="N86" s="6">
        <v>1.8989428753450841</v>
      </c>
      <c r="O86" s="6">
        <v>1.9243300063707796</v>
      </c>
      <c r="P86" s="6">
        <v>2.0889428753450838</v>
      </c>
      <c r="Q86" s="6">
        <v>1.9127543002760672</v>
      </c>
      <c r="R86" s="6">
        <v>1.7365657252070501</v>
      </c>
      <c r="S86" s="6">
        <v>1.5603771501380337</v>
      </c>
      <c r="T86" s="6">
        <v>1.3841885750690168</v>
      </c>
      <c r="U86" s="6">
        <v>1.804</v>
      </c>
      <c r="V86" s="6">
        <v>1.208</v>
      </c>
      <c r="W86" s="6">
        <v>1.3720000000000001</v>
      </c>
      <c r="X86" s="6">
        <v>1.212</v>
      </c>
      <c r="Y86" s="8">
        <v>1.4613333333333334</v>
      </c>
      <c r="Z86" s="8">
        <v>1.4613333333333334</v>
      </c>
      <c r="AA86" s="8">
        <v>1.4613333333333334</v>
      </c>
      <c r="AB86" s="8">
        <v>1.4613333333333334</v>
      </c>
      <c r="AC86" s="8">
        <v>1.4613333333333334</v>
      </c>
      <c r="AD86" s="6">
        <v>13.04382499999997</v>
      </c>
      <c r="AE86" s="6">
        <v>13.98824999999988</v>
      </c>
      <c r="AF86" s="6">
        <v>14.932675000000017</v>
      </c>
      <c r="AG86" s="6">
        <v>15.877099999999928</v>
      </c>
      <c r="AH86" s="6">
        <v>16.821525000000065</v>
      </c>
      <c r="AI86" s="6">
        <v>17.765949999999975</v>
      </c>
      <c r="AJ86" s="6">
        <v>18.710374999999885</v>
      </c>
      <c r="AK86" s="6">
        <v>19.654800000000023</v>
      </c>
      <c r="AL86" s="6">
        <v>20.599224999999933</v>
      </c>
      <c r="AM86" s="6">
        <v>21.543650000000071</v>
      </c>
      <c r="AN86" s="6">
        <v>22.488074999999981</v>
      </c>
      <c r="AO86" s="6">
        <v>23.432499999999891</v>
      </c>
      <c r="AP86" s="6">
        <v>24.181869008170224</v>
      </c>
      <c r="AQ86" s="6">
        <v>24.93123801634033</v>
      </c>
      <c r="AR86" s="6">
        <v>25.680607024510664</v>
      </c>
      <c r="AS86" s="6">
        <v>26.429976032680997</v>
      </c>
      <c r="AT86" s="6">
        <v>27.179345040851331</v>
      </c>
      <c r="AU86" s="6">
        <v>27.928714049021437</v>
      </c>
      <c r="AV86" s="6">
        <v>28.67808305719177</v>
      </c>
      <c r="AW86" s="6">
        <v>29.427452065362104</v>
      </c>
      <c r="AX86" s="8">
        <v>29.567582789482884</v>
      </c>
      <c r="AY86" s="8">
        <v>30.268236410086757</v>
      </c>
      <c r="AZ86" s="8">
        <v>30.968890030690631</v>
      </c>
      <c r="BA86" s="8">
        <v>31.669543651294447</v>
      </c>
      <c r="BB86" s="8">
        <v>32.37019727189832</v>
      </c>
    </row>
    <row r="87" spans="1:54" x14ac:dyDescent="0.2">
      <c r="A87" s="2" t="s">
        <v>60</v>
      </c>
      <c r="B87" s="2" t="str">
        <f>LEFT(C87,2)</f>
        <v>34</v>
      </c>
      <c r="C87" s="2">
        <v>34036</v>
      </c>
      <c r="D87" s="2" t="s">
        <v>91</v>
      </c>
      <c r="E87" s="6">
        <v>14.851874070928011</v>
      </c>
      <c r="F87" s="6">
        <v>15.512882777659801</v>
      </c>
      <c r="G87" s="6">
        <v>15.615528774686771</v>
      </c>
      <c r="H87" s="6">
        <v>18.359339562539819</v>
      </c>
      <c r="I87" s="6">
        <v>16.120598853259715</v>
      </c>
      <c r="J87" s="6">
        <v>15.877602463368019</v>
      </c>
      <c r="K87" s="6">
        <v>15.36409110214483</v>
      </c>
      <c r="L87" s="6">
        <v>15.792176682947547</v>
      </c>
      <c r="M87" s="6">
        <v>13.505264387343384</v>
      </c>
      <c r="N87" s="6">
        <v>13.242627946485454</v>
      </c>
      <c r="O87" s="6">
        <v>13.41966978126991</v>
      </c>
      <c r="P87" s="6">
        <v>14.567627946485453</v>
      </c>
      <c r="Q87" s="6">
        <v>13.304102357188361</v>
      </c>
      <c r="R87" s="6">
        <v>12.040576767891272</v>
      </c>
      <c r="S87" s="6">
        <v>10.777051178594181</v>
      </c>
      <c r="T87" s="6">
        <v>9.5135255892970907</v>
      </c>
      <c r="U87" s="6">
        <v>9.2089999999999996</v>
      </c>
      <c r="V87" s="6">
        <v>8.25</v>
      </c>
      <c r="W87" s="6">
        <v>9.9</v>
      </c>
      <c r="X87" s="6">
        <v>7.6980000000000004</v>
      </c>
      <c r="Y87" s="8">
        <v>9.1196666666666673</v>
      </c>
      <c r="Z87" s="8">
        <v>9.1196666666666673</v>
      </c>
      <c r="AA87" s="8">
        <v>9.1196666666666673</v>
      </c>
      <c r="AB87" s="8">
        <v>9.1196666666666673</v>
      </c>
      <c r="AC87" s="8">
        <v>9.1196666666666673</v>
      </c>
      <c r="AD87" s="6">
        <v>0</v>
      </c>
      <c r="AE87" s="6">
        <v>0</v>
      </c>
      <c r="AF87" s="6">
        <v>0</v>
      </c>
      <c r="AG87" s="6">
        <v>0</v>
      </c>
      <c r="AH87" s="6">
        <v>0</v>
      </c>
      <c r="AI87" s="6">
        <v>0</v>
      </c>
      <c r="AJ87" s="6">
        <v>0</v>
      </c>
      <c r="AK87" s="6">
        <v>0</v>
      </c>
      <c r="AL87" s="6">
        <v>0</v>
      </c>
      <c r="AM87" s="6">
        <v>0</v>
      </c>
      <c r="AN87" s="6">
        <v>0</v>
      </c>
      <c r="AO87" s="6">
        <v>0</v>
      </c>
      <c r="AP87" s="6">
        <v>0</v>
      </c>
      <c r="AQ87" s="6">
        <v>0</v>
      </c>
      <c r="AR87" s="6">
        <v>0</v>
      </c>
      <c r="AS87" s="6">
        <v>0</v>
      </c>
      <c r="AT87" s="6">
        <v>0</v>
      </c>
      <c r="AU87" s="6">
        <v>0</v>
      </c>
      <c r="AV87" s="6">
        <v>0</v>
      </c>
      <c r="AW87" s="6">
        <v>0</v>
      </c>
      <c r="AX87" s="8">
        <v>0</v>
      </c>
      <c r="AY87" s="8">
        <v>0</v>
      </c>
      <c r="AZ87" s="8">
        <v>0</v>
      </c>
      <c r="BA87" s="8">
        <v>0</v>
      </c>
      <c r="BB87" s="8">
        <v>0</v>
      </c>
    </row>
    <row r="88" spans="1:54" x14ac:dyDescent="0.2">
      <c r="A88" s="2"/>
      <c r="B88" s="2"/>
      <c r="C88" s="2">
        <v>34037</v>
      </c>
      <c r="D88" s="3" t="s">
        <v>92</v>
      </c>
      <c r="E88" s="6">
        <v>3.362688468889361</v>
      </c>
      <c r="F88" s="6">
        <v>3.5123508175833513</v>
      </c>
      <c r="G88" s="6">
        <v>3.5355914206837968</v>
      </c>
      <c r="H88" s="6">
        <v>4.1568315990656188</v>
      </c>
      <c r="I88" s="6">
        <v>3.649946910172011</v>
      </c>
      <c r="J88" s="6">
        <v>3.5949288596304951</v>
      </c>
      <c r="K88" s="6">
        <v>3.4786621363346786</v>
      </c>
      <c r="L88" s="6">
        <v>3.5755871734975582</v>
      </c>
      <c r="M88" s="6">
        <v>3.0577957103418987</v>
      </c>
      <c r="N88" s="6">
        <v>2.9983308558080273</v>
      </c>
      <c r="O88" s="6">
        <v>3.0384157995328098</v>
      </c>
      <c r="P88" s="6">
        <v>3.2983308558080271</v>
      </c>
      <c r="Q88" s="6">
        <v>2.8826646846464219</v>
      </c>
      <c r="R88" s="6">
        <v>2.4669985134848167</v>
      </c>
      <c r="S88" s="6">
        <v>2.051332342323211</v>
      </c>
      <c r="T88" s="6">
        <v>1.6356661711616052</v>
      </c>
      <c r="U88" s="6">
        <v>3.0609999999999999</v>
      </c>
      <c r="V88" s="6">
        <v>1.22</v>
      </c>
      <c r="W88" s="6">
        <v>1.3240000000000001</v>
      </c>
      <c r="X88" s="6">
        <v>2.5044569892473114</v>
      </c>
      <c r="Y88" s="8">
        <v>1.8683333333333332</v>
      </c>
      <c r="Z88" s="8">
        <v>1.8683333333333332</v>
      </c>
      <c r="AA88" s="8">
        <v>1.8683333333333332</v>
      </c>
      <c r="AB88" s="8">
        <v>1.8683333333333332</v>
      </c>
      <c r="AC88" s="8">
        <v>1.8683333333333332</v>
      </c>
      <c r="AD88" s="6">
        <v>0</v>
      </c>
      <c r="AE88" s="6">
        <v>0</v>
      </c>
      <c r="AF88" s="6">
        <v>0</v>
      </c>
      <c r="AG88" s="6">
        <v>0</v>
      </c>
      <c r="AH88" s="6">
        <v>0</v>
      </c>
      <c r="AI88" s="6">
        <v>0</v>
      </c>
      <c r="AJ88" s="6">
        <v>0</v>
      </c>
      <c r="AK88" s="6">
        <v>0</v>
      </c>
      <c r="AL88" s="6">
        <v>0</v>
      </c>
      <c r="AM88" s="6">
        <v>0</v>
      </c>
      <c r="AN88" s="6">
        <v>0</v>
      </c>
      <c r="AO88" s="6">
        <v>0</v>
      </c>
      <c r="AP88" s="6">
        <v>0</v>
      </c>
      <c r="AQ88" s="6">
        <v>0</v>
      </c>
      <c r="AR88" s="6">
        <v>0</v>
      </c>
      <c r="AS88" s="6">
        <v>0</v>
      </c>
      <c r="AT88" s="6">
        <v>0</v>
      </c>
      <c r="AU88" s="6">
        <v>0</v>
      </c>
      <c r="AV88" s="6">
        <v>0</v>
      </c>
      <c r="AW88" s="6">
        <v>0</v>
      </c>
      <c r="AX88" s="8">
        <v>0</v>
      </c>
      <c r="AY88" s="8">
        <v>0</v>
      </c>
      <c r="AZ88" s="8">
        <v>0</v>
      </c>
      <c r="BA88" s="8">
        <v>0</v>
      </c>
      <c r="BB88" s="8">
        <v>0</v>
      </c>
    </row>
    <row r="89" spans="1:54" x14ac:dyDescent="0.2">
      <c r="A89" s="2" t="s">
        <v>53</v>
      </c>
      <c r="B89" s="2" t="str">
        <f t="shared" ref="B89:B98" si="5">LEFT(C89,2)</f>
        <v>34</v>
      </c>
      <c r="C89" s="2">
        <v>34038</v>
      </c>
      <c r="D89" s="2" t="s">
        <v>93</v>
      </c>
      <c r="E89" s="6">
        <v>6.6693321299638981</v>
      </c>
      <c r="F89" s="6">
        <v>6.9661624548736452</v>
      </c>
      <c r="G89" s="6">
        <v>7.0122563176895305</v>
      </c>
      <c r="H89" s="6">
        <v>8.2443826714801443</v>
      </c>
      <c r="I89" s="6">
        <v>7.2390613718411547</v>
      </c>
      <c r="J89" s="6">
        <v>7.1299422382671471</v>
      </c>
      <c r="K89" s="6">
        <v>6.8993465703971113</v>
      </c>
      <c r="L89" s="6">
        <v>7.0915812274368228</v>
      </c>
      <c r="M89" s="6">
        <v>6.0646281588447648</v>
      </c>
      <c r="N89" s="6">
        <v>5.9466895306859202</v>
      </c>
      <c r="O89" s="6">
        <v>6.026191335740072</v>
      </c>
      <c r="P89" s="6">
        <v>6.5416895306859209</v>
      </c>
      <c r="Q89" s="6">
        <v>5.2545516245487374</v>
      </c>
      <c r="R89" s="6">
        <v>3.967413718411553</v>
      </c>
      <c r="S89" s="6">
        <v>2.6802758122743682</v>
      </c>
      <c r="T89" s="6">
        <v>1.393137906137184</v>
      </c>
      <c r="U89" s="6">
        <v>1.393137906137184</v>
      </c>
      <c r="V89" s="6">
        <v>0.106</v>
      </c>
      <c r="W89" s="6">
        <v>0.75119578947368415</v>
      </c>
      <c r="X89" s="6">
        <v>0.96926666666666661</v>
      </c>
      <c r="Y89" s="8">
        <v>0.7501112318702895</v>
      </c>
      <c r="Z89" s="8">
        <v>0.7501112318702895</v>
      </c>
      <c r="AA89" s="8">
        <v>0.7501112318702895</v>
      </c>
      <c r="AB89" s="8">
        <v>0.7501112318702895</v>
      </c>
      <c r="AC89" s="8">
        <v>0.7501112318702895</v>
      </c>
      <c r="AD89" s="6">
        <v>29.364150000000336</v>
      </c>
      <c r="AE89" s="6">
        <v>31.69800000000032</v>
      </c>
      <c r="AF89" s="6">
        <v>34.031850000000304</v>
      </c>
      <c r="AG89" s="6">
        <v>36.365700000000288</v>
      </c>
      <c r="AH89" s="6">
        <v>38.699550000000272</v>
      </c>
      <c r="AI89" s="6">
        <v>41.033400000000256</v>
      </c>
      <c r="AJ89" s="6">
        <v>43.36725000000024</v>
      </c>
      <c r="AK89" s="6">
        <v>45.701100000000224</v>
      </c>
      <c r="AL89" s="6">
        <v>48.034950000000208</v>
      </c>
      <c r="AM89" s="6">
        <v>50.368800000000192</v>
      </c>
      <c r="AN89" s="6">
        <v>52.702650000000176</v>
      </c>
      <c r="AO89" s="6">
        <v>55.03650000000016</v>
      </c>
      <c r="AP89" s="6">
        <v>55.050992842049617</v>
      </c>
      <c r="AQ89" s="6">
        <v>55.065485684099237</v>
      </c>
      <c r="AR89" s="6">
        <v>55.079978526148849</v>
      </c>
      <c r="AS89" s="6">
        <v>55.094471368198469</v>
      </c>
      <c r="AT89" s="6">
        <v>55.108964210248089</v>
      </c>
      <c r="AU89" s="6">
        <v>55.123457052297709</v>
      </c>
      <c r="AV89" s="6">
        <v>55.137949894347329</v>
      </c>
      <c r="AW89" s="6">
        <v>55.152442736396942</v>
      </c>
      <c r="AX89" s="8">
        <v>55.415073416094174</v>
      </c>
      <c r="AY89" s="8">
        <v>56.728226814579784</v>
      </c>
      <c r="AZ89" s="8">
        <v>58.041380213065395</v>
      </c>
      <c r="BA89" s="8">
        <v>59.354533611551005</v>
      </c>
      <c r="BB89" s="8">
        <v>60.66768701003673</v>
      </c>
    </row>
    <row r="90" spans="1:54" x14ac:dyDescent="0.2">
      <c r="A90" s="2" t="s">
        <v>62</v>
      </c>
      <c r="B90" s="2" t="str">
        <f t="shared" si="5"/>
        <v>34</v>
      </c>
      <c r="C90" s="2">
        <v>34039</v>
      </c>
      <c r="D90" s="2" t="s">
        <v>94</v>
      </c>
      <c r="E90" s="6">
        <v>7.4074149659863942</v>
      </c>
      <c r="F90" s="6">
        <v>8.1059542060726741</v>
      </c>
      <c r="G90" s="6">
        <v>8.3618032188485163</v>
      </c>
      <c r="H90" s="6">
        <v>9.7226786129085774</v>
      </c>
      <c r="I90" s="6">
        <v>9.397058901609423</v>
      </c>
      <c r="J90" s="6">
        <v>8.5525282893645276</v>
      </c>
      <c r="K90" s="6">
        <v>10.346731043636968</v>
      </c>
      <c r="L90" s="6">
        <v>9.6124048448647752</v>
      </c>
      <c r="M90" s="6">
        <v>9.0020152646424432</v>
      </c>
      <c r="N90" s="6">
        <v>8.7644758586361373</v>
      </c>
      <c r="O90" s="6">
        <v>8.1325863613738179</v>
      </c>
      <c r="P90" s="6">
        <v>9.7705332669653231</v>
      </c>
      <c r="Q90" s="6">
        <v>8.1312266135722577</v>
      </c>
      <c r="R90" s="6">
        <v>6.4919199601791941</v>
      </c>
      <c r="S90" s="6">
        <v>4.8526133067861306</v>
      </c>
      <c r="T90" s="6">
        <v>3.2133066533930643</v>
      </c>
      <c r="U90" s="6">
        <v>1.4490000000000001</v>
      </c>
      <c r="V90" s="6">
        <v>1.5740000000000001</v>
      </c>
      <c r="W90" s="6">
        <v>1.405</v>
      </c>
      <c r="X90" s="6">
        <v>2.4470000000000001</v>
      </c>
      <c r="Y90" s="8">
        <v>1.476</v>
      </c>
      <c r="Z90" s="8">
        <v>1.476</v>
      </c>
      <c r="AA90" s="8">
        <v>1.476</v>
      </c>
      <c r="AB90" s="8">
        <v>1.476</v>
      </c>
      <c r="AC90" s="8">
        <v>1.476</v>
      </c>
      <c r="AD90" s="6">
        <v>117.76544999999987</v>
      </c>
      <c r="AE90" s="6">
        <v>119.26274999999987</v>
      </c>
      <c r="AF90" s="6">
        <v>120.76004999999986</v>
      </c>
      <c r="AG90" s="6">
        <v>122.25734999999986</v>
      </c>
      <c r="AH90" s="6">
        <v>123.75464999999986</v>
      </c>
      <c r="AI90" s="6">
        <v>125.25194999999985</v>
      </c>
      <c r="AJ90" s="6">
        <v>126.74924999999985</v>
      </c>
      <c r="AK90" s="6">
        <v>128.24654999999984</v>
      </c>
      <c r="AL90" s="6">
        <v>129.74384999999984</v>
      </c>
      <c r="AM90" s="6">
        <v>131.24114999999983</v>
      </c>
      <c r="AN90" s="6">
        <v>132.73844999999983</v>
      </c>
      <c r="AO90" s="6">
        <v>134.23574999999983</v>
      </c>
      <c r="AP90" s="6">
        <v>134.1751226119722</v>
      </c>
      <c r="AQ90" s="6">
        <v>134.11449522394443</v>
      </c>
      <c r="AR90" s="6">
        <v>134.05386783591663</v>
      </c>
      <c r="AS90" s="6">
        <v>133.99324044788887</v>
      </c>
      <c r="AT90" s="6">
        <v>133.93261305986107</v>
      </c>
      <c r="AU90" s="6">
        <v>133.87198567183327</v>
      </c>
      <c r="AV90" s="6">
        <v>133.8113582838055</v>
      </c>
      <c r="AW90" s="6">
        <v>133.75073089577771</v>
      </c>
      <c r="AX90" s="8">
        <v>134.38763913813864</v>
      </c>
      <c r="AY90" s="8">
        <v>137.57218034994276</v>
      </c>
      <c r="AZ90" s="8">
        <v>140.7567215617471</v>
      </c>
      <c r="BA90" s="8">
        <v>143.94126277355122</v>
      </c>
      <c r="BB90" s="8">
        <v>147.12580398535556</v>
      </c>
    </row>
    <row r="91" spans="1:54" x14ac:dyDescent="0.2">
      <c r="A91" s="2" t="s">
        <v>53</v>
      </c>
      <c r="B91" s="2" t="str">
        <f t="shared" si="5"/>
        <v>34</v>
      </c>
      <c r="C91" s="2">
        <v>34040</v>
      </c>
      <c r="D91" s="2" t="s">
        <v>95</v>
      </c>
      <c r="E91" s="6">
        <v>5.3517687074829929</v>
      </c>
      <c r="F91" s="6">
        <v>5.8564549527127916</v>
      </c>
      <c r="G91" s="6">
        <v>6.0413028040484491</v>
      </c>
      <c r="H91" s="6">
        <v>7.0245189978430389</v>
      </c>
      <c r="I91" s="6">
        <v>6.7892626514020238</v>
      </c>
      <c r="J91" s="6">
        <v>6.1790993860959018</v>
      </c>
      <c r="K91" s="6">
        <v>7.4753894143023061</v>
      </c>
      <c r="L91" s="6">
        <v>6.9448475194956023</v>
      </c>
      <c r="M91" s="6">
        <v>6.5038483490957351</v>
      </c>
      <c r="N91" s="6">
        <v>6.3322289696366347</v>
      </c>
      <c r="O91" s="6">
        <v>5.8756963663514181</v>
      </c>
      <c r="P91" s="6">
        <v>7.0590934129749456</v>
      </c>
      <c r="Q91" s="6">
        <v>5.9720747303799566</v>
      </c>
      <c r="R91" s="6">
        <v>4.8850560477849667</v>
      </c>
      <c r="S91" s="6">
        <v>3.7980373651899781</v>
      </c>
      <c r="T91" s="6">
        <v>2.7110186825949896</v>
      </c>
      <c r="U91" s="6">
        <v>1.4370000000000001</v>
      </c>
      <c r="V91" s="6">
        <v>1.6240000000000001</v>
      </c>
      <c r="W91" s="6">
        <v>1.7949999999999999</v>
      </c>
      <c r="X91" s="6">
        <v>1.643</v>
      </c>
      <c r="Y91" s="8">
        <v>1.6186666666666667</v>
      </c>
      <c r="Z91" s="8">
        <v>1.6186666666666667</v>
      </c>
      <c r="AA91" s="8">
        <v>1.6186666666666667</v>
      </c>
      <c r="AB91" s="8">
        <v>1.6186666666666667</v>
      </c>
      <c r="AC91" s="8">
        <v>1.6186666666666667</v>
      </c>
      <c r="AD91" s="6">
        <v>59.376674999999977</v>
      </c>
      <c r="AE91" s="6">
        <v>59.666999999999916</v>
      </c>
      <c r="AF91" s="6">
        <v>59.957324999999969</v>
      </c>
      <c r="AG91" s="6">
        <v>60.247650000000021</v>
      </c>
      <c r="AH91" s="6">
        <v>60.53797499999996</v>
      </c>
      <c r="AI91" s="6">
        <v>60.828300000000013</v>
      </c>
      <c r="AJ91" s="6">
        <v>61.118624999999952</v>
      </c>
      <c r="AK91" s="6">
        <v>61.408950000000004</v>
      </c>
      <c r="AL91" s="6">
        <v>61.699274999999943</v>
      </c>
      <c r="AM91" s="6">
        <v>61.989599999999996</v>
      </c>
      <c r="AN91" s="6">
        <v>62.279924999999935</v>
      </c>
      <c r="AO91" s="6">
        <v>62.570249999999987</v>
      </c>
      <c r="AP91" s="6">
        <v>62.264007381543365</v>
      </c>
      <c r="AQ91" s="6">
        <v>61.95776476308663</v>
      </c>
      <c r="AR91" s="6">
        <v>61.651522144629894</v>
      </c>
      <c r="AS91" s="6">
        <v>61.345279526173158</v>
      </c>
      <c r="AT91" s="6">
        <v>61.039036907716536</v>
      </c>
      <c r="AU91" s="6">
        <v>60.7327942892598</v>
      </c>
      <c r="AV91" s="6">
        <v>60.426551670803065</v>
      </c>
      <c r="AW91" s="6">
        <v>60.120309052346329</v>
      </c>
      <c r="AX91" s="8">
        <v>60.406596238309703</v>
      </c>
      <c r="AY91" s="8">
        <v>61.838032168127484</v>
      </c>
      <c r="AZ91" s="8">
        <v>63.269468097945264</v>
      </c>
      <c r="BA91" s="8">
        <v>64.700904027762931</v>
      </c>
      <c r="BB91" s="8">
        <v>66.132339957580712</v>
      </c>
    </row>
    <row r="92" spans="1:54" x14ac:dyDescent="0.2">
      <c r="A92" s="2" t="s">
        <v>60</v>
      </c>
      <c r="B92" s="2" t="str">
        <f t="shared" si="5"/>
        <v>34</v>
      </c>
      <c r="C92" s="2">
        <v>34041</v>
      </c>
      <c r="D92" s="2" t="s">
        <v>96</v>
      </c>
      <c r="E92" s="6">
        <v>11.545230409853474</v>
      </c>
      <c r="F92" s="6">
        <v>12.059071140369506</v>
      </c>
      <c r="G92" s="6">
        <v>12.138863877681036</v>
      </c>
      <c r="H92" s="6">
        <v>14.271788490125292</v>
      </c>
      <c r="I92" s="6">
        <v>12.53148439159057</v>
      </c>
      <c r="J92" s="6">
        <v>12.342589084731365</v>
      </c>
      <c r="K92" s="6">
        <v>11.943406668082396</v>
      </c>
      <c r="L92" s="6">
        <v>12.276182629008282</v>
      </c>
      <c r="M92" s="6">
        <v>10.498431938840518</v>
      </c>
      <c r="N92" s="6">
        <v>10.294269271607559</v>
      </c>
      <c r="O92" s="6">
        <v>10.431894245062647</v>
      </c>
      <c r="P92" s="6">
        <v>11.324269271607561</v>
      </c>
      <c r="Q92" s="6">
        <v>9.8172154172860484</v>
      </c>
      <c r="R92" s="6">
        <v>8.3101615629645362</v>
      </c>
      <c r="S92" s="6">
        <v>6.8031077086430241</v>
      </c>
      <c r="T92" s="6">
        <v>5.2960538543215128</v>
      </c>
      <c r="U92" s="6">
        <v>7.29</v>
      </c>
      <c r="V92" s="6">
        <v>3.7890000000000001</v>
      </c>
      <c r="W92" s="6">
        <v>8.0340000000000007</v>
      </c>
      <c r="X92" s="6">
        <v>2.988</v>
      </c>
      <c r="Y92" s="8">
        <v>6.3709999999999996</v>
      </c>
      <c r="Z92" s="8">
        <v>6.3709999999999996</v>
      </c>
      <c r="AA92" s="8">
        <v>6.3709999999999996</v>
      </c>
      <c r="AB92" s="8">
        <v>6.3709999999999996</v>
      </c>
      <c r="AC92" s="8">
        <v>6.3709999999999996</v>
      </c>
      <c r="AD92" s="6">
        <v>0</v>
      </c>
      <c r="AE92" s="6">
        <v>0</v>
      </c>
      <c r="AF92" s="6">
        <v>0</v>
      </c>
      <c r="AG92" s="6">
        <v>0</v>
      </c>
      <c r="AH92" s="6">
        <v>0</v>
      </c>
      <c r="AI92" s="6">
        <v>0</v>
      </c>
      <c r="AJ92" s="6">
        <v>0</v>
      </c>
      <c r="AK92" s="6">
        <v>0</v>
      </c>
      <c r="AL92" s="6">
        <v>0</v>
      </c>
      <c r="AM92" s="6">
        <v>0</v>
      </c>
      <c r="AN92" s="6">
        <v>0</v>
      </c>
      <c r="AO92" s="6">
        <v>0</v>
      </c>
      <c r="AP92" s="6">
        <v>0</v>
      </c>
      <c r="AQ92" s="6">
        <v>0</v>
      </c>
      <c r="AR92" s="6">
        <v>0</v>
      </c>
      <c r="AS92" s="6">
        <v>0</v>
      </c>
      <c r="AT92" s="6">
        <v>0</v>
      </c>
      <c r="AU92" s="6">
        <v>0</v>
      </c>
      <c r="AV92" s="6">
        <v>0</v>
      </c>
      <c r="AW92" s="6">
        <v>0</v>
      </c>
      <c r="AX92" s="8">
        <v>0</v>
      </c>
      <c r="AY92" s="8">
        <v>0</v>
      </c>
      <c r="AZ92" s="8">
        <v>0</v>
      </c>
      <c r="BA92" s="8">
        <v>0</v>
      </c>
      <c r="BB92" s="8">
        <v>0</v>
      </c>
    </row>
    <row r="93" spans="1:54" x14ac:dyDescent="0.2">
      <c r="A93" s="2" t="s">
        <v>62</v>
      </c>
      <c r="B93" s="2" t="str">
        <f t="shared" si="5"/>
        <v>34</v>
      </c>
      <c r="C93" s="2">
        <v>34042</v>
      </c>
      <c r="D93" s="2" t="s">
        <v>97</v>
      </c>
      <c r="E93" s="6">
        <v>1.3822448979591837</v>
      </c>
      <c r="F93" s="6">
        <v>1.5125943255350922</v>
      </c>
      <c r="G93" s="6">
        <v>1.5603364858138378</v>
      </c>
      <c r="H93" s="6">
        <v>1.8142797411647587</v>
      </c>
      <c r="I93" s="6">
        <v>1.7535181682429071</v>
      </c>
      <c r="J93" s="6">
        <v>1.5959263315082131</v>
      </c>
      <c r="K93" s="6">
        <v>1.9307297162767547</v>
      </c>
      <c r="L93" s="6">
        <v>1.7937023394723743</v>
      </c>
      <c r="M93" s="6">
        <v>1.6798018914883028</v>
      </c>
      <c r="N93" s="6">
        <v>1.6354763563962169</v>
      </c>
      <c r="O93" s="6">
        <v>1.5175639621702339</v>
      </c>
      <c r="P93" s="6">
        <v>1.8232095569935292</v>
      </c>
      <c r="Q93" s="6">
        <v>1.5415676455948233</v>
      </c>
      <c r="R93" s="6">
        <v>1.2599257341961176</v>
      </c>
      <c r="S93" s="6">
        <v>0.97828382279741155</v>
      </c>
      <c r="T93" s="6">
        <v>0.69664191139870579</v>
      </c>
      <c r="U93" s="6">
        <v>0.749</v>
      </c>
      <c r="V93" s="6">
        <v>0.41499999999999998</v>
      </c>
      <c r="W93" s="6">
        <v>0.752</v>
      </c>
      <c r="X93" s="6">
        <v>0.79</v>
      </c>
      <c r="Y93" s="8">
        <v>0.6386666666666666</v>
      </c>
      <c r="Z93" s="8">
        <v>0.6386666666666666</v>
      </c>
      <c r="AA93" s="8">
        <v>0.6386666666666666</v>
      </c>
      <c r="AB93" s="8">
        <v>0.6386666666666666</v>
      </c>
      <c r="AC93" s="8">
        <v>0.6386666666666666</v>
      </c>
      <c r="AD93" s="6">
        <v>19.078543750000108</v>
      </c>
      <c r="AE93" s="6">
        <v>18.598125000000095</v>
      </c>
      <c r="AF93" s="6">
        <v>18.117706250000083</v>
      </c>
      <c r="AG93" s="6">
        <v>17.63728750000007</v>
      </c>
      <c r="AH93" s="6">
        <v>17.156868750000058</v>
      </c>
      <c r="AI93" s="6">
        <v>16.676450000000045</v>
      </c>
      <c r="AJ93" s="6">
        <v>16.196031250000033</v>
      </c>
      <c r="AK93" s="6">
        <v>15.715612500000134</v>
      </c>
      <c r="AL93" s="6">
        <v>15.235193750000121</v>
      </c>
      <c r="AM93" s="6">
        <v>14.754775000000109</v>
      </c>
      <c r="AN93" s="6">
        <v>14.274356250000096</v>
      </c>
      <c r="AO93" s="6">
        <v>13.793937500000084</v>
      </c>
      <c r="AP93" s="6">
        <v>14.659991213115518</v>
      </c>
      <c r="AQ93" s="6">
        <v>15.526044926230952</v>
      </c>
      <c r="AR93" s="6">
        <v>16.392098639346159</v>
      </c>
      <c r="AS93" s="6">
        <v>17.258152352461593</v>
      </c>
      <c r="AT93" s="6">
        <v>18.124206065577027</v>
      </c>
      <c r="AU93" s="6">
        <v>18.990259778692462</v>
      </c>
      <c r="AV93" s="6">
        <v>19.856313491807896</v>
      </c>
      <c r="AW93" s="6">
        <v>20.722367204923103</v>
      </c>
      <c r="AX93" s="8">
        <v>20.821045143994127</v>
      </c>
      <c r="AY93" s="8">
        <v>21.314434839349445</v>
      </c>
      <c r="AZ93" s="8">
        <v>21.807824534704764</v>
      </c>
      <c r="BA93" s="8">
        <v>22.301214230060054</v>
      </c>
      <c r="BB93" s="8">
        <v>22.794603925415373</v>
      </c>
    </row>
    <row r="94" spans="1:54" x14ac:dyDescent="0.2">
      <c r="A94" s="2" t="s">
        <v>60</v>
      </c>
      <c r="B94" s="2" t="str">
        <f t="shared" si="5"/>
        <v>34</v>
      </c>
      <c r="C94" s="2">
        <v>34043</v>
      </c>
      <c r="D94" s="3" t="s">
        <v>98</v>
      </c>
      <c r="E94" s="6">
        <v>1.7373890422595029</v>
      </c>
      <c r="F94" s="6">
        <v>1.8147145890847312</v>
      </c>
      <c r="G94" s="6">
        <v>1.8267222340199616</v>
      </c>
      <c r="H94" s="6">
        <v>2.1476963261839033</v>
      </c>
      <c r="I94" s="6">
        <v>1.8858059035888723</v>
      </c>
      <c r="J94" s="6">
        <v>1.8573799108090889</v>
      </c>
      <c r="K94" s="6">
        <v>1.7973087704395836</v>
      </c>
      <c r="L94" s="6">
        <v>1.8473867063070715</v>
      </c>
      <c r="M94" s="6">
        <v>1.5798611170099808</v>
      </c>
      <c r="N94" s="6">
        <v>1.5491376088341473</v>
      </c>
      <c r="O94" s="6">
        <v>1.5698481630919516</v>
      </c>
      <c r="P94" s="6">
        <v>1.7041376088341473</v>
      </c>
      <c r="Q94" s="6">
        <v>1.7033100870673177</v>
      </c>
      <c r="R94" s="6">
        <v>1.7024825653004885</v>
      </c>
      <c r="S94" s="6">
        <v>1.701655043533659</v>
      </c>
      <c r="T94" s="6">
        <v>1.7008275217668296</v>
      </c>
      <c r="U94" s="6">
        <v>1.7008275217668296</v>
      </c>
      <c r="V94" s="6">
        <v>1.7</v>
      </c>
      <c r="W94" s="6">
        <v>6.3241588785046723</v>
      </c>
      <c r="X94" s="6">
        <v>0.89345652173913026</v>
      </c>
      <c r="Y94" s="8">
        <v>3.6165708193939139</v>
      </c>
      <c r="Z94" s="8">
        <v>4.7910236839883424</v>
      </c>
      <c r="AA94" s="8">
        <v>5.9654765485828278</v>
      </c>
      <c r="AB94" s="8">
        <v>7.1399294131773274</v>
      </c>
      <c r="AC94" s="8">
        <v>8.314382277771756</v>
      </c>
      <c r="AD94" s="6">
        <v>0</v>
      </c>
      <c r="AE94" s="6">
        <v>0</v>
      </c>
      <c r="AF94" s="6">
        <v>0</v>
      </c>
      <c r="AG94" s="6">
        <v>0</v>
      </c>
      <c r="AH94" s="6">
        <v>0</v>
      </c>
      <c r="AI94" s="6">
        <v>0</v>
      </c>
      <c r="AJ94" s="6">
        <v>0</v>
      </c>
      <c r="AK94" s="6">
        <v>0</v>
      </c>
      <c r="AL94" s="6">
        <v>0</v>
      </c>
      <c r="AM94" s="6">
        <v>0</v>
      </c>
      <c r="AN94" s="6">
        <v>0</v>
      </c>
      <c r="AO94" s="6">
        <v>0</v>
      </c>
      <c r="AP94" s="6">
        <v>0</v>
      </c>
      <c r="AQ94" s="6">
        <v>0</v>
      </c>
      <c r="AR94" s="6">
        <v>0</v>
      </c>
      <c r="AS94" s="6">
        <v>0</v>
      </c>
      <c r="AT94" s="6">
        <v>0</v>
      </c>
      <c r="AU94" s="6">
        <v>0</v>
      </c>
      <c r="AV94" s="6">
        <v>0</v>
      </c>
      <c r="AW94" s="6">
        <v>0</v>
      </c>
      <c r="AX94" s="8">
        <v>0</v>
      </c>
      <c r="AY94" s="8">
        <v>0</v>
      </c>
      <c r="AZ94" s="8">
        <v>0</v>
      </c>
      <c r="BA94" s="8">
        <v>0</v>
      </c>
      <c r="BB94" s="8">
        <v>0</v>
      </c>
    </row>
    <row r="95" spans="1:54" x14ac:dyDescent="0.2">
      <c r="A95" s="2" t="s">
        <v>53</v>
      </c>
      <c r="B95" s="2" t="str">
        <f t="shared" si="5"/>
        <v>34</v>
      </c>
      <c r="C95" s="2">
        <v>34044</v>
      </c>
      <c r="D95" s="2" t="s">
        <v>99</v>
      </c>
      <c r="E95" s="6">
        <v>0.89671692503716294</v>
      </c>
      <c r="F95" s="6">
        <v>0.93662688468889355</v>
      </c>
      <c r="G95" s="6">
        <v>0.94282437884901249</v>
      </c>
      <c r="H95" s="6">
        <v>1.1084884264174983</v>
      </c>
      <c r="I95" s="6">
        <v>0.97331917604586971</v>
      </c>
      <c r="J95" s="6">
        <v>0.95864769590146537</v>
      </c>
      <c r="K95" s="6">
        <v>0.92764323635591428</v>
      </c>
      <c r="L95" s="6">
        <v>0.95348991293268215</v>
      </c>
      <c r="M95" s="6">
        <v>0.81541218942450633</v>
      </c>
      <c r="N95" s="6">
        <v>0.7995548948821406</v>
      </c>
      <c r="O95" s="6">
        <v>0.81024421320874918</v>
      </c>
      <c r="P95" s="6">
        <v>0.87955489488214067</v>
      </c>
      <c r="Q95" s="6">
        <v>0.7914439159057125</v>
      </c>
      <c r="R95" s="6">
        <v>0.70333293692928445</v>
      </c>
      <c r="S95" s="6">
        <v>0.61522195795285628</v>
      </c>
      <c r="T95" s="6">
        <v>0.52711097897642811</v>
      </c>
      <c r="U95" s="6">
        <v>0.63100000000000001</v>
      </c>
      <c r="V95" s="6">
        <v>0.439</v>
      </c>
      <c r="W95" s="6">
        <v>0.314</v>
      </c>
      <c r="X95" s="6">
        <v>0.32100000000000001</v>
      </c>
      <c r="Y95" s="8">
        <v>0.46133333333333337</v>
      </c>
      <c r="Z95" s="8">
        <v>0.46133333333333337</v>
      </c>
      <c r="AA95" s="8">
        <v>0.46133333333333337</v>
      </c>
      <c r="AB95" s="8">
        <v>0.46133333333333337</v>
      </c>
      <c r="AC95" s="8">
        <v>0.46133333333333337</v>
      </c>
      <c r="AD95" s="6">
        <v>6.9085062499998457</v>
      </c>
      <c r="AE95" s="6">
        <v>7.9027499999997417</v>
      </c>
      <c r="AF95" s="6">
        <v>8.896993749999865</v>
      </c>
      <c r="AG95" s="6">
        <v>9.891237499999761</v>
      </c>
      <c r="AH95" s="6">
        <v>10.885481249999884</v>
      </c>
      <c r="AI95" s="6">
        <v>11.87972499999978</v>
      </c>
      <c r="AJ95" s="6">
        <v>12.873968749999904</v>
      </c>
      <c r="AK95" s="6">
        <v>13.8682124999998</v>
      </c>
      <c r="AL95" s="6">
        <v>14.862456249999923</v>
      </c>
      <c r="AM95" s="6">
        <v>15.856699999999819</v>
      </c>
      <c r="AN95" s="6">
        <v>16.850943749999942</v>
      </c>
      <c r="AO95" s="6">
        <v>17.845187499999838</v>
      </c>
      <c r="AP95" s="6">
        <v>18.177620866863322</v>
      </c>
      <c r="AQ95" s="6">
        <v>18.510054233726805</v>
      </c>
      <c r="AR95" s="6">
        <v>18.842487600590175</v>
      </c>
      <c r="AS95" s="6">
        <v>19.174920967453659</v>
      </c>
      <c r="AT95" s="6">
        <v>19.507354334317029</v>
      </c>
      <c r="AU95" s="6">
        <v>19.839787701180512</v>
      </c>
      <c r="AV95" s="6">
        <v>20.172221068043882</v>
      </c>
      <c r="AW95" s="6">
        <v>20.504654434907252</v>
      </c>
      <c r="AX95" s="8">
        <v>20.602295646502171</v>
      </c>
      <c r="AY95" s="8">
        <v>21.090501704476168</v>
      </c>
      <c r="AZ95" s="8">
        <v>21.578707762450136</v>
      </c>
      <c r="BA95" s="8">
        <v>22.066913820424134</v>
      </c>
      <c r="BB95" s="8">
        <v>22.555119878398102</v>
      </c>
    </row>
    <row r="96" spans="1:54" x14ac:dyDescent="0.2">
      <c r="A96" s="2" t="s">
        <v>53</v>
      </c>
      <c r="B96" s="2" t="str">
        <f t="shared" si="5"/>
        <v>34</v>
      </c>
      <c r="C96" s="2">
        <v>34045</v>
      </c>
      <c r="D96" s="2" t="s">
        <v>100</v>
      </c>
      <c r="E96" s="6">
        <v>11.601275217668293</v>
      </c>
      <c r="F96" s="6">
        <v>12.11761032066256</v>
      </c>
      <c r="G96" s="6">
        <v>12.1977904013591</v>
      </c>
      <c r="H96" s="6">
        <v>14.341069016776384</v>
      </c>
      <c r="I96" s="6">
        <v>12.592316840093437</v>
      </c>
      <c r="J96" s="6">
        <v>12.402504565725208</v>
      </c>
      <c r="K96" s="6">
        <v>12.001384370354639</v>
      </c>
      <c r="L96" s="6">
        <v>12.335775748566574</v>
      </c>
      <c r="M96" s="6">
        <v>10.54939520067955</v>
      </c>
      <c r="N96" s="6">
        <v>10.344241452537693</v>
      </c>
      <c r="O96" s="6">
        <v>10.482534508388193</v>
      </c>
      <c r="P96" s="6">
        <v>11.379241452537693</v>
      </c>
      <c r="Q96" s="6">
        <v>11.754993162030155</v>
      </c>
      <c r="R96" s="6">
        <v>12.130744871522614</v>
      </c>
      <c r="S96" s="6">
        <v>12.506496581015076</v>
      </c>
      <c r="T96" s="6">
        <v>12.882248290507537</v>
      </c>
      <c r="U96" s="6">
        <v>10.379</v>
      </c>
      <c r="V96" s="6">
        <v>13.257999999999999</v>
      </c>
      <c r="W96" s="6">
        <v>13.577999999999999</v>
      </c>
      <c r="X96" s="6">
        <v>13.618</v>
      </c>
      <c r="Y96" s="8">
        <v>12.715443504771851</v>
      </c>
      <c r="Z96" s="8">
        <v>13.241324240034736</v>
      </c>
      <c r="AA96" s="8">
        <v>13.76720497529762</v>
      </c>
      <c r="AB96" s="8">
        <v>14.293085710560506</v>
      </c>
      <c r="AC96" s="8">
        <v>14.81896644582339</v>
      </c>
      <c r="AD96" s="6">
        <v>12.367799999999988</v>
      </c>
      <c r="AE96" s="6">
        <v>13.132499999999936</v>
      </c>
      <c r="AF96" s="6">
        <v>13.897200000000112</v>
      </c>
      <c r="AG96" s="6">
        <v>14.66190000000006</v>
      </c>
      <c r="AH96" s="6">
        <v>15.426600000000008</v>
      </c>
      <c r="AI96" s="6">
        <v>16.191299999999956</v>
      </c>
      <c r="AJ96" s="6">
        <v>16.955999999999904</v>
      </c>
      <c r="AK96" s="6">
        <v>17.720700000000079</v>
      </c>
      <c r="AL96" s="6">
        <v>18.485400000000027</v>
      </c>
      <c r="AM96" s="6">
        <v>19.250099999999975</v>
      </c>
      <c r="AN96" s="6">
        <v>20.014799999999923</v>
      </c>
      <c r="AO96" s="6">
        <v>20.779500000000098</v>
      </c>
      <c r="AP96" s="6">
        <v>21.437340373003735</v>
      </c>
      <c r="AQ96" s="6">
        <v>22.0951807460076</v>
      </c>
      <c r="AR96" s="6">
        <v>22.753021119011464</v>
      </c>
      <c r="AS96" s="6">
        <v>23.410861492015329</v>
      </c>
      <c r="AT96" s="6">
        <v>24.068701865019193</v>
      </c>
      <c r="AU96" s="6">
        <v>24.726542238023058</v>
      </c>
      <c r="AV96" s="6">
        <v>25.384382611026695</v>
      </c>
      <c r="AW96" s="6">
        <v>26.042222984030559</v>
      </c>
      <c r="AX96" s="8">
        <v>26.283542929744101</v>
      </c>
      <c r="AY96" s="8">
        <v>27.490142658311697</v>
      </c>
      <c r="AZ96" s="8">
        <v>28.696742386879293</v>
      </c>
      <c r="BA96" s="8">
        <v>29.90334211544689</v>
      </c>
      <c r="BB96" s="8">
        <v>31.109941844014486</v>
      </c>
    </row>
    <row r="97" spans="1:54" x14ac:dyDescent="0.2">
      <c r="A97" s="2" t="s">
        <v>53</v>
      </c>
      <c r="B97" s="2" t="str">
        <f t="shared" si="5"/>
        <v>34</v>
      </c>
      <c r="C97" s="2">
        <v>34046</v>
      </c>
      <c r="D97" s="2" t="s">
        <v>101</v>
      </c>
      <c r="E97" s="6">
        <v>4.8555782312925171</v>
      </c>
      <c r="F97" s="6">
        <v>5.3134723743155803</v>
      </c>
      <c r="G97" s="6">
        <v>5.4811820142691223</v>
      </c>
      <c r="H97" s="6">
        <v>6.373239090758255</v>
      </c>
      <c r="I97" s="6">
        <v>6.1597945910071346</v>
      </c>
      <c r="J97" s="6">
        <v>5.6062027542724406</v>
      </c>
      <c r="K97" s="6">
        <v>6.7823069520491126</v>
      </c>
      <c r="L97" s="6">
        <v>6.3009543719926997</v>
      </c>
      <c r="M97" s="6">
        <v>5.9008425418948063</v>
      </c>
      <c r="N97" s="6">
        <v>5.7451348929815831</v>
      </c>
      <c r="O97" s="6">
        <v>5.3309298158287701</v>
      </c>
      <c r="P97" s="6">
        <v>6.404607930977269</v>
      </c>
      <c r="Q97" s="6">
        <v>5.5788863447818153</v>
      </c>
      <c r="R97" s="6">
        <v>4.7531647585863608</v>
      </c>
      <c r="S97" s="6">
        <v>3.9274431723909076</v>
      </c>
      <c r="T97" s="6">
        <v>3.1017215861954535</v>
      </c>
      <c r="U97" s="6">
        <v>2.6920000000000002</v>
      </c>
      <c r="V97" s="6">
        <v>2.2759999999999998</v>
      </c>
      <c r="W97" s="6">
        <v>2.3210000000000002</v>
      </c>
      <c r="X97" s="6">
        <v>2.3250000000000002</v>
      </c>
      <c r="Y97" s="8">
        <v>2.4296666666666664</v>
      </c>
      <c r="Z97" s="8">
        <v>2.4296666666666664</v>
      </c>
      <c r="AA97" s="8">
        <v>2.4296666666666664</v>
      </c>
      <c r="AB97" s="8">
        <v>2.4296666666666664</v>
      </c>
      <c r="AC97" s="8">
        <v>2.4296666666666664</v>
      </c>
      <c r="AD97" s="6">
        <v>15.940037500000017</v>
      </c>
      <c r="AE97" s="6">
        <v>17.583750000000236</v>
      </c>
      <c r="AF97" s="6">
        <v>19.227462500000001</v>
      </c>
      <c r="AG97" s="6">
        <v>20.871175000000221</v>
      </c>
      <c r="AH97" s="6">
        <v>22.514887499999986</v>
      </c>
      <c r="AI97" s="6">
        <v>24.158600000000206</v>
      </c>
      <c r="AJ97" s="6">
        <v>25.802312499999971</v>
      </c>
      <c r="AK97" s="6">
        <v>27.446025000000191</v>
      </c>
      <c r="AL97" s="6">
        <v>29.089737499999956</v>
      </c>
      <c r="AM97" s="6">
        <v>30.733450000000175</v>
      </c>
      <c r="AN97" s="6">
        <v>32.37716249999994</v>
      </c>
      <c r="AO97" s="6">
        <v>34.02087500000016</v>
      </c>
      <c r="AP97" s="6">
        <v>34.709186124299094</v>
      </c>
      <c r="AQ97" s="6">
        <v>35.397497248598256</v>
      </c>
      <c r="AR97" s="6">
        <v>36.085808372897418</v>
      </c>
      <c r="AS97" s="6">
        <v>36.77411949719658</v>
      </c>
      <c r="AT97" s="6">
        <v>37.462430621495514</v>
      </c>
      <c r="AU97" s="6">
        <v>38.150741745794676</v>
      </c>
      <c r="AV97" s="6">
        <v>38.839052870093838</v>
      </c>
      <c r="AW97" s="6">
        <v>39.527363994392999</v>
      </c>
      <c r="AX97" s="8">
        <v>39.715589537223366</v>
      </c>
      <c r="AY97" s="8">
        <v>40.656717251375596</v>
      </c>
      <c r="AZ97" s="8">
        <v>41.597844965527827</v>
      </c>
      <c r="BA97" s="8">
        <v>42.538972679680057</v>
      </c>
      <c r="BB97" s="8">
        <v>43.480100393832231</v>
      </c>
    </row>
    <row r="98" spans="1:54" x14ac:dyDescent="0.2">
      <c r="A98" s="2" t="s">
        <v>60</v>
      </c>
      <c r="B98" s="2" t="str">
        <f t="shared" si="5"/>
        <v>34</v>
      </c>
      <c r="C98" s="2">
        <v>34048</v>
      </c>
      <c r="D98" s="3" t="s">
        <v>102</v>
      </c>
      <c r="E98" s="6">
        <v>2.2417923125929069</v>
      </c>
      <c r="F98" s="6">
        <v>2.3415672117222339</v>
      </c>
      <c r="G98" s="6">
        <v>2.3570609471225312</v>
      </c>
      <c r="H98" s="6">
        <v>2.7712210660437457</v>
      </c>
      <c r="I98" s="6">
        <v>2.4332979401146742</v>
      </c>
      <c r="J98" s="6">
        <v>2.396619239753663</v>
      </c>
      <c r="K98" s="6">
        <v>2.3191080908897854</v>
      </c>
      <c r="L98" s="6">
        <v>2.3837247823317051</v>
      </c>
      <c r="M98" s="6">
        <v>2.0385304735612655</v>
      </c>
      <c r="N98" s="6">
        <v>1.9988872372053512</v>
      </c>
      <c r="O98" s="6">
        <v>2.0256105330218728</v>
      </c>
      <c r="P98" s="6">
        <v>2.1988872372053514</v>
      </c>
      <c r="Q98" s="6">
        <v>2.1991097897642811</v>
      </c>
      <c r="R98" s="6">
        <v>2.1993323423232107</v>
      </c>
      <c r="S98" s="6">
        <v>2.1995548948821408</v>
      </c>
      <c r="T98" s="6">
        <v>2.1997774474410705</v>
      </c>
      <c r="U98" s="6">
        <v>2.1997774474410705</v>
      </c>
      <c r="V98" s="6">
        <v>2.2000000000000002</v>
      </c>
      <c r="W98" s="6">
        <v>2.0397272727272724</v>
      </c>
      <c r="X98" s="6">
        <v>1.5477849462365592</v>
      </c>
      <c r="Y98" s="8">
        <v>2.1465015733894481</v>
      </c>
      <c r="Z98" s="8">
        <v>2.1465015733894481</v>
      </c>
      <c r="AA98" s="8">
        <v>2.1465015733894481</v>
      </c>
      <c r="AB98" s="8">
        <v>2.1465015733894481</v>
      </c>
      <c r="AC98" s="8">
        <v>2.1465015733894481</v>
      </c>
      <c r="AD98" s="6">
        <v>0</v>
      </c>
      <c r="AE98" s="6">
        <v>0</v>
      </c>
      <c r="AF98" s="6">
        <v>0</v>
      </c>
      <c r="AG98" s="6">
        <v>0</v>
      </c>
      <c r="AH98" s="6">
        <v>0</v>
      </c>
      <c r="AI98" s="6">
        <v>0</v>
      </c>
      <c r="AJ98" s="6">
        <v>0</v>
      </c>
      <c r="AK98" s="6">
        <v>0</v>
      </c>
      <c r="AL98" s="6">
        <v>0</v>
      </c>
      <c r="AM98" s="6">
        <v>0</v>
      </c>
      <c r="AN98" s="6">
        <v>0</v>
      </c>
      <c r="AO98" s="6">
        <v>0</v>
      </c>
      <c r="AP98" s="6">
        <v>0</v>
      </c>
      <c r="AQ98" s="6">
        <v>0</v>
      </c>
      <c r="AR98" s="6">
        <v>0</v>
      </c>
      <c r="AS98" s="6">
        <v>0</v>
      </c>
      <c r="AT98" s="6">
        <v>0</v>
      </c>
      <c r="AU98" s="6">
        <v>0</v>
      </c>
      <c r="AV98" s="6">
        <v>0</v>
      </c>
      <c r="AW98" s="6">
        <v>0</v>
      </c>
      <c r="AX98" s="8">
        <v>0</v>
      </c>
      <c r="AY98" s="8">
        <v>0</v>
      </c>
      <c r="AZ98" s="8">
        <v>0</v>
      </c>
      <c r="BA98" s="8">
        <v>0</v>
      </c>
      <c r="BB98" s="8">
        <v>0</v>
      </c>
    </row>
    <row r="99" spans="1:54" x14ac:dyDescent="0.2">
      <c r="A99" s="2" t="s">
        <v>60</v>
      </c>
      <c r="B99" s="2" t="str">
        <f t="shared" ref="B99:B101" si="6">LEFT(C99,2)</f>
        <v>34</v>
      </c>
      <c r="C99" s="2">
        <v>34049</v>
      </c>
      <c r="D99" s="3" t="s">
        <v>370</v>
      </c>
      <c r="E99" s="6">
        <v>1.7373890422595029</v>
      </c>
      <c r="F99" s="6">
        <v>1.8147145890847312</v>
      </c>
      <c r="G99" s="6">
        <v>1.8267222340199616</v>
      </c>
      <c r="H99" s="6">
        <v>2.1476963261839033</v>
      </c>
      <c r="I99" s="6">
        <v>1.8858059035888723</v>
      </c>
      <c r="J99" s="6">
        <v>1.8573799108090889</v>
      </c>
      <c r="K99" s="6">
        <v>1.7973087704395836</v>
      </c>
      <c r="L99" s="6">
        <v>1.8473867063070715</v>
      </c>
      <c r="M99" s="6">
        <v>1.5798611170099808</v>
      </c>
      <c r="N99" s="6">
        <v>1.5491376088341473</v>
      </c>
      <c r="O99" s="6">
        <v>1.5698481630919516</v>
      </c>
      <c r="P99" s="6">
        <v>1.7041376088341473</v>
      </c>
      <c r="Q99" s="6">
        <v>1.7033100870673177</v>
      </c>
      <c r="R99" s="6">
        <v>1.7024825653004885</v>
      </c>
      <c r="S99" s="6">
        <v>1.701655043533659</v>
      </c>
      <c r="T99" s="6">
        <v>1.7008275217668296</v>
      </c>
      <c r="U99" s="6">
        <v>1.7008275217668296</v>
      </c>
      <c r="V99" s="6">
        <v>1.7</v>
      </c>
      <c r="W99" s="6">
        <v>7.9609999999999994</v>
      </c>
      <c r="X99" s="6">
        <v>1.1259999999999999</v>
      </c>
      <c r="Y99" s="8">
        <v>4.3166413480727073</v>
      </c>
      <c r="Z99" s="8">
        <v>5.9223697532572146</v>
      </c>
      <c r="AA99" s="8">
        <v>7.5280981584417077</v>
      </c>
      <c r="AB99" s="8">
        <v>9.1338265636263145</v>
      </c>
      <c r="AC99" s="8">
        <v>10.739554968810808</v>
      </c>
      <c r="AD99" s="6">
        <v>0</v>
      </c>
      <c r="AE99" s="6">
        <v>0</v>
      </c>
      <c r="AF99" s="6">
        <v>0</v>
      </c>
      <c r="AG99" s="6">
        <v>0</v>
      </c>
      <c r="AH99" s="6">
        <v>0</v>
      </c>
      <c r="AI99" s="6">
        <v>0</v>
      </c>
      <c r="AJ99" s="6">
        <v>0</v>
      </c>
      <c r="AK99" s="6">
        <v>0</v>
      </c>
      <c r="AL99" s="6">
        <v>0</v>
      </c>
      <c r="AM99" s="6">
        <v>0</v>
      </c>
      <c r="AN99" s="6">
        <v>0</v>
      </c>
      <c r="AO99" s="6">
        <v>0</v>
      </c>
      <c r="AP99" s="6">
        <v>0</v>
      </c>
      <c r="AQ99" s="6">
        <v>0</v>
      </c>
      <c r="AR99" s="6">
        <v>0</v>
      </c>
      <c r="AS99" s="6">
        <v>0</v>
      </c>
      <c r="AT99" s="6">
        <v>0</v>
      </c>
      <c r="AU99" s="6">
        <v>0</v>
      </c>
      <c r="AV99" s="6">
        <v>0</v>
      </c>
      <c r="AW99" s="6">
        <v>0</v>
      </c>
      <c r="AX99" s="8">
        <v>0</v>
      </c>
      <c r="AY99" s="8">
        <v>0</v>
      </c>
      <c r="AZ99" s="8">
        <v>0</v>
      </c>
      <c r="BA99" s="8">
        <v>0</v>
      </c>
      <c r="BB99" s="8">
        <v>0</v>
      </c>
    </row>
    <row r="100" spans="1:54" x14ac:dyDescent="0.2">
      <c r="A100" s="2" t="s">
        <v>60</v>
      </c>
      <c r="B100" s="2" t="str">
        <f t="shared" si="6"/>
        <v>34</v>
      </c>
      <c r="C100" s="2">
        <v>34050</v>
      </c>
      <c r="D100" s="3" t="s">
        <v>371</v>
      </c>
      <c r="E100" s="6">
        <v>2.2417923125929069</v>
      </c>
      <c r="F100" s="6">
        <v>2.3415672117222339</v>
      </c>
      <c r="G100" s="6">
        <v>2.3570609471225312</v>
      </c>
      <c r="H100" s="6">
        <v>2.7712210660437457</v>
      </c>
      <c r="I100" s="6">
        <v>2.4332979401146742</v>
      </c>
      <c r="J100" s="6">
        <v>2.396619239753663</v>
      </c>
      <c r="K100" s="6">
        <v>2.3191080908897854</v>
      </c>
      <c r="L100" s="6">
        <v>2.3837247823317051</v>
      </c>
      <c r="M100" s="6">
        <v>2.0385304735612655</v>
      </c>
      <c r="N100" s="6">
        <v>1.9988872372053512</v>
      </c>
      <c r="O100" s="6">
        <v>2.0256105330218728</v>
      </c>
      <c r="P100" s="6">
        <v>2.1988872372053514</v>
      </c>
      <c r="Q100" s="6">
        <v>2.1991097897642811</v>
      </c>
      <c r="R100" s="6">
        <v>2.1993323423232107</v>
      </c>
      <c r="S100" s="6">
        <v>2.1995548948821408</v>
      </c>
      <c r="T100" s="6">
        <v>2.1997774474410705</v>
      </c>
      <c r="U100" s="6">
        <v>2.1997774474410705</v>
      </c>
      <c r="V100" s="6">
        <v>2.2000000000000002</v>
      </c>
      <c r="W100" s="6">
        <v>2.4929999999999999</v>
      </c>
      <c r="X100" s="6">
        <v>1.8939999999999999</v>
      </c>
      <c r="Y100" s="8">
        <v>2.2975924824803573</v>
      </c>
      <c r="Z100" s="8">
        <v>2.2975924824803573</v>
      </c>
      <c r="AA100" s="8">
        <v>2.2975924824803573</v>
      </c>
      <c r="AB100" s="8">
        <v>2.3200889539697833</v>
      </c>
      <c r="AC100" s="8">
        <v>2.3442006205040951</v>
      </c>
      <c r="AD100" s="6">
        <v>0</v>
      </c>
      <c r="AE100" s="6">
        <v>0</v>
      </c>
      <c r="AF100" s="6">
        <v>0</v>
      </c>
      <c r="AG100" s="6">
        <v>0</v>
      </c>
      <c r="AH100" s="6">
        <v>0</v>
      </c>
      <c r="AI100" s="6">
        <v>0</v>
      </c>
      <c r="AJ100" s="6">
        <v>0</v>
      </c>
      <c r="AK100" s="6">
        <v>0</v>
      </c>
      <c r="AL100" s="6">
        <v>0</v>
      </c>
      <c r="AM100" s="6">
        <v>0</v>
      </c>
      <c r="AN100" s="6">
        <v>0</v>
      </c>
      <c r="AO100" s="6">
        <v>0</v>
      </c>
      <c r="AP100" s="6">
        <v>0</v>
      </c>
      <c r="AQ100" s="6">
        <v>0</v>
      </c>
      <c r="AR100" s="6">
        <v>0</v>
      </c>
      <c r="AS100" s="6">
        <v>0</v>
      </c>
      <c r="AT100" s="6">
        <v>0</v>
      </c>
      <c r="AU100" s="6">
        <v>0</v>
      </c>
      <c r="AV100" s="6">
        <v>0</v>
      </c>
      <c r="AW100" s="6">
        <v>0</v>
      </c>
      <c r="AX100" s="8">
        <v>0</v>
      </c>
      <c r="AY100" s="8">
        <v>0</v>
      </c>
      <c r="AZ100" s="8">
        <v>0</v>
      </c>
      <c r="BA100" s="8">
        <v>0</v>
      </c>
      <c r="BB100" s="8">
        <v>0</v>
      </c>
    </row>
    <row r="101" spans="1:54" x14ac:dyDescent="0.2">
      <c r="A101" s="2" t="s">
        <v>62</v>
      </c>
      <c r="B101" s="2" t="str">
        <f t="shared" si="6"/>
        <v>34</v>
      </c>
      <c r="C101" s="2">
        <v>34051</v>
      </c>
      <c r="D101" s="3" t="s">
        <v>382</v>
      </c>
      <c r="E101" s="6">
        <v>3.362688468889361</v>
      </c>
      <c r="F101" s="6">
        <v>3.5123508175833513</v>
      </c>
      <c r="G101" s="6">
        <v>3.5355914206837968</v>
      </c>
      <c r="H101" s="6">
        <v>4.1568315990656188</v>
      </c>
      <c r="I101" s="6">
        <v>3.649946910172011</v>
      </c>
      <c r="J101" s="6">
        <v>3.5949288596304951</v>
      </c>
      <c r="K101" s="6">
        <v>3.4786621363346786</v>
      </c>
      <c r="L101" s="6">
        <v>3.5755871734975582</v>
      </c>
      <c r="M101" s="6">
        <v>3.0577957103418987</v>
      </c>
      <c r="N101" s="6">
        <v>2.9983308558080273</v>
      </c>
      <c r="O101" s="6">
        <v>3.0384157995328098</v>
      </c>
      <c r="P101" s="6">
        <v>3.2983308558080271</v>
      </c>
      <c r="Q101" s="6">
        <v>2.8826646846464219</v>
      </c>
      <c r="R101" s="6">
        <v>2.4669985134848167</v>
      </c>
      <c r="S101" s="6">
        <v>2.051332342323211</v>
      </c>
      <c r="T101" s="6">
        <v>1.6356661711616052</v>
      </c>
      <c r="U101" s="6">
        <v>3.0609999999999999</v>
      </c>
      <c r="V101" s="6">
        <v>1.22</v>
      </c>
      <c r="W101" s="6">
        <v>1.3240000000000001</v>
      </c>
      <c r="X101" s="6">
        <v>2.5044569892473114</v>
      </c>
      <c r="Y101" s="8">
        <v>1.8683333333333332</v>
      </c>
      <c r="Z101" s="8">
        <v>1.8683333333333332</v>
      </c>
      <c r="AA101" s="8">
        <v>1.8683333333333332</v>
      </c>
      <c r="AB101" s="8">
        <v>1.8683333333333332</v>
      </c>
      <c r="AC101" s="8">
        <v>1.8683333333333332</v>
      </c>
      <c r="AD101" s="6">
        <v>0</v>
      </c>
      <c r="AE101" s="6">
        <v>0</v>
      </c>
      <c r="AF101" s="6">
        <v>0</v>
      </c>
      <c r="AG101" s="6">
        <v>0</v>
      </c>
      <c r="AH101" s="6">
        <v>0</v>
      </c>
      <c r="AI101" s="6">
        <v>0</v>
      </c>
      <c r="AJ101" s="6">
        <v>0</v>
      </c>
      <c r="AK101" s="6">
        <v>0</v>
      </c>
      <c r="AL101" s="6">
        <v>0</v>
      </c>
      <c r="AM101" s="6">
        <v>0</v>
      </c>
      <c r="AN101" s="6">
        <v>0</v>
      </c>
      <c r="AO101" s="6">
        <v>0</v>
      </c>
      <c r="AP101" s="6">
        <v>0</v>
      </c>
      <c r="AQ101" s="6">
        <v>0</v>
      </c>
      <c r="AR101" s="6">
        <v>0</v>
      </c>
      <c r="AS101" s="6">
        <v>0</v>
      </c>
      <c r="AT101" s="6">
        <v>0</v>
      </c>
      <c r="AU101" s="6">
        <v>0</v>
      </c>
      <c r="AV101" s="6">
        <v>0</v>
      </c>
      <c r="AW101" s="6">
        <v>0</v>
      </c>
      <c r="AX101" s="8">
        <v>0</v>
      </c>
      <c r="AY101" s="8">
        <v>0</v>
      </c>
      <c r="AZ101" s="8">
        <v>0</v>
      </c>
      <c r="BA101" s="8">
        <v>0</v>
      </c>
      <c r="BB101" s="8">
        <v>0</v>
      </c>
    </row>
    <row r="102" spans="1:54" x14ac:dyDescent="0.2">
      <c r="A102" s="2" t="s">
        <v>103</v>
      </c>
      <c r="B102" s="2" t="str">
        <f t="shared" ref="B102:B107" si="7">LEFT(C102,2)</f>
        <v>35</v>
      </c>
      <c r="C102" s="2">
        <v>35001</v>
      </c>
      <c r="D102" s="2" t="s">
        <v>104</v>
      </c>
      <c r="E102" s="6">
        <v>6.7953486357730624</v>
      </c>
      <c r="F102" s="6">
        <v>7.5709256532409421</v>
      </c>
      <c r="G102" s="6">
        <v>6.7623011404648476</v>
      </c>
      <c r="H102" s="6">
        <v>5.8628471199653536</v>
      </c>
      <c r="I102" s="6">
        <v>5.9594343871805977</v>
      </c>
      <c r="J102" s="6">
        <v>5.2710584668687739</v>
      </c>
      <c r="K102" s="6">
        <v>6.7706481882488818</v>
      </c>
      <c r="L102" s="6">
        <v>6.488194312112026</v>
      </c>
      <c r="M102" s="6">
        <v>8.4877892305471345</v>
      </c>
      <c r="N102" s="6">
        <v>8.6718331167893759</v>
      </c>
      <c r="O102" s="6">
        <v>4.6702584091237194</v>
      </c>
      <c r="P102" s="6">
        <v>4.5421738126172952</v>
      </c>
      <c r="Q102" s="6">
        <v>4.0935390500938365</v>
      </c>
      <c r="R102" s="6">
        <v>3.6449042875703768</v>
      </c>
      <c r="S102" s="6">
        <v>3.196269525046918</v>
      </c>
      <c r="T102" s="6">
        <v>2.7476347625234587</v>
      </c>
      <c r="U102" s="6">
        <v>1.0680000000000001</v>
      </c>
      <c r="V102" s="6">
        <v>2.2989999999999999</v>
      </c>
      <c r="W102" s="6">
        <v>3.0190000000000001</v>
      </c>
      <c r="X102" s="6">
        <v>5.6479999999999997</v>
      </c>
      <c r="Y102" s="8">
        <v>2.1286666666666667</v>
      </c>
      <c r="Z102" s="8">
        <v>2.1286666666666667</v>
      </c>
      <c r="AA102" s="8">
        <v>2.1286666666666667</v>
      </c>
      <c r="AB102" s="8">
        <v>2.1286666666666667</v>
      </c>
      <c r="AC102" s="8">
        <v>2.1286666666666667</v>
      </c>
      <c r="AD102" s="6">
        <v>0</v>
      </c>
      <c r="AE102" s="6">
        <v>0</v>
      </c>
      <c r="AF102" s="6">
        <v>0</v>
      </c>
      <c r="AG102" s="6">
        <v>0</v>
      </c>
      <c r="AH102" s="6">
        <v>0</v>
      </c>
      <c r="AI102" s="6">
        <v>0</v>
      </c>
      <c r="AJ102" s="6">
        <v>0</v>
      </c>
      <c r="AK102" s="6">
        <v>0</v>
      </c>
      <c r="AL102" s="6">
        <v>0</v>
      </c>
      <c r="AM102" s="6">
        <v>0</v>
      </c>
      <c r="AN102" s="6">
        <v>0</v>
      </c>
      <c r="AO102" s="6">
        <v>0</v>
      </c>
      <c r="AP102" s="6">
        <v>0</v>
      </c>
      <c r="AQ102" s="6">
        <v>0</v>
      </c>
      <c r="AR102" s="6">
        <v>0</v>
      </c>
      <c r="AS102" s="6">
        <v>0</v>
      </c>
      <c r="AT102" s="6">
        <v>0</v>
      </c>
      <c r="AU102" s="6">
        <v>0</v>
      </c>
      <c r="AV102" s="6">
        <v>0</v>
      </c>
      <c r="AW102" s="6">
        <v>0</v>
      </c>
      <c r="AX102" s="8">
        <v>0</v>
      </c>
      <c r="AY102" s="8">
        <v>0</v>
      </c>
      <c r="AZ102" s="8">
        <v>0</v>
      </c>
      <c r="BA102" s="8">
        <v>0</v>
      </c>
      <c r="BB102" s="8">
        <v>0</v>
      </c>
    </row>
    <row r="103" spans="1:54" x14ac:dyDescent="0.2">
      <c r="A103" s="2" t="s">
        <v>103</v>
      </c>
      <c r="B103" s="2" t="str">
        <f t="shared" si="7"/>
        <v>35</v>
      </c>
      <c r="C103" s="2">
        <v>35002</v>
      </c>
      <c r="D103" s="2" t="s">
        <v>105</v>
      </c>
      <c r="E103" s="6">
        <v>22.74714161974881</v>
      </c>
      <c r="F103" s="6">
        <v>25.343352822289592</v>
      </c>
      <c r="G103" s="6">
        <v>22.636516529522158</v>
      </c>
      <c r="H103" s="6">
        <v>19.625632308358597</v>
      </c>
      <c r="I103" s="6">
        <v>19.948954092680815</v>
      </c>
      <c r="J103" s="6">
        <v>17.644644867908184</v>
      </c>
      <c r="K103" s="6">
        <v>22.664457918290747</v>
      </c>
      <c r="L103" s="6">
        <v>21.718955536307202</v>
      </c>
      <c r="M103" s="6">
        <v>28.412514797170495</v>
      </c>
      <c r="N103" s="6">
        <v>29.028593907896635</v>
      </c>
      <c r="O103" s="6">
        <v>15.633492132236176</v>
      </c>
      <c r="P103" s="6">
        <v>15.204734372744335</v>
      </c>
      <c r="Q103" s="6">
        <v>15.960387498195468</v>
      </c>
      <c r="R103" s="6">
        <v>16.716040623646602</v>
      </c>
      <c r="S103" s="6">
        <v>17.471693749097735</v>
      </c>
      <c r="T103" s="6">
        <v>18.227346874548868</v>
      </c>
      <c r="U103" s="6">
        <v>14.526999999999999</v>
      </c>
      <c r="V103" s="6">
        <v>18.983000000000001</v>
      </c>
      <c r="W103" s="6">
        <v>22.588000000000001</v>
      </c>
      <c r="X103" s="6">
        <v>4.609</v>
      </c>
      <c r="Y103" s="8">
        <v>19.361137264162323</v>
      </c>
      <c r="Z103" s="8">
        <v>20.550428099657012</v>
      </c>
      <c r="AA103" s="8">
        <v>21.739718935151814</v>
      </c>
      <c r="AB103" s="8">
        <v>22.929009770646473</v>
      </c>
      <c r="AC103" s="8">
        <v>24.118300606141162</v>
      </c>
      <c r="AD103" s="6">
        <v>0</v>
      </c>
      <c r="AE103" s="6">
        <v>0</v>
      </c>
      <c r="AF103" s="6">
        <v>0</v>
      </c>
      <c r="AG103" s="6">
        <v>0</v>
      </c>
      <c r="AH103" s="6">
        <v>0</v>
      </c>
      <c r="AI103" s="6">
        <v>0</v>
      </c>
      <c r="AJ103" s="6">
        <v>0</v>
      </c>
      <c r="AK103" s="6">
        <v>0</v>
      </c>
      <c r="AL103" s="6">
        <v>0</v>
      </c>
      <c r="AM103" s="6">
        <v>0</v>
      </c>
      <c r="AN103" s="6">
        <v>0</v>
      </c>
      <c r="AO103" s="6">
        <v>0</v>
      </c>
      <c r="AP103" s="6">
        <v>0</v>
      </c>
      <c r="AQ103" s="6">
        <v>0</v>
      </c>
      <c r="AR103" s="6">
        <v>0</v>
      </c>
      <c r="AS103" s="6">
        <v>0</v>
      </c>
      <c r="AT103" s="6">
        <v>0</v>
      </c>
      <c r="AU103" s="6">
        <v>0</v>
      </c>
      <c r="AV103" s="6">
        <v>0</v>
      </c>
      <c r="AW103" s="6">
        <v>0</v>
      </c>
      <c r="AX103" s="8">
        <v>0</v>
      </c>
      <c r="AY103" s="8">
        <v>0</v>
      </c>
      <c r="AZ103" s="8">
        <v>0</v>
      </c>
      <c r="BA103" s="8">
        <v>0</v>
      </c>
      <c r="BB103" s="8">
        <v>0</v>
      </c>
    </row>
    <row r="104" spans="1:54" x14ac:dyDescent="0.2">
      <c r="A104" s="2" t="s">
        <v>103</v>
      </c>
      <c r="B104" s="2" t="str">
        <f t="shared" si="7"/>
        <v>35</v>
      </c>
      <c r="C104" s="2">
        <v>35003</v>
      </c>
      <c r="D104" s="2" t="s">
        <v>106</v>
      </c>
      <c r="E104" s="6">
        <v>9.3292074491121699</v>
      </c>
      <c r="F104" s="6">
        <v>10.393982676483327</v>
      </c>
      <c r="G104" s="6">
        <v>9.2838371589432658</v>
      </c>
      <c r="H104" s="6">
        <v>8.0489935036812472</v>
      </c>
      <c r="I104" s="6">
        <v>8.181596362061498</v>
      </c>
      <c r="J104" s="6">
        <v>7.2365378951927237</v>
      </c>
      <c r="K104" s="6">
        <v>9.2952966652230415</v>
      </c>
      <c r="L104" s="6">
        <v>8.9075210047639661</v>
      </c>
      <c r="M104" s="6">
        <v>11.652727587700303</v>
      </c>
      <c r="N104" s="6">
        <v>11.905398007795583</v>
      </c>
      <c r="O104" s="6">
        <v>6.4117106972715465</v>
      </c>
      <c r="P104" s="6">
        <v>6.2358657427457773</v>
      </c>
      <c r="Q104" s="6">
        <v>5.3282925941966219</v>
      </c>
      <c r="R104" s="6">
        <v>4.4207194456474666</v>
      </c>
      <c r="S104" s="6">
        <v>3.5131462970983107</v>
      </c>
      <c r="T104" s="6">
        <v>2.6055731485491558</v>
      </c>
      <c r="U104" s="6">
        <v>1.6459999999999999</v>
      </c>
      <c r="V104" s="6">
        <v>1.698</v>
      </c>
      <c r="W104" s="6">
        <v>3.8</v>
      </c>
      <c r="X104" s="6">
        <v>3.9260000000000002</v>
      </c>
      <c r="Y104" s="8">
        <v>2.3813333333333335</v>
      </c>
      <c r="Z104" s="8">
        <v>2.3813333333333335</v>
      </c>
      <c r="AA104" s="8">
        <v>2.3813333333333335</v>
      </c>
      <c r="AB104" s="8">
        <v>2.3813333333333335</v>
      </c>
      <c r="AC104" s="8">
        <v>2.3813333333333335</v>
      </c>
      <c r="AD104" s="6">
        <v>10.396762500000023</v>
      </c>
      <c r="AE104" s="6">
        <v>10.711124999999925</v>
      </c>
      <c r="AF104" s="6">
        <v>11.02548749999994</v>
      </c>
      <c r="AG104" s="6">
        <v>11.339849999999956</v>
      </c>
      <c r="AH104" s="6">
        <v>11.654212499999971</v>
      </c>
      <c r="AI104" s="6">
        <v>11.968574999999987</v>
      </c>
      <c r="AJ104" s="6">
        <v>12.282937500000003</v>
      </c>
      <c r="AK104" s="6">
        <v>12.597300000000018</v>
      </c>
      <c r="AL104" s="6">
        <v>12.91166249999992</v>
      </c>
      <c r="AM104" s="6">
        <v>13.226024999999936</v>
      </c>
      <c r="AN104" s="6">
        <v>13.540387499999952</v>
      </c>
      <c r="AO104" s="6">
        <v>13.854749999999967</v>
      </c>
      <c r="AP104" s="6">
        <v>14.446806592553685</v>
      </c>
      <c r="AQ104" s="6">
        <v>15.03886318510763</v>
      </c>
      <c r="AR104" s="6">
        <v>15.630919777661575</v>
      </c>
      <c r="AS104" s="6">
        <v>16.22297637021552</v>
      </c>
      <c r="AT104" s="6">
        <v>16.815032962769465</v>
      </c>
      <c r="AU104" s="6">
        <v>17.407089555323182</v>
      </c>
      <c r="AV104" s="6">
        <v>17.999146147877127</v>
      </c>
      <c r="AW104" s="6">
        <v>18.591202740431072</v>
      </c>
      <c r="AX104" s="8">
        <v>18.679732277290384</v>
      </c>
      <c r="AY104" s="8">
        <v>19.122379961586375</v>
      </c>
      <c r="AZ104" s="8">
        <v>19.565027645882338</v>
      </c>
      <c r="BA104" s="8">
        <v>20.00767533017833</v>
      </c>
      <c r="BB104" s="8">
        <v>20.450323014474321</v>
      </c>
    </row>
    <row r="105" spans="1:54" x14ac:dyDescent="0.2">
      <c r="A105" s="2" t="s">
        <v>103</v>
      </c>
      <c r="B105" s="2" t="str">
        <f t="shared" si="7"/>
        <v>35</v>
      </c>
      <c r="C105" s="2">
        <v>35004</v>
      </c>
      <c r="D105" s="2" t="s">
        <v>107</v>
      </c>
      <c r="E105" s="6">
        <v>1.0365786054569077</v>
      </c>
      <c r="F105" s="6">
        <v>1.1548869640537029</v>
      </c>
      <c r="G105" s="6">
        <v>1.0315374621048072</v>
      </c>
      <c r="H105" s="6">
        <v>0.89433261152013854</v>
      </c>
      <c r="I105" s="6">
        <v>0.90906626245127753</v>
      </c>
      <c r="J105" s="6">
        <v>0.80405976613252494</v>
      </c>
      <c r="K105" s="6">
        <v>1.0328107405803377</v>
      </c>
      <c r="L105" s="6">
        <v>0.98972455608488519</v>
      </c>
      <c r="M105" s="6">
        <v>1.2947475097444781</v>
      </c>
      <c r="N105" s="6">
        <v>1.3228220008661757</v>
      </c>
      <c r="O105" s="6">
        <v>0.71241229969683839</v>
      </c>
      <c r="P105" s="6">
        <v>0.69287397141619744</v>
      </c>
      <c r="Q105" s="6">
        <v>0.69429917713295786</v>
      </c>
      <c r="R105" s="6">
        <v>0.6957243828497186</v>
      </c>
      <c r="S105" s="6">
        <v>0.69714958856647902</v>
      </c>
      <c r="T105" s="6">
        <v>0.69857479428323954</v>
      </c>
      <c r="U105" s="6">
        <v>0.69857479428323954</v>
      </c>
      <c r="V105" s="6">
        <v>0.7</v>
      </c>
      <c r="W105" s="6">
        <v>2.004</v>
      </c>
      <c r="X105" s="6">
        <v>0.67800000000000005</v>
      </c>
      <c r="Y105" s="8">
        <v>1.215219373077939</v>
      </c>
      <c r="Z105" s="8">
        <v>1.4998483983389845</v>
      </c>
      <c r="AA105" s="8">
        <v>1.7844774236000149</v>
      </c>
      <c r="AB105" s="8">
        <v>2.0691064488610462</v>
      </c>
      <c r="AC105" s="8">
        <v>2.3537354741220917</v>
      </c>
      <c r="AD105" s="6">
        <v>0</v>
      </c>
      <c r="AE105" s="6">
        <v>0</v>
      </c>
      <c r="AF105" s="6">
        <v>0</v>
      </c>
      <c r="AG105" s="6">
        <v>0</v>
      </c>
      <c r="AH105" s="6">
        <v>0</v>
      </c>
      <c r="AI105" s="6">
        <v>0</v>
      </c>
      <c r="AJ105" s="6">
        <v>0</v>
      </c>
      <c r="AK105" s="6">
        <v>0</v>
      </c>
      <c r="AL105" s="6">
        <v>0</v>
      </c>
      <c r="AM105" s="6">
        <v>0</v>
      </c>
      <c r="AN105" s="6">
        <v>0</v>
      </c>
      <c r="AO105" s="6">
        <v>0</v>
      </c>
      <c r="AP105" s="6">
        <v>0</v>
      </c>
      <c r="AQ105" s="6">
        <v>0</v>
      </c>
      <c r="AR105" s="6">
        <v>0</v>
      </c>
      <c r="AS105" s="6">
        <v>0</v>
      </c>
      <c r="AT105" s="6">
        <v>0</v>
      </c>
      <c r="AU105" s="6">
        <v>0</v>
      </c>
      <c r="AV105" s="6">
        <v>0</v>
      </c>
      <c r="AW105" s="6">
        <v>0</v>
      </c>
      <c r="AX105" s="8">
        <v>0</v>
      </c>
      <c r="AY105" s="8">
        <v>0</v>
      </c>
      <c r="AZ105" s="8">
        <v>0</v>
      </c>
      <c r="BA105" s="8">
        <v>0</v>
      </c>
      <c r="BB105" s="8">
        <v>0</v>
      </c>
    </row>
    <row r="106" spans="1:54" x14ac:dyDescent="0.2">
      <c r="A106" s="2" t="s">
        <v>103</v>
      </c>
      <c r="B106" s="2" t="str">
        <f t="shared" si="7"/>
        <v>35</v>
      </c>
      <c r="C106" s="2">
        <v>35005</v>
      </c>
      <c r="D106" s="2" t="s">
        <v>108</v>
      </c>
      <c r="E106" s="6">
        <v>1.9003941100043307</v>
      </c>
      <c r="F106" s="6">
        <v>2.1172927674317883</v>
      </c>
      <c r="G106" s="6">
        <v>1.8911520138588132</v>
      </c>
      <c r="H106" s="6">
        <v>1.6396097877869207</v>
      </c>
      <c r="I106" s="6">
        <v>1.6666214811606757</v>
      </c>
      <c r="J106" s="6">
        <v>1.4741095712429622</v>
      </c>
      <c r="K106" s="6">
        <v>1.8934863577306191</v>
      </c>
      <c r="L106" s="6">
        <v>1.8144950194889562</v>
      </c>
      <c r="M106" s="6">
        <v>2.373703767864876</v>
      </c>
      <c r="N106" s="6">
        <v>2.4251736682546556</v>
      </c>
      <c r="O106" s="6">
        <v>1.3060892161108704</v>
      </c>
      <c r="P106" s="6">
        <v>1.270268947596362</v>
      </c>
      <c r="Q106" s="6">
        <v>1.4244151580770896</v>
      </c>
      <c r="R106" s="6">
        <v>1.5785613685578173</v>
      </c>
      <c r="S106" s="6">
        <v>1.7327075790385451</v>
      </c>
      <c r="T106" s="6">
        <v>1.8868537895192723</v>
      </c>
      <c r="U106" s="6">
        <v>1.8868537895192723</v>
      </c>
      <c r="V106" s="6">
        <v>2.0409999999999999</v>
      </c>
      <c r="W106" s="6">
        <v>2.0859999999999999</v>
      </c>
      <c r="X106" s="6">
        <v>1.2230000000000001</v>
      </c>
      <c r="Y106" s="8">
        <v>2.1420565817353321</v>
      </c>
      <c r="Z106" s="8">
        <v>2.4669597596998933</v>
      </c>
      <c r="AA106" s="8">
        <v>2.7918629376644528</v>
      </c>
      <c r="AB106" s="8">
        <v>3.1167661156290123</v>
      </c>
      <c r="AC106" s="8">
        <v>3.4416692935935735</v>
      </c>
      <c r="AD106" s="6">
        <v>0</v>
      </c>
      <c r="AE106" s="6">
        <v>0</v>
      </c>
      <c r="AF106" s="6">
        <v>0</v>
      </c>
      <c r="AG106" s="6">
        <v>0</v>
      </c>
      <c r="AH106" s="6">
        <v>0</v>
      </c>
      <c r="AI106" s="6">
        <v>0</v>
      </c>
      <c r="AJ106" s="6">
        <v>0</v>
      </c>
      <c r="AK106" s="6">
        <v>0</v>
      </c>
      <c r="AL106" s="6">
        <v>0</v>
      </c>
      <c r="AM106" s="6">
        <v>0</v>
      </c>
      <c r="AN106" s="6">
        <v>0</v>
      </c>
      <c r="AO106" s="6">
        <v>0</v>
      </c>
      <c r="AP106" s="6">
        <v>0</v>
      </c>
      <c r="AQ106" s="6">
        <v>0</v>
      </c>
      <c r="AR106" s="6">
        <v>0</v>
      </c>
      <c r="AS106" s="6">
        <v>0</v>
      </c>
      <c r="AT106" s="6">
        <v>0</v>
      </c>
      <c r="AU106" s="6">
        <v>0</v>
      </c>
      <c r="AV106" s="6">
        <v>0</v>
      </c>
      <c r="AW106" s="6">
        <v>0</v>
      </c>
      <c r="AX106" s="8">
        <v>0</v>
      </c>
      <c r="AY106" s="8">
        <v>0</v>
      </c>
      <c r="AZ106" s="8">
        <v>0</v>
      </c>
      <c r="BA106" s="8">
        <v>0</v>
      </c>
      <c r="BB106" s="8">
        <v>0</v>
      </c>
    </row>
    <row r="107" spans="1:54" x14ac:dyDescent="0.2">
      <c r="A107" s="2" t="s">
        <v>103</v>
      </c>
      <c r="B107" s="2" t="str">
        <f t="shared" si="7"/>
        <v>35</v>
      </c>
      <c r="C107" s="2">
        <v>35006</v>
      </c>
      <c r="D107" s="2" t="s">
        <v>109</v>
      </c>
      <c r="E107" s="6">
        <v>13.993811173668256</v>
      </c>
      <c r="F107" s="6">
        <v>15.590974014724988</v>
      </c>
      <c r="G107" s="6">
        <v>13.925755738414898</v>
      </c>
      <c r="H107" s="6">
        <v>12.07349025552187</v>
      </c>
      <c r="I107" s="6">
        <v>12.272394543092247</v>
      </c>
      <c r="J107" s="6">
        <v>10.854806842789086</v>
      </c>
      <c r="K107" s="6">
        <v>13.942944997834561</v>
      </c>
      <c r="L107" s="6">
        <v>13.36128150714595</v>
      </c>
      <c r="M107" s="6">
        <v>17.479091381550454</v>
      </c>
      <c r="N107" s="6">
        <v>17.858097011693374</v>
      </c>
      <c r="O107" s="6">
        <v>9.6175660459073189</v>
      </c>
      <c r="P107" s="6">
        <v>9.3537986141186664</v>
      </c>
      <c r="Q107" s="6">
        <v>15.091438891294933</v>
      </c>
      <c r="R107" s="6">
        <v>20.829079168471203</v>
      </c>
      <c r="S107" s="6">
        <v>26.566719445647472</v>
      </c>
      <c r="T107" s="6">
        <v>32.304359722823733</v>
      </c>
      <c r="U107" s="6">
        <v>23.829000000000001</v>
      </c>
      <c r="V107" s="6">
        <v>38.042000000000002</v>
      </c>
      <c r="W107" s="6">
        <v>22.065000000000001</v>
      </c>
      <c r="X107" s="6">
        <v>16.427</v>
      </c>
      <c r="Y107" s="8">
        <v>34.384147237107982</v>
      </c>
      <c r="Z107" s="8">
        <v>44.171007958627115</v>
      </c>
      <c r="AA107" s="8">
        <v>53.957868680146021</v>
      </c>
      <c r="AB107" s="8">
        <v>63.744729401664927</v>
      </c>
      <c r="AC107" s="8">
        <v>73.531590123184287</v>
      </c>
      <c r="AD107" s="6">
        <v>0</v>
      </c>
      <c r="AE107" s="6">
        <v>0</v>
      </c>
      <c r="AF107" s="6">
        <v>0</v>
      </c>
      <c r="AG107" s="6">
        <v>0</v>
      </c>
      <c r="AH107" s="6">
        <v>0</v>
      </c>
      <c r="AI107" s="6">
        <v>0</v>
      </c>
      <c r="AJ107" s="6">
        <v>0</v>
      </c>
      <c r="AK107" s="6">
        <v>0</v>
      </c>
      <c r="AL107" s="6">
        <v>0</v>
      </c>
      <c r="AM107" s="6">
        <v>0</v>
      </c>
      <c r="AN107" s="6">
        <v>0</v>
      </c>
      <c r="AO107" s="6">
        <v>0</v>
      </c>
      <c r="AP107" s="6">
        <v>0</v>
      </c>
      <c r="AQ107" s="6">
        <v>0</v>
      </c>
      <c r="AR107" s="6">
        <v>0</v>
      </c>
      <c r="AS107" s="6">
        <v>0</v>
      </c>
      <c r="AT107" s="6">
        <v>0</v>
      </c>
      <c r="AU107" s="6">
        <v>0</v>
      </c>
      <c r="AV107" s="6">
        <v>0</v>
      </c>
      <c r="AW107" s="6">
        <v>0</v>
      </c>
      <c r="AX107" s="8">
        <v>0</v>
      </c>
      <c r="AY107" s="8">
        <v>0</v>
      </c>
      <c r="AZ107" s="8">
        <v>0</v>
      </c>
      <c r="BA107" s="8">
        <v>0</v>
      </c>
      <c r="BB107" s="8">
        <v>0</v>
      </c>
    </row>
    <row r="108" spans="1:54" x14ac:dyDescent="0.2">
      <c r="A108" s="2"/>
      <c r="B108" s="2"/>
      <c r="C108" s="2">
        <v>35007</v>
      </c>
      <c r="D108" s="3" t="s">
        <v>110</v>
      </c>
      <c r="E108" s="6">
        <v>35.452770255271922</v>
      </c>
      <c r="F108" s="6">
        <v>49.872082130965595</v>
      </c>
      <c r="G108" s="6">
        <v>39.574901220865705</v>
      </c>
      <c r="H108" s="6">
        <v>41.143917869034404</v>
      </c>
      <c r="I108" s="6">
        <v>50.607168331483543</v>
      </c>
      <c r="J108" s="6">
        <v>43.782570477247511</v>
      </c>
      <c r="K108" s="6">
        <v>48.652550499445063</v>
      </c>
      <c r="L108" s="6">
        <v>54.443628560858308</v>
      </c>
      <c r="M108" s="6">
        <v>81.722739918608966</v>
      </c>
      <c r="N108" s="6">
        <v>51.52555086940437</v>
      </c>
      <c r="O108" s="6">
        <v>36.655194228634848</v>
      </c>
      <c r="P108" s="6">
        <v>32.789678135405104</v>
      </c>
      <c r="Q108" s="6">
        <v>32.631742508324081</v>
      </c>
      <c r="R108" s="6">
        <v>32.473806881243064</v>
      </c>
      <c r="S108" s="6">
        <v>32.31587125416204</v>
      </c>
      <c r="T108" s="6">
        <v>32.157935627081017</v>
      </c>
      <c r="U108" s="6">
        <v>32.157935627081017</v>
      </c>
      <c r="V108" s="6">
        <v>32</v>
      </c>
      <c r="W108" s="6">
        <v>30.81232821107567</v>
      </c>
      <c r="X108" s="6">
        <v>25.812383028415724</v>
      </c>
      <c r="Y108" s="8">
        <v>31.656754612718895</v>
      </c>
      <c r="Z108" s="8">
        <v>31.656754612718895</v>
      </c>
      <c r="AA108" s="8">
        <v>31.656754612718895</v>
      </c>
      <c r="AB108" s="8">
        <v>31.656754612718895</v>
      </c>
      <c r="AC108" s="8">
        <v>31.656754612718895</v>
      </c>
      <c r="AD108" s="6">
        <v>57.555675000000065</v>
      </c>
      <c r="AE108" s="6">
        <v>58.824000000000069</v>
      </c>
      <c r="AF108" s="6">
        <v>60.092325000000073</v>
      </c>
      <c r="AG108" s="6">
        <v>61.360650000000078</v>
      </c>
      <c r="AH108" s="6">
        <v>62.628975000000082</v>
      </c>
      <c r="AI108" s="6">
        <v>63.897300000000087</v>
      </c>
      <c r="AJ108" s="6">
        <v>65.165625000000091</v>
      </c>
      <c r="AK108" s="6">
        <v>66.433950000000095</v>
      </c>
      <c r="AL108" s="6">
        <v>67.7022750000001</v>
      </c>
      <c r="AM108" s="6">
        <v>68.970600000000104</v>
      </c>
      <c r="AN108" s="6">
        <v>70.238925000000108</v>
      </c>
      <c r="AO108" s="6">
        <v>71.507250000000113</v>
      </c>
      <c r="AP108" s="6">
        <v>71.212537740504331</v>
      </c>
      <c r="AQ108" s="6">
        <v>70.917825481008549</v>
      </c>
      <c r="AR108" s="6">
        <v>70.623113221512767</v>
      </c>
      <c r="AS108" s="6">
        <v>70.328400962016985</v>
      </c>
      <c r="AT108" s="6">
        <v>70.033688702521317</v>
      </c>
      <c r="AU108" s="6">
        <v>69.738976443025535</v>
      </c>
      <c r="AV108" s="6">
        <v>69.444264183529754</v>
      </c>
      <c r="AW108" s="6">
        <v>69.149551924033972</v>
      </c>
      <c r="AX108" s="8">
        <v>69.478835504624612</v>
      </c>
      <c r="AY108" s="8">
        <v>71.125253407577816</v>
      </c>
      <c r="AZ108" s="8">
        <v>72.771671310530905</v>
      </c>
      <c r="BA108" s="8">
        <v>74.418089213484109</v>
      </c>
      <c r="BB108" s="8">
        <v>76.064507116437312</v>
      </c>
    </row>
    <row r="109" spans="1:54" x14ac:dyDescent="0.2">
      <c r="A109" s="2" t="s">
        <v>103</v>
      </c>
      <c r="B109" s="2" t="str">
        <f t="shared" ref="B109:B119" si="8">LEFT(C109,2)</f>
        <v>35</v>
      </c>
      <c r="C109" s="2">
        <v>35008</v>
      </c>
      <c r="D109" s="2" t="s">
        <v>111</v>
      </c>
      <c r="E109" s="6">
        <v>3.3976743178865312</v>
      </c>
      <c r="F109" s="6">
        <v>3.7854628266204711</v>
      </c>
      <c r="G109" s="6">
        <v>3.3811505702324238</v>
      </c>
      <c r="H109" s="6">
        <v>2.9314235599826768</v>
      </c>
      <c r="I109" s="6">
        <v>2.9797171935902989</v>
      </c>
      <c r="J109" s="6">
        <v>2.6355292334343869</v>
      </c>
      <c r="K109" s="6">
        <v>3.3853240941244409</v>
      </c>
      <c r="L109" s="6">
        <v>3.244097156056013</v>
      </c>
      <c r="M109" s="6">
        <v>4.2438946152735673</v>
      </c>
      <c r="N109" s="6">
        <v>4.3359165583946879</v>
      </c>
      <c r="O109" s="6">
        <v>2.3351292045618597</v>
      </c>
      <c r="P109" s="6">
        <v>2.2710869063086476</v>
      </c>
      <c r="Q109" s="6">
        <v>2.276869525046918</v>
      </c>
      <c r="R109" s="6">
        <v>2.2826521437851888</v>
      </c>
      <c r="S109" s="6">
        <v>2.2884347625234591</v>
      </c>
      <c r="T109" s="6">
        <v>2.294217381261729</v>
      </c>
      <c r="U109" s="6">
        <v>2.294217381261729</v>
      </c>
      <c r="V109" s="6">
        <v>2.2999999999999998</v>
      </c>
      <c r="W109" s="6">
        <v>3.2366081661891117</v>
      </c>
      <c r="X109" s="6">
        <v>1.1819999999999999</v>
      </c>
      <c r="Y109" s="8">
        <v>2.6102751824836132</v>
      </c>
      <c r="Z109" s="8">
        <v>2.6191039891601093</v>
      </c>
      <c r="AA109" s="8">
        <v>2.6757466689690332</v>
      </c>
      <c r="AB109" s="8">
        <v>2.7323893487779571</v>
      </c>
      <c r="AC109" s="8">
        <v>2.7890320285868739</v>
      </c>
      <c r="AD109" s="6">
        <v>0</v>
      </c>
      <c r="AE109" s="6">
        <v>0</v>
      </c>
      <c r="AF109" s="6">
        <v>0</v>
      </c>
      <c r="AG109" s="6">
        <v>0</v>
      </c>
      <c r="AH109" s="6">
        <v>0</v>
      </c>
      <c r="AI109" s="6">
        <v>0</v>
      </c>
      <c r="AJ109" s="6">
        <v>0</v>
      </c>
      <c r="AK109" s="6">
        <v>0</v>
      </c>
      <c r="AL109" s="6">
        <v>0</v>
      </c>
      <c r="AM109" s="6">
        <v>0</v>
      </c>
      <c r="AN109" s="6">
        <v>0</v>
      </c>
      <c r="AO109" s="6">
        <v>0</v>
      </c>
      <c r="AP109" s="6">
        <v>0</v>
      </c>
      <c r="AQ109" s="6">
        <v>0</v>
      </c>
      <c r="AR109" s="6">
        <v>0</v>
      </c>
      <c r="AS109" s="6">
        <v>0</v>
      </c>
      <c r="AT109" s="6">
        <v>0</v>
      </c>
      <c r="AU109" s="6">
        <v>0</v>
      </c>
      <c r="AV109" s="6">
        <v>0</v>
      </c>
      <c r="AW109" s="6">
        <v>0</v>
      </c>
      <c r="AX109" s="8">
        <v>0</v>
      </c>
      <c r="AY109" s="8">
        <v>0</v>
      </c>
      <c r="AZ109" s="8">
        <v>0</v>
      </c>
      <c r="BA109" s="8">
        <v>0</v>
      </c>
      <c r="BB109" s="8">
        <v>0</v>
      </c>
    </row>
    <row r="110" spans="1:54" x14ac:dyDescent="0.2">
      <c r="A110" s="2" t="s">
        <v>103</v>
      </c>
      <c r="B110" s="2" t="str">
        <f t="shared" si="8"/>
        <v>35</v>
      </c>
      <c r="C110" s="2">
        <v>35009</v>
      </c>
      <c r="D110" s="2" t="s">
        <v>112</v>
      </c>
      <c r="E110" s="6">
        <v>5.5860069294066692</v>
      </c>
      <c r="F110" s="6">
        <v>6.2235575285116207</v>
      </c>
      <c r="G110" s="6">
        <v>5.5588407680092384</v>
      </c>
      <c r="H110" s="6">
        <v>4.8194590731918581</v>
      </c>
      <c r="I110" s="6">
        <v>4.8988570809874403</v>
      </c>
      <c r="J110" s="6">
        <v>4.3329887397141622</v>
      </c>
      <c r="K110" s="6">
        <v>5.5657023242384867</v>
      </c>
      <c r="L110" s="6">
        <v>5.3335156633463257</v>
      </c>
      <c r="M110" s="6">
        <v>6.9772504691785766</v>
      </c>
      <c r="N110" s="6">
        <v>7.1285407824455023</v>
      </c>
      <c r="O110" s="6">
        <v>3.839110726144074</v>
      </c>
      <c r="P110" s="6">
        <v>3.7338208459650639</v>
      </c>
      <c r="Q110" s="6">
        <v>3.727056676772051</v>
      </c>
      <c r="R110" s="6">
        <v>3.7202925075790381</v>
      </c>
      <c r="S110" s="6">
        <v>3.7135283383860256</v>
      </c>
      <c r="T110" s="6">
        <v>3.7067641691930127</v>
      </c>
      <c r="U110" s="6">
        <v>3.7067641691930127</v>
      </c>
      <c r="V110" s="6">
        <v>3.7</v>
      </c>
      <c r="W110" s="6">
        <v>6.968</v>
      </c>
      <c r="X110" s="6">
        <v>2.621</v>
      </c>
      <c r="Y110" s="8">
        <v>4.8534780454895809</v>
      </c>
      <c r="Z110" s="8">
        <v>5.356718166212346</v>
      </c>
      <c r="AA110" s="8">
        <v>5.8599582869350968</v>
      </c>
      <c r="AB110" s="8">
        <v>6.3631984076578476</v>
      </c>
      <c r="AC110" s="8">
        <v>6.8664385283805984</v>
      </c>
      <c r="AD110" s="6">
        <v>0</v>
      </c>
      <c r="AE110" s="6">
        <v>0</v>
      </c>
      <c r="AF110" s="6">
        <v>0</v>
      </c>
      <c r="AG110" s="6">
        <v>0</v>
      </c>
      <c r="AH110" s="6">
        <v>0</v>
      </c>
      <c r="AI110" s="6">
        <v>0</v>
      </c>
      <c r="AJ110" s="6">
        <v>0</v>
      </c>
      <c r="AK110" s="6">
        <v>0</v>
      </c>
      <c r="AL110" s="6">
        <v>0</v>
      </c>
      <c r="AM110" s="6">
        <v>0</v>
      </c>
      <c r="AN110" s="6">
        <v>0</v>
      </c>
      <c r="AO110" s="6">
        <v>0</v>
      </c>
      <c r="AP110" s="6">
        <v>0</v>
      </c>
      <c r="AQ110" s="6">
        <v>0</v>
      </c>
      <c r="AR110" s="6">
        <v>0</v>
      </c>
      <c r="AS110" s="6">
        <v>0</v>
      </c>
      <c r="AT110" s="6">
        <v>0</v>
      </c>
      <c r="AU110" s="6">
        <v>0</v>
      </c>
      <c r="AV110" s="6">
        <v>0</v>
      </c>
      <c r="AW110" s="6">
        <v>0</v>
      </c>
      <c r="AX110" s="8">
        <v>0</v>
      </c>
      <c r="AY110" s="8">
        <v>0</v>
      </c>
      <c r="AZ110" s="8">
        <v>0</v>
      </c>
      <c r="BA110" s="8">
        <v>0</v>
      </c>
      <c r="BB110" s="8">
        <v>0</v>
      </c>
    </row>
    <row r="111" spans="1:54" x14ac:dyDescent="0.2">
      <c r="A111" s="2" t="s">
        <v>103</v>
      </c>
      <c r="B111" s="2" t="str">
        <f t="shared" si="8"/>
        <v>35</v>
      </c>
      <c r="C111" s="2">
        <v>35010</v>
      </c>
      <c r="D111" s="2" t="s">
        <v>113</v>
      </c>
      <c r="E111" s="6">
        <v>10.596136855781724</v>
      </c>
      <c r="F111" s="6">
        <v>11.80551118810452</v>
      </c>
      <c r="G111" s="6">
        <v>10.544605168182473</v>
      </c>
      <c r="H111" s="6">
        <v>9.1420666955391958</v>
      </c>
      <c r="I111" s="6">
        <v>9.2926773495019503</v>
      </c>
      <c r="J111" s="6">
        <v>8.2192776093547</v>
      </c>
      <c r="K111" s="6">
        <v>10.55762090371012</v>
      </c>
      <c r="L111" s="6">
        <v>10.117184351089938</v>
      </c>
      <c r="M111" s="6">
        <v>13.235196766276887</v>
      </c>
      <c r="N111" s="6">
        <v>13.522180453298686</v>
      </c>
      <c r="O111" s="6">
        <v>7.2824368413454597</v>
      </c>
      <c r="P111" s="6">
        <v>7.0827117078100192</v>
      </c>
      <c r="Q111" s="6">
        <v>7.086169366248015</v>
      </c>
      <c r="R111" s="6">
        <v>7.0896270246860116</v>
      </c>
      <c r="S111" s="6">
        <v>7.0930846831240073</v>
      </c>
      <c r="T111" s="6">
        <v>7.0965423415620039</v>
      </c>
      <c r="U111" s="6">
        <v>7.0965423415620039</v>
      </c>
      <c r="V111" s="6">
        <v>7.1</v>
      </c>
      <c r="W111" s="6">
        <v>11.952</v>
      </c>
      <c r="X111" s="6">
        <v>7.4509999999999996</v>
      </c>
      <c r="Y111" s="8">
        <v>8.7290632086437085</v>
      </c>
      <c r="Z111" s="8">
        <v>9.3739976797527333</v>
      </c>
      <c r="AA111" s="8">
        <v>10.018932150861815</v>
      </c>
      <c r="AB111" s="8">
        <v>10.663866621970897</v>
      </c>
      <c r="AC111" s="8">
        <v>11.308801093080007</v>
      </c>
      <c r="AD111" s="6">
        <v>0</v>
      </c>
      <c r="AE111" s="6">
        <v>0</v>
      </c>
      <c r="AF111" s="6">
        <v>0</v>
      </c>
      <c r="AG111" s="6">
        <v>0</v>
      </c>
      <c r="AH111" s="6">
        <v>0</v>
      </c>
      <c r="AI111" s="6">
        <v>0</v>
      </c>
      <c r="AJ111" s="6">
        <v>0</v>
      </c>
      <c r="AK111" s="6">
        <v>0</v>
      </c>
      <c r="AL111" s="6">
        <v>0</v>
      </c>
      <c r="AM111" s="6">
        <v>0</v>
      </c>
      <c r="AN111" s="6">
        <v>0</v>
      </c>
      <c r="AO111" s="6">
        <v>0</v>
      </c>
      <c r="AP111" s="6">
        <v>0</v>
      </c>
      <c r="AQ111" s="6">
        <v>0</v>
      </c>
      <c r="AR111" s="6">
        <v>0</v>
      </c>
      <c r="AS111" s="6">
        <v>0</v>
      </c>
      <c r="AT111" s="6">
        <v>0</v>
      </c>
      <c r="AU111" s="6">
        <v>0</v>
      </c>
      <c r="AV111" s="6">
        <v>0</v>
      </c>
      <c r="AW111" s="6">
        <v>0</v>
      </c>
      <c r="AX111" s="8">
        <v>0</v>
      </c>
      <c r="AY111" s="8">
        <v>0</v>
      </c>
      <c r="AZ111" s="8">
        <v>0</v>
      </c>
      <c r="BA111" s="8">
        <v>0</v>
      </c>
      <c r="BB111" s="8">
        <v>0</v>
      </c>
    </row>
    <row r="112" spans="1:54" x14ac:dyDescent="0.2">
      <c r="A112" s="2" t="s">
        <v>103</v>
      </c>
      <c r="B112" s="2" t="str">
        <f t="shared" si="8"/>
        <v>35</v>
      </c>
      <c r="C112" s="2">
        <v>35011</v>
      </c>
      <c r="D112" s="2" t="s">
        <v>114</v>
      </c>
      <c r="E112" s="6">
        <v>11.32653218645949</v>
      </c>
      <c r="F112" s="6">
        <v>15.933246947835737</v>
      </c>
      <c r="G112" s="6">
        <v>12.643480022197558</v>
      </c>
      <c r="H112" s="6">
        <v>13.144753052164262</v>
      </c>
      <c r="I112" s="6">
        <v>16.168093969663335</v>
      </c>
      <c r="J112" s="6">
        <v>13.987755826859045</v>
      </c>
      <c r="K112" s="6">
        <v>15.543628190899</v>
      </c>
      <c r="L112" s="6">
        <v>17.393775064742876</v>
      </c>
      <c r="M112" s="6">
        <v>26.108967998520161</v>
      </c>
      <c r="N112" s="6">
        <v>16.46150092489826</v>
      </c>
      <c r="O112" s="6">
        <v>11.710685349611541</v>
      </c>
      <c r="P112" s="6">
        <v>10.47572142064373</v>
      </c>
      <c r="Q112" s="6">
        <v>9.6943771365149836</v>
      </c>
      <c r="R112" s="6">
        <v>8.9130328523862392</v>
      </c>
      <c r="S112" s="6">
        <v>8.1316885682574913</v>
      </c>
      <c r="T112" s="6">
        <v>7.3503442841287452</v>
      </c>
      <c r="U112" s="6">
        <v>1.9970000000000001</v>
      </c>
      <c r="V112" s="6">
        <v>6.569</v>
      </c>
      <c r="W112" s="6">
        <v>7.8360000000000003</v>
      </c>
      <c r="X112" s="6">
        <v>6.1829999999999998</v>
      </c>
      <c r="Y112" s="8">
        <v>5.4673333333333334</v>
      </c>
      <c r="Z112" s="8">
        <v>5.4673333333333334</v>
      </c>
      <c r="AA112" s="8">
        <v>5.4673333333333334</v>
      </c>
      <c r="AB112" s="8">
        <v>5.4673333333333334</v>
      </c>
      <c r="AC112" s="8">
        <v>5.4673333333333334</v>
      </c>
      <c r="AD112" s="6">
        <v>95.176800000001094</v>
      </c>
      <c r="AE112" s="6">
        <v>97.445250000000669</v>
      </c>
      <c r="AF112" s="6">
        <v>99.713700000001154</v>
      </c>
      <c r="AG112" s="6">
        <v>101.98215000000073</v>
      </c>
      <c r="AH112" s="6">
        <v>104.2506000000003</v>
      </c>
      <c r="AI112" s="6">
        <v>106.51905000000079</v>
      </c>
      <c r="AJ112" s="6">
        <v>108.78750000000036</v>
      </c>
      <c r="AK112" s="6">
        <v>111.05595000000085</v>
      </c>
      <c r="AL112" s="6">
        <v>113.32440000000042</v>
      </c>
      <c r="AM112" s="6">
        <v>115.59285000000091</v>
      </c>
      <c r="AN112" s="6">
        <v>117.86130000000048</v>
      </c>
      <c r="AO112" s="6">
        <v>120.12975000000097</v>
      </c>
      <c r="AP112" s="6">
        <v>120.01689856701935</v>
      </c>
      <c r="AQ112" s="6">
        <v>119.90404713403871</v>
      </c>
      <c r="AR112" s="6">
        <v>119.79119570105803</v>
      </c>
      <c r="AS112" s="6">
        <v>119.67834426807738</v>
      </c>
      <c r="AT112" s="6">
        <v>119.56549283509673</v>
      </c>
      <c r="AU112" s="6">
        <v>119.45264140211609</v>
      </c>
      <c r="AV112" s="6">
        <v>119.33978996913544</v>
      </c>
      <c r="AW112" s="6">
        <v>119.22693853615476</v>
      </c>
      <c r="AX112" s="8">
        <v>119.79468586251733</v>
      </c>
      <c r="AY112" s="8">
        <v>122.63342249433072</v>
      </c>
      <c r="AZ112" s="8">
        <v>125.47215912614388</v>
      </c>
      <c r="BA112" s="8">
        <v>128.31089575795704</v>
      </c>
      <c r="BB112" s="8">
        <v>131.1496323897702</v>
      </c>
    </row>
    <row r="113" spans="1:54" x14ac:dyDescent="0.2">
      <c r="A113" s="2" t="s">
        <v>103</v>
      </c>
      <c r="B113" s="2" t="str">
        <f t="shared" si="8"/>
        <v>35</v>
      </c>
      <c r="C113" s="2">
        <v>35012</v>
      </c>
      <c r="D113" s="2" t="s">
        <v>115</v>
      </c>
      <c r="E113" s="6">
        <v>4.6070160242529239</v>
      </c>
      <c r="F113" s="6">
        <v>5.1328309513497903</v>
      </c>
      <c r="G113" s="6">
        <v>4.5846109426880322</v>
      </c>
      <c r="H113" s="6">
        <v>3.9748116067561718</v>
      </c>
      <c r="I113" s="6">
        <v>4.0402944997834558</v>
      </c>
      <c r="J113" s="6">
        <v>3.5735989605889995</v>
      </c>
      <c r="K113" s="6">
        <v>4.5902699581348347</v>
      </c>
      <c r="L113" s="6">
        <v>4.398775804821712</v>
      </c>
      <c r="M113" s="6">
        <v>5.7544333766421252</v>
      </c>
      <c r="N113" s="6">
        <v>5.8792088927385597</v>
      </c>
      <c r="O113" s="6">
        <v>3.1662768875415046</v>
      </c>
      <c r="P113" s="6">
        <v>3.0794398729608781</v>
      </c>
      <c r="Q113" s="6">
        <v>5.9069518983687015</v>
      </c>
      <c r="R113" s="6">
        <v>8.7344639237765271</v>
      </c>
      <c r="S113" s="6">
        <v>11.561975949184349</v>
      </c>
      <c r="T113" s="6">
        <v>14.389487974592175</v>
      </c>
      <c r="U113" s="6">
        <v>14.836</v>
      </c>
      <c r="V113" s="6">
        <v>17.216999999999999</v>
      </c>
      <c r="W113" s="6">
        <v>18.954999999999998</v>
      </c>
      <c r="X113" s="6">
        <v>10.259</v>
      </c>
      <c r="Y113" s="8">
        <v>20.865083290443977</v>
      </c>
      <c r="Z113" s="8">
        <v>28.959166366795671</v>
      </c>
      <c r="AA113" s="8">
        <v>37.053249443147479</v>
      </c>
      <c r="AB113" s="8">
        <v>45.147332519499173</v>
      </c>
      <c r="AC113" s="8">
        <v>53.241415595850981</v>
      </c>
      <c r="AD113" s="6">
        <v>0</v>
      </c>
      <c r="AE113" s="6">
        <v>0</v>
      </c>
      <c r="AF113" s="6">
        <v>0</v>
      </c>
      <c r="AG113" s="6">
        <v>0</v>
      </c>
      <c r="AH113" s="6">
        <v>0</v>
      </c>
      <c r="AI113" s="6">
        <v>0</v>
      </c>
      <c r="AJ113" s="6">
        <v>0</v>
      </c>
      <c r="AK113" s="6">
        <v>0</v>
      </c>
      <c r="AL113" s="6">
        <v>0</v>
      </c>
      <c r="AM113" s="6">
        <v>0</v>
      </c>
      <c r="AN113" s="6">
        <v>0</v>
      </c>
      <c r="AO113" s="6">
        <v>0</v>
      </c>
      <c r="AP113" s="6">
        <v>0</v>
      </c>
      <c r="AQ113" s="6">
        <v>0</v>
      </c>
      <c r="AR113" s="6">
        <v>0</v>
      </c>
      <c r="AS113" s="6">
        <v>0</v>
      </c>
      <c r="AT113" s="6">
        <v>0</v>
      </c>
      <c r="AU113" s="6">
        <v>0</v>
      </c>
      <c r="AV113" s="6">
        <v>0</v>
      </c>
      <c r="AW113" s="6">
        <v>0</v>
      </c>
      <c r="AX113" s="8">
        <v>0</v>
      </c>
      <c r="AY113" s="8">
        <v>0</v>
      </c>
      <c r="AZ113" s="8">
        <v>0</v>
      </c>
      <c r="BA113" s="8">
        <v>0</v>
      </c>
      <c r="BB113" s="8">
        <v>0</v>
      </c>
    </row>
    <row r="114" spans="1:54" x14ac:dyDescent="0.2">
      <c r="A114" s="2" t="s">
        <v>103</v>
      </c>
      <c r="B114" s="2" t="str">
        <f t="shared" si="8"/>
        <v>35</v>
      </c>
      <c r="C114" s="2">
        <v>35013</v>
      </c>
      <c r="D114" s="2" t="s">
        <v>116</v>
      </c>
      <c r="E114" s="6">
        <v>9.8474967518406249</v>
      </c>
      <c r="F114" s="6">
        <v>10.971426158510178</v>
      </c>
      <c r="G114" s="6">
        <v>9.7996058899956697</v>
      </c>
      <c r="H114" s="6">
        <v>8.4961598094413162</v>
      </c>
      <c r="I114" s="6">
        <v>8.6361294932871377</v>
      </c>
      <c r="J114" s="6">
        <v>7.6385677782589863</v>
      </c>
      <c r="K114" s="6">
        <v>9.8117020355132105</v>
      </c>
      <c r="L114" s="6">
        <v>9.4023832828064098</v>
      </c>
      <c r="M114" s="6">
        <v>12.300101342572543</v>
      </c>
      <c r="N114" s="6">
        <v>12.56680900822867</v>
      </c>
      <c r="O114" s="6">
        <v>6.7679168471199658</v>
      </c>
      <c r="P114" s="6">
        <v>6.5823027284538762</v>
      </c>
      <c r="Q114" s="6">
        <v>6.7160421827631014</v>
      </c>
      <c r="R114" s="6">
        <v>6.8497816370723257</v>
      </c>
      <c r="S114" s="6">
        <v>6.98352109138155</v>
      </c>
      <c r="T114" s="6">
        <v>7.117260545690776</v>
      </c>
      <c r="U114" s="6">
        <v>6.4630000000000001</v>
      </c>
      <c r="V114" s="6">
        <v>7.2510000000000003</v>
      </c>
      <c r="W114" s="6">
        <v>5.3789999999999996</v>
      </c>
      <c r="X114" s="6">
        <v>0.83399999999999996</v>
      </c>
      <c r="Y114" s="8">
        <v>6.3643333333333336</v>
      </c>
      <c r="Z114" s="8">
        <v>6.3643333333333336</v>
      </c>
      <c r="AA114" s="8">
        <v>6.3643333333333336</v>
      </c>
      <c r="AB114" s="8">
        <v>6.3643333333333336</v>
      </c>
      <c r="AC114" s="8">
        <v>6.3643333333333336</v>
      </c>
      <c r="AD114" s="6">
        <v>31.887137500000335</v>
      </c>
      <c r="AE114" s="6">
        <v>33.897375000000011</v>
      </c>
      <c r="AF114" s="6">
        <v>35.907612500000141</v>
      </c>
      <c r="AG114" s="6">
        <v>37.917850000000271</v>
      </c>
      <c r="AH114" s="6">
        <v>39.928087500000402</v>
      </c>
      <c r="AI114" s="6">
        <v>41.938325000000077</v>
      </c>
      <c r="AJ114" s="6">
        <v>43.948562500000207</v>
      </c>
      <c r="AK114" s="6">
        <v>45.958800000000338</v>
      </c>
      <c r="AL114" s="6">
        <v>47.969037500000013</v>
      </c>
      <c r="AM114" s="6">
        <v>49.979275000000143</v>
      </c>
      <c r="AN114" s="6">
        <v>51.989512500000274</v>
      </c>
      <c r="AO114" s="6">
        <v>53.999750000000404</v>
      </c>
      <c r="AP114" s="6">
        <v>55.212409279877647</v>
      </c>
      <c r="AQ114" s="6">
        <v>56.425068559755346</v>
      </c>
      <c r="AR114" s="6">
        <v>57.637727839633499</v>
      </c>
      <c r="AS114" s="6">
        <v>58.850387119511197</v>
      </c>
      <c r="AT114" s="6">
        <v>60.063046399388895</v>
      </c>
      <c r="AU114" s="6">
        <v>61.275705679266594</v>
      </c>
      <c r="AV114" s="6">
        <v>62.488364959144292</v>
      </c>
      <c r="AW114" s="6">
        <v>63.70102423902199</v>
      </c>
      <c r="AX114" s="8">
        <v>64.004362449684209</v>
      </c>
      <c r="AY114" s="8">
        <v>65.521053502994278</v>
      </c>
      <c r="AZ114" s="8">
        <v>67.037744556304347</v>
      </c>
      <c r="BA114" s="8">
        <v>68.554435609614416</v>
      </c>
      <c r="BB114" s="8">
        <v>70.071126662924485</v>
      </c>
    </row>
    <row r="115" spans="1:54" x14ac:dyDescent="0.2">
      <c r="A115" s="2" t="s">
        <v>103</v>
      </c>
      <c r="B115" s="2" t="str">
        <f t="shared" si="8"/>
        <v>35</v>
      </c>
      <c r="C115" s="2">
        <v>35014</v>
      </c>
      <c r="D115" s="2" t="s">
        <v>117</v>
      </c>
      <c r="E115" s="6">
        <v>8.3502165439584246</v>
      </c>
      <c r="F115" s="6">
        <v>9.3032560993214961</v>
      </c>
      <c r="G115" s="6">
        <v>8.3096073336220595</v>
      </c>
      <c r="H115" s="6">
        <v>7.2043460372455614</v>
      </c>
      <c r="I115" s="6">
        <v>7.3230337808575152</v>
      </c>
      <c r="J115" s="6">
        <v>6.4771481160675624</v>
      </c>
      <c r="K115" s="6">
        <v>8.3198642991193879</v>
      </c>
      <c r="L115" s="6">
        <v>7.9727811462393534</v>
      </c>
      <c r="M115" s="6">
        <v>10.429910495163853</v>
      </c>
      <c r="N115" s="6">
        <v>10.65606611808864</v>
      </c>
      <c r="O115" s="6">
        <v>5.7388768586689762</v>
      </c>
      <c r="P115" s="6">
        <v>5.5814847697415919</v>
      </c>
      <c r="Q115" s="6">
        <v>4.8887878157932736</v>
      </c>
      <c r="R115" s="6">
        <v>4.1960908618449544</v>
      </c>
      <c r="S115" s="6">
        <v>3.503393907896637</v>
      </c>
      <c r="T115" s="6">
        <v>2.8106969539483186</v>
      </c>
      <c r="U115" s="6">
        <v>1.4690000000000001</v>
      </c>
      <c r="V115" s="6">
        <v>2.1179999999999999</v>
      </c>
      <c r="W115" s="6">
        <v>2.621</v>
      </c>
      <c r="X115" s="6">
        <v>1.1719999999999999</v>
      </c>
      <c r="Y115" s="8">
        <v>2.0693333333333332</v>
      </c>
      <c r="Z115" s="8">
        <v>2.0693333333333332</v>
      </c>
      <c r="AA115" s="8">
        <v>2.0693333333333332</v>
      </c>
      <c r="AB115" s="8">
        <v>2.0693333333333332</v>
      </c>
      <c r="AC115" s="8">
        <v>2.0693333333333332</v>
      </c>
      <c r="AD115" s="6">
        <v>8.8227375000001302</v>
      </c>
      <c r="AE115" s="6">
        <v>10.105875000000196</v>
      </c>
      <c r="AF115" s="6">
        <v>11.389012500000263</v>
      </c>
      <c r="AG115" s="6">
        <v>12.672150000000329</v>
      </c>
      <c r="AH115" s="6">
        <v>13.95528749999994</v>
      </c>
      <c r="AI115" s="6">
        <v>15.238425000000007</v>
      </c>
      <c r="AJ115" s="6">
        <v>16.521562500000073</v>
      </c>
      <c r="AK115" s="6">
        <v>17.804700000000139</v>
      </c>
      <c r="AL115" s="6">
        <v>19.087837500000205</v>
      </c>
      <c r="AM115" s="6">
        <v>20.370975000000271</v>
      </c>
      <c r="AN115" s="6">
        <v>21.654112500000338</v>
      </c>
      <c r="AO115" s="6">
        <v>22.937249999999949</v>
      </c>
      <c r="AP115" s="6">
        <v>24.001084040493424</v>
      </c>
      <c r="AQ115" s="6">
        <v>25.064918080986445</v>
      </c>
      <c r="AR115" s="6">
        <v>26.12875212147992</v>
      </c>
      <c r="AS115" s="6">
        <v>27.192586161973395</v>
      </c>
      <c r="AT115" s="6">
        <v>28.25642020246687</v>
      </c>
      <c r="AU115" s="6">
        <v>29.320254242959891</v>
      </c>
      <c r="AV115" s="6">
        <v>30.384088283453366</v>
      </c>
      <c r="AW115" s="6">
        <v>31.447922323946841</v>
      </c>
      <c r="AX115" s="8">
        <v>31.59767433501338</v>
      </c>
      <c r="AY115" s="8">
        <v>32.346434390345451</v>
      </c>
      <c r="AZ115" s="8">
        <v>33.095194445677521</v>
      </c>
      <c r="BA115" s="8">
        <v>33.843954501009591</v>
      </c>
      <c r="BB115" s="8">
        <v>34.592714556341662</v>
      </c>
    </row>
    <row r="116" spans="1:54" x14ac:dyDescent="0.2">
      <c r="A116" s="2" t="s">
        <v>103</v>
      </c>
      <c r="B116" s="2" t="str">
        <f t="shared" si="8"/>
        <v>35</v>
      </c>
      <c r="C116" s="2">
        <v>35015</v>
      </c>
      <c r="D116" s="2" t="s">
        <v>118</v>
      </c>
      <c r="E116" s="6">
        <v>12.266180164573409</v>
      </c>
      <c r="F116" s="6">
        <v>13.666162407968818</v>
      </c>
      <c r="G116" s="6">
        <v>12.206526634906886</v>
      </c>
      <c r="H116" s="6">
        <v>10.582935902988307</v>
      </c>
      <c r="I116" s="6">
        <v>10.757284105673453</v>
      </c>
      <c r="J116" s="6">
        <v>9.5147072325682114</v>
      </c>
      <c r="K116" s="6">
        <v>12.221593763533997</v>
      </c>
      <c r="L116" s="6">
        <v>11.711740580337811</v>
      </c>
      <c r="M116" s="6">
        <v>15.321178865309657</v>
      </c>
      <c r="N116" s="6">
        <v>15.653393676916414</v>
      </c>
      <c r="O116" s="6">
        <v>8.4302122130792565</v>
      </c>
      <c r="P116" s="6">
        <v>8.1990086617583362</v>
      </c>
      <c r="Q116" s="6">
        <v>6.8730069294066691</v>
      </c>
      <c r="R116" s="6">
        <v>5.5470051970550021</v>
      </c>
      <c r="S116" s="6">
        <v>4.2210034647033341</v>
      </c>
      <c r="T116" s="6">
        <v>2.895001732351667</v>
      </c>
      <c r="U116" s="6">
        <v>2.895001732351667</v>
      </c>
      <c r="V116" s="6">
        <v>1.569</v>
      </c>
      <c r="W116" s="6">
        <v>6.1789792263610313</v>
      </c>
      <c r="X116" s="6">
        <v>11.762</v>
      </c>
      <c r="Y116" s="8">
        <v>3.5476603195708996</v>
      </c>
      <c r="Z116" s="8">
        <v>3.5476603195708996</v>
      </c>
      <c r="AA116" s="8">
        <v>3.5476603195708996</v>
      </c>
      <c r="AB116" s="8">
        <v>3.5476603195708996</v>
      </c>
      <c r="AC116" s="8">
        <v>3.5476603195708996</v>
      </c>
      <c r="AD116" s="6">
        <v>0</v>
      </c>
      <c r="AE116" s="6">
        <v>0</v>
      </c>
      <c r="AF116" s="6">
        <v>0</v>
      </c>
      <c r="AG116" s="6">
        <v>0</v>
      </c>
      <c r="AH116" s="6">
        <v>0</v>
      </c>
      <c r="AI116" s="6">
        <v>0</v>
      </c>
      <c r="AJ116" s="6">
        <v>0</v>
      </c>
      <c r="AK116" s="6">
        <v>0</v>
      </c>
      <c r="AL116" s="6">
        <v>0</v>
      </c>
      <c r="AM116" s="6">
        <v>0</v>
      </c>
      <c r="AN116" s="6">
        <v>0</v>
      </c>
      <c r="AO116" s="6">
        <v>0</v>
      </c>
      <c r="AP116" s="6">
        <v>0</v>
      </c>
      <c r="AQ116" s="6">
        <v>0</v>
      </c>
      <c r="AR116" s="6">
        <v>0</v>
      </c>
      <c r="AS116" s="6">
        <v>0</v>
      </c>
      <c r="AT116" s="6">
        <v>0</v>
      </c>
      <c r="AU116" s="6">
        <v>0</v>
      </c>
      <c r="AV116" s="6">
        <v>0</v>
      </c>
      <c r="AW116" s="6">
        <v>0</v>
      </c>
      <c r="AX116" s="8">
        <v>0</v>
      </c>
      <c r="AY116" s="8">
        <v>0</v>
      </c>
      <c r="AZ116" s="8">
        <v>0</v>
      </c>
      <c r="BA116" s="8">
        <v>0</v>
      </c>
      <c r="BB116" s="8">
        <v>0</v>
      </c>
    </row>
    <row r="117" spans="1:54" x14ac:dyDescent="0.2">
      <c r="A117" s="2" t="s">
        <v>103</v>
      </c>
      <c r="B117" s="2" t="str">
        <f t="shared" si="8"/>
        <v>35</v>
      </c>
      <c r="C117" s="2">
        <v>35016</v>
      </c>
      <c r="D117" s="2" t="s">
        <v>119</v>
      </c>
      <c r="E117" s="6">
        <v>11.278231409544951</v>
      </c>
      <c r="F117" s="6">
        <v>15.865301331853496</v>
      </c>
      <c r="G117" s="6">
        <v>12.589563263041066</v>
      </c>
      <c r="H117" s="6">
        <v>13.088698668146504</v>
      </c>
      <c r="I117" s="6">
        <v>16.099146873843878</v>
      </c>
      <c r="J117" s="6">
        <v>13.92810654827969</v>
      </c>
      <c r="K117" s="6">
        <v>15.477344062153165</v>
      </c>
      <c r="L117" s="6">
        <v>17.319601183869775</v>
      </c>
      <c r="M117" s="6">
        <v>25.997629115797263</v>
      </c>
      <c r="N117" s="6">
        <v>16.391302626711063</v>
      </c>
      <c r="O117" s="6">
        <v>11.660746392896781</v>
      </c>
      <c r="P117" s="6">
        <v>10.431048834628191</v>
      </c>
      <c r="Q117" s="6">
        <v>11.019039067702554</v>
      </c>
      <c r="R117" s="6">
        <v>11.607029300776915</v>
      </c>
      <c r="S117" s="6">
        <v>12.195019533851276</v>
      </c>
      <c r="T117" s="6">
        <v>12.783009766925639</v>
      </c>
      <c r="U117" s="6">
        <v>8.6690000000000005</v>
      </c>
      <c r="V117" s="6">
        <v>13.371</v>
      </c>
      <c r="W117" s="6">
        <v>16.151</v>
      </c>
      <c r="X117" s="6">
        <v>19.218</v>
      </c>
      <c r="Y117" s="8">
        <v>13.134319942788466</v>
      </c>
      <c r="Z117" s="8">
        <v>13.707609047817243</v>
      </c>
      <c r="AA117" s="8">
        <v>14.280898152846021</v>
      </c>
      <c r="AB117" s="8">
        <v>14.854187257874912</v>
      </c>
      <c r="AC117" s="8">
        <v>15.42747636290369</v>
      </c>
      <c r="AD117" s="6">
        <v>25.163137499999721</v>
      </c>
      <c r="AE117" s="6">
        <v>29.80724999999984</v>
      </c>
      <c r="AF117" s="6">
        <v>34.451362499999959</v>
      </c>
      <c r="AG117" s="6">
        <v>39.095475000000079</v>
      </c>
      <c r="AH117" s="6">
        <v>43.739587500000198</v>
      </c>
      <c r="AI117" s="6">
        <v>48.383700000000317</v>
      </c>
      <c r="AJ117" s="6">
        <v>53.027812500000437</v>
      </c>
      <c r="AK117" s="6">
        <v>57.671925000000556</v>
      </c>
      <c r="AL117" s="6">
        <v>62.316037500000675</v>
      </c>
      <c r="AM117" s="6">
        <v>66.960150000000795</v>
      </c>
      <c r="AN117" s="6">
        <v>71.604262499999095</v>
      </c>
      <c r="AO117" s="6">
        <v>76.248374999999214</v>
      </c>
      <c r="AP117" s="6">
        <v>78.320372932453211</v>
      </c>
      <c r="AQ117" s="6">
        <v>80.392370864905388</v>
      </c>
      <c r="AR117" s="6">
        <v>82.464368797358475</v>
      </c>
      <c r="AS117" s="6">
        <v>84.536366729810652</v>
      </c>
      <c r="AT117" s="6">
        <v>86.608364662263739</v>
      </c>
      <c r="AU117" s="6">
        <v>88.680362594715916</v>
      </c>
      <c r="AV117" s="6">
        <v>90.752360527169003</v>
      </c>
      <c r="AW117" s="6">
        <v>92.82435845962118</v>
      </c>
      <c r="AX117" s="8">
        <v>93.760856480447956</v>
      </c>
      <c r="AY117" s="8">
        <v>98.443346584580695</v>
      </c>
      <c r="AZ117" s="8">
        <v>103.12583668871343</v>
      </c>
      <c r="BA117" s="8">
        <v>107.80832679284617</v>
      </c>
      <c r="BB117" s="8">
        <v>112.49081689697891</v>
      </c>
    </row>
    <row r="118" spans="1:54" x14ac:dyDescent="0.2">
      <c r="A118" s="2" t="s">
        <v>103</v>
      </c>
      <c r="B118" s="2" t="str">
        <f t="shared" si="8"/>
        <v>35</v>
      </c>
      <c r="C118" s="2">
        <v>35017</v>
      </c>
      <c r="D118" s="2" t="s">
        <v>120</v>
      </c>
      <c r="E118" s="6">
        <v>4.9525422260718921</v>
      </c>
      <c r="F118" s="6">
        <v>5.5177932727010246</v>
      </c>
      <c r="G118" s="6">
        <v>4.9284567633896348</v>
      </c>
      <c r="H118" s="6">
        <v>4.2729224772628838</v>
      </c>
      <c r="I118" s="6">
        <v>4.343316587267215</v>
      </c>
      <c r="J118" s="6">
        <v>3.8416188826331745</v>
      </c>
      <c r="K118" s="6">
        <v>4.9345402049949474</v>
      </c>
      <c r="L118" s="6">
        <v>4.72868399018334</v>
      </c>
      <c r="M118" s="6">
        <v>6.1860158798902836</v>
      </c>
      <c r="N118" s="6">
        <v>6.3201495596939514</v>
      </c>
      <c r="O118" s="6">
        <v>3.403747654107117</v>
      </c>
      <c r="P118" s="6">
        <v>3.3103978634329434</v>
      </c>
      <c r="Q118" s="6">
        <v>4.1045182907463547</v>
      </c>
      <c r="R118" s="6">
        <v>4.8986387180597664</v>
      </c>
      <c r="S118" s="6">
        <v>5.6927591453731772</v>
      </c>
      <c r="T118" s="6">
        <v>6.486879572686588</v>
      </c>
      <c r="U118" s="6">
        <v>6.8920000000000003</v>
      </c>
      <c r="V118" s="6">
        <v>7.2809999999999997</v>
      </c>
      <c r="W118" s="6">
        <v>14.23</v>
      </c>
      <c r="X118" s="6">
        <v>14.986000000000001</v>
      </c>
      <c r="Y118" s="8">
        <v>10.988766362332626</v>
      </c>
      <c r="Z118" s="8">
        <v>14.778585553864389</v>
      </c>
      <c r="AA118" s="8">
        <v>18.568404745396151</v>
      </c>
      <c r="AB118" s="8">
        <v>22.358223936927914</v>
      </c>
      <c r="AC118" s="8">
        <v>26.148043128459847</v>
      </c>
      <c r="AD118" s="6">
        <v>0</v>
      </c>
      <c r="AE118" s="6">
        <v>0</v>
      </c>
      <c r="AF118" s="6">
        <v>0</v>
      </c>
      <c r="AG118" s="6">
        <v>0</v>
      </c>
      <c r="AH118" s="6">
        <v>0</v>
      </c>
      <c r="AI118" s="6">
        <v>0</v>
      </c>
      <c r="AJ118" s="6">
        <v>0</v>
      </c>
      <c r="AK118" s="6">
        <v>0</v>
      </c>
      <c r="AL118" s="6">
        <v>0</v>
      </c>
      <c r="AM118" s="6">
        <v>0</v>
      </c>
      <c r="AN118" s="6">
        <v>0</v>
      </c>
      <c r="AO118" s="6">
        <v>0</v>
      </c>
      <c r="AP118" s="6">
        <v>0</v>
      </c>
      <c r="AQ118" s="6">
        <v>0</v>
      </c>
      <c r="AR118" s="6">
        <v>0</v>
      </c>
      <c r="AS118" s="6">
        <v>0</v>
      </c>
      <c r="AT118" s="6">
        <v>0</v>
      </c>
      <c r="AU118" s="6">
        <v>0</v>
      </c>
      <c r="AV118" s="6">
        <v>0</v>
      </c>
      <c r="AW118" s="6">
        <v>0</v>
      </c>
      <c r="AX118" s="8">
        <v>0</v>
      </c>
      <c r="AY118" s="8">
        <v>0</v>
      </c>
      <c r="AZ118" s="8">
        <v>0</v>
      </c>
      <c r="BA118" s="8">
        <v>0</v>
      </c>
      <c r="BB118" s="8">
        <v>0</v>
      </c>
    </row>
    <row r="119" spans="1:54" x14ac:dyDescent="0.2">
      <c r="A119" s="2" t="s">
        <v>103</v>
      </c>
      <c r="B119" s="2" t="str">
        <f t="shared" si="8"/>
        <v>35</v>
      </c>
      <c r="C119" s="2">
        <v>35018</v>
      </c>
      <c r="D119" s="2" t="s">
        <v>121</v>
      </c>
      <c r="E119" s="6">
        <v>6.0467085318319613</v>
      </c>
      <c r="F119" s="6">
        <v>6.7368406236466001</v>
      </c>
      <c r="G119" s="6">
        <v>6.0173018622780416</v>
      </c>
      <c r="H119" s="6">
        <v>5.2169402338674757</v>
      </c>
      <c r="I119" s="6">
        <v>5.302886530965786</v>
      </c>
      <c r="J119" s="6">
        <v>4.6903486357730619</v>
      </c>
      <c r="K119" s="6">
        <v>6.0247293200519705</v>
      </c>
      <c r="L119" s="6">
        <v>5.7733932438284974</v>
      </c>
      <c r="M119" s="6">
        <v>7.5526938068427887</v>
      </c>
      <c r="N119" s="6">
        <v>7.7164616717193582</v>
      </c>
      <c r="O119" s="6">
        <v>4.1557384148982246</v>
      </c>
      <c r="P119" s="6">
        <v>4.0417648332611522</v>
      </c>
      <c r="Q119" s="6">
        <v>3.5500118666089215</v>
      </c>
      <c r="R119" s="6">
        <v>3.0582588999566918</v>
      </c>
      <c r="S119" s="6">
        <v>2.5665059333044611</v>
      </c>
      <c r="T119" s="6">
        <v>2.0747529666522304</v>
      </c>
      <c r="U119" s="6">
        <v>1.0189999999999999</v>
      </c>
      <c r="V119" s="6">
        <v>1.583</v>
      </c>
      <c r="W119" s="6">
        <v>1.4379999999999999</v>
      </c>
      <c r="X119" s="6">
        <v>0.65300000000000002</v>
      </c>
      <c r="Y119" s="8">
        <v>1.3466666666666667</v>
      </c>
      <c r="Z119" s="8">
        <v>1.3466666666666667</v>
      </c>
      <c r="AA119" s="8">
        <v>1.3466666666666667</v>
      </c>
      <c r="AB119" s="8">
        <v>1.3466666666666667</v>
      </c>
      <c r="AC119" s="8">
        <v>1.3466666666666667</v>
      </c>
      <c r="AD119" s="6">
        <v>22.978881250000086</v>
      </c>
      <c r="AE119" s="6">
        <v>24.202125000000251</v>
      </c>
      <c r="AF119" s="6">
        <v>25.425368750000416</v>
      </c>
      <c r="AG119" s="6">
        <v>26.648612500000127</v>
      </c>
      <c r="AH119" s="6">
        <v>27.871856250000292</v>
      </c>
      <c r="AI119" s="6">
        <v>29.095100000000457</v>
      </c>
      <c r="AJ119" s="6">
        <v>30.318343750000167</v>
      </c>
      <c r="AK119" s="6">
        <v>31.541587500000333</v>
      </c>
      <c r="AL119" s="6">
        <v>32.764831250000498</v>
      </c>
      <c r="AM119" s="6">
        <v>33.988075000000208</v>
      </c>
      <c r="AN119" s="6">
        <v>35.211318750000373</v>
      </c>
      <c r="AO119" s="6">
        <v>36.434562500000084</v>
      </c>
      <c r="AP119" s="6">
        <v>37.318544803726809</v>
      </c>
      <c r="AQ119" s="6">
        <v>38.202527107453534</v>
      </c>
      <c r="AR119" s="6">
        <v>39.086509411180032</v>
      </c>
      <c r="AS119" s="6">
        <v>39.970491714906757</v>
      </c>
      <c r="AT119" s="6">
        <v>40.854474018633482</v>
      </c>
      <c r="AU119" s="6">
        <v>41.738456322360207</v>
      </c>
      <c r="AV119" s="6">
        <v>42.622438626086932</v>
      </c>
      <c r="AW119" s="6">
        <v>43.506420929813657</v>
      </c>
      <c r="AX119" s="8">
        <v>43.713594362812671</v>
      </c>
      <c r="AY119" s="8">
        <v>44.749461527808251</v>
      </c>
      <c r="AZ119" s="8">
        <v>45.78532869280383</v>
      </c>
      <c r="BA119" s="8">
        <v>46.821195857799353</v>
      </c>
      <c r="BB119" s="8">
        <v>47.857063022794932</v>
      </c>
    </row>
    <row r="120" spans="1:54" x14ac:dyDescent="0.2">
      <c r="A120" s="2"/>
      <c r="B120" s="2"/>
      <c r="C120" s="2">
        <v>35019</v>
      </c>
      <c r="D120" s="3" t="s">
        <v>122</v>
      </c>
      <c r="E120" s="6">
        <v>17.219226970033294</v>
      </c>
      <c r="F120" s="6">
        <v>24.222612097669256</v>
      </c>
      <c r="G120" s="6">
        <v>19.221324639289676</v>
      </c>
      <c r="H120" s="6">
        <v>19.98338790233074</v>
      </c>
      <c r="I120" s="6">
        <v>24.579639659637436</v>
      </c>
      <c r="J120" s="6">
        <v>21.264967813540508</v>
      </c>
      <c r="K120" s="6">
        <v>23.63029189789123</v>
      </c>
      <c r="L120" s="6">
        <v>26.442988531261559</v>
      </c>
      <c r="M120" s="6">
        <v>39.692311690714021</v>
      </c>
      <c r="N120" s="6">
        <v>25.025693303736585</v>
      </c>
      <c r="O120" s="6">
        <v>17.80323806881243</v>
      </c>
      <c r="P120" s="6">
        <v>15.9257769145394</v>
      </c>
      <c r="Q120" s="6">
        <v>15.940621531631518</v>
      </c>
      <c r="R120" s="6">
        <v>15.955466148723639</v>
      </c>
      <c r="S120" s="6">
        <v>15.970310765815759</v>
      </c>
      <c r="T120" s="6">
        <v>15.98515538290788</v>
      </c>
      <c r="U120" s="6">
        <v>15.98515538290788</v>
      </c>
      <c r="V120" s="6">
        <v>16</v>
      </c>
      <c r="W120" s="6">
        <v>0.26463814076844044</v>
      </c>
      <c r="X120" s="6">
        <v>21.505658232775399</v>
      </c>
      <c r="Y120" s="8">
        <v>10.749931174558775</v>
      </c>
      <c r="Z120" s="8">
        <v>10.749931174558775</v>
      </c>
      <c r="AA120" s="8">
        <v>10.749931174558775</v>
      </c>
      <c r="AB120" s="8">
        <v>10.749931174558775</v>
      </c>
      <c r="AC120" s="8">
        <v>10.749931174558775</v>
      </c>
      <c r="AD120" s="6">
        <v>96.360299999999825</v>
      </c>
      <c r="AE120" s="6">
        <v>97.967999999999847</v>
      </c>
      <c r="AF120" s="6">
        <v>99.57569999999987</v>
      </c>
      <c r="AG120" s="6">
        <v>101.18339999999989</v>
      </c>
      <c r="AH120" s="6">
        <v>102.79109999999991</v>
      </c>
      <c r="AI120" s="6">
        <v>104.39879999999994</v>
      </c>
      <c r="AJ120" s="6">
        <v>106.00649999999996</v>
      </c>
      <c r="AK120" s="6">
        <v>107.61419999999998</v>
      </c>
      <c r="AL120" s="6">
        <v>109.22190000000001</v>
      </c>
      <c r="AM120" s="6">
        <v>110.82960000000003</v>
      </c>
      <c r="AN120" s="6">
        <v>112.43730000000005</v>
      </c>
      <c r="AO120" s="6">
        <v>114.04500000000007</v>
      </c>
      <c r="AP120" s="6">
        <v>113.32117276935583</v>
      </c>
      <c r="AQ120" s="6">
        <v>112.59734553871181</v>
      </c>
      <c r="AR120" s="6">
        <v>111.87351830806756</v>
      </c>
      <c r="AS120" s="6">
        <v>111.14969107742354</v>
      </c>
      <c r="AT120" s="6">
        <v>110.42586384677952</v>
      </c>
      <c r="AU120" s="6">
        <v>109.70203661613527</v>
      </c>
      <c r="AV120" s="6">
        <v>108.97820938549125</v>
      </c>
      <c r="AW120" s="6">
        <v>108.25438215484701</v>
      </c>
      <c r="AX120" s="8">
        <v>108.76987921272735</v>
      </c>
      <c r="AY120" s="8">
        <v>111.34736450212836</v>
      </c>
      <c r="AZ120" s="8">
        <v>113.9248497915296</v>
      </c>
      <c r="BA120" s="8">
        <v>116.50233508093083</v>
      </c>
      <c r="BB120" s="8">
        <v>119.07982037033184</v>
      </c>
    </row>
    <row r="121" spans="1:54" x14ac:dyDescent="0.2">
      <c r="A121" s="2" t="s">
        <v>103</v>
      </c>
      <c r="B121" s="2" t="str">
        <f>LEFT(C121,2)</f>
        <v>35</v>
      </c>
      <c r="C121" s="2">
        <v>35020</v>
      </c>
      <c r="D121" s="2" t="s">
        <v>123</v>
      </c>
      <c r="E121" s="6">
        <v>42.499722823733215</v>
      </c>
      <c r="F121" s="6">
        <v>47.35036552620182</v>
      </c>
      <c r="G121" s="6">
        <v>42.293035946297103</v>
      </c>
      <c r="H121" s="6">
        <v>36.667637072325682</v>
      </c>
      <c r="I121" s="6">
        <v>37.271716760502386</v>
      </c>
      <c r="J121" s="6">
        <v>32.96645041143352</v>
      </c>
      <c r="K121" s="6">
        <v>42.345240363793856</v>
      </c>
      <c r="L121" s="6">
        <v>40.578706799480294</v>
      </c>
      <c r="M121" s="6">
        <v>53.084647899523603</v>
      </c>
      <c r="N121" s="6">
        <v>54.235702035513214</v>
      </c>
      <c r="O121" s="6">
        <v>29.208904287570377</v>
      </c>
      <c r="P121" s="6">
        <v>28.407832828064098</v>
      </c>
      <c r="Q121" s="6">
        <v>32.17546626245128</v>
      </c>
      <c r="R121" s="6">
        <v>35.943099696838459</v>
      </c>
      <c r="S121" s="6">
        <v>39.710733131225638</v>
      </c>
      <c r="T121" s="6">
        <v>43.478366565612824</v>
      </c>
      <c r="U121" s="6">
        <v>41.472999999999999</v>
      </c>
      <c r="V121" s="6">
        <v>47.246000000000002</v>
      </c>
      <c r="W121" s="6">
        <v>49.706000000000003</v>
      </c>
      <c r="X121" s="6">
        <v>49.847999999999999</v>
      </c>
      <c r="Y121" s="8">
        <v>49.926331427700973</v>
      </c>
      <c r="Z121" s="8">
        <v>58.205512950602497</v>
      </c>
      <c r="AA121" s="8">
        <v>66.484694473504021</v>
      </c>
      <c r="AB121" s="8">
        <v>74.763875996405602</v>
      </c>
      <c r="AC121" s="8">
        <v>83.043057519307126</v>
      </c>
      <c r="AD121" s="6">
        <v>0</v>
      </c>
      <c r="AE121" s="6">
        <v>0</v>
      </c>
      <c r="AF121" s="6">
        <v>0</v>
      </c>
      <c r="AG121" s="6">
        <v>0</v>
      </c>
      <c r="AH121" s="6">
        <v>0</v>
      </c>
      <c r="AI121" s="6">
        <v>0</v>
      </c>
      <c r="AJ121" s="6">
        <v>0</v>
      </c>
      <c r="AK121" s="6">
        <v>0</v>
      </c>
      <c r="AL121" s="6">
        <v>0</v>
      </c>
      <c r="AM121" s="6">
        <v>0</v>
      </c>
      <c r="AN121" s="6">
        <v>0</v>
      </c>
      <c r="AO121" s="6">
        <v>0</v>
      </c>
      <c r="AP121" s="6">
        <v>0</v>
      </c>
      <c r="AQ121" s="6">
        <v>0</v>
      </c>
      <c r="AR121" s="6">
        <v>0</v>
      </c>
      <c r="AS121" s="6">
        <v>0</v>
      </c>
      <c r="AT121" s="6">
        <v>0</v>
      </c>
      <c r="AU121" s="6">
        <v>0</v>
      </c>
      <c r="AV121" s="6">
        <v>0</v>
      </c>
      <c r="AW121" s="6">
        <v>0</v>
      </c>
      <c r="AX121" s="8">
        <v>0</v>
      </c>
      <c r="AY121" s="8">
        <v>0</v>
      </c>
      <c r="AZ121" s="8">
        <v>0</v>
      </c>
      <c r="BA121" s="8">
        <v>0</v>
      </c>
      <c r="BB121" s="8">
        <v>0</v>
      </c>
    </row>
    <row r="122" spans="1:54" x14ac:dyDescent="0.2">
      <c r="A122" s="2" t="s">
        <v>103</v>
      </c>
      <c r="B122" s="2" t="str">
        <f>LEFT(C122,2)</f>
        <v>35</v>
      </c>
      <c r="C122" s="2">
        <v>35021</v>
      </c>
      <c r="D122" s="2" t="s">
        <v>124</v>
      </c>
      <c r="E122" s="6">
        <v>7.0256994369857084</v>
      </c>
      <c r="F122" s="6">
        <v>7.8275672008084314</v>
      </c>
      <c r="G122" s="6">
        <v>6.9915316875992497</v>
      </c>
      <c r="H122" s="6">
        <v>6.0615877003031615</v>
      </c>
      <c r="I122" s="6">
        <v>6.1614491121697705</v>
      </c>
      <c r="J122" s="6">
        <v>5.4497384148982242</v>
      </c>
      <c r="K122" s="6">
        <v>7.0001616861556233</v>
      </c>
      <c r="L122" s="6">
        <v>6.708133102353111</v>
      </c>
      <c r="M122" s="6">
        <v>8.7755108993792401</v>
      </c>
      <c r="N122" s="6">
        <v>8.9657935614263025</v>
      </c>
      <c r="O122" s="6">
        <v>4.828572253500794</v>
      </c>
      <c r="P122" s="6">
        <v>4.6961458062653385</v>
      </c>
      <c r="Q122" s="6">
        <v>4.696916645012271</v>
      </c>
      <c r="R122" s="6">
        <v>4.6976874837592026</v>
      </c>
      <c r="S122" s="6">
        <v>4.6984583225061352</v>
      </c>
      <c r="T122" s="6">
        <v>4.6992291612530668</v>
      </c>
      <c r="U122" s="6">
        <v>4.6992291612530668</v>
      </c>
      <c r="V122" s="6">
        <v>4.7</v>
      </c>
      <c r="W122" s="6">
        <v>3.5896926934097424</v>
      </c>
      <c r="X122" s="6">
        <v>3.9172275985663081</v>
      </c>
      <c r="Y122" s="8">
        <v>4.3296406182209362</v>
      </c>
      <c r="Z122" s="8">
        <v>4.3296406182209362</v>
      </c>
      <c r="AA122" s="8">
        <v>4.3296406182209362</v>
      </c>
      <c r="AB122" s="8">
        <v>4.3296406182209362</v>
      </c>
      <c r="AC122" s="8">
        <v>4.3296406182209362</v>
      </c>
      <c r="AD122" s="6">
        <v>0</v>
      </c>
      <c r="AE122" s="6">
        <v>0</v>
      </c>
      <c r="AF122" s="6">
        <v>0</v>
      </c>
      <c r="AG122" s="6">
        <v>0</v>
      </c>
      <c r="AH122" s="6">
        <v>0</v>
      </c>
      <c r="AI122" s="6">
        <v>0</v>
      </c>
      <c r="AJ122" s="6">
        <v>0</v>
      </c>
      <c r="AK122" s="6">
        <v>0</v>
      </c>
      <c r="AL122" s="6">
        <v>0</v>
      </c>
      <c r="AM122" s="6">
        <v>0</v>
      </c>
      <c r="AN122" s="6">
        <v>0</v>
      </c>
      <c r="AO122" s="6">
        <v>0</v>
      </c>
      <c r="AP122" s="6">
        <v>0</v>
      </c>
      <c r="AQ122" s="6">
        <v>0</v>
      </c>
      <c r="AR122" s="6">
        <v>0</v>
      </c>
      <c r="AS122" s="6">
        <v>0</v>
      </c>
      <c r="AT122" s="6">
        <v>0</v>
      </c>
      <c r="AU122" s="6">
        <v>0</v>
      </c>
      <c r="AV122" s="6">
        <v>0</v>
      </c>
      <c r="AW122" s="6">
        <v>0</v>
      </c>
      <c r="AX122" s="8">
        <v>0</v>
      </c>
      <c r="AY122" s="8">
        <v>0</v>
      </c>
      <c r="AZ122" s="8">
        <v>0</v>
      </c>
      <c r="BA122" s="8">
        <v>0</v>
      </c>
      <c r="BB122" s="8">
        <v>0</v>
      </c>
    </row>
    <row r="123" spans="1:54" x14ac:dyDescent="0.2">
      <c r="A123" s="2" t="s">
        <v>103</v>
      </c>
      <c r="B123" s="2" t="str">
        <f>LEFT(C123,2)</f>
        <v>35</v>
      </c>
      <c r="C123" s="2">
        <v>35022</v>
      </c>
      <c r="D123" s="2" t="s">
        <v>125</v>
      </c>
      <c r="E123" s="6">
        <v>12.381355565179732</v>
      </c>
      <c r="F123" s="6">
        <v>13.794483181752563</v>
      </c>
      <c r="G123" s="6">
        <v>12.321141908474086</v>
      </c>
      <c r="H123" s="6">
        <v>10.68230619315721</v>
      </c>
      <c r="I123" s="6">
        <v>10.858291468168037</v>
      </c>
      <c r="J123" s="6">
        <v>9.604047206582937</v>
      </c>
      <c r="K123" s="6">
        <v>12.336350512487368</v>
      </c>
      <c r="L123" s="6">
        <v>11.821709975458353</v>
      </c>
      <c r="M123" s="6">
        <v>15.465039699725711</v>
      </c>
      <c r="N123" s="6">
        <v>15.800373899234879</v>
      </c>
      <c r="O123" s="6">
        <v>8.5093691352677929</v>
      </c>
      <c r="P123" s="6">
        <v>8.2759946585823574</v>
      </c>
      <c r="Q123" s="6">
        <v>7.1441957268658856</v>
      </c>
      <c r="R123" s="6">
        <v>6.0123967951494155</v>
      </c>
      <c r="S123" s="6">
        <v>4.8805978634329437</v>
      </c>
      <c r="T123" s="6">
        <v>3.7487989317164718</v>
      </c>
      <c r="U123" s="6">
        <v>1.627</v>
      </c>
      <c r="V123" s="6">
        <v>2.617</v>
      </c>
      <c r="W123" s="6">
        <v>4.8019999999999996</v>
      </c>
      <c r="X123" s="6">
        <v>4.8479999999999999</v>
      </c>
      <c r="Y123" s="8">
        <v>3.015333333333333</v>
      </c>
      <c r="Z123" s="8">
        <v>3.015333333333333</v>
      </c>
      <c r="AA123" s="8">
        <v>3.015333333333333</v>
      </c>
      <c r="AB123" s="8">
        <v>3.015333333333333</v>
      </c>
      <c r="AC123" s="8">
        <v>3.015333333333333</v>
      </c>
      <c r="AD123" s="6">
        <v>0</v>
      </c>
      <c r="AE123" s="6">
        <v>0</v>
      </c>
      <c r="AF123" s="6">
        <v>0</v>
      </c>
      <c r="AG123" s="6">
        <v>0</v>
      </c>
      <c r="AH123" s="6">
        <v>0</v>
      </c>
      <c r="AI123" s="6">
        <v>0</v>
      </c>
      <c r="AJ123" s="6">
        <v>0</v>
      </c>
      <c r="AK123" s="6">
        <v>0</v>
      </c>
      <c r="AL123" s="6">
        <v>0</v>
      </c>
      <c r="AM123" s="6">
        <v>0</v>
      </c>
      <c r="AN123" s="6">
        <v>0</v>
      </c>
      <c r="AO123" s="6">
        <v>0</v>
      </c>
      <c r="AP123" s="6">
        <v>0</v>
      </c>
      <c r="AQ123" s="6">
        <v>0</v>
      </c>
      <c r="AR123" s="6">
        <v>0</v>
      </c>
      <c r="AS123" s="6">
        <v>0</v>
      </c>
      <c r="AT123" s="6">
        <v>0</v>
      </c>
      <c r="AU123" s="6">
        <v>0</v>
      </c>
      <c r="AV123" s="6">
        <v>0</v>
      </c>
      <c r="AW123" s="6">
        <v>0</v>
      </c>
      <c r="AX123" s="8">
        <v>0</v>
      </c>
      <c r="AY123" s="8">
        <v>0</v>
      </c>
      <c r="AZ123" s="8">
        <v>0</v>
      </c>
      <c r="BA123" s="8">
        <v>0</v>
      </c>
      <c r="BB123" s="8">
        <v>0</v>
      </c>
    </row>
    <row r="124" spans="1:54" x14ac:dyDescent="0.2">
      <c r="A124" s="2" t="s">
        <v>103</v>
      </c>
      <c r="B124" s="2" t="str">
        <f>LEFT(C124,2)</f>
        <v>35</v>
      </c>
      <c r="C124" s="2">
        <v>35023</v>
      </c>
      <c r="D124" s="2" t="s">
        <v>126</v>
      </c>
      <c r="E124" s="6">
        <v>7.7743395409268077</v>
      </c>
      <c r="F124" s="6">
        <v>8.6616522304027708</v>
      </c>
      <c r="G124" s="6">
        <v>7.7365309657860539</v>
      </c>
      <c r="H124" s="6">
        <v>6.7074945864010393</v>
      </c>
      <c r="I124" s="6">
        <v>6.8179969683845822</v>
      </c>
      <c r="J124" s="6">
        <v>6.0304482459939361</v>
      </c>
      <c r="K124" s="6">
        <v>7.7460805543525337</v>
      </c>
      <c r="L124" s="6">
        <v>7.4229341706366396</v>
      </c>
      <c r="M124" s="6">
        <v>9.7106063230835868</v>
      </c>
      <c r="N124" s="6">
        <v>9.9211650064963184</v>
      </c>
      <c r="O124" s="6">
        <v>5.3430922477262888</v>
      </c>
      <c r="P124" s="6">
        <v>5.1965547856214807</v>
      </c>
      <c r="Q124" s="6">
        <v>5.197243828497184</v>
      </c>
      <c r="R124" s="6">
        <v>5.1979328713728883</v>
      </c>
      <c r="S124" s="6">
        <v>5.1986219142485925</v>
      </c>
      <c r="T124" s="6">
        <v>5.1993109571242959</v>
      </c>
      <c r="U124" s="6">
        <v>5.1993109571242959</v>
      </c>
      <c r="V124" s="6">
        <v>5.2</v>
      </c>
      <c r="W124" s="6">
        <v>3.6485401146131808</v>
      </c>
      <c r="X124" s="6">
        <v>1.575</v>
      </c>
      <c r="Y124" s="8">
        <v>4.682617023912492</v>
      </c>
      <c r="Z124" s="8">
        <v>4.682617023912492</v>
      </c>
      <c r="AA124" s="8">
        <v>4.682617023912492</v>
      </c>
      <c r="AB124" s="8">
        <v>4.682617023912492</v>
      </c>
      <c r="AC124" s="8">
        <v>4.682617023912492</v>
      </c>
      <c r="AD124" s="6">
        <v>0</v>
      </c>
      <c r="AE124" s="6">
        <v>0</v>
      </c>
      <c r="AF124" s="6">
        <v>0</v>
      </c>
      <c r="AG124" s="6">
        <v>0</v>
      </c>
      <c r="AH124" s="6">
        <v>0</v>
      </c>
      <c r="AI124" s="6">
        <v>0</v>
      </c>
      <c r="AJ124" s="6">
        <v>0</v>
      </c>
      <c r="AK124" s="6">
        <v>0</v>
      </c>
      <c r="AL124" s="6">
        <v>0</v>
      </c>
      <c r="AM124" s="6">
        <v>0</v>
      </c>
      <c r="AN124" s="6">
        <v>0</v>
      </c>
      <c r="AO124" s="6">
        <v>0</v>
      </c>
      <c r="AP124" s="6">
        <v>0</v>
      </c>
      <c r="AQ124" s="6">
        <v>0</v>
      </c>
      <c r="AR124" s="6">
        <v>0</v>
      </c>
      <c r="AS124" s="6">
        <v>0</v>
      </c>
      <c r="AT124" s="6">
        <v>0</v>
      </c>
      <c r="AU124" s="6">
        <v>0</v>
      </c>
      <c r="AV124" s="6">
        <v>0</v>
      </c>
      <c r="AW124" s="6">
        <v>0</v>
      </c>
      <c r="AX124" s="8">
        <v>0</v>
      </c>
      <c r="AY124" s="8">
        <v>0</v>
      </c>
      <c r="AZ124" s="8">
        <v>0</v>
      </c>
      <c r="BA124" s="8">
        <v>0</v>
      </c>
      <c r="BB124" s="8">
        <v>0</v>
      </c>
    </row>
    <row r="125" spans="1:54" x14ac:dyDescent="0.2">
      <c r="A125" s="2" t="s">
        <v>103</v>
      </c>
      <c r="B125" s="2" t="str">
        <f>LEFT(C125,2)</f>
        <v>35</v>
      </c>
      <c r="C125" s="2">
        <v>35024</v>
      </c>
      <c r="D125" s="2" t="s">
        <v>127</v>
      </c>
      <c r="E125" s="6">
        <v>14.166574274577739</v>
      </c>
      <c r="F125" s="6">
        <v>15.783455175400604</v>
      </c>
      <c r="G125" s="6">
        <v>14.097678648765697</v>
      </c>
      <c r="H125" s="6">
        <v>12.222545690775227</v>
      </c>
      <c r="I125" s="6">
        <v>12.423905586834126</v>
      </c>
      <c r="J125" s="6">
        <v>10.988816803811172</v>
      </c>
      <c r="K125" s="6">
        <v>14.115080121264615</v>
      </c>
      <c r="L125" s="6">
        <v>13.526235599826762</v>
      </c>
      <c r="M125" s="6">
        <v>17.694882633174533</v>
      </c>
      <c r="N125" s="6">
        <v>18.078567345171066</v>
      </c>
      <c r="O125" s="6">
        <v>9.7363014291901262</v>
      </c>
      <c r="P125" s="6">
        <v>9.4692776093546982</v>
      </c>
      <c r="Q125" s="6">
        <v>9.568022087483758</v>
      </c>
      <c r="R125" s="6">
        <v>9.6667665656128197</v>
      </c>
      <c r="S125" s="6">
        <v>9.7655110437418795</v>
      </c>
      <c r="T125" s="6">
        <v>9.8642555218709411</v>
      </c>
      <c r="U125" s="6">
        <v>7.726</v>
      </c>
      <c r="V125" s="6">
        <v>9.9629999999999992</v>
      </c>
      <c r="W125" s="6">
        <v>10.083</v>
      </c>
      <c r="X125" s="6">
        <v>10.944000000000001</v>
      </c>
      <c r="Y125" s="8">
        <v>9.2573333333333334</v>
      </c>
      <c r="Z125" s="8">
        <v>9.2573333333333334</v>
      </c>
      <c r="AA125" s="8">
        <v>9.2573333333333334</v>
      </c>
      <c r="AB125" s="8">
        <v>9.2573333333333334</v>
      </c>
      <c r="AC125" s="8">
        <v>9.2573333333333334</v>
      </c>
      <c r="AD125" s="6">
        <v>0</v>
      </c>
      <c r="AE125" s="6">
        <v>0</v>
      </c>
      <c r="AF125" s="6">
        <v>0</v>
      </c>
      <c r="AG125" s="6">
        <v>0</v>
      </c>
      <c r="AH125" s="6">
        <v>0</v>
      </c>
      <c r="AI125" s="6">
        <v>0</v>
      </c>
      <c r="AJ125" s="6">
        <v>0</v>
      </c>
      <c r="AK125" s="6">
        <v>0</v>
      </c>
      <c r="AL125" s="6">
        <v>0</v>
      </c>
      <c r="AM125" s="6">
        <v>0</v>
      </c>
      <c r="AN125" s="6">
        <v>0</v>
      </c>
      <c r="AO125" s="6">
        <v>0</v>
      </c>
      <c r="AP125" s="6">
        <v>0</v>
      </c>
      <c r="AQ125" s="6">
        <v>0</v>
      </c>
      <c r="AR125" s="6">
        <v>0</v>
      </c>
      <c r="AS125" s="6">
        <v>0</v>
      </c>
      <c r="AT125" s="6">
        <v>0</v>
      </c>
      <c r="AU125" s="6">
        <v>0</v>
      </c>
      <c r="AV125" s="6">
        <v>0</v>
      </c>
      <c r="AW125" s="6">
        <v>0</v>
      </c>
      <c r="AX125" s="8">
        <v>0</v>
      </c>
      <c r="AY125" s="8">
        <v>0</v>
      </c>
      <c r="AZ125" s="8">
        <v>0</v>
      </c>
      <c r="BA125" s="8">
        <v>0</v>
      </c>
      <c r="BB125" s="8">
        <v>0</v>
      </c>
    </row>
    <row r="126" spans="1:54" x14ac:dyDescent="0.2">
      <c r="A126" s="2"/>
      <c r="B126" s="2"/>
      <c r="C126" s="2">
        <v>35025</v>
      </c>
      <c r="D126" s="3" t="s">
        <v>128</v>
      </c>
      <c r="E126" s="6">
        <v>9.7326065482796889</v>
      </c>
      <c r="F126" s="6">
        <v>13.691041620421753</v>
      </c>
      <c r="G126" s="6">
        <v>10.864226970033297</v>
      </c>
      <c r="H126" s="6">
        <v>11.294958379578246</v>
      </c>
      <c r="I126" s="6">
        <v>13.892839807621161</v>
      </c>
      <c r="J126" s="6">
        <v>12.019329633740288</v>
      </c>
      <c r="K126" s="6">
        <v>13.356251942286347</v>
      </c>
      <c r="L126" s="6">
        <v>14.946036995930447</v>
      </c>
      <c r="M126" s="6">
        <v>22.434784868664448</v>
      </c>
      <c r="N126" s="6">
        <v>14.14495708472068</v>
      </c>
      <c r="O126" s="6">
        <v>10.062699778024417</v>
      </c>
      <c r="P126" s="6">
        <v>9.0015260821309653</v>
      </c>
      <c r="Q126" s="6">
        <v>9.0012208657047719</v>
      </c>
      <c r="R126" s="6">
        <v>9.0009156492785785</v>
      </c>
      <c r="S126" s="6">
        <v>9.0006104328523868</v>
      </c>
      <c r="T126" s="6">
        <v>9.0003052164261934</v>
      </c>
      <c r="U126" s="6">
        <v>9.0003052164261934</v>
      </c>
      <c r="V126" s="6">
        <v>9</v>
      </c>
      <c r="W126" s="6">
        <v>4.6455235342880092</v>
      </c>
      <c r="X126" s="6">
        <v>19.212467107824057</v>
      </c>
      <c r="Y126" s="8">
        <v>7.5486095835714009</v>
      </c>
      <c r="Z126" s="8">
        <v>7.5486095835714009</v>
      </c>
      <c r="AA126" s="8">
        <v>7.5486095835714009</v>
      </c>
      <c r="AB126" s="8">
        <v>7.5486095835714009</v>
      </c>
      <c r="AC126" s="8">
        <v>7.5486095835714009</v>
      </c>
      <c r="AD126" s="6">
        <v>53.527649999999994</v>
      </c>
      <c r="AE126" s="6">
        <v>54.555000000000291</v>
      </c>
      <c r="AF126" s="6">
        <v>55.582350000000133</v>
      </c>
      <c r="AG126" s="6">
        <v>56.609699999999975</v>
      </c>
      <c r="AH126" s="6">
        <v>57.637050000000272</v>
      </c>
      <c r="AI126" s="6">
        <v>58.664400000000114</v>
      </c>
      <c r="AJ126" s="6">
        <v>59.691749999999956</v>
      </c>
      <c r="AK126" s="6">
        <v>60.719100000000253</v>
      </c>
      <c r="AL126" s="6">
        <v>61.746450000000095</v>
      </c>
      <c r="AM126" s="6">
        <v>62.773799999999937</v>
      </c>
      <c r="AN126" s="6">
        <v>63.801150000000234</v>
      </c>
      <c r="AO126" s="6">
        <v>64.828500000000076</v>
      </c>
      <c r="AP126" s="6">
        <v>64.518395974899136</v>
      </c>
      <c r="AQ126" s="6">
        <v>64.208291949798195</v>
      </c>
      <c r="AR126" s="6">
        <v>63.898187924697368</v>
      </c>
      <c r="AS126" s="6">
        <v>63.588083899596427</v>
      </c>
      <c r="AT126" s="6">
        <v>63.277979874495486</v>
      </c>
      <c r="AU126" s="6">
        <v>62.967875849394659</v>
      </c>
      <c r="AV126" s="6">
        <v>62.657771824293718</v>
      </c>
      <c r="AW126" s="6">
        <v>62.347667799192777</v>
      </c>
      <c r="AX126" s="8">
        <v>62.644561455379517</v>
      </c>
      <c r="AY126" s="8">
        <v>64.129029736312759</v>
      </c>
      <c r="AZ126" s="8">
        <v>65.613498017245888</v>
      </c>
      <c r="BA126" s="8">
        <v>67.097966298179017</v>
      </c>
      <c r="BB126" s="8">
        <v>68.58243457911226</v>
      </c>
    </row>
    <row r="127" spans="1:54" x14ac:dyDescent="0.2">
      <c r="A127" s="2" t="s">
        <v>103</v>
      </c>
      <c r="B127" s="2" t="str">
        <f>LEFT(C127,2)</f>
        <v>35</v>
      </c>
      <c r="C127" s="2">
        <v>35026</v>
      </c>
      <c r="D127" s="2" t="s">
        <v>129</v>
      </c>
      <c r="E127" s="6">
        <v>5.4132438284971851</v>
      </c>
      <c r="F127" s="6">
        <v>6.031076367836004</v>
      </c>
      <c r="G127" s="6">
        <v>5.386917857658438</v>
      </c>
      <c r="H127" s="6">
        <v>4.6704036379385014</v>
      </c>
      <c r="I127" s="6">
        <v>4.7473460372455607</v>
      </c>
      <c r="J127" s="6">
        <v>4.1989787786920738</v>
      </c>
      <c r="K127" s="6">
        <v>5.3935672008084312</v>
      </c>
      <c r="L127" s="6">
        <v>5.1685615706655117</v>
      </c>
      <c r="M127" s="6">
        <v>6.7614592175544965</v>
      </c>
      <c r="N127" s="6">
        <v>6.9080704489678073</v>
      </c>
      <c r="O127" s="6">
        <v>3.7203753428612676</v>
      </c>
      <c r="P127" s="6">
        <v>3.6183418507290313</v>
      </c>
      <c r="Q127" s="6">
        <v>3.4596734805832248</v>
      </c>
      <c r="R127" s="6">
        <v>3.3010051104374183</v>
      </c>
      <c r="S127" s="6">
        <v>3.1423367402916123</v>
      </c>
      <c r="T127" s="6">
        <v>2.9836683701458062</v>
      </c>
      <c r="U127" s="6">
        <v>3.016</v>
      </c>
      <c r="V127" s="6">
        <v>2.8250000000000002</v>
      </c>
      <c r="W127" s="6">
        <v>2.7090000000000001</v>
      </c>
      <c r="X127" s="6">
        <v>2.8330000000000002</v>
      </c>
      <c r="Y127" s="8">
        <v>2.85</v>
      </c>
      <c r="Z127" s="8">
        <v>2.85</v>
      </c>
      <c r="AA127" s="8">
        <v>2.85</v>
      </c>
      <c r="AB127" s="8">
        <v>2.85</v>
      </c>
      <c r="AC127" s="8">
        <v>2.85</v>
      </c>
      <c r="AD127" s="6">
        <v>0</v>
      </c>
      <c r="AE127" s="6">
        <v>0</v>
      </c>
      <c r="AF127" s="6">
        <v>0</v>
      </c>
      <c r="AG127" s="6">
        <v>0</v>
      </c>
      <c r="AH127" s="6">
        <v>0</v>
      </c>
      <c r="AI127" s="6">
        <v>0</v>
      </c>
      <c r="AJ127" s="6">
        <v>0</v>
      </c>
      <c r="AK127" s="6">
        <v>0</v>
      </c>
      <c r="AL127" s="6">
        <v>0</v>
      </c>
      <c r="AM127" s="6">
        <v>0</v>
      </c>
      <c r="AN127" s="6">
        <v>0</v>
      </c>
      <c r="AO127" s="6">
        <v>0</v>
      </c>
      <c r="AP127" s="6">
        <v>0</v>
      </c>
      <c r="AQ127" s="6">
        <v>0</v>
      </c>
      <c r="AR127" s="6">
        <v>0</v>
      </c>
      <c r="AS127" s="6">
        <v>0</v>
      </c>
      <c r="AT127" s="6">
        <v>0</v>
      </c>
      <c r="AU127" s="6">
        <v>0</v>
      </c>
      <c r="AV127" s="6">
        <v>0</v>
      </c>
      <c r="AW127" s="6">
        <v>0</v>
      </c>
      <c r="AX127" s="8">
        <v>0</v>
      </c>
      <c r="AY127" s="8">
        <v>0</v>
      </c>
      <c r="AZ127" s="8">
        <v>0</v>
      </c>
      <c r="BA127" s="8">
        <v>0</v>
      </c>
      <c r="BB127" s="8">
        <v>0</v>
      </c>
    </row>
    <row r="128" spans="1:54" x14ac:dyDescent="0.2">
      <c r="A128" s="2" t="s">
        <v>103</v>
      </c>
      <c r="B128" s="2" t="str">
        <f>LEFT(C128,2)</f>
        <v>35</v>
      </c>
      <c r="C128" s="2">
        <v>35027</v>
      </c>
      <c r="D128" s="2" t="s">
        <v>130</v>
      </c>
      <c r="E128" s="6">
        <v>18.024950194889563</v>
      </c>
      <c r="F128" s="6">
        <v>20.082201097156055</v>
      </c>
      <c r="G128" s="6">
        <v>17.937290313266928</v>
      </c>
      <c r="H128" s="6">
        <v>15.551450411433519</v>
      </c>
      <c r="I128" s="6">
        <v>15.807652230402772</v>
      </c>
      <c r="J128" s="6">
        <v>13.981705933304459</v>
      </c>
      <c r="K128" s="6">
        <v>17.959431211202538</v>
      </c>
      <c r="L128" s="6">
        <v>17.210210336364948</v>
      </c>
      <c r="M128" s="6">
        <v>22.514220586112316</v>
      </c>
      <c r="N128" s="6">
        <v>23.002404792839609</v>
      </c>
      <c r="O128" s="6">
        <v>12.388058322506135</v>
      </c>
      <c r="P128" s="6">
        <v>12.048308502959433</v>
      </c>
      <c r="Q128" s="6">
        <v>12.038646802367547</v>
      </c>
      <c r="R128" s="6">
        <v>12.02898510177566</v>
      </c>
      <c r="S128" s="6">
        <v>12.019323401183772</v>
      </c>
      <c r="T128" s="6">
        <v>12.009661700591886</v>
      </c>
      <c r="U128" s="6">
        <v>12.009661700591886</v>
      </c>
      <c r="V128" s="6">
        <v>12</v>
      </c>
      <c r="W128" s="6">
        <v>22.202999999999999</v>
      </c>
      <c r="X128" s="6">
        <v>24.937999999999999</v>
      </c>
      <c r="Y128" s="8">
        <v>15.588514058839507</v>
      </c>
      <c r="Z128" s="8">
        <v>17.156016593338933</v>
      </c>
      <c r="AA128" s="8">
        <v>18.723519127838358</v>
      </c>
      <c r="AB128" s="8">
        <v>20.291021662337897</v>
      </c>
      <c r="AC128" s="8">
        <v>21.858524196837323</v>
      </c>
      <c r="AD128" s="6">
        <v>2.8422625000000608</v>
      </c>
      <c r="AE128" s="6">
        <v>3.2876250000000482</v>
      </c>
      <c r="AF128" s="6">
        <v>3.7329875000000357</v>
      </c>
      <c r="AG128" s="6">
        <v>4.1783500000000231</v>
      </c>
      <c r="AH128" s="6">
        <v>4.6237125000000106</v>
      </c>
      <c r="AI128" s="6">
        <v>5.069074999999998</v>
      </c>
      <c r="AJ128" s="6">
        <v>5.5144374999999854</v>
      </c>
      <c r="AK128" s="6">
        <v>5.9597999999999729</v>
      </c>
      <c r="AL128" s="6">
        <v>6.405162500000074</v>
      </c>
      <c r="AM128" s="6">
        <v>6.8505250000000615</v>
      </c>
      <c r="AN128" s="6">
        <v>7.2958875000000489</v>
      </c>
      <c r="AO128" s="6">
        <v>7.7412500000000364</v>
      </c>
      <c r="AP128" s="6">
        <v>7.8172212913858914</v>
      </c>
      <c r="AQ128" s="6">
        <v>7.8931925827717748</v>
      </c>
      <c r="AR128" s="6">
        <v>7.9691638741576583</v>
      </c>
      <c r="AS128" s="6">
        <v>8.0451351655435417</v>
      </c>
      <c r="AT128" s="6">
        <v>8.1211064569294251</v>
      </c>
      <c r="AU128" s="6">
        <v>8.1970777483153086</v>
      </c>
      <c r="AV128" s="6">
        <v>8.273049039701192</v>
      </c>
      <c r="AW128" s="6">
        <v>8.3490203310870754</v>
      </c>
      <c r="AX128" s="8">
        <v>8.5156014931899904</v>
      </c>
      <c r="AY128" s="8">
        <v>9.3485073037042525</v>
      </c>
      <c r="AZ128" s="8">
        <v>10.181413114218572</v>
      </c>
      <c r="BA128" s="8">
        <v>11.014318924732891</v>
      </c>
      <c r="BB128" s="8">
        <v>11.84722473524721</v>
      </c>
    </row>
    <row r="129" spans="1:54" x14ac:dyDescent="0.2">
      <c r="A129" s="2" t="s">
        <v>103</v>
      </c>
      <c r="B129" s="2" t="str">
        <f>LEFT(C129,2)</f>
        <v>35</v>
      </c>
      <c r="C129" s="2">
        <v>35028</v>
      </c>
      <c r="D129" s="2" t="s">
        <v>131</v>
      </c>
      <c r="E129" s="6">
        <v>9.3292074491121699</v>
      </c>
      <c r="F129" s="6">
        <v>10.393982676483327</v>
      </c>
      <c r="G129" s="6">
        <v>9.2838371589432658</v>
      </c>
      <c r="H129" s="6">
        <v>8.0489935036812472</v>
      </c>
      <c r="I129" s="6">
        <v>8.181596362061498</v>
      </c>
      <c r="J129" s="6">
        <v>7.2365378951927237</v>
      </c>
      <c r="K129" s="6">
        <v>9.2952966652230415</v>
      </c>
      <c r="L129" s="6">
        <v>8.9075210047639661</v>
      </c>
      <c r="M129" s="6">
        <v>11.652727587700303</v>
      </c>
      <c r="N129" s="6">
        <v>11.905398007795583</v>
      </c>
      <c r="O129" s="6">
        <v>6.4117106972715465</v>
      </c>
      <c r="P129" s="6">
        <v>6.2358657427457773</v>
      </c>
      <c r="Q129" s="6">
        <v>5.460892594196622</v>
      </c>
      <c r="R129" s="6">
        <v>4.6859194456474667</v>
      </c>
      <c r="S129" s="6">
        <v>3.9109462970983109</v>
      </c>
      <c r="T129" s="6">
        <v>3.135973148549156</v>
      </c>
      <c r="U129" s="6">
        <v>2.5830000000000002</v>
      </c>
      <c r="V129" s="6">
        <v>2.3610000000000002</v>
      </c>
      <c r="W129" s="6">
        <v>3.351</v>
      </c>
      <c r="X129" s="6">
        <v>2.9279999999999999</v>
      </c>
      <c r="Y129" s="8">
        <v>2.7650000000000006</v>
      </c>
      <c r="Z129" s="8">
        <v>2.7650000000000006</v>
      </c>
      <c r="AA129" s="8">
        <v>2.7650000000000006</v>
      </c>
      <c r="AB129" s="8">
        <v>2.7650000000000006</v>
      </c>
      <c r="AC129" s="8">
        <v>2.7650000000000006</v>
      </c>
      <c r="AD129" s="6">
        <v>0</v>
      </c>
      <c r="AE129" s="6">
        <v>0</v>
      </c>
      <c r="AF129" s="6">
        <v>0</v>
      </c>
      <c r="AG129" s="6">
        <v>0</v>
      </c>
      <c r="AH129" s="6">
        <v>0</v>
      </c>
      <c r="AI129" s="6">
        <v>0</v>
      </c>
      <c r="AJ129" s="6">
        <v>0</v>
      </c>
      <c r="AK129" s="6">
        <v>0</v>
      </c>
      <c r="AL129" s="6">
        <v>0</v>
      </c>
      <c r="AM129" s="6">
        <v>0</v>
      </c>
      <c r="AN129" s="6">
        <v>0</v>
      </c>
      <c r="AO129" s="6">
        <v>0</v>
      </c>
      <c r="AP129" s="6">
        <v>0</v>
      </c>
      <c r="AQ129" s="6">
        <v>0</v>
      </c>
      <c r="AR129" s="6">
        <v>0</v>
      </c>
      <c r="AS129" s="6">
        <v>0</v>
      </c>
      <c r="AT129" s="6">
        <v>0</v>
      </c>
      <c r="AU129" s="6">
        <v>0</v>
      </c>
      <c r="AV129" s="6">
        <v>0</v>
      </c>
      <c r="AW129" s="6">
        <v>0</v>
      </c>
      <c r="AX129" s="8">
        <v>0</v>
      </c>
      <c r="AY129" s="8">
        <v>0</v>
      </c>
      <c r="AZ129" s="8">
        <v>0</v>
      </c>
      <c r="BA129" s="8">
        <v>0</v>
      </c>
      <c r="BB129" s="8">
        <v>0</v>
      </c>
    </row>
    <row r="130" spans="1:54" x14ac:dyDescent="0.2">
      <c r="A130" s="2" t="s">
        <v>103</v>
      </c>
      <c r="B130" s="2" t="str">
        <f>LEFT(C130,2)</f>
        <v>35</v>
      </c>
      <c r="C130" s="2">
        <v>35029</v>
      </c>
      <c r="D130" s="2" t="s">
        <v>132</v>
      </c>
      <c r="E130" s="6">
        <v>19.752581203984409</v>
      </c>
      <c r="F130" s="6">
        <v>22.007012703912228</v>
      </c>
      <c r="G130" s="6">
        <v>19.656519416774941</v>
      </c>
      <c r="H130" s="6">
        <v>17.042004763967086</v>
      </c>
      <c r="I130" s="6">
        <v>17.322762667821568</v>
      </c>
      <c r="J130" s="6">
        <v>15.321805543525338</v>
      </c>
      <c r="K130" s="6">
        <v>19.680782445503105</v>
      </c>
      <c r="L130" s="6">
        <v>18.859751263173095</v>
      </c>
      <c r="M130" s="6">
        <v>24.672133102353111</v>
      </c>
      <c r="N130" s="6">
        <v>25.207108127616575</v>
      </c>
      <c r="O130" s="6">
        <v>13.575412155334201</v>
      </c>
      <c r="P130" s="6">
        <v>13.203098455319763</v>
      </c>
      <c r="Q130" s="6">
        <v>12.21247876425581</v>
      </c>
      <c r="R130" s="6">
        <v>11.221859073191858</v>
      </c>
      <c r="S130" s="6">
        <v>10.231239382127905</v>
      </c>
      <c r="T130" s="6">
        <v>9.2406196910639515</v>
      </c>
      <c r="U130" s="6">
        <v>5.4980000000000002</v>
      </c>
      <c r="V130" s="6">
        <v>8.25</v>
      </c>
      <c r="W130" s="6">
        <v>11.397</v>
      </c>
      <c r="X130" s="6">
        <v>11.555999999999999</v>
      </c>
      <c r="Y130" s="8">
        <v>8.3816666666666677</v>
      </c>
      <c r="Z130" s="8">
        <v>8.3816666666666677</v>
      </c>
      <c r="AA130" s="8">
        <v>8.3816666666666677</v>
      </c>
      <c r="AB130" s="8">
        <v>8.3816666666666677</v>
      </c>
      <c r="AC130" s="8">
        <v>8.3816666666666677</v>
      </c>
      <c r="AD130" s="6">
        <v>0</v>
      </c>
      <c r="AE130" s="6">
        <v>0</v>
      </c>
      <c r="AF130" s="6">
        <v>0</v>
      </c>
      <c r="AG130" s="6">
        <v>0</v>
      </c>
      <c r="AH130" s="6">
        <v>0</v>
      </c>
      <c r="AI130" s="6">
        <v>0</v>
      </c>
      <c r="AJ130" s="6">
        <v>0</v>
      </c>
      <c r="AK130" s="6">
        <v>0</v>
      </c>
      <c r="AL130" s="6">
        <v>0</v>
      </c>
      <c r="AM130" s="6">
        <v>0</v>
      </c>
      <c r="AN130" s="6">
        <v>0</v>
      </c>
      <c r="AO130" s="6">
        <v>0</v>
      </c>
      <c r="AP130" s="6">
        <v>0</v>
      </c>
      <c r="AQ130" s="6">
        <v>0</v>
      </c>
      <c r="AR130" s="6">
        <v>0</v>
      </c>
      <c r="AS130" s="6">
        <v>0</v>
      </c>
      <c r="AT130" s="6">
        <v>0</v>
      </c>
      <c r="AU130" s="6">
        <v>0</v>
      </c>
      <c r="AV130" s="6">
        <v>0</v>
      </c>
      <c r="AW130" s="6">
        <v>0</v>
      </c>
      <c r="AX130" s="8">
        <v>0</v>
      </c>
      <c r="AY130" s="8">
        <v>0</v>
      </c>
      <c r="AZ130" s="8">
        <v>0</v>
      </c>
      <c r="BA130" s="8">
        <v>0</v>
      </c>
      <c r="BB130" s="8">
        <v>0</v>
      </c>
    </row>
    <row r="131" spans="1:54" x14ac:dyDescent="0.2">
      <c r="A131" s="2" t="s">
        <v>103</v>
      </c>
      <c r="B131" s="2" t="str">
        <f>LEFT(C131,2)</f>
        <v>35</v>
      </c>
      <c r="C131" s="2">
        <v>35030</v>
      </c>
      <c r="D131" s="2" t="s">
        <v>133</v>
      </c>
      <c r="E131" s="6">
        <v>5.9891208315288003</v>
      </c>
      <c r="F131" s="6">
        <v>6.6726802367547275</v>
      </c>
      <c r="G131" s="6">
        <v>5.9599942254944418</v>
      </c>
      <c r="H131" s="6">
        <v>5.1672550887830226</v>
      </c>
      <c r="I131" s="6">
        <v>5.2523828497184928</v>
      </c>
      <c r="J131" s="6">
        <v>4.6456786487656991</v>
      </c>
      <c r="K131" s="6">
        <v>5.9673509455752844</v>
      </c>
      <c r="L131" s="6">
        <v>5.7184085462682264</v>
      </c>
      <c r="M131" s="6">
        <v>7.4807633896347623</v>
      </c>
      <c r="N131" s="6">
        <v>7.6429715605601265</v>
      </c>
      <c r="O131" s="6">
        <v>4.1161599538039555</v>
      </c>
      <c r="P131" s="6">
        <v>4.0032718348491416</v>
      </c>
      <c r="Q131" s="6">
        <v>3.8822174678793133</v>
      </c>
      <c r="R131" s="6">
        <v>3.761163100909485</v>
      </c>
      <c r="S131" s="6">
        <v>3.6401087339396567</v>
      </c>
      <c r="T131" s="6">
        <v>3.5190543669698284</v>
      </c>
      <c r="U131" s="6">
        <v>3.5369999999999999</v>
      </c>
      <c r="V131" s="6">
        <v>3.3980000000000001</v>
      </c>
      <c r="W131" s="6">
        <v>5.2450000000000001</v>
      </c>
      <c r="X131" s="6">
        <v>1.7170000000000001</v>
      </c>
      <c r="Y131" s="8">
        <v>4.0599999999999996</v>
      </c>
      <c r="Z131" s="8">
        <v>4.0599999999999996</v>
      </c>
      <c r="AA131" s="8">
        <v>4.0599999999999996</v>
      </c>
      <c r="AB131" s="8">
        <v>4.0599999999999996</v>
      </c>
      <c r="AC131" s="8">
        <v>4.0599999999999996</v>
      </c>
      <c r="AD131" s="6">
        <v>4.6463125000000218</v>
      </c>
      <c r="AE131" s="6">
        <v>6.2688749999997526</v>
      </c>
      <c r="AF131" s="6">
        <v>7.8914374999999382</v>
      </c>
      <c r="AG131" s="6">
        <v>9.5139999999996689</v>
      </c>
      <c r="AH131" s="6">
        <v>11.136562499999854</v>
      </c>
      <c r="AI131" s="6">
        <v>12.75912500000004</v>
      </c>
      <c r="AJ131" s="6">
        <v>14.381687499999771</v>
      </c>
      <c r="AK131" s="6">
        <v>16.004249999999956</v>
      </c>
      <c r="AL131" s="6">
        <v>17.626812499999687</v>
      </c>
      <c r="AM131" s="6">
        <v>19.249374999999873</v>
      </c>
      <c r="AN131" s="6">
        <v>20.871937500000058</v>
      </c>
      <c r="AO131" s="6">
        <v>22.494499999999789</v>
      </c>
      <c r="AP131" s="6">
        <v>23.664703702284896</v>
      </c>
      <c r="AQ131" s="6">
        <v>24.834907404569549</v>
      </c>
      <c r="AR131" s="6">
        <v>26.005111106854656</v>
      </c>
      <c r="AS131" s="6">
        <v>27.175314809139309</v>
      </c>
      <c r="AT131" s="6">
        <v>28.345518511424416</v>
      </c>
      <c r="AU131" s="6">
        <v>29.515722213709068</v>
      </c>
      <c r="AV131" s="6">
        <v>30.685925915993721</v>
      </c>
      <c r="AW131" s="6">
        <v>31.856129618278828</v>
      </c>
      <c r="AX131" s="8">
        <v>32.007825473603759</v>
      </c>
      <c r="AY131" s="8">
        <v>32.766304750229438</v>
      </c>
      <c r="AZ131" s="8">
        <v>33.524784026855116</v>
      </c>
      <c r="BA131" s="8">
        <v>34.283263303480794</v>
      </c>
      <c r="BB131" s="8">
        <v>35.041742580106472</v>
      </c>
    </row>
    <row r="132" spans="1:54" x14ac:dyDescent="0.2">
      <c r="A132" s="2"/>
      <c r="B132" s="2"/>
      <c r="C132" s="2">
        <v>35031</v>
      </c>
      <c r="D132" s="3" t="s">
        <v>134</v>
      </c>
      <c r="E132" s="6">
        <v>14.707586570477249</v>
      </c>
      <c r="F132" s="6">
        <v>20.689440066592674</v>
      </c>
      <c r="G132" s="6">
        <v>16.417653163152053</v>
      </c>
      <c r="H132" s="6">
        <v>17.068559933407322</v>
      </c>
      <c r="I132" s="6">
        <v>20.994390677025528</v>
      </c>
      <c r="J132" s="6">
        <v>18.163205327413984</v>
      </c>
      <c r="K132" s="6">
        <v>20.183517203107659</v>
      </c>
      <c r="L132" s="6">
        <v>22.585946725860154</v>
      </c>
      <c r="M132" s="6">
        <v>33.902689789123194</v>
      </c>
      <c r="N132" s="6">
        <v>21.375381798002216</v>
      </c>
      <c r="O132" s="6">
        <v>15.206412319644839</v>
      </c>
      <c r="P132" s="6">
        <v>13.602802441731408</v>
      </c>
      <c r="Q132" s="6">
        <v>13.602241953385127</v>
      </c>
      <c r="R132" s="6">
        <v>13.601681465038846</v>
      </c>
      <c r="S132" s="6">
        <v>13.601120976692561</v>
      </c>
      <c r="T132" s="6">
        <v>13.600560488346281</v>
      </c>
      <c r="U132" s="6">
        <v>13.600560488346281</v>
      </c>
      <c r="V132" s="6">
        <v>13.6</v>
      </c>
      <c r="W132" s="6">
        <v>0.88357884560537381</v>
      </c>
      <c r="X132" s="6">
        <v>13.647283768003113</v>
      </c>
      <c r="Y132" s="8">
        <v>9.3613797779838848</v>
      </c>
      <c r="Z132" s="8">
        <v>9.3613797779838848</v>
      </c>
      <c r="AA132" s="8">
        <v>9.3613797779838848</v>
      </c>
      <c r="AB132" s="8">
        <v>9.3613797779838848</v>
      </c>
      <c r="AC132" s="8">
        <v>9.3613797779838848</v>
      </c>
      <c r="AD132" s="6">
        <v>69.065175000000636</v>
      </c>
      <c r="AE132" s="6">
        <v>72.367500000000291</v>
      </c>
      <c r="AF132" s="6">
        <v>75.669825000000856</v>
      </c>
      <c r="AG132" s="6">
        <v>78.972150000000511</v>
      </c>
      <c r="AH132" s="6">
        <v>82.274475000000166</v>
      </c>
      <c r="AI132" s="6">
        <v>85.576800000000731</v>
      </c>
      <c r="AJ132" s="6">
        <v>88.879125000000386</v>
      </c>
      <c r="AK132" s="6">
        <v>92.18145000000095</v>
      </c>
      <c r="AL132" s="6">
        <v>95.483775000000605</v>
      </c>
      <c r="AM132" s="6">
        <v>98.78610000000026</v>
      </c>
      <c r="AN132" s="6">
        <v>102.08842500000083</v>
      </c>
      <c r="AO132" s="6">
        <v>105.39075000000048</v>
      </c>
      <c r="AP132" s="6">
        <v>104.83821834652258</v>
      </c>
      <c r="AQ132" s="6">
        <v>104.28568669304536</v>
      </c>
      <c r="AR132" s="6">
        <v>103.73315503956815</v>
      </c>
      <c r="AS132" s="6">
        <v>103.18062338609116</v>
      </c>
      <c r="AT132" s="6">
        <v>102.62809173261394</v>
      </c>
      <c r="AU132" s="6">
        <v>102.07556007913672</v>
      </c>
      <c r="AV132" s="6">
        <v>101.5230284256595</v>
      </c>
      <c r="AW132" s="6">
        <v>100.97049677218229</v>
      </c>
      <c r="AX132" s="8">
        <v>101.45130866157376</v>
      </c>
      <c r="AY132" s="8">
        <v>103.85536810853046</v>
      </c>
      <c r="AZ132" s="8">
        <v>106.25942755548715</v>
      </c>
      <c r="BA132" s="8">
        <v>108.66348700244396</v>
      </c>
      <c r="BB132" s="8">
        <v>111.06754644940065</v>
      </c>
    </row>
    <row r="133" spans="1:54" x14ac:dyDescent="0.2">
      <c r="A133" s="2" t="s">
        <v>103</v>
      </c>
      <c r="B133" s="2" t="str">
        <f t="shared" ref="B133:B164" si="9">LEFT(C133,2)</f>
        <v>35</v>
      </c>
      <c r="C133" s="2">
        <v>35032</v>
      </c>
      <c r="D133" s="2" t="s">
        <v>135</v>
      </c>
      <c r="E133" s="6">
        <v>22.228852317020355</v>
      </c>
      <c r="F133" s="6">
        <v>24.765909340262741</v>
      </c>
      <c r="G133" s="6">
        <v>22.120747798469758</v>
      </c>
      <c r="H133" s="6">
        <v>19.17846600259853</v>
      </c>
      <c r="I133" s="6">
        <v>19.494420961455177</v>
      </c>
      <c r="J133" s="6">
        <v>17.242614984841921</v>
      </c>
      <c r="K133" s="6">
        <v>22.148052548000578</v>
      </c>
      <c r="L133" s="6">
        <v>21.224093258264762</v>
      </c>
      <c r="M133" s="6">
        <v>27.765141042298254</v>
      </c>
      <c r="N133" s="6">
        <v>28.367182907463551</v>
      </c>
      <c r="O133" s="6">
        <v>15.27728598238776</v>
      </c>
      <c r="P133" s="6">
        <v>14.858297387036234</v>
      </c>
      <c r="Q133" s="6">
        <v>15.026437909628987</v>
      </c>
      <c r="R133" s="6">
        <v>15.194578432221741</v>
      </c>
      <c r="S133" s="6">
        <v>15.362718954814493</v>
      </c>
      <c r="T133" s="6">
        <v>15.530859477407247</v>
      </c>
      <c r="U133" s="6">
        <v>12.585000000000001</v>
      </c>
      <c r="V133" s="6">
        <v>15.699</v>
      </c>
      <c r="W133" s="6">
        <v>12.965</v>
      </c>
      <c r="X133" s="6">
        <v>13.497</v>
      </c>
      <c r="Y133" s="8">
        <v>13.749666666666664</v>
      </c>
      <c r="Z133" s="8">
        <v>13.749666666666664</v>
      </c>
      <c r="AA133" s="8">
        <v>13.749666666666664</v>
      </c>
      <c r="AB133" s="8">
        <v>13.749666666666664</v>
      </c>
      <c r="AC133" s="8">
        <v>13.749666666666664</v>
      </c>
      <c r="AD133" s="6">
        <v>0</v>
      </c>
      <c r="AE133" s="6">
        <v>0</v>
      </c>
      <c r="AF133" s="6">
        <v>0</v>
      </c>
      <c r="AG133" s="6">
        <v>0</v>
      </c>
      <c r="AH133" s="6">
        <v>0</v>
      </c>
      <c r="AI133" s="6">
        <v>0</v>
      </c>
      <c r="AJ133" s="6">
        <v>0</v>
      </c>
      <c r="AK133" s="6">
        <v>0</v>
      </c>
      <c r="AL133" s="6">
        <v>0</v>
      </c>
      <c r="AM133" s="6">
        <v>0</v>
      </c>
      <c r="AN133" s="6">
        <v>0</v>
      </c>
      <c r="AO133" s="6">
        <v>0</v>
      </c>
      <c r="AP133" s="6">
        <v>0</v>
      </c>
      <c r="AQ133" s="6">
        <v>0</v>
      </c>
      <c r="AR133" s="6">
        <v>0</v>
      </c>
      <c r="AS133" s="6">
        <v>0</v>
      </c>
      <c r="AT133" s="6">
        <v>0</v>
      </c>
      <c r="AU133" s="6">
        <v>0</v>
      </c>
      <c r="AV133" s="6">
        <v>0</v>
      </c>
      <c r="AW133" s="6">
        <v>0</v>
      </c>
      <c r="AX133" s="8">
        <v>0</v>
      </c>
      <c r="AY133" s="8">
        <v>0</v>
      </c>
      <c r="AZ133" s="8">
        <v>0</v>
      </c>
      <c r="BA133" s="8">
        <v>0</v>
      </c>
      <c r="BB133" s="8">
        <v>0</v>
      </c>
    </row>
    <row r="134" spans="1:54" x14ac:dyDescent="0.2">
      <c r="A134" s="2" t="s">
        <v>103</v>
      </c>
      <c r="B134" s="2" t="str">
        <f t="shared" si="9"/>
        <v>35</v>
      </c>
      <c r="C134" s="2">
        <v>35033</v>
      </c>
      <c r="D134" s="2" t="s">
        <v>136</v>
      </c>
      <c r="E134" s="6">
        <v>295.55200000000002</v>
      </c>
      <c r="F134" s="6">
        <v>351.02199999999999</v>
      </c>
      <c r="G134" s="6">
        <v>326.53399999999999</v>
      </c>
      <c r="H134" s="6">
        <v>260.51900000000001</v>
      </c>
      <c r="I134" s="6">
        <v>283.82600000000002</v>
      </c>
      <c r="J134" s="6">
        <v>360.44900000000001</v>
      </c>
      <c r="K134" s="6">
        <v>398.05700000000002</v>
      </c>
      <c r="L134" s="6">
        <v>428.87299999999999</v>
      </c>
      <c r="M134" s="6">
        <v>422.23099999999999</v>
      </c>
      <c r="N134" s="6">
        <v>498.50400000000002</v>
      </c>
      <c r="O134" s="6">
        <v>360.339</v>
      </c>
      <c r="P134" s="6">
        <v>298.99099999999999</v>
      </c>
      <c r="Q134" s="6">
        <v>299.084</v>
      </c>
      <c r="R134" s="6">
        <v>321.048</v>
      </c>
      <c r="S134" s="6">
        <v>214.02099999999999</v>
      </c>
      <c r="T134" s="6">
        <v>299.22300000000001</v>
      </c>
      <c r="U134" s="6">
        <v>336.62</v>
      </c>
      <c r="V134" s="6">
        <v>360.54</v>
      </c>
      <c r="W134" s="6">
        <v>367.64699999999999</v>
      </c>
      <c r="X134" s="6">
        <v>373.68599999999998</v>
      </c>
      <c r="Y134" s="8">
        <v>354.93566666666669</v>
      </c>
      <c r="Z134" s="8">
        <v>372.77246691176515</v>
      </c>
      <c r="AA134" s="8">
        <v>395.6732354691876</v>
      </c>
      <c r="AB134" s="8">
        <v>418.57400402661028</v>
      </c>
      <c r="AC134" s="8">
        <v>441.47477258403273</v>
      </c>
      <c r="AD134" s="6">
        <v>52.724137499999415</v>
      </c>
      <c r="AE134" s="6">
        <v>58.874250000000757</v>
      </c>
      <c r="AF134" s="6">
        <v>65.024362500000279</v>
      </c>
      <c r="AG134" s="6">
        <v>71.174474999999802</v>
      </c>
      <c r="AH134" s="6">
        <v>77.324587499999325</v>
      </c>
      <c r="AI134" s="6">
        <v>83.474700000000666</v>
      </c>
      <c r="AJ134" s="6">
        <v>89.624812500000189</v>
      </c>
      <c r="AK134" s="6">
        <v>95.774924999999712</v>
      </c>
      <c r="AL134" s="6">
        <v>101.92503749999923</v>
      </c>
      <c r="AM134" s="6">
        <v>108.07515000000058</v>
      </c>
      <c r="AN134" s="6">
        <v>114.2252625000001</v>
      </c>
      <c r="AO134" s="6">
        <v>120.37537499999962</v>
      </c>
      <c r="AP134" s="6">
        <v>123.07650535259472</v>
      </c>
      <c r="AQ134" s="6">
        <v>125.77763570518982</v>
      </c>
      <c r="AR134" s="6">
        <v>128.47876605778492</v>
      </c>
      <c r="AS134" s="6">
        <v>131.17989641038093</v>
      </c>
      <c r="AT134" s="6">
        <v>133.88102676297603</v>
      </c>
      <c r="AU134" s="6">
        <v>136.58215711557114</v>
      </c>
      <c r="AV134" s="6">
        <v>139.28328746816624</v>
      </c>
      <c r="AW134" s="6">
        <v>141.98441782076134</v>
      </c>
      <c r="AX134" s="8">
        <v>143.63289960094835</v>
      </c>
      <c r="AY134" s="8">
        <v>151.87530850188159</v>
      </c>
      <c r="AZ134" s="8">
        <v>160.11771740281483</v>
      </c>
      <c r="BA134" s="8">
        <v>168.36012630374807</v>
      </c>
      <c r="BB134" s="8">
        <v>176.60253520468132</v>
      </c>
    </row>
    <row r="135" spans="1:54" x14ac:dyDescent="0.2">
      <c r="A135" s="2" t="s">
        <v>103</v>
      </c>
      <c r="B135" s="2" t="str">
        <f t="shared" si="9"/>
        <v>35</v>
      </c>
      <c r="C135" s="2">
        <v>35034</v>
      </c>
      <c r="D135" s="2" t="s">
        <v>137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8">
        <v>0</v>
      </c>
      <c r="Z135" s="8">
        <v>0</v>
      </c>
      <c r="AA135" s="8">
        <v>0</v>
      </c>
      <c r="AB135" s="8">
        <v>0</v>
      </c>
      <c r="AC135" s="8">
        <v>0</v>
      </c>
      <c r="AD135" s="6">
        <v>0</v>
      </c>
      <c r="AE135" s="6">
        <v>0</v>
      </c>
      <c r="AF135" s="6">
        <v>0</v>
      </c>
      <c r="AG135" s="6">
        <v>0</v>
      </c>
      <c r="AH135" s="6">
        <v>0</v>
      </c>
      <c r="AI135" s="6">
        <v>0</v>
      </c>
      <c r="AJ135" s="6">
        <v>0</v>
      </c>
      <c r="AK135" s="6">
        <v>0</v>
      </c>
      <c r="AL135" s="6">
        <v>0</v>
      </c>
      <c r="AM135" s="6">
        <v>0</v>
      </c>
      <c r="AN135" s="6">
        <v>0</v>
      </c>
      <c r="AO135" s="6">
        <v>0</v>
      </c>
      <c r="AP135" s="6">
        <v>0</v>
      </c>
      <c r="AQ135" s="6">
        <v>0</v>
      </c>
      <c r="AR135" s="6">
        <v>0</v>
      </c>
      <c r="AS135" s="6">
        <v>0</v>
      </c>
      <c r="AT135" s="6">
        <v>0</v>
      </c>
      <c r="AU135" s="6">
        <v>0</v>
      </c>
      <c r="AV135" s="6">
        <v>0</v>
      </c>
      <c r="AW135" s="6">
        <v>0</v>
      </c>
      <c r="AX135" s="8">
        <v>0</v>
      </c>
      <c r="AY135" s="8">
        <v>0</v>
      </c>
      <c r="AZ135" s="8">
        <v>0</v>
      </c>
      <c r="BA135" s="8">
        <v>0</v>
      </c>
      <c r="BB135" s="8">
        <v>0</v>
      </c>
    </row>
    <row r="136" spans="1:54" x14ac:dyDescent="0.2">
      <c r="A136" s="2" t="s">
        <v>103</v>
      </c>
      <c r="B136" s="2" t="str">
        <f t="shared" si="9"/>
        <v>35</v>
      </c>
      <c r="C136" s="2">
        <v>35035</v>
      </c>
      <c r="D136" s="2" t="s">
        <v>138</v>
      </c>
      <c r="E136" s="6">
        <v>2.8793850151580771</v>
      </c>
      <c r="F136" s="6">
        <v>3.2080193445936191</v>
      </c>
      <c r="G136" s="6">
        <v>2.8653818391800203</v>
      </c>
      <c r="H136" s="6">
        <v>2.4842572542226069</v>
      </c>
      <c r="I136" s="6">
        <v>2.52518406236466</v>
      </c>
      <c r="J136" s="6">
        <v>2.2334993503681249</v>
      </c>
      <c r="K136" s="6">
        <v>2.8689187238342719</v>
      </c>
      <c r="L136" s="6">
        <v>2.7492348780135702</v>
      </c>
      <c r="M136" s="6">
        <v>3.5965208604013283</v>
      </c>
      <c r="N136" s="6">
        <v>3.6745055579615995</v>
      </c>
      <c r="O136" s="6">
        <v>1.9789230547134402</v>
      </c>
      <c r="P136" s="6">
        <v>1.9246499206005487</v>
      </c>
      <c r="Q136" s="6">
        <v>2.1363199364804393</v>
      </c>
      <c r="R136" s="6">
        <v>2.3479899523603294</v>
      </c>
      <c r="S136" s="6">
        <v>2.5596599682402195</v>
      </c>
      <c r="T136" s="6">
        <v>2.77132998412011</v>
      </c>
      <c r="U136" s="6">
        <v>2.492</v>
      </c>
      <c r="V136" s="6">
        <v>2.9830000000000001</v>
      </c>
      <c r="W136" s="6">
        <v>3.07</v>
      </c>
      <c r="X136" s="6">
        <v>3.5649999999999999</v>
      </c>
      <c r="Y136" s="8">
        <v>3.0460126789015094</v>
      </c>
      <c r="Z136" s="8">
        <v>3.4461924902767516</v>
      </c>
      <c r="AA136" s="8">
        <v>3.8463723016519946</v>
      </c>
      <c r="AB136" s="8">
        <v>4.2465521130272652</v>
      </c>
      <c r="AC136" s="8">
        <v>4.6467319244025083</v>
      </c>
      <c r="AD136" s="6">
        <v>0</v>
      </c>
      <c r="AE136" s="6">
        <v>0</v>
      </c>
      <c r="AF136" s="6">
        <v>0</v>
      </c>
      <c r="AG136" s="6">
        <v>0</v>
      </c>
      <c r="AH136" s="6">
        <v>0</v>
      </c>
      <c r="AI136" s="6">
        <v>0</v>
      </c>
      <c r="AJ136" s="6">
        <v>0</v>
      </c>
      <c r="AK136" s="6">
        <v>0</v>
      </c>
      <c r="AL136" s="6">
        <v>0</v>
      </c>
      <c r="AM136" s="6">
        <v>0</v>
      </c>
      <c r="AN136" s="6">
        <v>0</v>
      </c>
      <c r="AO136" s="6">
        <v>0</v>
      </c>
      <c r="AP136" s="6">
        <v>0</v>
      </c>
      <c r="AQ136" s="6">
        <v>0</v>
      </c>
      <c r="AR136" s="6">
        <v>0</v>
      </c>
      <c r="AS136" s="6">
        <v>0</v>
      </c>
      <c r="AT136" s="6">
        <v>0</v>
      </c>
      <c r="AU136" s="6">
        <v>0</v>
      </c>
      <c r="AV136" s="6">
        <v>0</v>
      </c>
      <c r="AW136" s="6">
        <v>0</v>
      </c>
      <c r="AX136" s="8">
        <v>0</v>
      </c>
      <c r="AY136" s="8">
        <v>0</v>
      </c>
      <c r="AZ136" s="8">
        <v>0</v>
      </c>
      <c r="BA136" s="8">
        <v>0</v>
      </c>
      <c r="BB136" s="8">
        <v>0</v>
      </c>
    </row>
    <row r="137" spans="1:54" x14ac:dyDescent="0.2">
      <c r="A137" s="2" t="s">
        <v>103</v>
      </c>
      <c r="B137" s="2" t="str">
        <f t="shared" si="9"/>
        <v>35</v>
      </c>
      <c r="C137" s="2">
        <v>35036</v>
      </c>
      <c r="D137" s="2" t="s">
        <v>139</v>
      </c>
      <c r="E137" s="6">
        <v>33.631216977046336</v>
      </c>
      <c r="F137" s="6">
        <v>37.469665944853467</v>
      </c>
      <c r="G137" s="6">
        <v>33.46765988162263</v>
      </c>
      <c r="H137" s="6">
        <v>29.016124729320051</v>
      </c>
      <c r="I137" s="6">
        <v>29.494149848419227</v>
      </c>
      <c r="J137" s="6">
        <v>26.087272412299694</v>
      </c>
      <c r="K137" s="6">
        <v>33.508970694384288</v>
      </c>
      <c r="L137" s="6">
        <v>32.111063375198498</v>
      </c>
      <c r="M137" s="6">
        <v>42.007363649487509</v>
      </c>
      <c r="N137" s="6">
        <v>42.918224916991477</v>
      </c>
      <c r="O137" s="6">
        <v>23.113821279052981</v>
      </c>
      <c r="P137" s="6">
        <v>22.479911072614406</v>
      </c>
      <c r="Q137" s="6">
        <v>28.227728858091524</v>
      </c>
      <c r="R137" s="6">
        <v>33.975546643568642</v>
      </c>
      <c r="S137" s="6">
        <v>39.723364429045759</v>
      </c>
      <c r="T137" s="6">
        <v>45.471182214522877</v>
      </c>
      <c r="U137" s="6">
        <v>38.709000000000003</v>
      </c>
      <c r="V137" s="6">
        <v>51.219000000000001</v>
      </c>
      <c r="W137" s="6">
        <v>50.566000000000003</v>
      </c>
      <c r="X137" s="6">
        <v>45.353999999999999</v>
      </c>
      <c r="Y137" s="8">
        <v>53.752868261838103</v>
      </c>
      <c r="Z137" s="8">
        <v>66.636033962902729</v>
      </c>
      <c r="AA137" s="8">
        <v>79.519199663967584</v>
      </c>
      <c r="AB137" s="8">
        <v>92.402365365031983</v>
      </c>
      <c r="AC137" s="8">
        <v>105.28553106609638</v>
      </c>
      <c r="AD137" s="6">
        <v>4.608912499999974</v>
      </c>
      <c r="AE137" s="6">
        <v>4.7958749999999668</v>
      </c>
      <c r="AF137" s="6">
        <v>4.9828374999999596</v>
      </c>
      <c r="AG137" s="6">
        <v>5.1697999999999524</v>
      </c>
      <c r="AH137" s="6">
        <v>5.3567624999999452</v>
      </c>
      <c r="AI137" s="6">
        <v>5.5437249999999949</v>
      </c>
      <c r="AJ137" s="6">
        <v>5.7306874999999877</v>
      </c>
      <c r="AK137" s="6">
        <v>5.9176499999999805</v>
      </c>
      <c r="AL137" s="6">
        <v>6.1046124999999734</v>
      </c>
      <c r="AM137" s="6">
        <v>6.2915749999999662</v>
      </c>
      <c r="AN137" s="6">
        <v>6.478537499999959</v>
      </c>
      <c r="AO137" s="6">
        <v>6.6654999999999518</v>
      </c>
      <c r="AP137" s="6">
        <v>6.7320217242231593</v>
      </c>
      <c r="AQ137" s="6">
        <v>6.7985434484463383</v>
      </c>
      <c r="AR137" s="6">
        <v>6.8650651726695457</v>
      </c>
      <c r="AS137" s="6">
        <v>6.9315868968927248</v>
      </c>
      <c r="AT137" s="6">
        <v>6.9981086211159038</v>
      </c>
      <c r="AU137" s="6">
        <v>7.0646303453390829</v>
      </c>
      <c r="AV137" s="6">
        <v>7.1311520695622619</v>
      </c>
      <c r="AW137" s="6">
        <v>7.1976737937854409</v>
      </c>
      <c r="AX137" s="8">
        <v>7.369046979351765</v>
      </c>
      <c r="AY137" s="8">
        <v>8.2259129071833854</v>
      </c>
      <c r="AZ137" s="8">
        <v>9.082778835014949</v>
      </c>
      <c r="BA137" s="8">
        <v>9.9396447628465694</v>
      </c>
      <c r="BB137" s="8">
        <v>10.79651069067819</v>
      </c>
    </row>
    <row r="138" spans="1:54" x14ac:dyDescent="0.2">
      <c r="A138" s="2" t="s">
        <v>103</v>
      </c>
      <c r="B138" s="2" t="str">
        <f t="shared" si="9"/>
        <v>35</v>
      </c>
      <c r="C138" s="2">
        <v>35037</v>
      </c>
      <c r="D138" s="2" t="s">
        <v>140</v>
      </c>
      <c r="E138" s="6">
        <v>0.40311390212213077</v>
      </c>
      <c r="F138" s="6">
        <v>0.44912270824310663</v>
      </c>
      <c r="G138" s="6">
        <v>0.40115345748520281</v>
      </c>
      <c r="H138" s="6">
        <v>0.34779601559116496</v>
      </c>
      <c r="I138" s="6">
        <v>0.3535257687310524</v>
      </c>
      <c r="J138" s="6">
        <v>0.31268990905153743</v>
      </c>
      <c r="K138" s="6">
        <v>0.40164862133679796</v>
      </c>
      <c r="L138" s="6">
        <v>0.38489288292189977</v>
      </c>
      <c r="M138" s="6">
        <v>0.5035129204561859</v>
      </c>
      <c r="N138" s="6">
        <v>0.5144307781146239</v>
      </c>
      <c r="O138" s="6">
        <v>0.2770492276598816</v>
      </c>
      <c r="P138" s="6">
        <v>0.26945098888407676</v>
      </c>
      <c r="Q138" s="6">
        <v>0.27556079110726139</v>
      </c>
      <c r="R138" s="6">
        <v>0.28167059333044608</v>
      </c>
      <c r="S138" s="6">
        <v>0.28778039555363072</v>
      </c>
      <c r="T138" s="6">
        <v>0.29389019777681535</v>
      </c>
      <c r="U138" s="6">
        <v>0.29389019777681535</v>
      </c>
      <c r="V138" s="6">
        <v>0.3</v>
      </c>
      <c r="W138" s="6">
        <v>1.0004061604584527</v>
      </c>
      <c r="X138" s="6">
        <v>0.70638530465949811</v>
      </c>
      <c r="Y138" s="8">
        <v>0.58889032750883352</v>
      </c>
      <c r="Z138" s="8">
        <v>0.7659480795401965</v>
      </c>
      <c r="AA138" s="8">
        <v>0.94300583157155948</v>
      </c>
      <c r="AB138" s="8">
        <v>1.1200635836029207</v>
      </c>
      <c r="AC138" s="8">
        <v>1.2971213356342908</v>
      </c>
      <c r="AD138" s="6">
        <v>0</v>
      </c>
      <c r="AE138" s="6">
        <v>0</v>
      </c>
      <c r="AF138" s="6">
        <v>0</v>
      </c>
      <c r="AG138" s="6">
        <v>0</v>
      </c>
      <c r="AH138" s="6">
        <v>0</v>
      </c>
      <c r="AI138" s="6">
        <v>0</v>
      </c>
      <c r="AJ138" s="6">
        <v>0</v>
      </c>
      <c r="AK138" s="6">
        <v>0</v>
      </c>
      <c r="AL138" s="6">
        <v>0</v>
      </c>
      <c r="AM138" s="6">
        <v>0</v>
      </c>
      <c r="AN138" s="6">
        <v>0</v>
      </c>
      <c r="AO138" s="6">
        <v>0</v>
      </c>
      <c r="AP138" s="6">
        <v>0</v>
      </c>
      <c r="AQ138" s="6">
        <v>0</v>
      </c>
      <c r="AR138" s="6">
        <v>0</v>
      </c>
      <c r="AS138" s="6">
        <v>0</v>
      </c>
      <c r="AT138" s="6">
        <v>0</v>
      </c>
      <c r="AU138" s="6">
        <v>0</v>
      </c>
      <c r="AV138" s="6">
        <v>0</v>
      </c>
      <c r="AW138" s="6">
        <v>0</v>
      </c>
      <c r="AX138" s="8">
        <v>0</v>
      </c>
      <c r="AY138" s="8">
        <v>0</v>
      </c>
      <c r="AZ138" s="8">
        <v>0</v>
      </c>
      <c r="BA138" s="8">
        <v>0</v>
      </c>
      <c r="BB138" s="8">
        <v>0</v>
      </c>
    </row>
    <row r="139" spans="1:54" x14ac:dyDescent="0.2">
      <c r="A139" s="2" t="s">
        <v>103</v>
      </c>
      <c r="B139" s="2" t="str">
        <f t="shared" si="9"/>
        <v>35</v>
      </c>
      <c r="C139" s="2">
        <v>35038</v>
      </c>
      <c r="D139" s="2" t="s">
        <v>141</v>
      </c>
      <c r="E139" s="6">
        <v>6.3346470333477694</v>
      </c>
      <c r="F139" s="6">
        <v>7.0576425581059619</v>
      </c>
      <c r="G139" s="6">
        <v>6.3038400461960435</v>
      </c>
      <c r="H139" s="6">
        <v>5.4653659592897359</v>
      </c>
      <c r="I139" s="6">
        <v>5.555404937202252</v>
      </c>
      <c r="J139" s="6">
        <v>4.9136985708098733</v>
      </c>
      <c r="K139" s="6">
        <v>6.3116211924353971</v>
      </c>
      <c r="L139" s="6">
        <v>6.0483167316298543</v>
      </c>
      <c r="M139" s="6">
        <v>7.9123458928829216</v>
      </c>
      <c r="N139" s="6">
        <v>8.0839122275155191</v>
      </c>
      <c r="O139" s="6">
        <v>4.3536307203695674</v>
      </c>
      <c r="P139" s="6">
        <v>4.234229825321207</v>
      </c>
      <c r="Q139" s="6">
        <v>4.2273838602569658</v>
      </c>
      <c r="R139" s="6">
        <v>4.2205378951927237</v>
      </c>
      <c r="S139" s="6">
        <v>4.2136919301284825</v>
      </c>
      <c r="T139" s="6">
        <v>4.2068459650642414</v>
      </c>
      <c r="U139" s="6">
        <v>3.8969999999999998</v>
      </c>
      <c r="V139" s="6">
        <v>4.2</v>
      </c>
      <c r="W139" s="6">
        <v>4.9560000000000004</v>
      </c>
      <c r="X139" s="6">
        <v>2.105</v>
      </c>
      <c r="Y139" s="8">
        <v>4.351</v>
      </c>
      <c r="Z139" s="8">
        <v>4.351</v>
      </c>
      <c r="AA139" s="8">
        <v>4.351</v>
      </c>
      <c r="AB139" s="8">
        <v>4.351</v>
      </c>
      <c r="AC139" s="8">
        <v>4.351</v>
      </c>
      <c r="AD139" s="6">
        <v>3.4357125000000224</v>
      </c>
      <c r="AE139" s="6">
        <v>3.8021250000000464</v>
      </c>
      <c r="AF139" s="6">
        <v>4.1685375000000704</v>
      </c>
      <c r="AG139" s="6">
        <v>4.5349500000000944</v>
      </c>
      <c r="AH139" s="6">
        <v>4.9013625000000047</v>
      </c>
      <c r="AI139" s="6">
        <v>5.2677750000000287</v>
      </c>
      <c r="AJ139" s="6">
        <v>5.6341875000000528</v>
      </c>
      <c r="AK139" s="6">
        <v>6.0006000000000768</v>
      </c>
      <c r="AL139" s="6">
        <v>6.3670124999999871</v>
      </c>
      <c r="AM139" s="6">
        <v>6.7334250000000111</v>
      </c>
      <c r="AN139" s="6">
        <v>7.0998375000000351</v>
      </c>
      <c r="AO139" s="6">
        <v>7.4662500000000591</v>
      </c>
      <c r="AP139" s="6">
        <v>7.4294850473104077</v>
      </c>
      <c r="AQ139" s="6">
        <v>7.3927200946208274</v>
      </c>
      <c r="AR139" s="6">
        <v>7.3559551419312328</v>
      </c>
      <c r="AS139" s="6">
        <v>7.3191901892416524</v>
      </c>
      <c r="AT139" s="6">
        <v>7.2824252365520579</v>
      </c>
      <c r="AU139" s="6">
        <v>7.2456602838624775</v>
      </c>
      <c r="AV139" s="6">
        <v>7.2088953311728972</v>
      </c>
      <c r="AW139" s="6">
        <v>7.1721303784833026</v>
      </c>
      <c r="AX139" s="8">
        <v>7.2062833802856048</v>
      </c>
      <c r="AY139" s="8">
        <v>7.3770483892971228</v>
      </c>
      <c r="AZ139" s="8">
        <v>7.5478133983086266</v>
      </c>
      <c r="BA139" s="8">
        <v>7.7185784073201305</v>
      </c>
      <c r="BB139" s="8">
        <v>7.8893434163316343</v>
      </c>
    </row>
    <row r="140" spans="1:54" x14ac:dyDescent="0.2">
      <c r="A140" s="2" t="s">
        <v>103</v>
      </c>
      <c r="B140" s="2" t="str">
        <f t="shared" si="9"/>
        <v>35</v>
      </c>
      <c r="C140" s="2">
        <v>35039</v>
      </c>
      <c r="D140" s="2" t="s">
        <v>142</v>
      </c>
      <c r="E140" s="6">
        <v>22.74714161974881</v>
      </c>
      <c r="F140" s="6">
        <v>25.343352822289592</v>
      </c>
      <c r="G140" s="6">
        <v>22.636516529522158</v>
      </c>
      <c r="H140" s="6">
        <v>19.625632308358597</v>
      </c>
      <c r="I140" s="6">
        <v>19.948954092680815</v>
      </c>
      <c r="J140" s="6">
        <v>17.644644867908184</v>
      </c>
      <c r="K140" s="6">
        <v>22.664457918290747</v>
      </c>
      <c r="L140" s="6">
        <v>21.718955536307202</v>
      </c>
      <c r="M140" s="6">
        <v>28.412514797170495</v>
      </c>
      <c r="N140" s="6">
        <v>29.028593907896635</v>
      </c>
      <c r="O140" s="6">
        <v>15.633492132236176</v>
      </c>
      <c r="P140" s="6">
        <v>15.204734372744335</v>
      </c>
      <c r="Q140" s="6">
        <v>15.163787498195466</v>
      </c>
      <c r="R140" s="6">
        <v>15.122840623646601</v>
      </c>
      <c r="S140" s="6">
        <v>15.081893749097734</v>
      </c>
      <c r="T140" s="6">
        <v>15.040946874548865</v>
      </c>
      <c r="U140" s="6">
        <v>15.040946874548865</v>
      </c>
      <c r="V140" s="6">
        <v>15</v>
      </c>
      <c r="W140" s="6">
        <v>7.3559276504297992</v>
      </c>
      <c r="X140" s="6">
        <v>8.0913225806451603</v>
      </c>
      <c r="Y140" s="8">
        <v>12.465624841659555</v>
      </c>
      <c r="Z140" s="8">
        <v>12.465624841659555</v>
      </c>
      <c r="AA140" s="8">
        <v>12.465624841659555</v>
      </c>
      <c r="AB140" s="8">
        <v>12.465624841659555</v>
      </c>
      <c r="AC140" s="8">
        <v>12.465624841659555</v>
      </c>
      <c r="AD140" s="6">
        <v>2.2607624999999985</v>
      </c>
      <c r="AE140" s="6">
        <v>2.2977500000000077</v>
      </c>
      <c r="AF140" s="6">
        <v>2.3347375000000028</v>
      </c>
      <c r="AG140" s="6">
        <v>2.3717249999999979</v>
      </c>
      <c r="AH140" s="6">
        <v>2.4087125000000071</v>
      </c>
      <c r="AI140" s="6">
        <v>2.4457000000000022</v>
      </c>
      <c r="AJ140" s="6">
        <v>2.4826874999999973</v>
      </c>
      <c r="AK140" s="6">
        <v>2.5196750000000065</v>
      </c>
      <c r="AL140" s="6">
        <v>2.5566625000000016</v>
      </c>
      <c r="AM140" s="6">
        <v>2.5936499999999967</v>
      </c>
      <c r="AN140" s="6">
        <v>2.630637500000006</v>
      </c>
      <c r="AO140" s="6">
        <v>2.667625000000001</v>
      </c>
      <c r="AP140" s="6">
        <v>2.6859162153599243</v>
      </c>
      <c r="AQ140" s="6">
        <v>2.7042074307198476</v>
      </c>
      <c r="AR140" s="6">
        <v>2.7224986460797709</v>
      </c>
      <c r="AS140" s="6">
        <v>2.7407898614396942</v>
      </c>
      <c r="AT140" s="6">
        <v>2.7590810767996174</v>
      </c>
      <c r="AU140" s="6">
        <v>2.7773722921595407</v>
      </c>
      <c r="AV140" s="6">
        <v>2.795663507519464</v>
      </c>
      <c r="AW140" s="6">
        <v>2.8139547228793873</v>
      </c>
      <c r="AX140" s="8">
        <v>2.8273545072740482</v>
      </c>
      <c r="AY140" s="8">
        <v>2.8943534292473672</v>
      </c>
      <c r="AZ140" s="8">
        <v>2.9613523512206861</v>
      </c>
      <c r="BA140" s="8">
        <v>3.028351273194005</v>
      </c>
      <c r="BB140" s="8">
        <v>3.0953501951673239</v>
      </c>
    </row>
    <row r="141" spans="1:54" x14ac:dyDescent="0.2">
      <c r="A141" s="2" t="s">
        <v>103</v>
      </c>
      <c r="B141" s="2" t="str">
        <f t="shared" si="9"/>
        <v>35</v>
      </c>
      <c r="C141" s="2">
        <v>35040</v>
      </c>
      <c r="D141" s="2" t="s">
        <v>143</v>
      </c>
      <c r="E141" s="6">
        <v>13.07240796881767</v>
      </c>
      <c r="F141" s="6">
        <v>14.564407824455031</v>
      </c>
      <c r="G141" s="6">
        <v>13.008833549877291</v>
      </c>
      <c r="H141" s="6">
        <v>11.278527934170638</v>
      </c>
      <c r="I141" s="6">
        <v>11.464335643135557</v>
      </c>
      <c r="J141" s="6">
        <v>10.140087050671287</v>
      </c>
      <c r="K141" s="6">
        <v>13.024891006207595</v>
      </c>
      <c r="L141" s="6">
        <v>12.481526346181608</v>
      </c>
      <c r="M141" s="6">
        <v>16.328204706222031</v>
      </c>
      <c r="N141" s="6">
        <v>16.682255233145664</v>
      </c>
      <c r="O141" s="6">
        <v>8.9843106683990186</v>
      </c>
      <c r="P141" s="6">
        <v>8.7379106395264916</v>
      </c>
      <c r="Q141" s="6">
        <v>11.105128511621194</v>
      </c>
      <c r="R141" s="6">
        <v>13.472346383715896</v>
      </c>
      <c r="S141" s="6">
        <v>15.839564255810597</v>
      </c>
      <c r="T141" s="6">
        <v>18.206782127905299</v>
      </c>
      <c r="U141" s="6">
        <v>14.568</v>
      </c>
      <c r="V141" s="6">
        <v>20.574000000000002</v>
      </c>
      <c r="W141" s="6">
        <v>22.622</v>
      </c>
      <c r="X141" s="6">
        <v>19.399000000000001</v>
      </c>
      <c r="Y141" s="8">
        <v>22.412048191064628</v>
      </c>
      <c r="Z141" s="8">
        <v>28.264885714680076</v>
      </c>
      <c r="AA141" s="8">
        <v>34.117723238295866</v>
      </c>
      <c r="AB141" s="8">
        <v>39.970560761911315</v>
      </c>
      <c r="AC141" s="8">
        <v>45.823398285527105</v>
      </c>
      <c r="AD141" s="6">
        <v>0</v>
      </c>
      <c r="AE141" s="6">
        <v>0</v>
      </c>
      <c r="AF141" s="6">
        <v>0</v>
      </c>
      <c r="AG141" s="6">
        <v>0</v>
      </c>
      <c r="AH141" s="6">
        <v>0</v>
      </c>
      <c r="AI141" s="6">
        <v>0</v>
      </c>
      <c r="AJ141" s="6">
        <v>0</v>
      </c>
      <c r="AK141" s="6">
        <v>0</v>
      </c>
      <c r="AL141" s="6">
        <v>0</v>
      </c>
      <c r="AM141" s="6">
        <v>0</v>
      </c>
      <c r="AN141" s="6">
        <v>0</v>
      </c>
      <c r="AO141" s="6">
        <v>0</v>
      </c>
      <c r="AP141" s="6">
        <v>0</v>
      </c>
      <c r="AQ141" s="6">
        <v>0</v>
      </c>
      <c r="AR141" s="6">
        <v>0</v>
      </c>
      <c r="AS141" s="6">
        <v>0</v>
      </c>
      <c r="AT141" s="6">
        <v>0</v>
      </c>
      <c r="AU141" s="6">
        <v>0</v>
      </c>
      <c r="AV141" s="6">
        <v>0</v>
      </c>
      <c r="AW141" s="6">
        <v>0</v>
      </c>
      <c r="AX141" s="8">
        <v>0</v>
      </c>
      <c r="AY141" s="8">
        <v>0</v>
      </c>
      <c r="AZ141" s="8">
        <v>0</v>
      </c>
      <c r="BA141" s="8">
        <v>0</v>
      </c>
      <c r="BB141" s="8">
        <v>0</v>
      </c>
    </row>
    <row r="142" spans="1:54" x14ac:dyDescent="0.2">
      <c r="A142" s="2" t="s">
        <v>144</v>
      </c>
      <c r="B142" s="2" t="str">
        <f t="shared" si="9"/>
        <v>35</v>
      </c>
      <c r="C142" s="2">
        <v>35041</v>
      </c>
      <c r="D142" s="2" t="s">
        <v>145</v>
      </c>
      <c r="E142" s="6">
        <v>29.945604157643999</v>
      </c>
      <c r="F142" s="6">
        <v>33.36340118377364</v>
      </c>
      <c r="G142" s="6">
        <v>29.799971127472212</v>
      </c>
      <c r="H142" s="6">
        <v>25.836275443915113</v>
      </c>
      <c r="I142" s="6">
        <v>26.261914248592465</v>
      </c>
      <c r="J142" s="6">
        <v>23.228393243828496</v>
      </c>
      <c r="K142" s="6">
        <v>29.836754727876425</v>
      </c>
      <c r="L142" s="6">
        <v>28.592042731341127</v>
      </c>
      <c r="M142" s="6">
        <v>37.403816948173805</v>
      </c>
      <c r="N142" s="6">
        <v>38.21485780280063</v>
      </c>
      <c r="O142" s="6">
        <v>20.580799769019777</v>
      </c>
      <c r="P142" s="6">
        <v>20.016359174245704</v>
      </c>
      <c r="Q142" s="6">
        <v>17.041487339396561</v>
      </c>
      <c r="R142" s="6">
        <v>14.066615504547419</v>
      </c>
      <c r="S142" s="6">
        <v>11.091743669698284</v>
      </c>
      <c r="T142" s="6">
        <v>8.1168718348491407</v>
      </c>
      <c r="U142" s="6">
        <v>1.5009999999999999</v>
      </c>
      <c r="V142" s="6">
        <v>5.1420000000000003</v>
      </c>
      <c r="W142" s="6">
        <v>4.5720000000000001</v>
      </c>
      <c r="X142" s="6">
        <v>4.2560000000000002</v>
      </c>
      <c r="Y142" s="8">
        <v>3.7383333333333333</v>
      </c>
      <c r="Z142" s="8">
        <v>3.7383333333333333</v>
      </c>
      <c r="AA142" s="8">
        <v>3.7383333333333333</v>
      </c>
      <c r="AB142" s="8">
        <v>3.7383333333333333</v>
      </c>
      <c r="AC142" s="8">
        <v>3.7383333333333333</v>
      </c>
      <c r="AD142" s="6">
        <v>53.991449999999531</v>
      </c>
      <c r="AE142" s="6">
        <v>56.843249999999898</v>
      </c>
      <c r="AF142" s="6">
        <v>59.695050000000265</v>
      </c>
      <c r="AG142" s="6">
        <v>62.546849999999722</v>
      </c>
      <c r="AH142" s="6">
        <v>65.398650000000089</v>
      </c>
      <c r="AI142" s="6">
        <v>68.250449999999546</v>
      </c>
      <c r="AJ142" s="6">
        <v>71.102249999999913</v>
      </c>
      <c r="AK142" s="6">
        <v>73.954050000000279</v>
      </c>
      <c r="AL142" s="6">
        <v>76.805849999999737</v>
      </c>
      <c r="AM142" s="6">
        <v>79.657650000000103</v>
      </c>
      <c r="AN142" s="6">
        <v>82.509449999999561</v>
      </c>
      <c r="AO142" s="6">
        <v>85.361249999999927</v>
      </c>
      <c r="AP142" s="6">
        <v>85.472120134863786</v>
      </c>
      <c r="AQ142" s="6">
        <v>85.582990269727588</v>
      </c>
      <c r="AR142" s="6">
        <v>85.693860404591362</v>
      </c>
      <c r="AS142" s="6">
        <v>85.804730539455164</v>
      </c>
      <c r="AT142" s="6">
        <v>85.915600674318966</v>
      </c>
      <c r="AU142" s="6">
        <v>86.026470809182769</v>
      </c>
      <c r="AV142" s="6">
        <v>86.137340944046571</v>
      </c>
      <c r="AW142" s="6">
        <v>86.248211078910344</v>
      </c>
      <c r="AX142" s="8">
        <v>86.658916845952717</v>
      </c>
      <c r="AY142" s="8">
        <v>88.712445681164809</v>
      </c>
      <c r="AZ142" s="8">
        <v>90.765974516377014</v>
      </c>
      <c r="BA142" s="8">
        <v>92.819503351589105</v>
      </c>
      <c r="BB142" s="8">
        <v>94.873032186801311</v>
      </c>
    </row>
    <row r="143" spans="1:54" x14ac:dyDescent="0.2">
      <c r="A143" s="2" t="s">
        <v>103</v>
      </c>
      <c r="B143" s="2" t="str">
        <f t="shared" si="9"/>
        <v>35</v>
      </c>
      <c r="C143" s="2">
        <v>35042</v>
      </c>
      <c r="D143" s="2" t="s">
        <v>146</v>
      </c>
      <c r="E143" s="6">
        <v>4.4436714761376255</v>
      </c>
      <c r="F143" s="6">
        <v>6.2509966703662592</v>
      </c>
      <c r="G143" s="6">
        <v>4.9603418423973364</v>
      </c>
      <c r="H143" s="6">
        <v>5.1570033296337403</v>
      </c>
      <c r="I143" s="6">
        <v>6.343132815390307</v>
      </c>
      <c r="J143" s="6">
        <v>5.4877336293007764</v>
      </c>
      <c r="K143" s="6">
        <v>6.0981398446170925</v>
      </c>
      <c r="L143" s="6">
        <v>6.8239970403255636</v>
      </c>
      <c r="M143" s="6">
        <v>10.243177210506845</v>
      </c>
      <c r="N143" s="6">
        <v>6.4582434332223455</v>
      </c>
      <c r="O143" s="6">
        <v>4.5943840177580473</v>
      </c>
      <c r="P143" s="6">
        <v>4.1098779134295231</v>
      </c>
      <c r="Q143" s="6">
        <v>3.3407023307436186</v>
      </c>
      <c r="R143" s="6">
        <v>2.5715267480577135</v>
      </c>
      <c r="S143" s="6">
        <v>1.8023511653718089</v>
      </c>
      <c r="T143" s="6">
        <v>1.0331755826859048</v>
      </c>
      <c r="U143" s="6">
        <v>1.0331755826859048</v>
      </c>
      <c r="V143" s="6">
        <v>0.26400000000000001</v>
      </c>
      <c r="W143" s="6">
        <v>0.76919354838709686</v>
      </c>
      <c r="X143" s="6">
        <v>0.68300000000000005</v>
      </c>
      <c r="Y143" s="8">
        <v>0.68878971035766723</v>
      </c>
      <c r="Z143" s="8">
        <v>0.68878971035766723</v>
      </c>
      <c r="AA143" s="8">
        <v>0.68878971035766723</v>
      </c>
      <c r="AB143" s="8">
        <v>0.68878971035766723</v>
      </c>
      <c r="AC143" s="8">
        <v>0.68878971035766723</v>
      </c>
      <c r="AD143" s="6">
        <v>22.562543749999975</v>
      </c>
      <c r="AE143" s="6">
        <v>22.649624999999986</v>
      </c>
      <c r="AF143" s="6">
        <v>22.736706249999969</v>
      </c>
      <c r="AG143" s="6">
        <v>22.82378749999998</v>
      </c>
      <c r="AH143" s="6">
        <v>22.910868749999963</v>
      </c>
      <c r="AI143" s="6">
        <v>22.997949999999975</v>
      </c>
      <c r="AJ143" s="6">
        <v>23.085031249999986</v>
      </c>
      <c r="AK143" s="6">
        <v>23.172112499999969</v>
      </c>
      <c r="AL143" s="6">
        <v>23.25919374999998</v>
      </c>
      <c r="AM143" s="6">
        <v>23.346274999999991</v>
      </c>
      <c r="AN143" s="6">
        <v>23.433356249999974</v>
      </c>
      <c r="AO143" s="6">
        <v>23.520437499999986</v>
      </c>
      <c r="AP143" s="6">
        <v>24.097970608910828</v>
      </c>
      <c r="AQ143" s="6">
        <v>24.675503717821584</v>
      </c>
      <c r="AR143" s="6">
        <v>25.253036826732568</v>
      </c>
      <c r="AS143" s="6">
        <v>25.830569935643553</v>
      </c>
      <c r="AT143" s="6">
        <v>26.408103044554309</v>
      </c>
      <c r="AU143" s="6">
        <v>26.985636153465293</v>
      </c>
      <c r="AV143" s="6">
        <v>27.563169262376277</v>
      </c>
      <c r="AW143" s="6">
        <v>28.140702371287034</v>
      </c>
      <c r="AX143" s="8">
        <v>28.274705715912461</v>
      </c>
      <c r="AY143" s="8">
        <v>28.944722439038316</v>
      </c>
      <c r="AZ143" s="8">
        <v>29.614739162164227</v>
      </c>
      <c r="BA143" s="8">
        <v>30.284755885290082</v>
      </c>
      <c r="BB143" s="8">
        <v>30.954772608415993</v>
      </c>
    </row>
    <row r="144" spans="1:54" x14ac:dyDescent="0.2">
      <c r="A144" s="2" t="s">
        <v>103</v>
      </c>
      <c r="B144" s="2" t="str">
        <f t="shared" si="9"/>
        <v>35</v>
      </c>
      <c r="C144" s="2">
        <v>35043</v>
      </c>
      <c r="D144" s="2" t="s">
        <v>147</v>
      </c>
      <c r="E144" s="6">
        <v>1.0365786054569077</v>
      </c>
      <c r="F144" s="6">
        <v>1.1548869640537029</v>
      </c>
      <c r="G144" s="6">
        <v>1.0315374621048072</v>
      </c>
      <c r="H144" s="6">
        <v>0.89433261152013854</v>
      </c>
      <c r="I144" s="6">
        <v>0.90906626245127753</v>
      </c>
      <c r="J144" s="6">
        <v>0.80405976613252494</v>
      </c>
      <c r="K144" s="6">
        <v>1.0328107405803377</v>
      </c>
      <c r="L144" s="6">
        <v>0.98972455608488519</v>
      </c>
      <c r="M144" s="6">
        <v>1.2947475097444781</v>
      </c>
      <c r="N144" s="6">
        <v>1.3228220008661757</v>
      </c>
      <c r="O144" s="6">
        <v>0.71241229969683839</v>
      </c>
      <c r="P144" s="6">
        <v>0.69287397141619744</v>
      </c>
      <c r="Q144" s="6">
        <v>1.0044991771329579</v>
      </c>
      <c r="R144" s="6">
        <v>1.3161243828497184</v>
      </c>
      <c r="S144" s="6">
        <v>1.6277495885664788</v>
      </c>
      <c r="T144" s="6">
        <v>1.9393747942832391</v>
      </c>
      <c r="U144" s="6">
        <v>2.0630000000000002</v>
      </c>
      <c r="V144" s="6">
        <v>2.2509999999999999</v>
      </c>
      <c r="W144" s="6">
        <v>1.3950778947368419</v>
      </c>
      <c r="X144" s="6">
        <v>1.2410000000000001</v>
      </c>
      <c r="Y144" s="8">
        <v>2.202618980518352</v>
      </c>
      <c r="Z144" s="8">
        <v>2.7962533119794983</v>
      </c>
      <c r="AA144" s="8">
        <v>3.3898876434406304</v>
      </c>
      <c r="AB144" s="8">
        <v>3.9835219749018052</v>
      </c>
      <c r="AC144" s="8">
        <v>4.5771563063629515</v>
      </c>
      <c r="AD144" s="6">
        <v>10.042512499999702</v>
      </c>
      <c r="AE144" s="6">
        <v>11.373375000000124</v>
      </c>
      <c r="AF144" s="6">
        <v>12.70423750000009</v>
      </c>
      <c r="AG144" s="6">
        <v>14.035100000000057</v>
      </c>
      <c r="AH144" s="6">
        <v>15.365962500000023</v>
      </c>
      <c r="AI144" s="6">
        <v>16.69682499999999</v>
      </c>
      <c r="AJ144" s="6">
        <v>18.027687499999956</v>
      </c>
      <c r="AK144" s="6">
        <v>19.358549999999923</v>
      </c>
      <c r="AL144" s="6">
        <v>20.689412499999889</v>
      </c>
      <c r="AM144" s="6">
        <v>22.020274999999856</v>
      </c>
      <c r="AN144" s="6">
        <v>23.351137499999822</v>
      </c>
      <c r="AO144" s="6">
        <v>24.681999999999789</v>
      </c>
      <c r="AP144" s="6">
        <v>25.340083744069943</v>
      </c>
      <c r="AQ144" s="6">
        <v>25.99816748813987</v>
      </c>
      <c r="AR144" s="6">
        <v>26.656251232209797</v>
      </c>
      <c r="AS144" s="6">
        <v>27.314334976279952</v>
      </c>
      <c r="AT144" s="6">
        <v>27.972418720349879</v>
      </c>
      <c r="AU144" s="6">
        <v>28.630502464419806</v>
      </c>
      <c r="AV144" s="6">
        <v>29.288586208489733</v>
      </c>
      <c r="AW144" s="6">
        <v>29.946669952559887</v>
      </c>
      <c r="AX144" s="8">
        <v>30.659685903811123</v>
      </c>
      <c r="AY144" s="8">
        <v>34.224765660068215</v>
      </c>
      <c r="AZ144" s="8">
        <v>37.789845416325306</v>
      </c>
      <c r="BA144" s="8">
        <v>41.354925172582398</v>
      </c>
      <c r="BB144" s="8">
        <v>44.920004928839489</v>
      </c>
    </row>
    <row r="145" spans="1:54" x14ac:dyDescent="0.2">
      <c r="A145" s="2" t="s">
        <v>103</v>
      </c>
      <c r="B145" s="2" t="str">
        <f t="shared" si="9"/>
        <v>35</v>
      </c>
      <c r="C145" s="2">
        <v>35044</v>
      </c>
      <c r="D145" s="2" t="s">
        <v>148</v>
      </c>
      <c r="E145" s="6">
        <v>2.8217973148549156</v>
      </c>
      <c r="F145" s="6">
        <v>3.1438589577017466</v>
      </c>
      <c r="G145" s="6">
        <v>2.8080742023964196</v>
      </c>
      <c r="H145" s="6">
        <v>2.4345721091381547</v>
      </c>
      <c r="I145" s="6">
        <v>2.4746803811173668</v>
      </c>
      <c r="J145" s="6">
        <v>2.1888293633607621</v>
      </c>
      <c r="K145" s="6">
        <v>2.8115403493575859</v>
      </c>
      <c r="L145" s="6">
        <v>2.6942501804532983</v>
      </c>
      <c r="M145" s="6">
        <v>3.5245904431933015</v>
      </c>
      <c r="N145" s="6">
        <v>3.6010154468023674</v>
      </c>
      <c r="O145" s="6">
        <v>1.9393445936191713</v>
      </c>
      <c r="P145" s="6">
        <v>1.8861569221885375</v>
      </c>
      <c r="Q145" s="6">
        <v>2.1125255377508299</v>
      </c>
      <c r="R145" s="6">
        <v>2.3388941533131224</v>
      </c>
      <c r="S145" s="6">
        <v>2.565262768875415</v>
      </c>
      <c r="T145" s="6">
        <v>2.7916313844377072</v>
      </c>
      <c r="U145" s="6">
        <v>2.7916313844377072</v>
      </c>
      <c r="V145" s="6">
        <v>3.0179999999999998</v>
      </c>
      <c r="W145" s="6">
        <v>5.5529999999999999</v>
      </c>
      <c r="X145" s="6">
        <v>2.93</v>
      </c>
      <c r="Y145" s="8">
        <v>4.2210343601388587</v>
      </c>
      <c r="Z145" s="8">
        <v>5.3467941039750855</v>
      </c>
      <c r="AA145" s="8">
        <v>6.4725538478112554</v>
      </c>
      <c r="AB145" s="8">
        <v>7.5983135916474254</v>
      </c>
      <c r="AC145" s="8">
        <v>8.7240733354835953</v>
      </c>
      <c r="AD145" s="6">
        <v>11.514437499999985</v>
      </c>
      <c r="AE145" s="6">
        <v>13.016625000000204</v>
      </c>
      <c r="AF145" s="6">
        <v>14.518812499999967</v>
      </c>
      <c r="AG145" s="6">
        <v>16.021000000000186</v>
      </c>
      <c r="AH145" s="6">
        <v>17.523187499999949</v>
      </c>
      <c r="AI145" s="6">
        <v>19.025375000000167</v>
      </c>
      <c r="AJ145" s="6">
        <v>20.527562499999931</v>
      </c>
      <c r="AK145" s="6">
        <v>22.029750000000149</v>
      </c>
      <c r="AL145" s="6">
        <v>23.531937499999913</v>
      </c>
      <c r="AM145" s="6">
        <v>25.034125000000131</v>
      </c>
      <c r="AN145" s="6">
        <v>26.536312499999894</v>
      </c>
      <c r="AO145" s="6">
        <v>28.038500000000113</v>
      </c>
      <c r="AP145" s="6">
        <v>28.757034366465859</v>
      </c>
      <c r="AQ145" s="6">
        <v>29.475568732931833</v>
      </c>
      <c r="AR145" s="6">
        <v>30.19410309939758</v>
      </c>
      <c r="AS145" s="6">
        <v>30.912637465863554</v>
      </c>
      <c r="AT145" s="6">
        <v>31.631171832329528</v>
      </c>
      <c r="AU145" s="6">
        <v>32.349706198795275</v>
      </c>
      <c r="AV145" s="6">
        <v>33.068240565261249</v>
      </c>
      <c r="AW145" s="6">
        <v>33.786774931727223</v>
      </c>
      <c r="AX145" s="8">
        <v>34.591221953911145</v>
      </c>
      <c r="AY145" s="8">
        <v>38.613457064830982</v>
      </c>
      <c r="AZ145" s="8">
        <v>42.635692175750819</v>
      </c>
      <c r="BA145" s="8">
        <v>46.657927286670883</v>
      </c>
      <c r="BB145" s="8">
        <v>50.680162397590721</v>
      </c>
    </row>
    <row r="146" spans="1:54" x14ac:dyDescent="0.2">
      <c r="A146" s="2" t="s">
        <v>103</v>
      </c>
      <c r="B146" s="2" t="str">
        <f t="shared" si="9"/>
        <v>35</v>
      </c>
      <c r="C146" s="2">
        <v>35045</v>
      </c>
      <c r="D146" s="2" t="s">
        <v>149</v>
      </c>
      <c r="E146" s="6">
        <v>26.396374583795783</v>
      </c>
      <c r="F146" s="6">
        <v>37.132279134295231</v>
      </c>
      <c r="G146" s="6">
        <v>29.465508879023311</v>
      </c>
      <c r="H146" s="6">
        <v>30.633720865704774</v>
      </c>
      <c r="I146" s="6">
        <v>37.679587865334817</v>
      </c>
      <c r="J146" s="6">
        <v>32.598330743618206</v>
      </c>
      <c r="K146" s="6">
        <v>36.224276359600445</v>
      </c>
      <c r="L146" s="6">
        <v>40.536025897151319</v>
      </c>
      <c r="M146" s="6">
        <v>60.846699408065113</v>
      </c>
      <c r="N146" s="6">
        <v>38.363369959304478</v>
      </c>
      <c r="O146" s="6">
        <v>27.291639844617094</v>
      </c>
      <c r="P146" s="6">
        <v>24.413568257491679</v>
      </c>
      <c r="Q146" s="6">
        <v>21.707254605993345</v>
      </c>
      <c r="R146" s="6">
        <v>19.000940954495011</v>
      </c>
      <c r="S146" s="6">
        <v>16.294627302996673</v>
      </c>
      <c r="T146" s="6">
        <v>13.588313651498336</v>
      </c>
      <c r="U146" s="6">
        <v>10.897</v>
      </c>
      <c r="V146" s="6">
        <v>10.882</v>
      </c>
      <c r="W146" s="6">
        <v>11.087</v>
      </c>
      <c r="X146" s="6">
        <v>9.5429999999999993</v>
      </c>
      <c r="Y146" s="8">
        <v>10.955333333333334</v>
      </c>
      <c r="Z146" s="8">
        <v>10.955333333333334</v>
      </c>
      <c r="AA146" s="8">
        <v>10.955333333333334</v>
      </c>
      <c r="AB146" s="8">
        <v>10.955333333333334</v>
      </c>
      <c r="AC146" s="8">
        <v>10.955333333333334</v>
      </c>
      <c r="AD146" s="6">
        <v>164.49937499999942</v>
      </c>
      <c r="AE146" s="6">
        <v>167.48849999999948</v>
      </c>
      <c r="AF146" s="6">
        <v>170.47762499999953</v>
      </c>
      <c r="AG146" s="6">
        <v>173.46674999999959</v>
      </c>
      <c r="AH146" s="6">
        <v>176.45587499999965</v>
      </c>
      <c r="AI146" s="6">
        <v>179.44499999999971</v>
      </c>
      <c r="AJ146" s="6">
        <v>182.43412499999977</v>
      </c>
      <c r="AK146" s="6">
        <v>185.42324999999983</v>
      </c>
      <c r="AL146" s="6">
        <v>188.41237499999897</v>
      </c>
      <c r="AM146" s="6">
        <v>191.40149999999903</v>
      </c>
      <c r="AN146" s="6">
        <v>194.39062499999909</v>
      </c>
      <c r="AO146" s="6">
        <v>197.37974999999915</v>
      </c>
      <c r="AP146" s="6">
        <v>196.64360078408072</v>
      </c>
      <c r="AQ146" s="6">
        <v>195.9074515681616</v>
      </c>
      <c r="AR146" s="6">
        <v>195.17130235224249</v>
      </c>
      <c r="AS146" s="6">
        <v>194.43515313632315</v>
      </c>
      <c r="AT146" s="6">
        <v>193.69900392040404</v>
      </c>
      <c r="AU146" s="6">
        <v>192.96285470448493</v>
      </c>
      <c r="AV146" s="6">
        <v>192.22670548856559</v>
      </c>
      <c r="AW146" s="6">
        <v>191.49055627264647</v>
      </c>
      <c r="AX146" s="8">
        <v>192.402416064421</v>
      </c>
      <c r="AY146" s="8">
        <v>196.96171502329344</v>
      </c>
      <c r="AZ146" s="8">
        <v>201.5210139821661</v>
      </c>
      <c r="BA146" s="8">
        <v>206.08031294103853</v>
      </c>
      <c r="BB146" s="8">
        <v>210.63961189991119</v>
      </c>
    </row>
    <row r="147" spans="1:54" x14ac:dyDescent="0.2">
      <c r="A147" s="2" t="s">
        <v>103</v>
      </c>
      <c r="B147" s="2" t="str">
        <f t="shared" si="9"/>
        <v>35</v>
      </c>
      <c r="C147" s="2">
        <v>35046</v>
      </c>
      <c r="D147" s="3" t="s">
        <v>372</v>
      </c>
      <c r="E147" s="6">
        <v>77.112190344062157</v>
      </c>
      <c r="F147" s="6">
        <v>108.47517591564927</v>
      </c>
      <c r="G147" s="6">
        <v>86.078105993340728</v>
      </c>
      <c r="H147" s="6">
        <v>89.49082408435072</v>
      </c>
      <c r="I147" s="6">
        <v>110.07403847576768</v>
      </c>
      <c r="J147" s="6">
        <v>95.230073251942287</v>
      </c>
      <c r="K147" s="6">
        <v>105.8226115427303</v>
      </c>
      <c r="L147" s="6">
        <v>118.41860081391047</v>
      </c>
      <c r="M147" s="6">
        <v>177.75252626711062</v>
      </c>
      <c r="N147" s="6">
        <v>112.07158305586385</v>
      </c>
      <c r="O147" s="6">
        <v>79.727544395116524</v>
      </c>
      <c r="P147" s="6">
        <v>71.319783573806873</v>
      </c>
      <c r="Q147" s="6">
        <v>71.1758268590455</v>
      </c>
      <c r="R147" s="6">
        <v>71.031870144284127</v>
      </c>
      <c r="S147" s="6">
        <v>70.88791342952274</v>
      </c>
      <c r="T147" s="6">
        <v>70.743956714761367</v>
      </c>
      <c r="U147" s="6">
        <v>70.743956714761367</v>
      </c>
      <c r="V147" s="6">
        <v>70.599999999999994</v>
      </c>
      <c r="W147" s="6">
        <v>36.606068731737494</v>
      </c>
      <c r="X147" s="6">
        <v>71.843999999999994</v>
      </c>
      <c r="Y147" s="8">
        <v>59.31667514883295</v>
      </c>
      <c r="Z147" s="8">
        <v>59.31667514883295</v>
      </c>
      <c r="AA147" s="8">
        <v>59.31667514883295</v>
      </c>
      <c r="AB147" s="8">
        <v>59.31667514883295</v>
      </c>
      <c r="AC147" s="8">
        <v>59.31667514883295</v>
      </c>
      <c r="AD147" s="6">
        <v>276.50880000000052</v>
      </c>
      <c r="AE147" s="6">
        <v>283.7145000000005</v>
      </c>
      <c r="AF147" s="6">
        <v>290.92020000000093</v>
      </c>
      <c r="AG147" s="6">
        <v>298.12590000000046</v>
      </c>
      <c r="AH147" s="6">
        <v>305.33160000000044</v>
      </c>
      <c r="AI147" s="6">
        <v>312.53730000000087</v>
      </c>
      <c r="AJ147" s="6">
        <v>319.74300000000039</v>
      </c>
      <c r="AK147" s="6">
        <v>326.94870000000128</v>
      </c>
      <c r="AL147" s="6">
        <v>334.15440000000081</v>
      </c>
      <c r="AM147" s="6">
        <v>341.36010000000033</v>
      </c>
      <c r="AN147" s="6">
        <v>348.56580000000122</v>
      </c>
      <c r="AO147" s="6">
        <v>355.77150000000074</v>
      </c>
      <c r="AP147" s="6">
        <v>353.89032483128187</v>
      </c>
      <c r="AQ147" s="6">
        <v>352.00914966256391</v>
      </c>
      <c r="AR147" s="6">
        <v>350.12797449384584</v>
      </c>
      <c r="AS147" s="6">
        <v>348.24679932512811</v>
      </c>
      <c r="AT147" s="6">
        <v>346.36562415641026</v>
      </c>
      <c r="AU147" s="6">
        <v>344.48444898769219</v>
      </c>
      <c r="AV147" s="6">
        <v>342.60327381897423</v>
      </c>
      <c r="AW147" s="6">
        <v>340.72209865025604</v>
      </c>
      <c r="AX147" s="8">
        <v>342.34458483430524</v>
      </c>
      <c r="AY147" s="8">
        <v>350.45701575454939</v>
      </c>
      <c r="AZ147" s="8">
        <v>358.56944667479354</v>
      </c>
      <c r="BA147" s="8">
        <v>366.68187759503792</v>
      </c>
      <c r="BB147" s="8">
        <v>374.79430851528207</v>
      </c>
    </row>
    <row r="148" spans="1:54" x14ac:dyDescent="0.2">
      <c r="A148" s="2" t="s">
        <v>150</v>
      </c>
      <c r="B148" s="2" t="str">
        <f t="shared" si="9"/>
        <v>36</v>
      </c>
      <c r="C148" s="2">
        <v>36001</v>
      </c>
      <c r="D148" s="2" t="s">
        <v>151</v>
      </c>
      <c r="E148" s="6">
        <v>4.5329991589571064</v>
      </c>
      <c r="F148" s="6">
        <v>4.1419671993271647</v>
      </c>
      <c r="G148" s="6">
        <v>4.0038334735071484</v>
      </c>
      <c r="H148" s="6">
        <v>4.3238881412952059</v>
      </c>
      <c r="I148" s="6">
        <v>4.4436114381833471</v>
      </c>
      <c r="J148" s="6">
        <v>4.7340798990748523</v>
      </c>
      <c r="K148" s="6">
        <v>4.671179142136249</v>
      </c>
      <c r="L148" s="6">
        <v>5.2443818334735068</v>
      </c>
      <c r="M148" s="6">
        <v>5.9835374264087466</v>
      </c>
      <c r="N148" s="6">
        <v>5.8453019343986545</v>
      </c>
      <c r="O148" s="6">
        <v>5.991262405382674</v>
      </c>
      <c r="P148" s="6">
        <v>6.2547905803195967</v>
      </c>
      <c r="Q148" s="6">
        <v>6.2638324642556773</v>
      </c>
      <c r="R148" s="6">
        <v>6.2728743481917579</v>
      </c>
      <c r="S148" s="6">
        <v>6.2819162321278395</v>
      </c>
      <c r="T148" s="6">
        <v>6.2909581160639201</v>
      </c>
      <c r="U148" s="6">
        <v>6.2909581160639201</v>
      </c>
      <c r="V148" s="6">
        <v>6.3</v>
      </c>
      <c r="W148" s="6">
        <v>8.5920000000000005</v>
      </c>
      <c r="X148" s="6">
        <v>10.673</v>
      </c>
      <c r="Y148" s="8">
        <v>7.66727444022942</v>
      </c>
      <c r="Z148" s="8">
        <v>8.6397196979666546</v>
      </c>
      <c r="AA148" s="8">
        <v>9.6121649557038893</v>
      </c>
      <c r="AB148" s="8">
        <v>10.584610213441152</v>
      </c>
      <c r="AC148" s="8">
        <v>11.557055471178387</v>
      </c>
      <c r="AD148" s="6">
        <v>0</v>
      </c>
      <c r="AE148" s="6">
        <v>0</v>
      </c>
      <c r="AF148" s="6">
        <v>0</v>
      </c>
      <c r="AG148" s="6">
        <v>0</v>
      </c>
      <c r="AH148" s="6">
        <v>0</v>
      </c>
      <c r="AI148" s="6">
        <v>0</v>
      </c>
      <c r="AJ148" s="6">
        <v>0</v>
      </c>
      <c r="AK148" s="6">
        <v>0</v>
      </c>
      <c r="AL148" s="6">
        <v>0</v>
      </c>
      <c r="AM148" s="6">
        <v>0</v>
      </c>
      <c r="AN148" s="6">
        <v>0</v>
      </c>
      <c r="AO148" s="6">
        <v>0</v>
      </c>
      <c r="AP148" s="6">
        <v>0</v>
      </c>
      <c r="AQ148" s="6">
        <v>0</v>
      </c>
      <c r="AR148" s="6">
        <v>0</v>
      </c>
      <c r="AS148" s="6">
        <v>0</v>
      </c>
      <c r="AT148" s="6">
        <v>0</v>
      </c>
      <c r="AU148" s="6">
        <v>0</v>
      </c>
      <c r="AV148" s="6">
        <v>0</v>
      </c>
      <c r="AW148" s="6">
        <v>0</v>
      </c>
      <c r="AX148" s="8">
        <v>0</v>
      </c>
      <c r="AY148" s="8">
        <v>0</v>
      </c>
      <c r="AZ148" s="8">
        <v>0</v>
      </c>
      <c r="BA148" s="8">
        <v>0</v>
      </c>
      <c r="BB148" s="8">
        <v>0</v>
      </c>
    </row>
    <row r="149" spans="1:54" x14ac:dyDescent="0.2">
      <c r="A149" s="2" t="s">
        <v>150</v>
      </c>
      <c r="B149" s="2" t="str">
        <f t="shared" si="9"/>
        <v>36</v>
      </c>
      <c r="C149" s="2">
        <v>36002</v>
      </c>
      <c r="D149" s="2" t="s">
        <v>152</v>
      </c>
      <c r="E149" s="6">
        <v>1.6483633305298571</v>
      </c>
      <c r="F149" s="6">
        <v>1.5061698906644236</v>
      </c>
      <c r="G149" s="6">
        <v>1.4559394449116905</v>
      </c>
      <c r="H149" s="6">
        <v>1.5723229604709839</v>
      </c>
      <c r="I149" s="6">
        <v>1.6158587047939446</v>
      </c>
      <c r="J149" s="6">
        <v>1.7214835996635827</v>
      </c>
      <c r="K149" s="6">
        <v>1.6986105971404541</v>
      </c>
      <c r="L149" s="6">
        <v>1.9070479394449116</v>
      </c>
      <c r="M149" s="6">
        <v>2.1758317914213627</v>
      </c>
      <c r="N149" s="6">
        <v>2.1255643397813286</v>
      </c>
      <c r="O149" s="6">
        <v>2.1786408746846089</v>
      </c>
      <c r="P149" s="6">
        <v>2.2744693019343987</v>
      </c>
      <c r="Q149" s="6">
        <v>3.6769754415475191</v>
      </c>
      <c r="R149" s="6">
        <v>5.07948158116064</v>
      </c>
      <c r="S149" s="6">
        <v>6.4819877207737591</v>
      </c>
      <c r="T149" s="6">
        <v>7.8844938603868799</v>
      </c>
      <c r="U149" s="6">
        <v>7.8844938603868799</v>
      </c>
      <c r="V149" s="6">
        <v>9.2870000000000008</v>
      </c>
      <c r="W149" s="6">
        <v>14.247</v>
      </c>
      <c r="X149" s="6">
        <v>14.218999999999999</v>
      </c>
      <c r="Y149" s="8">
        <v>13.023911211649306</v>
      </c>
      <c r="Z149" s="8">
        <v>18.353305037228324</v>
      </c>
      <c r="AA149" s="8">
        <v>23.682698862807342</v>
      </c>
      <c r="AB149" s="8">
        <v>29.012092688386474</v>
      </c>
      <c r="AC149" s="8">
        <v>34.341486513965492</v>
      </c>
      <c r="AD149" s="6">
        <v>0</v>
      </c>
      <c r="AE149" s="6">
        <v>0</v>
      </c>
      <c r="AF149" s="6">
        <v>0</v>
      </c>
      <c r="AG149" s="6">
        <v>0</v>
      </c>
      <c r="AH149" s="6">
        <v>0</v>
      </c>
      <c r="AI149" s="6">
        <v>0</v>
      </c>
      <c r="AJ149" s="6">
        <v>0</v>
      </c>
      <c r="AK149" s="6">
        <v>0</v>
      </c>
      <c r="AL149" s="6">
        <v>0</v>
      </c>
      <c r="AM149" s="6">
        <v>0</v>
      </c>
      <c r="AN149" s="6">
        <v>0</v>
      </c>
      <c r="AO149" s="6">
        <v>0</v>
      </c>
      <c r="AP149" s="6">
        <v>0</v>
      </c>
      <c r="AQ149" s="6">
        <v>0</v>
      </c>
      <c r="AR149" s="6">
        <v>0</v>
      </c>
      <c r="AS149" s="6">
        <v>0</v>
      </c>
      <c r="AT149" s="6">
        <v>0</v>
      </c>
      <c r="AU149" s="6">
        <v>0</v>
      </c>
      <c r="AV149" s="6">
        <v>0</v>
      </c>
      <c r="AW149" s="6">
        <v>0</v>
      </c>
      <c r="AX149" s="8">
        <v>0</v>
      </c>
      <c r="AY149" s="8">
        <v>0</v>
      </c>
      <c r="AZ149" s="8">
        <v>0</v>
      </c>
      <c r="BA149" s="8">
        <v>0</v>
      </c>
      <c r="BB149" s="8">
        <v>0</v>
      </c>
    </row>
    <row r="150" spans="1:54" x14ac:dyDescent="0.2">
      <c r="A150" s="2" t="s">
        <v>150</v>
      </c>
      <c r="B150" s="2" t="str">
        <f t="shared" si="9"/>
        <v>36</v>
      </c>
      <c r="C150" s="2">
        <v>36003</v>
      </c>
      <c r="D150" s="2" t="s">
        <v>153</v>
      </c>
      <c r="E150" s="6">
        <v>37.820780861601719</v>
      </c>
      <c r="F150" s="6">
        <v>34.558231380244841</v>
      </c>
      <c r="G150" s="6">
        <v>33.405721708251562</v>
      </c>
      <c r="H150" s="6">
        <v>36.076076815250914</v>
      </c>
      <c r="I150" s="6">
        <v>37.074980282216615</v>
      </c>
      <c r="J150" s="6">
        <v>39.498484814503314</v>
      </c>
      <c r="K150" s="6">
        <v>38.973676478833752</v>
      </c>
      <c r="L150" s="6">
        <v>43.756155499486034</v>
      </c>
      <c r="M150" s="6">
        <v>49.923251658723487</v>
      </c>
      <c r="N150" s="6">
        <v>48.769892907204934</v>
      </c>
      <c r="O150" s="6">
        <v>49.987704513596867</v>
      </c>
      <c r="P150" s="6">
        <v>52.186434538828152</v>
      </c>
      <c r="Q150" s="6">
        <v>53.894347631062523</v>
      </c>
      <c r="R150" s="6">
        <v>55.602260723296887</v>
      </c>
      <c r="S150" s="6">
        <v>57.310173815531265</v>
      </c>
      <c r="T150" s="6">
        <v>59.018086907765635</v>
      </c>
      <c r="U150" s="6">
        <v>61.726999999999997</v>
      </c>
      <c r="V150" s="6">
        <v>60.725999999999999</v>
      </c>
      <c r="W150" s="6">
        <v>63.503999999999998</v>
      </c>
      <c r="X150" s="6">
        <v>49.956000000000003</v>
      </c>
      <c r="Y150" s="8">
        <v>67.59183968119487</v>
      </c>
      <c r="Z150" s="8">
        <v>76.286907093069885</v>
      </c>
      <c r="AA150" s="8">
        <v>84.981974504944901</v>
      </c>
      <c r="AB150" s="8">
        <v>93.677041916819917</v>
      </c>
      <c r="AC150" s="8">
        <v>102.37210932869493</v>
      </c>
      <c r="AD150" s="6">
        <v>0</v>
      </c>
      <c r="AE150" s="6">
        <v>0</v>
      </c>
      <c r="AF150" s="6">
        <v>0</v>
      </c>
      <c r="AG150" s="6">
        <v>0</v>
      </c>
      <c r="AH150" s="6">
        <v>0</v>
      </c>
      <c r="AI150" s="6">
        <v>0</v>
      </c>
      <c r="AJ150" s="6">
        <v>0</v>
      </c>
      <c r="AK150" s="6">
        <v>0</v>
      </c>
      <c r="AL150" s="6">
        <v>0</v>
      </c>
      <c r="AM150" s="6">
        <v>0</v>
      </c>
      <c r="AN150" s="6">
        <v>0</v>
      </c>
      <c r="AO150" s="6">
        <v>0</v>
      </c>
      <c r="AP150" s="6">
        <v>0</v>
      </c>
      <c r="AQ150" s="6">
        <v>0</v>
      </c>
      <c r="AR150" s="6">
        <v>0</v>
      </c>
      <c r="AS150" s="6">
        <v>0</v>
      </c>
      <c r="AT150" s="6">
        <v>0</v>
      </c>
      <c r="AU150" s="6">
        <v>0</v>
      </c>
      <c r="AV150" s="6">
        <v>0</v>
      </c>
      <c r="AW150" s="6">
        <v>0</v>
      </c>
      <c r="AX150" s="8">
        <v>0</v>
      </c>
      <c r="AY150" s="8">
        <v>0</v>
      </c>
      <c r="AZ150" s="8">
        <v>0</v>
      </c>
      <c r="BA150" s="8">
        <v>0</v>
      </c>
      <c r="BB150" s="8">
        <v>0</v>
      </c>
    </row>
    <row r="151" spans="1:54" x14ac:dyDescent="0.2">
      <c r="A151" s="2" t="s">
        <v>150</v>
      </c>
      <c r="B151" s="2" t="str">
        <f t="shared" si="9"/>
        <v>36</v>
      </c>
      <c r="C151" s="2">
        <v>36004</v>
      </c>
      <c r="D151" s="2" t="s">
        <v>154</v>
      </c>
      <c r="E151" s="6">
        <v>6.2729382300719552</v>
      </c>
      <c r="F151" s="6">
        <v>5.7318131950285016</v>
      </c>
      <c r="G151" s="6">
        <v>5.540658443136155</v>
      </c>
      <c r="H151" s="6">
        <v>5.9835623773479112</v>
      </c>
      <c r="I151" s="6">
        <v>6.1492400710213992</v>
      </c>
      <c r="J151" s="6">
        <v>6.5512014764975239</v>
      </c>
      <c r="K151" s="6">
        <v>6.4641569946733943</v>
      </c>
      <c r="L151" s="6">
        <v>7.2573768806653582</v>
      </c>
      <c r="M151" s="6">
        <v>8.2802487617979619</v>
      </c>
      <c r="N151" s="6">
        <v>8.0889531819456124</v>
      </c>
      <c r="O151" s="6">
        <v>8.2909388842164287</v>
      </c>
      <c r="P151" s="6">
        <v>8.655619287917018</v>
      </c>
      <c r="Q151" s="6">
        <v>8.6644954303336128</v>
      </c>
      <c r="R151" s="6">
        <v>8.6733715727502094</v>
      </c>
      <c r="S151" s="6">
        <v>8.682247715166806</v>
      </c>
      <c r="T151" s="6">
        <v>8.6911238575834027</v>
      </c>
      <c r="U151" s="6">
        <v>8.6911238575834027</v>
      </c>
      <c r="V151" s="6">
        <v>8.6999999999999993</v>
      </c>
      <c r="W151" s="6">
        <v>1.3534906876790831</v>
      </c>
      <c r="X151" s="6">
        <v>1.4769874551971327</v>
      </c>
      <c r="Y151" s="8">
        <v>6.248204848420829</v>
      </c>
      <c r="Z151" s="8">
        <v>6.248204848420829</v>
      </c>
      <c r="AA151" s="8">
        <v>6.248204848420829</v>
      </c>
      <c r="AB151" s="8">
        <v>6.248204848420829</v>
      </c>
      <c r="AC151" s="8">
        <v>6.248204848420829</v>
      </c>
      <c r="AD151" s="6">
        <v>0</v>
      </c>
      <c r="AE151" s="6">
        <v>0</v>
      </c>
      <c r="AF151" s="6">
        <v>0</v>
      </c>
      <c r="AG151" s="6">
        <v>0</v>
      </c>
      <c r="AH151" s="6">
        <v>0</v>
      </c>
      <c r="AI151" s="6">
        <v>0</v>
      </c>
      <c r="AJ151" s="6">
        <v>0</v>
      </c>
      <c r="AK151" s="6">
        <v>0</v>
      </c>
      <c r="AL151" s="6">
        <v>0</v>
      </c>
      <c r="AM151" s="6">
        <v>0</v>
      </c>
      <c r="AN151" s="6">
        <v>0</v>
      </c>
      <c r="AO151" s="6">
        <v>0</v>
      </c>
      <c r="AP151" s="6">
        <v>0</v>
      </c>
      <c r="AQ151" s="6">
        <v>0</v>
      </c>
      <c r="AR151" s="6">
        <v>0</v>
      </c>
      <c r="AS151" s="6">
        <v>0</v>
      </c>
      <c r="AT151" s="6">
        <v>0</v>
      </c>
      <c r="AU151" s="6">
        <v>0</v>
      </c>
      <c r="AV151" s="6">
        <v>0</v>
      </c>
      <c r="AW151" s="6">
        <v>0</v>
      </c>
      <c r="AX151" s="8">
        <v>0</v>
      </c>
      <c r="AY151" s="8">
        <v>0</v>
      </c>
      <c r="AZ151" s="8">
        <v>0</v>
      </c>
      <c r="BA151" s="8">
        <v>0</v>
      </c>
      <c r="BB151" s="8">
        <v>0</v>
      </c>
    </row>
    <row r="152" spans="1:54" x14ac:dyDescent="0.2">
      <c r="A152" s="2" t="s">
        <v>150</v>
      </c>
      <c r="B152" s="2" t="str">
        <f t="shared" si="9"/>
        <v>36</v>
      </c>
      <c r="C152" s="2">
        <v>36005</v>
      </c>
      <c r="D152" s="2" t="s">
        <v>155</v>
      </c>
      <c r="E152" s="6">
        <v>41.20908326324642</v>
      </c>
      <c r="F152" s="6">
        <v>37.654247266610597</v>
      </c>
      <c r="G152" s="6">
        <v>36.398486122792256</v>
      </c>
      <c r="H152" s="6">
        <v>39.3080740117746</v>
      </c>
      <c r="I152" s="6">
        <v>40.396467619848615</v>
      </c>
      <c r="J152" s="6">
        <v>43.037089991589575</v>
      </c>
      <c r="K152" s="6">
        <v>42.465264928511353</v>
      </c>
      <c r="L152" s="6">
        <v>47.676198486122793</v>
      </c>
      <c r="M152" s="6">
        <v>54.395794785534058</v>
      </c>
      <c r="N152" s="6">
        <v>53.139108494533218</v>
      </c>
      <c r="O152" s="6">
        <v>54.466021867115224</v>
      </c>
      <c r="P152" s="6">
        <v>56.86173254835996</v>
      </c>
      <c r="Q152" s="6">
        <v>58.915386038687963</v>
      </c>
      <c r="R152" s="6">
        <v>60.96903952901598</v>
      </c>
      <c r="S152" s="6">
        <v>63.022693019343976</v>
      </c>
      <c r="T152" s="6">
        <v>65.076346509671993</v>
      </c>
      <c r="U152" s="6">
        <v>91.052999999999997</v>
      </c>
      <c r="V152" s="6">
        <v>67.13</v>
      </c>
      <c r="W152" s="6">
        <v>71.471000000000004</v>
      </c>
      <c r="X152" s="6">
        <v>69.498000000000005</v>
      </c>
      <c r="Y152" s="8">
        <v>81.565320797023105</v>
      </c>
      <c r="Z152" s="8">
        <v>94.908191512887697</v>
      </c>
      <c r="AA152" s="8">
        <v>108.25106222875138</v>
      </c>
      <c r="AB152" s="8">
        <v>121.59393294461597</v>
      </c>
      <c r="AC152" s="8">
        <v>134.93680366048011</v>
      </c>
      <c r="AD152" s="6">
        <v>7.3465000000005602</v>
      </c>
      <c r="AE152" s="6">
        <v>10.314374999999927</v>
      </c>
      <c r="AF152" s="6">
        <v>13.282250000000204</v>
      </c>
      <c r="AG152" s="6">
        <v>16.25012500000048</v>
      </c>
      <c r="AH152" s="6">
        <v>19.217999999999847</v>
      </c>
      <c r="AI152" s="6">
        <v>22.185875000000124</v>
      </c>
      <c r="AJ152" s="6">
        <v>25.1537500000004</v>
      </c>
      <c r="AK152" s="6">
        <v>28.121624999999767</v>
      </c>
      <c r="AL152" s="6">
        <v>31.089500000000044</v>
      </c>
      <c r="AM152" s="6">
        <v>34.05737500000032</v>
      </c>
      <c r="AN152" s="6">
        <v>37.025250000000597</v>
      </c>
      <c r="AO152" s="6">
        <v>39.993124999999964</v>
      </c>
      <c r="AP152" s="6">
        <v>40.213350041431511</v>
      </c>
      <c r="AQ152" s="6">
        <v>40.433575082863001</v>
      </c>
      <c r="AR152" s="6">
        <v>40.653800124294492</v>
      </c>
      <c r="AS152" s="6">
        <v>40.874025165725982</v>
      </c>
      <c r="AT152" s="6">
        <v>41.094250207157529</v>
      </c>
      <c r="AU152" s="6">
        <v>41.314475248589019</v>
      </c>
      <c r="AV152" s="6">
        <v>41.53470029002051</v>
      </c>
      <c r="AW152" s="6">
        <v>41.754925331452</v>
      </c>
      <c r="AX152" s="8">
        <v>42.749090220296011</v>
      </c>
      <c r="AY152" s="8">
        <v>47.719914664516409</v>
      </c>
      <c r="AZ152" s="8">
        <v>52.690739108736807</v>
      </c>
      <c r="BA152" s="8">
        <v>57.661563552957432</v>
      </c>
      <c r="BB152" s="8">
        <v>62.63238799717783</v>
      </c>
    </row>
    <row r="153" spans="1:54" x14ac:dyDescent="0.2">
      <c r="A153" s="2" t="s">
        <v>156</v>
      </c>
      <c r="B153" s="2" t="str">
        <f t="shared" si="9"/>
        <v>36</v>
      </c>
      <c r="C153" s="2">
        <v>36006</v>
      </c>
      <c r="D153" s="2" t="s">
        <v>157</v>
      </c>
      <c r="E153" s="6">
        <v>32.143084945332212</v>
      </c>
      <c r="F153" s="6">
        <v>29.370312867956265</v>
      </c>
      <c r="G153" s="6">
        <v>28.390819175777963</v>
      </c>
      <c r="H153" s="6">
        <v>30.66029772918419</v>
      </c>
      <c r="I153" s="6">
        <v>31.509244743481919</v>
      </c>
      <c r="J153" s="6">
        <v>33.568930193439869</v>
      </c>
      <c r="K153" s="6">
        <v>33.12290664423886</v>
      </c>
      <c r="L153" s="6">
        <v>37.187434819175785</v>
      </c>
      <c r="M153" s="6">
        <v>42.428719932716575</v>
      </c>
      <c r="N153" s="6">
        <v>41.448504625735914</v>
      </c>
      <c r="O153" s="6">
        <v>42.483497056349869</v>
      </c>
      <c r="P153" s="6">
        <v>44.352151387720774</v>
      </c>
      <c r="Q153" s="6">
        <v>38.09532111017662</v>
      </c>
      <c r="R153" s="6">
        <v>31.83849083263247</v>
      </c>
      <c r="S153" s="6">
        <v>25.581660555088309</v>
      </c>
      <c r="T153" s="6">
        <v>19.324830277544155</v>
      </c>
      <c r="U153" s="6">
        <v>12.644</v>
      </c>
      <c r="V153" s="6">
        <v>13.068</v>
      </c>
      <c r="W153" s="6">
        <v>18.189</v>
      </c>
      <c r="X153" s="6">
        <v>17.771999999999998</v>
      </c>
      <c r="Y153" s="8">
        <v>14.633666666666665</v>
      </c>
      <c r="Z153" s="8">
        <v>14.633666666666665</v>
      </c>
      <c r="AA153" s="8">
        <v>14.633666666666665</v>
      </c>
      <c r="AB153" s="8">
        <v>14.633666666666665</v>
      </c>
      <c r="AC153" s="8">
        <v>14.633666666666665</v>
      </c>
      <c r="AD153" s="6">
        <v>6.2095249999997577</v>
      </c>
      <c r="AE153" s="6">
        <v>7.4094999999997526</v>
      </c>
      <c r="AF153" s="6">
        <v>8.6094749999997475</v>
      </c>
      <c r="AG153" s="6">
        <v>9.8094499999997424</v>
      </c>
      <c r="AH153" s="6">
        <v>11.009425000000192</v>
      </c>
      <c r="AI153" s="6">
        <v>12.209400000000187</v>
      </c>
      <c r="AJ153" s="6">
        <v>13.409375000000182</v>
      </c>
      <c r="AK153" s="6">
        <v>14.609350000000177</v>
      </c>
      <c r="AL153" s="6">
        <v>15.809325000000172</v>
      </c>
      <c r="AM153" s="6">
        <v>17.009300000000167</v>
      </c>
      <c r="AN153" s="6">
        <v>18.209275000000162</v>
      </c>
      <c r="AO153" s="6">
        <v>19.409250000000156</v>
      </c>
      <c r="AP153" s="6">
        <v>19.659081979407347</v>
      </c>
      <c r="AQ153" s="6">
        <v>19.908913958814651</v>
      </c>
      <c r="AR153" s="6">
        <v>20.158745938221955</v>
      </c>
      <c r="AS153" s="6">
        <v>20.408577917629202</v>
      </c>
      <c r="AT153" s="6">
        <v>20.658409897036506</v>
      </c>
      <c r="AU153" s="6">
        <v>20.90824187644381</v>
      </c>
      <c r="AV153" s="6">
        <v>21.158073855851114</v>
      </c>
      <c r="AW153" s="6">
        <v>21.407905835258418</v>
      </c>
      <c r="AX153" s="8">
        <v>21.509848243997681</v>
      </c>
      <c r="AY153" s="8">
        <v>22.019560287694333</v>
      </c>
      <c r="AZ153" s="8">
        <v>22.529272331390956</v>
      </c>
      <c r="BA153" s="8">
        <v>23.03898437508758</v>
      </c>
      <c r="BB153" s="8">
        <v>23.548696418784203</v>
      </c>
    </row>
    <row r="154" spans="1:54" x14ac:dyDescent="0.2">
      <c r="A154" s="2" t="s">
        <v>156</v>
      </c>
      <c r="B154" s="2" t="str">
        <f t="shared" si="9"/>
        <v>36</v>
      </c>
      <c r="C154" s="2">
        <v>36007</v>
      </c>
      <c r="D154" s="2" t="s">
        <v>158</v>
      </c>
      <c r="E154" s="6">
        <v>3.1135751798897298</v>
      </c>
      <c r="F154" s="6">
        <v>2.844987571255023</v>
      </c>
      <c r="G154" s="6">
        <v>2.7501078403887487</v>
      </c>
      <c r="H154" s="6">
        <v>2.9699433697785254</v>
      </c>
      <c r="I154" s="6">
        <v>3.0521775534996727</v>
      </c>
      <c r="J154" s="6">
        <v>3.25169124380899</v>
      </c>
      <c r="K154" s="6">
        <v>3.2084866834875241</v>
      </c>
      <c r="L154" s="6">
        <v>3.6022016633959444</v>
      </c>
      <c r="M154" s="6">
        <v>4.1099044949070178</v>
      </c>
      <c r="N154" s="6">
        <v>4.0149548640313988</v>
      </c>
      <c r="O154" s="6">
        <v>4.1152105410709279</v>
      </c>
      <c r="P154" s="6">
        <v>4.296219792542753</v>
      </c>
      <c r="Q154" s="6">
        <v>4.618775834034202</v>
      </c>
      <c r="R154" s="6">
        <v>4.941331875525651</v>
      </c>
      <c r="S154" s="6">
        <v>5.2638879170171009</v>
      </c>
      <c r="T154" s="6">
        <v>5.5864439585085499</v>
      </c>
      <c r="U154" s="6">
        <v>5.5940000000000003</v>
      </c>
      <c r="V154" s="6">
        <v>5.9089999999999998</v>
      </c>
      <c r="W154" s="6">
        <v>7.3360000000000003</v>
      </c>
      <c r="X154" s="6">
        <v>7.6470000000000002</v>
      </c>
      <c r="Y154" s="8">
        <v>7.120604681196852</v>
      </c>
      <c r="Z154" s="8">
        <v>8.6298591528691873</v>
      </c>
      <c r="AA154" s="8">
        <v>10.139113624541466</v>
      </c>
      <c r="AB154" s="8">
        <v>11.648368096213801</v>
      </c>
      <c r="AC154" s="8">
        <v>13.157622567886136</v>
      </c>
      <c r="AD154" s="6">
        <v>0</v>
      </c>
      <c r="AE154" s="6">
        <v>0</v>
      </c>
      <c r="AF154" s="6">
        <v>0</v>
      </c>
      <c r="AG154" s="6">
        <v>0</v>
      </c>
      <c r="AH154" s="6">
        <v>0</v>
      </c>
      <c r="AI154" s="6">
        <v>0</v>
      </c>
      <c r="AJ154" s="6">
        <v>0</v>
      </c>
      <c r="AK154" s="6">
        <v>0</v>
      </c>
      <c r="AL154" s="6">
        <v>0</v>
      </c>
      <c r="AM154" s="6">
        <v>0</v>
      </c>
      <c r="AN154" s="6">
        <v>0</v>
      </c>
      <c r="AO154" s="6">
        <v>0</v>
      </c>
      <c r="AP154" s="6">
        <v>0</v>
      </c>
      <c r="AQ154" s="6">
        <v>0</v>
      </c>
      <c r="AR154" s="6">
        <v>0</v>
      </c>
      <c r="AS154" s="6">
        <v>0</v>
      </c>
      <c r="AT154" s="6">
        <v>0</v>
      </c>
      <c r="AU154" s="6">
        <v>0</v>
      </c>
      <c r="AV154" s="6">
        <v>0</v>
      </c>
      <c r="AW154" s="6">
        <v>0</v>
      </c>
      <c r="AX154" s="8">
        <v>0</v>
      </c>
      <c r="AY154" s="8">
        <v>0</v>
      </c>
      <c r="AZ154" s="8">
        <v>0</v>
      </c>
      <c r="BA154" s="8">
        <v>0</v>
      </c>
      <c r="BB154" s="8">
        <v>0</v>
      </c>
    </row>
    <row r="155" spans="1:54" x14ac:dyDescent="0.2">
      <c r="A155" s="2" t="s">
        <v>156</v>
      </c>
      <c r="B155" s="2" t="str">
        <f t="shared" si="9"/>
        <v>36</v>
      </c>
      <c r="C155" s="2">
        <v>36008</v>
      </c>
      <c r="D155" s="2" t="s">
        <v>159</v>
      </c>
      <c r="E155" s="6">
        <v>29.807903560414918</v>
      </c>
      <c r="F155" s="6">
        <v>27.236572189515002</v>
      </c>
      <c r="G155" s="6">
        <v>26.328238295486404</v>
      </c>
      <c r="H155" s="6">
        <v>28.432840201850297</v>
      </c>
      <c r="I155" s="6">
        <v>29.220111578357166</v>
      </c>
      <c r="J155" s="6">
        <v>31.130161760583125</v>
      </c>
      <c r="K155" s="6">
        <v>30.716541631623215</v>
      </c>
      <c r="L155" s="6">
        <v>34.485783571628822</v>
      </c>
      <c r="M155" s="6">
        <v>39.346291561536312</v>
      </c>
      <c r="N155" s="6">
        <v>38.437288477712372</v>
      </c>
      <c r="O155" s="6">
        <v>39.397089150546677</v>
      </c>
      <c r="P155" s="6">
        <v>41.129986543313706</v>
      </c>
      <c r="Q155" s="6">
        <v>41.716589234650961</v>
      </c>
      <c r="R155" s="6">
        <v>42.303191925988223</v>
      </c>
      <c r="S155" s="6">
        <v>42.889794617325478</v>
      </c>
      <c r="T155" s="6">
        <v>43.47639730866274</v>
      </c>
      <c r="U155" s="6">
        <v>43.47639730866274</v>
      </c>
      <c r="V155" s="6">
        <v>44.063000000000002</v>
      </c>
      <c r="W155" s="6">
        <v>52.838999999999999</v>
      </c>
      <c r="X155" s="6">
        <v>28.305</v>
      </c>
      <c r="Y155" s="8">
        <v>50.916871611291981</v>
      </c>
      <c r="Z155" s="8">
        <v>57.11762884723521</v>
      </c>
      <c r="AA155" s="8">
        <v>63.318386083178211</v>
      </c>
      <c r="AB155" s="8">
        <v>69.51914331912144</v>
      </c>
      <c r="AC155" s="8">
        <v>75.719900555064669</v>
      </c>
      <c r="AD155" s="6">
        <v>0</v>
      </c>
      <c r="AE155" s="6">
        <v>0</v>
      </c>
      <c r="AF155" s="6">
        <v>0</v>
      </c>
      <c r="AG155" s="6">
        <v>0</v>
      </c>
      <c r="AH155" s="6">
        <v>0</v>
      </c>
      <c r="AI155" s="6">
        <v>0</v>
      </c>
      <c r="AJ155" s="6">
        <v>0</v>
      </c>
      <c r="AK155" s="6">
        <v>0</v>
      </c>
      <c r="AL155" s="6">
        <v>0</v>
      </c>
      <c r="AM155" s="6">
        <v>0</v>
      </c>
      <c r="AN155" s="6">
        <v>0</v>
      </c>
      <c r="AO155" s="6">
        <v>0</v>
      </c>
      <c r="AP155" s="6">
        <v>0</v>
      </c>
      <c r="AQ155" s="6">
        <v>0</v>
      </c>
      <c r="AR155" s="6">
        <v>0</v>
      </c>
      <c r="AS155" s="6">
        <v>0</v>
      </c>
      <c r="AT155" s="6">
        <v>0</v>
      </c>
      <c r="AU155" s="6">
        <v>0</v>
      </c>
      <c r="AV155" s="6">
        <v>0</v>
      </c>
      <c r="AW155" s="6">
        <v>0</v>
      </c>
      <c r="AX155" s="8">
        <v>0</v>
      </c>
      <c r="AY155" s="8">
        <v>0</v>
      </c>
      <c r="AZ155" s="8">
        <v>0</v>
      </c>
      <c r="BA155" s="8">
        <v>0</v>
      </c>
      <c r="BB155" s="8">
        <v>0</v>
      </c>
    </row>
    <row r="156" spans="1:54" x14ac:dyDescent="0.2">
      <c r="A156" s="2" t="s">
        <v>150</v>
      </c>
      <c r="B156" s="2" t="str">
        <f t="shared" si="9"/>
        <v>36</v>
      </c>
      <c r="C156" s="2">
        <v>36009</v>
      </c>
      <c r="D156" s="2" t="s">
        <v>160</v>
      </c>
      <c r="E156" s="6">
        <v>4.5329991589571064</v>
      </c>
      <c r="F156" s="6">
        <v>4.1419671993271647</v>
      </c>
      <c r="G156" s="6">
        <v>4.0038334735071484</v>
      </c>
      <c r="H156" s="6">
        <v>4.3238881412952059</v>
      </c>
      <c r="I156" s="6">
        <v>4.4436114381833471</v>
      </c>
      <c r="J156" s="6">
        <v>4.7340798990748523</v>
      </c>
      <c r="K156" s="6">
        <v>4.671179142136249</v>
      </c>
      <c r="L156" s="6">
        <v>5.2443818334735068</v>
      </c>
      <c r="M156" s="6">
        <v>5.9835374264087466</v>
      </c>
      <c r="N156" s="6">
        <v>5.8453019343986545</v>
      </c>
      <c r="O156" s="6">
        <v>5.991262405382674</v>
      </c>
      <c r="P156" s="6">
        <v>6.2547905803195967</v>
      </c>
      <c r="Q156" s="6">
        <v>6.2638324642556773</v>
      </c>
      <c r="R156" s="6">
        <v>6.2728743481917579</v>
      </c>
      <c r="S156" s="6">
        <v>6.2819162321278395</v>
      </c>
      <c r="T156" s="6">
        <v>6.2909581160639201</v>
      </c>
      <c r="U156" s="6">
        <v>6.2909581160639201</v>
      </c>
      <c r="V156" s="6">
        <v>6.3</v>
      </c>
      <c r="W156" s="6">
        <v>3.7662349570200573</v>
      </c>
      <c r="X156" s="6">
        <v>3.4677096774193545</v>
      </c>
      <c r="Y156" s="8">
        <v>5.6033136559156702</v>
      </c>
      <c r="Z156" s="8">
        <v>5.4523976910279925</v>
      </c>
      <c r="AA156" s="8">
        <v>5.4523976910279925</v>
      </c>
      <c r="AB156" s="8">
        <v>5.4523976910279925</v>
      </c>
      <c r="AC156" s="8">
        <v>5.4523976910279925</v>
      </c>
      <c r="AD156" s="6">
        <v>0</v>
      </c>
      <c r="AE156" s="6">
        <v>0</v>
      </c>
      <c r="AF156" s="6">
        <v>0</v>
      </c>
      <c r="AG156" s="6">
        <v>0</v>
      </c>
      <c r="AH156" s="6">
        <v>0</v>
      </c>
      <c r="AI156" s="6">
        <v>0</v>
      </c>
      <c r="AJ156" s="6">
        <v>0</v>
      </c>
      <c r="AK156" s="6">
        <v>0</v>
      </c>
      <c r="AL156" s="6">
        <v>0</v>
      </c>
      <c r="AM156" s="6">
        <v>0</v>
      </c>
      <c r="AN156" s="6">
        <v>0</v>
      </c>
      <c r="AO156" s="6">
        <v>0</v>
      </c>
      <c r="AP156" s="6">
        <v>0</v>
      </c>
      <c r="AQ156" s="6">
        <v>0</v>
      </c>
      <c r="AR156" s="6">
        <v>0</v>
      </c>
      <c r="AS156" s="6">
        <v>0</v>
      </c>
      <c r="AT156" s="6">
        <v>0</v>
      </c>
      <c r="AU156" s="6">
        <v>0</v>
      </c>
      <c r="AV156" s="6">
        <v>0</v>
      </c>
      <c r="AW156" s="6">
        <v>0</v>
      </c>
      <c r="AX156" s="8">
        <v>0</v>
      </c>
      <c r="AY156" s="8">
        <v>0</v>
      </c>
      <c r="AZ156" s="8">
        <v>0</v>
      </c>
      <c r="BA156" s="8">
        <v>0</v>
      </c>
      <c r="BB156" s="8">
        <v>0</v>
      </c>
    </row>
    <row r="157" spans="1:54" x14ac:dyDescent="0.2">
      <c r="A157" s="2" t="s">
        <v>150</v>
      </c>
      <c r="B157" s="2" t="str">
        <f t="shared" si="9"/>
        <v>36</v>
      </c>
      <c r="C157" s="2">
        <v>36010</v>
      </c>
      <c r="D157" s="2" t="s">
        <v>161</v>
      </c>
      <c r="E157" s="6">
        <v>0.32051509204747219</v>
      </c>
      <c r="F157" s="6">
        <v>0.29286636762919349</v>
      </c>
      <c r="G157" s="6">
        <v>0.28309933651060648</v>
      </c>
      <c r="H157" s="6">
        <v>0.30572946453602462</v>
      </c>
      <c r="I157" s="6">
        <v>0.31419474815437809</v>
      </c>
      <c r="J157" s="6">
        <v>0.33473292215680778</v>
      </c>
      <c r="K157" s="6">
        <v>0.3302853938884216</v>
      </c>
      <c r="L157" s="6">
        <v>0.3708148771142884</v>
      </c>
      <c r="M157" s="6">
        <v>0.42307840388748713</v>
      </c>
      <c r="N157" s="6">
        <v>0.41330417717970286</v>
      </c>
      <c r="O157" s="6">
        <v>0.42362461452200728</v>
      </c>
      <c r="P157" s="6">
        <v>0.44225791982057749</v>
      </c>
      <c r="Q157" s="6">
        <v>0.67420633585646195</v>
      </c>
      <c r="R157" s="6">
        <v>0.90615475189234651</v>
      </c>
      <c r="S157" s="6">
        <v>1.138103167928231</v>
      </c>
      <c r="T157" s="6">
        <v>1.3700515839641156</v>
      </c>
      <c r="U157" s="6">
        <v>1.3700515839641156</v>
      </c>
      <c r="V157" s="6">
        <v>1.6020000000000001</v>
      </c>
      <c r="W157" s="6">
        <v>2.0270000000000001</v>
      </c>
      <c r="X157" s="6">
        <v>2.222</v>
      </c>
      <c r="Y157" s="8">
        <v>2.0549400552763899</v>
      </c>
      <c r="Z157" s="8">
        <v>2.835800403480718</v>
      </c>
      <c r="AA157" s="8">
        <v>3.616660751685032</v>
      </c>
      <c r="AB157" s="8">
        <v>4.3975210998893601</v>
      </c>
      <c r="AC157" s="8">
        <v>5.1783814480936883</v>
      </c>
      <c r="AD157" s="6">
        <v>0</v>
      </c>
      <c r="AE157" s="6">
        <v>0</v>
      </c>
      <c r="AF157" s="6">
        <v>0</v>
      </c>
      <c r="AG157" s="6">
        <v>0</v>
      </c>
      <c r="AH157" s="6">
        <v>0</v>
      </c>
      <c r="AI157" s="6">
        <v>0</v>
      </c>
      <c r="AJ157" s="6">
        <v>0</v>
      </c>
      <c r="AK157" s="6">
        <v>0</v>
      </c>
      <c r="AL157" s="6">
        <v>0</v>
      </c>
      <c r="AM157" s="6">
        <v>0</v>
      </c>
      <c r="AN157" s="6">
        <v>0</v>
      </c>
      <c r="AO157" s="6">
        <v>0</v>
      </c>
      <c r="AP157" s="6">
        <v>0</v>
      </c>
      <c r="AQ157" s="6">
        <v>0</v>
      </c>
      <c r="AR157" s="6">
        <v>0</v>
      </c>
      <c r="AS157" s="6">
        <v>0</v>
      </c>
      <c r="AT157" s="6">
        <v>0</v>
      </c>
      <c r="AU157" s="6">
        <v>0</v>
      </c>
      <c r="AV157" s="6">
        <v>0</v>
      </c>
      <c r="AW157" s="6">
        <v>0</v>
      </c>
      <c r="AX157" s="8">
        <v>0</v>
      </c>
      <c r="AY157" s="8">
        <v>0</v>
      </c>
      <c r="AZ157" s="8">
        <v>0</v>
      </c>
      <c r="BA157" s="8">
        <v>0</v>
      </c>
      <c r="BB157" s="8">
        <v>0</v>
      </c>
    </row>
    <row r="158" spans="1:54" x14ac:dyDescent="0.2">
      <c r="A158" s="2" t="s">
        <v>3</v>
      </c>
      <c r="B158" s="2" t="str">
        <f t="shared" si="9"/>
        <v>36</v>
      </c>
      <c r="C158" s="2">
        <v>36011</v>
      </c>
      <c r="D158" s="2" t="s">
        <v>162</v>
      </c>
      <c r="E158" s="6">
        <v>37.474159873617694</v>
      </c>
      <c r="F158" s="6">
        <v>35.098722274881517</v>
      </c>
      <c r="G158" s="6">
        <v>35.331123538704581</v>
      </c>
      <c r="H158" s="6">
        <v>36.425585150078987</v>
      </c>
      <c r="I158" s="6">
        <v>32.14228151658768</v>
      </c>
      <c r="J158" s="6">
        <v>33.486846445497626</v>
      </c>
      <c r="K158" s="6">
        <v>34.518905845181678</v>
      </c>
      <c r="L158" s="6">
        <v>32.201222432859396</v>
      </c>
      <c r="M158" s="6">
        <v>33.774628436018958</v>
      </c>
      <c r="N158" s="6">
        <v>36.816711532385469</v>
      </c>
      <c r="O158" s="6">
        <v>36.388203159557662</v>
      </c>
      <c r="P158" s="6">
        <v>29.285427172195895</v>
      </c>
      <c r="Q158" s="6">
        <v>30.298341737756715</v>
      </c>
      <c r="R158" s="6">
        <v>31.311256303317538</v>
      </c>
      <c r="S158" s="6">
        <v>32.324170868878355</v>
      </c>
      <c r="T158" s="6">
        <v>33.337085434439174</v>
      </c>
      <c r="U158" s="6">
        <v>26.282</v>
      </c>
      <c r="V158" s="6">
        <v>34.35</v>
      </c>
      <c r="W158" s="6">
        <v>29.882000000000001</v>
      </c>
      <c r="X158" s="6">
        <v>31.88</v>
      </c>
      <c r="Y158" s="8">
        <v>30.740015076156851</v>
      </c>
      <c r="Z158" s="8">
        <v>30.322386214106501</v>
      </c>
      <c r="AA158" s="8">
        <v>30.171333333333337</v>
      </c>
      <c r="AB158" s="8">
        <v>30.171333333333337</v>
      </c>
      <c r="AC158" s="8">
        <v>30.171333333333337</v>
      </c>
      <c r="AD158" s="6">
        <v>216.2354624999989</v>
      </c>
      <c r="AE158" s="6">
        <v>220.71374999999898</v>
      </c>
      <c r="AF158" s="6">
        <v>225.19203749999906</v>
      </c>
      <c r="AG158" s="6">
        <v>229.67032499999914</v>
      </c>
      <c r="AH158" s="6">
        <v>234.14861249999922</v>
      </c>
      <c r="AI158" s="6">
        <v>238.6268999999993</v>
      </c>
      <c r="AJ158" s="6">
        <v>243.10518749999937</v>
      </c>
      <c r="AK158" s="6">
        <v>247.58347499999945</v>
      </c>
      <c r="AL158" s="6">
        <v>252.06176249999953</v>
      </c>
      <c r="AM158" s="6">
        <v>256.54004999999961</v>
      </c>
      <c r="AN158" s="6">
        <v>261.01833749999969</v>
      </c>
      <c r="AO158" s="6">
        <v>265.49662499999977</v>
      </c>
      <c r="AP158" s="6">
        <v>265.22080246242876</v>
      </c>
      <c r="AQ158" s="6">
        <v>264.94497992485753</v>
      </c>
      <c r="AR158" s="6">
        <v>264.6691573872863</v>
      </c>
      <c r="AS158" s="6">
        <v>264.39333484971507</v>
      </c>
      <c r="AT158" s="6">
        <v>264.11751231214384</v>
      </c>
      <c r="AU158" s="6">
        <v>263.84168977457261</v>
      </c>
      <c r="AV158" s="6">
        <v>263.56586723700138</v>
      </c>
      <c r="AW158" s="6">
        <v>263.29004469943015</v>
      </c>
      <c r="AX158" s="8">
        <v>264.54380681704606</v>
      </c>
      <c r="AY158" s="8">
        <v>270.81261740512809</v>
      </c>
      <c r="AZ158" s="8">
        <v>277.08142799320967</v>
      </c>
      <c r="BA158" s="8">
        <v>283.35023858129125</v>
      </c>
      <c r="BB158" s="8">
        <v>289.61904916937283</v>
      </c>
    </row>
    <row r="159" spans="1:54" x14ac:dyDescent="0.2">
      <c r="A159" s="2" t="s">
        <v>163</v>
      </c>
      <c r="B159" s="2" t="str">
        <f t="shared" si="9"/>
        <v>36</v>
      </c>
      <c r="C159" s="2">
        <v>36012</v>
      </c>
      <c r="D159" s="2" t="s">
        <v>164</v>
      </c>
      <c r="E159" s="6">
        <v>16.02575460237361</v>
      </c>
      <c r="F159" s="6">
        <v>14.643318381459675</v>
      </c>
      <c r="G159" s="6">
        <v>14.154966825530325</v>
      </c>
      <c r="H159" s="6">
        <v>15.286473226801235</v>
      </c>
      <c r="I159" s="6">
        <v>15.709737407718904</v>
      </c>
      <c r="J159" s="6">
        <v>16.736646107840389</v>
      </c>
      <c r="K159" s="6">
        <v>16.514269694421081</v>
      </c>
      <c r="L159" s="6">
        <v>18.540743855714421</v>
      </c>
      <c r="M159" s="6">
        <v>21.153920194374358</v>
      </c>
      <c r="N159" s="6">
        <v>20.665208858985142</v>
      </c>
      <c r="O159" s="6">
        <v>21.181230726100363</v>
      </c>
      <c r="P159" s="6">
        <v>22.112895991028875</v>
      </c>
      <c r="Q159" s="6">
        <v>20.749516792823101</v>
      </c>
      <c r="R159" s="6">
        <v>19.38613759461732</v>
      </c>
      <c r="S159" s="6">
        <v>18.022758396411547</v>
      </c>
      <c r="T159" s="6">
        <v>16.659379198205773</v>
      </c>
      <c r="U159" s="6">
        <v>13.307</v>
      </c>
      <c r="V159" s="6">
        <v>15.295999999999999</v>
      </c>
      <c r="W159" s="6">
        <v>24.501000000000001</v>
      </c>
      <c r="X159" s="6">
        <v>27.27</v>
      </c>
      <c r="Y159" s="8">
        <v>18.229247424021466</v>
      </c>
      <c r="Z159" s="8">
        <v>17.701333333333334</v>
      </c>
      <c r="AA159" s="8">
        <v>17.701333333333334</v>
      </c>
      <c r="AB159" s="8">
        <v>17.701333333333334</v>
      </c>
      <c r="AC159" s="8">
        <v>17.701333333333334</v>
      </c>
      <c r="AD159" s="6">
        <v>0</v>
      </c>
      <c r="AE159" s="6">
        <v>0</v>
      </c>
      <c r="AF159" s="6">
        <v>0</v>
      </c>
      <c r="AG159" s="6">
        <v>0</v>
      </c>
      <c r="AH159" s="6">
        <v>0</v>
      </c>
      <c r="AI159" s="6">
        <v>0</v>
      </c>
      <c r="AJ159" s="6">
        <v>0</v>
      </c>
      <c r="AK159" s="6">
        <v>0</v>
      </c>
      <c r="AL159" s="6">
        <v>0</v>
      </c>
      <c r="AM159" s="6">
        <v>0</v>
      </c>
      <c r="AN159" s="6">
        <v>0</v>
      </c>
      <c r="AO159" s="6">
        <v>0</v>
      </c>
      <c r="AP159" s="6">
        <v>0</v>
      </c>
      <c r="AQ159" s="6">
        <v>0</v>
      </c>
      <c r="AR159" s="6">
        <v>0</v>
      </c>
      <c r="AS159" s="6">
        <v>0</v>
      </c>
      <c r="AT159" s="6">
        <v>0</v>
      </c>
      <c r="AU159" s="6">
        <v>0</v>
      </c>
      <c r="AV159" s="6">
        <v>0</v>
      </c>
      <c r="AW159" s="6">
        <v>0</v>
      </c>
      <c r="AX159" s="8">
        <v>0</v>
      </c>
      <c r="AY159" s="8">
        <v>0</v>
      </c>
      <c r="AZ159" s="8">
        <v>0</v>
      </c>
      <c r="BA159" s="8">
        <v>0</v>
      </c>
      <c r="BB159" s="8">
        <v>0</v>
      </c>
    </row>
    <row r="160" spans="1:54" x14ac:dyDescent="0.2">
      <c r="A160" s="2" t="s">
        <v>156</v>
      </c>
      <c r="B160" s="2" t="str">
        <f t="shared" si="9"/>
        <v>36</v>
      </c>
      <c r="C160" s="2">
        <v>36013</v>
      </c>
      <c r="D160" s="2" t="s">
        <v>165</v>
      </c>
      <c r="E160" s="6">
        <v>23.53496533034296</v>
      </c>
      <c r="F160" s="6">
        <v>21.504758994486497</v>
      </c>
      <c r="G160" s="6">
        <v>20.787579852350245</v>
      </c>
      <c r="H160" s="6">
        <v>22.449277824502381</v>
      </c>
      <c r="I160" s="6">
        <v>23.07087150733576</v>
      </c>
      <c r="J160" s="6">
        <v>24.5789602840856</v>
      </c>
      <c r="K160" s="6">
        <v>24.252384636949817</v>
      </c>
      <c r="L160" s="6">
        <v>27.22840669096346</v>
      </c>
      <c r="M160" s="6">
        <v>31.066042799738341</v>
      </c>
      <c r="N160" s="6">
        <v>30.348335295766748</v>
      </c>
      <c r="O160" s="6">
        <v>31.10615026633025</v>
      </c>
      <c r="P160" s="6">
        <v>32.474367255396693</v>
      </c>
      <c r="Q160" s="6">
        <v>32.869293804317351</v>
      </c>
      <c r="R160" s="6">
        <v>33.264220353238024</v>
      </c>
      <c r="S160" s="6">
        <v>33.659146902158682</v>
      </c>
      <c r="T160" s="6">
        <v>34.05407345107934</v>
      </c>
      <c r="U160" s="6">
        <v>29.754000000000001</v>
      </c>
      <c r="V160" s="6">
        <v>34.448999999999998</v>
      </c>
      <c r="W160" s="6">
        <v>34.906999999999996</v>
      </c>
      <c r="X160" s="6">
        <v>7.9790000000000001</v>
      </c>
      <c r="Y160" s="8">
        <v>35.865043231597326</v>
      </c>
      <c r="Z160" s="8">
        <v>38.308417476445271</v>
      </c>
      <c r="AA160" s="8">
        <v>40.751791721293216</v>
      </c>
      <c r="AB160" s="8">
        <v>43.19516596614119</v>
      </c>
      <c r="AC160" s="8">
        <v>45.638540210989021</v>
      </c>
      <c r="AD160" s="6">
        <v>2.6511375000000044</v>
      </c>
      <c r="AE160" s="6">
        <v>3.1127500000000055</v>
      </c>
      <c r="AF160" s="6">
        <v>3.5743625000000065</v>
      </c>
      <c r="AG160" s="6">
        <v>4.0359750000000076</v>
      </c>
      <c r="AH160" s="6">
        <v>4.4975875000000087</v>
      </c>
      <c r="AI160" s="6">
        <v>4.9592000000000098</v>
      </c>
      <c r="AJ160" s="6">
        <v>5.4208125000000109</v>
      </c>
      <c r="AK160" s="6">
        <v>5.882425000000012</v>
      </c>
      <c r="AL160" s="6">
        <v>6.3440375000000131</v>
      </c>
      <c r="AM160" s="6">
        <v>6.8056500000000142</v>
      </c>
      <c r="AN160" s="6">
        <v>7.2672625000000153</v>
      </c>
      <c r="AO160" s="6">
        <v>7.7288750000000164</v>
      </c>
      <c r="AP160" s="6">
        <v>7.9608272223161407</v>
      </c>
      <c r="AQ160" s="6">
        <v>8.192779444632265</v>
      </c>
      <c r="AR160" s="6">
        <v>8.4247316669483325</v>
      </c>
      <c r="AS160" s="6">
        <v>8.6566838892644569</v>
      </c>
      <c r="AT160" s="6">
        <v>8.8886361115805812</v>
      </c>
      <c r="AU160" s="6">
        <v>9.1205883338966487</v>
      </c>
      <c r="AV160" s="6">
        <v>9.352540556212773</v>
      </c>
      <c r="AW160" s="6">
        <v>9.5844927785288974</v>
      </c>
      <c r="AX160" s="8">
        <v>9.7585887555550812</v>
      </c>
      <c r="AY160" s="8">
        <v>10.629068640686228</v>
      </c>
      <c r="AZ160" s="8">
        <v>11.499548525817431</v>
      </c>
      <c r="BA160" s="8">
        <v>12.370028410948578</v>
      </c>
      <c r="BB160" s="8">
        <v>13.240508296079781</v>
      </c>
    </row>
    <row r="161" spans="1:54" x14ac:dyDescent="0.2">
      <c r="A161" s="2" t="s">
        <v>3</v>
      </c>
      <c r="B161" s="2" t="str">
        <f t="shared" si="9"/>
        <v>36</v>
      </c>
      <c r="C161" s="2">
        <v>36014</v>
      </c>
      <c r="D161" s="2" t="s">
        <v>166</v>
      </c>
      <c r="E161" s="6">
        <v>32.733020157977883</v>
      </c>
      <c r="F161" s="6">
        <v>30.658117156398106</v>
      </c>
      <c r="G161" s="6">
        <v>30.861115576619273</v>
      </c>
      <c r="H161" s="6">
        <v>31.817108562401263</v>
      </c>
      <c r="I161" s="6">
        <v>28.075718104265402</v>
      </c>
      <c r="J161" s="6">
        <v>29.25017194312796</v>
      </c>
      <c r="K161" s="6">
        <v>30.151657693522907</v>
      </c>
      <c r="L161" s="6">
        <v>28.127201958925749</v>
      </c>
      <c r="M161" s="6">
        <v>29.501544454976301</v>
      </c>
      <c r="N161" s="6">
        <v>32.158750584518167</v>
      </c>
      <c r="O161" s="6">
        <v>31.784456050552922</v>
      </c>
      <c r="P161" s="6">
        <v>25.580306034755132</v>
      </c>
      <c r="Q161" s="6">
        <v>25.714244827804105</v>
      </c>
      <c r="R161" s="6">
        <v>25.848183620853082</v>
      </c>
      <c r="S161" s="6">
        <v>25.982122413902051</v>
      </c>
      <c r="T161" s="6">
        <v>26.116061206951024</v>
      </c>
      <c r="U161" s="6">
        <v>18.082999999999998</v>
      </c>
      <c r="V161" s="6">
        <v>26.25</v>
      </c>
      <c r="W161" s="6">
        <v>24.591000000000001</v>
      </c>
      <c r="X161" s="6">
        <v>30.771000000000001</v>
      </c>
      <c r="Y161" s="8">
        <v>22.974666666666668</v>
      </c>
      <c r="Z161" s="8">
        <v>22.974666666666668</v>
      </c>
      <c r="AA161" s="8">
        <v>22.974666666666668</v>
      </c>
      <c r="AB161" s="8">
        <v>22.974666666666668</v>
      </c>
      <c r="AC161" s="8">
        <v>22.974666666666668</v>
      </c>
      <c r="AD161" s="6">
        <v>212.28783750000002</v>
      </c>
      <c r="AE161" s="6">
        <v>212.98162500000012</v>
      </c>
      <c r="AF161" s="6">
        <v>213.67541249999999</v>
      </c>
      <c r="AG161" s="6">
        <v>214.36920000000009</v>
      </c>
      <c r="AH161" s="6">
        <v>215.06298749999996</v>
      </c>
      <c r="AI161" s="6">
        <v>215.75677500000006</v>
      </c>
      <c r="AJ161" s="6">
        <v>216.45056249999993</v>
      </c>
      <c r="AK161" s="6">
        <v>217.14435000000003</v>
      </c>
      <c r="AL161" s="6">
        <v>217.83813750000013</v>
      </c>
      <c r="AM161" s="6">
        <v>218.531925</v>
      </c>
      <c r="AN161" s="6">
        <v>219.2257125000001</v>
      </c>
      <c r="AO161" s="6">
        <v>219.91949999999997</v>
      </c>
      <c r="AP161" s="6">
        <v>218.97409650666805</v>
      </c>
      <c r="AQ161" s="6">
        <v>218.02869301333612</v>
      </c>
      <c r="AR161" s="6">
        <v>217.08328952000397</v>
      </c>
      <c r="AS161" s="6">
        <v>216.13788602667182</v>
      </c>
      <c r="AT161" s="6">
        <v>215.1924825333399</v>
      </c>
      <c r="AU161" s="6">
        <v>214.24707904000797</v>
      </c>
      <c r="AV161" s="6">
        <v>213.30167554667582</v>
      </c>
      <c r="AW161" s="6">
        <v>212.35627205334367</v>
      </c>
      <c r="AX161" s="8">
        <v>213.36749239645474</v>
      </c>
      <c r="AY161" s="8">
        <v>218.42359411201051</v>
      </c>
      <c r="AZ161" s="8">
        <v>223.47969582756627</v>
      </c>
      <c r="BA161" s="8">
        <v>228.53579754312227</v>
      </c>
      <c r="BB161" s="8">
        <v>233.59189925867781</v>
      </c>
    </row>
    <row r="162" spans="1:54" x14ac:dyDescent="0.2">
      <c r="A162" s="2" t="s">
        <v>156</v>
      </c>
      <c r="B162" s="2" t="str">
        <f t="shared" si="9"/>
        <v>36</v>
      </c>
      <c r="C162" s="2">
        <v>36015</v>
      </c>
      <c r="D162" s="2" t="s">
        <v>167</v>
      </c>
      <c r="E162" s="6">
        <v>67.353957200261647</v>
      </c>
      <c r="F162" s="6">
        <v>61.543775254649098</v>
      </c>
      <c r="G162" s="6">
        <v>59.491303429586011</v>
      </c>
      <c r="H162" s="6">
        <v>64.246863190356038</v>
      </c>
      <c r="I162" s="6">
        <v>66.025782076441445</v>
      </c>
      <c r="J162" s="6">
        <v>70.341732641809173</v>
      </c>
      <c r="K162" s="6">
        <v>69.407116344266896</v>
      </c>
      <c r="L162" s="6">
        <v>77.924097747874029</v>
      </c>
      <c r="M162" s="6">
        <v>88.906904588356227</v>
      </c>
      <c r="N162" s="6">
        <v>86.852920661620402</v>
      </c>
      <c r="O162" s="6">
        <v>89.021686851696103</v>
      </c>
      <c r="P162" s="6">
        <v>92.937342865152786</v>
      </c>
      <c r="Q162" s="6">
        <v>103.12287429212225</v>
      </c>
      <c r="R162" s="6">
        <v>113.30840571909167</v>
      </c>
      <c r="S162" s="6">
        <v>123.49393714606113</v>
      </c>
      <c r="T162" s="6">
        <v>133.67946857303056</v>
      </c>
      <c r="U162" s="6">
        <v>134.78</v>
      </c>
      <c r="V162" s="6">
        <v>143.86500000000001</v>
      </c>
      <c r="W162" s="6">
        <v>151.57499999999999</v>
      </c>
      <c r="X162" s="6">
        <v>157.55699999999999</v>
      </c>
      <c r="Y162" s="8">
        <v>163.80277434879918</v>
      </c>
      <c r="Z162" s="8">
        <v>199.38593542240324</v>
      </c>
      <c r="AA162" s="8">
        <v>234.9690964960073</v>
      </c>
      <c r="AB162" s="8">
        <v>270.55225756961136</v>
      </c>
      <c r="AC162" s="8">
        <v>306.13541864321542</v>
      </c>
      <c r="AD162" s="6">
        <v>5.7819124999998621</v>
      </c>
      <c r="AE162" s="6">
        <v>6.4513749999998709</v>
      </c>
      <c r="AF162" s="6">
        <v>7.1208374999998796</v>
      </c>
      <c r="AG162" s="6">
        <v>7.7902999999998883</v>
      </c>
      <c r="AH162" s="6">
        <v>8.459762499999897</v>
      </c>
      <c r="AI162" s="6">
        <v>9.1292249999999058</v>
      </c>
      <c r="AJ162" s="6">
        <v>9.7986874999999145</v>
      </c>
      <c r="AK162" s="6">
        <v>10.468149999999923</v>
      </c>
      <c r="AL162" s="6">
        <v>11.137612499999932</v>
      </c>
      <c r="AM162" s="6">
        <v>11.807074999999713</v>
      </c>
      <c r="AN162" s="6">
        <v>12.476537499999722</v>
      </c>
      <c r="AO162" s="6">
        <v>13.145999999999731</v>
      </c>
      <c r="AP162" s="6">
        <v>13.454201778704373</v>
      </c>
      <c r="AQ162" s="6">
        <v>13.762403557408675</v>
      </c>
      <c r="AR162" s="6">
        <v>14.070605336112976</v>
      </c>
      <c r="AS162" s="6">
        <v>14.378807114817391</v>
      </c>
      <c r="AT162" s="6">
        <v>14.687008893521693</v>
      </c>
      <c r="AU162" s="6">
        <v>14.995210672225994</v>
      </c>
      <c r="AV162" s="6">
        <v>15.303412450930409</v>
      </c>
      <c r="AW162" s="6">
        <v>15.611614229634711</v>
      </c>
      <c r="AX162" s="8">
        <v>15.98331933034035</v>
      </c>
      <c r="AY162" s="8">
        <v>17.841844833868208</v>
      </c>
      <c r="AZ162" s="8">
        <v>19.70037033739618</v>
      </c>
      <c r="BA162" s="8">
        <v>21.558895840924151</v>
      </c>
      <c r="BB162" s="8">
        <v>23.417421344452123</v>
      </c>
    </row>
    <row r="163" spans="1:54" x14ac:dyDescent="0.2">
      <c r="A163" s="2" t="s">
        <v>156</v>
      </c>
      <c r="B163" s="2" t="str">
        <f t="shared" si="9"/>
        <v>36</v>
      </c>
      <c r="C163" s="2">
        <v>36016</v>
      </c>
      <c r="D163" s="2" t="s">
        <v>168</v>
      </c>
      <c r="E163" s="6">
        <v>25.573420284360189</v>
      </c>
      <c r="F163" s="6">
        <v>23.952354881516587</v>
      </c>
      <c r="G163" s="6">
        <v>24.110952037914693</v>
      </c>
      <c r="H163" s="6">
        <v>24.857843412322275</v>
      </c>
      <c r="I163" s="6">
        <v>21.934796587677724</v>
      </c>
      <c r="J163" s="6">
        <v>22.852365497630334</v>
      </c>
      <c r="K163" s="6">
        <v>23.556671848341232</v>
      </c>
      <c r="L163" s="6">
        <v>21.975019526066351</v>
      </c>
      <c r="M163" s="6">
        <v>23.048756018957345</v>
      </c>
      <c r="N163" s="6">
        <v>25.124759052132699</v>
      </c>
      <c r="O163" s="6">
        <v>24.832332890995261</v>
      </c>
      <c r="P163" s="6">
        <v>19.98519886255924</v>
      </c>
      <c r="Q163" s="6">
        <v>17.733159090047391</v>
      </c>
      <c r="R163" s="6">
        <v>15.481119317535541</v>
      </c>
      <c r="S163" s="6">
        <v>13.229079545023698</v>
      </c>
      <c r="T163" s="6">
        <v>10.977039772511848</v>
      </c>
      <c r="U163" s="6">
        <v>9.2439999999999998</v>
      </c>
      <c r="V163" s="6">
        <v>8.7249999999999996</v>
      </c>
      <c r="W163" s="6">
        <v>7.9589999999999996</v>
      </c>
      <c r="X163" s="6">
        <v>7.57</v>
      </c>
      <c r="Y163" s="8">
        <v>8.6426666666666669</v>
      </c>
      <c r="Z163" s="8">
        <v>8.6426666666666669</v>
      </c>
      <c r="AA163" s="8">
        <v>8.6426666666666669</v>
      </c>
      <c r="AB163" s="8">
        <v>8.6426666666666669</v>
      </c>
      <c r="AC163" s="8">
        <v>8.6426666666666669</v>
      </c>
      <c r="AD163" s="6">
        <v>82.994099999999889</v>
      </c>
      <c r="AE163" s="6">
        <v>87.725999999998749</v>
      </c>
      <c r="AF163" s="6">
        <v>92.457899999999427</v>
      </c>
      <c r="AG163" s="6">
        <v>97.189800000000105</v>
      </c>
      <c r="AH163" s="6">
        <v>101.92169999999896</v>
      </c>
      <c r="AI163" s="6">
        <v>106.65359999999964</v>
      </c>
      <c r="AJ163" s="6">
        <v>111.38550000000032</v>
      </c>
      <c r="AK163" s="6">
        <v>116.11739999999918</v>
      </c>
      <c r="AL163" s="6">
        <v>120.84929999999986</v>
      </c>
      <c r="AM163" s="6">
        <v>125.58119999999872</v>
      </c>
      <c r="AN163" s="6">
        <v>130.31309999999939</v>
      </c>
      <c r="AO163" s="6">
        <v>135.04500000000007</v>
      </c>
      <c r="AP163" s="6">
        <v>134.61312469955624</v>
      </c>
      <c r="AQ163" s="6">
        <v>134.18124939911263</v>
      </c>
      <c r="AR163" s="6">
        <v>133.74937409866891</v>
      </c>
      <c r="AS163" s="6">
        <v>133.3174987982253</v>
      </c>
      <c r="AT163" s="6">
        <v>132.88562349778158</v>
      </c>
      <c r="AU163" s="6">
        <v>132.45374819733786</v>
      </c>
      <c r="AV163" s="6">
        <v>132.02187289689425</v>
      </c>
      <c r="AW163" s="6">
        <v>131.58999759645053</v>
      </c>
      <c r="AX163" s="8">
        <v>132.21661663262421</v>
      </c>
      <c r="AY163" s="8">
        <v>135.34971181349215</v>
      </c>
      <c r="AZ163" s="8">
        <v>138.48280699435986</v>
      </c>
      <c r="BA163" s="8">
        <v>141.6159021752278</v>
      </c>
      <c r="BB163" s="8">
        <v>144.74899735609574</v>
      </c>
    </row>
    <row r="164" spans="1:54" x14ac:dyDescent="0.2">
      <c r="A164" s="2" t="s">
        <v>156</v>
      </c>
      <c r="B164" s="2" t="str">
        <f t="shared" si="9"/>
        <v>36</v>
      </c>
      <c r="C164" s="2">
        <v>36017</v>
      </c>
      <c r="D164" s="2" t="s">
        <v>169</v>
      </c>
      <c r="E164" s="6">
        <v>10.511920884676146</v>
      </c>
      <c r="F164" s="6">
        <v>9.8455840758293842</v>
      </c>
      <c r="G164" s="6">
        <v>9.9107752290679301</v>
      </c>
      <c r="H164" s="6">
        <v>10.217783949447078</v>
      </c>
      <c r="I164" s="6">
        <v>9.0162693838862555</v>
      </c>
      <c r="J164" s="6">
        <v>9.3934348815165869</v>
      </c>
      <c r="K164" s="6">
        <v>9.6829390837282769</v>
      </c>
      <c r="L164" s="6">
        <v>9.0328029699842034</v>
      </c>
      <c r="M164" s="6">
        <v>9.4741609478672988</v>
      </c>
      <c r="N164" s="6">
        <v>10.327499273301736</v>
      </c>
      <c r="O164" s="6">
        <v>10.207297883096366</v>
      </c>
      <c r="P164" s="6">
        <v>8.2148897946287534</v>
      </c>
      <c r="Q164" s="6">
        <v>7.2885118357030025</v>
      </c>
      <c r="R164" s="6">
        <v>6.3621338767772517</v>
      </c>
      <c r="S164" s="6">
        <v>5.4357559178515</v>
      </c>
      <c r="T164" s="6">
        <v>4.509377958925751</v>
      </c>
      <c r="U164" s="6">
        <v>1.468</v>
      </c>
      <c r="V164" s="6">
        <v>3.5830000000000002</v>
      </c>
      <c r="W164" s="6">
        <v>4.4649999999999999</v>
      </c>
      <c r="X164" s="6">
        <v>1.2669999999999999</v>
      </c>
      <c r="Y164" s="8">
        <v>3.1720000000000002</v>
      </c>
      <c r="Z164" s="8">
        <v>3.1720000000000002</v>
      </c>
      <c r="AA164" s="8">
        <v>3.1720000000000002</v>
      </c>
      <c r="AB164" s="8">
        <v>3.1720000000000002</v>
      </c>
      <c r="AC164" s="8">
        <v>3.1720000000000002</v>
      </c>
      <c r="AD164" s="6">
        <v>19.339631250000366</v>
      </c>
      <c r="AE164" s="6">
        <v>21.109125000000404</v>
      </c>
      <c r="AF164" s="6">
        <v>22.878618750000442</v>
      </c>
      <c r="AG164" s="6">
        <v>24.648112500000479</v>
      </c>
      <c r="AH164" s="6">
        <v>26.417606250000517</v>
      </c>
      <c r="AI164" s="6">
        <v>28.187100000000555</v>
      </c>
      <c r="AJ164" s="6">
        <v>29.956593750000138</v>
      </c>
      <c r="AK164" s="6">
        <v>31.726087500000176</v>
      </c>
      <c r="AL164" s="6">
        <v>33.495581250000214</v>
      </c>
      <c r="AM164" s="6">
        <v>35.265075000000252</v>
      </c>
      <c r="AN164" s="6">
        <v>37.03456875000029</v>
      </c>
      <c r="AO164" s="6">
        <v>38.804062500000327</v>
      </c>
      <c r="AP164" s="6">
        <v>39.9232477014084</v>
      </c>
      <c r="AQ164" s="6">
        <v>41.042432902816472</v>
      </c>
      <c r="AR164" s="6">
        <v>42.161618104224999</v>
      </c>
      <c r="AS164" s="6">
        <v>43.280803305633071</v>
      </c>
      <c r="AT164" s="6">
        <v>44.399988507041144</v>
      </c>
      <c r="AU164" s="6">
        <v>45.519173708449671</v>
      </c>
      <c r="AV164" s="6">
        <v>46.638358909857743</v>
      </c>
      <c r="AW164" s="6">
        <v>47.75754411126627</v>
      </c>
      <c r="AX164" s="8">
        <v>47.984960987986199</v>
      </c>
      <c r="AY164" s="8">
        <v>49.122045371587774</v>
      </c>
      <c r="AZ164" s="8">
        <v>50.259129755189349</v>
      </c>
      <c r="BA164" s="8">
        <v>51.396214138790924</v>
      </c>
      <c r="BB164" s="8">
        <v>52.533298522392499</v>
      </c>
    </row>
    <row r="165" spans="1:54" x14ac:dyDescent="0.2">
      <c r="A165" s="2" t="s">
        <v>156</v>
      </c>
      <c r="B165" s="2" t="str">
        <f t="shared" ref="B165:B196" si="10">LEFT(C165,2)</f>
        <v>36</v>
      </c>
      <c r="C165" s="2">
        <v>36018</v>
      </c>
      <c r="D165" s="2" t="s">
        <v>170</v>
      </c>
      <c r="E165" s="6">
        <v>24.902956082148499</v>
      </c>
      <c r="F165" s="6">
        <v>23.324390521327015</v>
      </c>
      <c r="G165" s="6">
        <v>23.478829699842024</v>
      </c>
      <c r="H165" s="6">
        <v>24.206139652448659</v>
      </c>
      <c r="I165" s="6">
        <v>21.359727014218009</v>
      </c>
      <c r="J165" s="6">
        <v>22.253239810426543</v>
      </c>
      <c r="K165" s="6">
        <v>22.939081200631914</v>
      </c>
      <c r="L165" s="6">
        <v>21.398895418641391</v>
      </c>
      <c r="M165" s="6">
        <v>22.444481516587679</v>
      </c>
      <c r="N165" s="6">
        <v>24.466057503949447</v>
      </c>
      <c r="O165" s="6">
        <v>24.181297946287518</v>
      </c>
      <c r="P165" s="6">
        <v>19.461242338072672</v>
      </c>
      <c r="Q165" s="6">
        <v>17.680593870458136</v>
      </c>
      <c r="R165" s="6">
        <v>15.899945402843604</v>
      </c>
      <c r="S165" s="6">
        <v>14.119296935229068</v>
      </c>
      <c r="T165" s="6">
        <v>12.338648467614535</v>
      </c>
      <c r="U165" s="6">
        <v>7.44</v>
      </c>
      <c r="V165" s="6">
        <v>10.558</v>
      </c>
      <c r="W165" s="6">
        <v>12.164</v>
      </c>
      <c r="X165" s="6">
        <v>14.090999999999999</v>
      </c>
      <c r="Y165" s="8">
        <v>10.054</v>
      </c>
      <c r="Z165" s="8">
        <v>10.054</v>
      </c>
      <c r="AA165" s="8">
        <v>10.054</v>
      </c>
      <c r="AB165" s="8">
        <v>10.054</v>
      </c>
      <c r="AC165" s="8">
        <v>10.054</v>
      </c>
      <c r="AD165" s="6">
        <v>134.112075</v>
      </c>
      <c r="AE165" s="6">
        <v>134.82150000000001</v>
      </c>
      <c r="AF165" s="6">
        <v>135.53092500000002</v>
      </c>
      <c r="AG165" s="6">
        <v>136.24035000000003</v>
      </c>
      <c r="AH165" s="6">
        <v>136.94977500000005</v>
      </c>
      <c r="AI165" s="6">
        <v>137.65920000000006</v>
      </c>
      <c r="AJ165" s="6">
        <v>138.36862500000007</v>
      </c>
      <c r="AK165" s="6">
        <v>139.07805000000008</v>
      </c>
      <c r="AL165" s="6">
        <v>139.78747500000009</v>
      </c>
      <c r="AM165" s="6">
        <v>140.49689999999987</v>
      </c>
      <c r="AN165" s="6">
        <v>141.20632499999988</v>
      </c>
      <c r="AO165" s="6">
        <v>141.91574999999989</v>
      </c>
      <c r="AP165" s="6">
        <v>141.72841328672394</v>
      </c>
      <c r="AQ165" s="6">
        <v>141.54107657344787</v>
      </c>
      <c r="AR165" s="6">
        <v>141.35373986017174</v>
      </c>
      <c r="AS165" s="6">
        <v>141.16640314689568</v>
      </c>
      <c r="AT165" s="6">
        <v>140.97906643361955</v>
      </c>
      <c r="AU165" s="6">
        <v>140.79172972034343</v>
      </c>
      <c r="AV165" s="6">
        <v>140.60439300706736</v>
      </c>
      <c r="AW165" s="6">
        <v>140.41705629379123</v>
      </c>
      <c r="AX165" s="8">
        <v>141.08570894280956</v>
      </c>
      <c r="AY165" s="8">
        <v>144.42897218789972</v>
      </c>
      <c r="AZ165" s="8">
        <v>147.7722354329901</v>
      </c>
      <c r="BA165" s="8">
        <v>151.11549867808026</v>
      </c>
      <c r="BB165" s="8">
        <v>154.45876192317064</v>
      </c>
    </row>
    <row r="166" spans="1:54" x14ac:dyDescent="0.2">
      <c r="A166" s="2" t="s">
        <v>156</v>
      </c>
      <c r="B166" s="2" t="str">
        <f t="shared" si="10"/>
        <v>36</v>
      </c>
      <c r="C166" s="2">
        <v>36019</v>
      </c>
      <c r="D166" s="2" t="s">
        <v>171</v>
      </c>
      <c r="E166" s="6">
        <v>65.064563685636855</v>
      </c>
      <c r="F166" s="6">
        <v>59.451872628726292</v>
      </c>
      <c r="G166" s="6">
        <v>57.469165311653114</v>
      </c>
      <c r="H166" s="6">
        <v>62.063081300813003</v>
      </c>
      <c r="I166" s="6">
        <v>63.781533875338752</v>
      </c>
      <c r="J166" s="6">
        <v>67.950783197831967</v>
      </c>
      <c r="K166" s="6">
        <v>67.047934959349604</v>
      </c>
      <c r="L166" s="6">
        <v>75.275420054200538</v>
      </c>
      <c r="M166" s="6">
        <v>85.884915989159893</v>
      </c>
      <c r="N166" s="6">
        <v>83.900747967479674</v>
      </c>
      <c r="O166" s="6">
        <v>85.995796747967489</v>
      </c>
      <c r="P166" s="6">
        <v>89.778357723577244</v>
      </c>
      <c r="Q166" s="6">
        <v>101.51528617886179</v>
      </c>
      <c r="R166" s="6">
        <v>113.25221463414634</v>
      </c>
      <c r="S166" s="6">
        <v>124.98914308943088</v>
      </c>
      <c r="T166" s="6">
        <v>136.72607154471544</v>
      </c>
      <c r="U166" s="6">
        <v>131.44499999999999</v>
      </c>
      <c r="V166" s="6">
        <v>148.46299999999999</v>
      </c>
      <c r="W166" s="6">
        <v>153.501</v>
      </c>
      <c r="X166" s="6">
        <v>68.254999999999995</v>
      </c>
      <c r="Y166" s="8">
        <v>166.9871545037131</v>
      </c>
      <c r="Z166" s="8">
        <v>205.17641383508908</v>
      </c>
      <c r="AA166" s="8">
        <v>243.36567316646324</v>
      </c>
      <c r="AB166" s="8">
        <v>281.55493249783922</v>
      </c>
      <c r="AC166" s="8">
        <v>319.74419182921338</v>
      </c>
      <c r="AD166" s="6">
        <v>2.3902249999999867</v>
      </c>
      <c r="AE166" s="6">
        <v>2.4823749999999905</v>
      </c>
      <c r="AF166" s="6">
        <v>2.5745249999999942</v>
      </c>
      <c r="AG166" s="6">
        <v>2.6666749999999979</v>
      </c>
      <c r="AH166" s="6">
        <v>2.7588250000000016</v>
      </c>
      <c r="AI166" s="6">
        <v>2.8509750000000054</v>
      </c>
      <c r="AJ166" s="6">
        <v>2.9431250000000091</v>
      </c>
      <c r="AK166" s="6">
        <v>3.0352749999999844</v>
      </c>
      <c r="AL166" s="6">
        <v>3.1274249999999881</v>
      </c>
      <c r="AM166" s="6">
        <v>3.2195749999999919</v>
      </c>
      <c r="AN166" s="6">
        <v>3.3117249999999956</v>
      </c>
      <c r="AO166" s="6">
        <v>3.4038749999999993</v>
      </c>
      <c r="AP166" s="6">
        <v>3.4631853970466722</v>
      </c>
      <c r="AQ166" s="6">
        <v>3.522495794093345</v>
      </c>
      <c r="AR166" s="6">
        <v>3.5818061911400179</v>
      </c>
      <c r="AS166" s="6">
        <v>3.6411165881866765</v>
      </c>
      <c r="AT166" s="6">
        <v>3.7004269852333493</v>
      </c>
      <c r="AU166" s="6">
        <v>3.7597373822800222</v>
      </c>
      <c r="AV166" s="6">
        <v>3.819047779326695</v>
      </c>
      <c r="AW166" s="6">
        <v>3.8783581763733679</v>
      </c>
      <c r="AX166" s="8">
        <v>3.9707000377156021</v>
      </c>
      <c r="AY166" s="8">
        <v>4.4324093444267305</v>
      </c>
      <c r="AZ166" s="8">
        <v>4.8941186511378305</v>
      </c>
      <c r="BA166" s="8">
        <v>5.3558279578489589</v>
      </c>
      <c r="BB166" s="8">
        <v>5.8175372645600589</v>
      </c>
    </row>
    <row r="167" spans="1:54" x14ac:dyDescent="0.2">
      <c r="A167" s="2" t="s">
        <v>156</v>
      </c>
      <c r="B167" s="2" t="str">
        <f t="shared" si="10"/>
        <v>36</v>
      </c>
      <c r="C167" s="2">
        <v>36020</v>
      </c>
      <c r="D167" s="2" t="s">
        <v>172</v>
      </c>
      <c r="E167" s="6">
        <v>0.64103018409494439</v>
      </c>
      <c r="F167" s="6">
        <v>0.58573273525838698</v>
      </c>
      <c r="G167" s="6">
        <v>0.56619867302121296</v>
      </c>
      <c r="H167" s="6">
        <v>0.61145892907204924</v>
      </c>
      <c r="I167" s="6">
        <v>0.62838949630875618</v>
      </c>
      <c r="J167" s="6">
        <v>0.66946584431361555</v>
      </c>
      <c r="K167" s="6">
        <v>0.66057078777684319</v>
      </c>
      <c r="L167" s="6">
        <v>0.7416297542285768</v>
      </c>
      <c r="M167" s="6">
        <v>0.84615680777497426</v>
      </c>
      <c r="N167" s="6">
        <v>0.82660835435940572</v>
      </c>
      <c r="O167" s="6">
        <v>0.84724922904401456</v>
      </c>
      <c r="P167" s="6">
        <v>0.88451583964115499</v>
      </c>
      <c r="Q167" s="6">
        <v>0.88761267171292402</v>
      </c>
      <c r="R167" s="6">
        <v>0.89070950378469294</v>
      </c>
      <c r="S167" s="6">
        <v>0.89380633585646196</v>
      </c>
      <c r="T167" s="6">
        <v>0.89690316792823099</v>
      </c>
      <c r="U167" s="6">
        <v>0.89690316792823099</v>
      </c>
      <c r="V167" s="6">
        <v>0.9</v>
      </c>
      <c r="W167" s="6">
        <v>0.62855157894736835</v>
      </c>
      <c r="X167" s="6">
        <v>1.4077444444444442</v>
      </c>
      <c r="Y167" s="8">
        <v>0.84054555652063101</v>
      </c>
      <c r="Z167" s="8">
        <v>0.82619498652797851</v>
      </c>
      <c r="AA167" s="8">
        <v>0.81184441653532602</v>
      </c>
      <c r="AB167" s="8">
        <v>0.80848491562519975</v>
      </c>
      <c r="AC167" s="8">
        <v>0.80848491562519975</v>
      </c>
      <c r="AD167" s="6">
        <v>5.7548875000002226</v>
      </c>
      <c r="AE167" s="6">
        <v>7.2015000000001237</v>
      </c>
      <c r="AF167" s="6">
        <v>8.6481125000000247</v>
      </c>
      <c r="AG167" s="6">
        <v>10.094724999999926</v>
      </c>
      <c r="AH167" s="6">
        <v>11.541337499999827</v>
      </c>
      <c r="AI167" s="6">
        <v>12.987950000000183</v>
      </c>
      <c r="AJ167" s="6">
        <v>14.434562500000084</v>
      </c>
      <c r="AK167" s="6">
        <v>15.881174999999985</v>
      </c>
      <c r="AL167" s="6">
        <v>17.327787499999886</v>
      </c>
      <c r="AM167" s="6">
        <v>18.774400000000242</v>
      </c>
      <c r="AN167" s="6">
        <v>20.221012500000143</v>
      </c>
      <c r="AO167" s="6">
        <v>21.667625000000044</v>
      </c>
      <c r="AP167" s="6">
        <v>22.085434654031815</v>
      </c>
      <c r="AQ167" s="6">
        <v>22.503244308063586</v>
      </c>
      <c r="AR167" s="6">
        <v>22.921053962095471</v>
      </c>
      <c r="AS167" s="6">
        <v>23.338863616127242</v>
      </c>
      <c r="AT167" s="6">
        <v>23.756673270159013</v>
      </c>
      <c r="AU167" s="6">
        <v>24.174482924190784</v>
      </c>
      <c r="AV167" s="6">
        <v>24.592292578222668</v>
      </c>
      <c r="AW167" s="6">
        <v>25.01010223225444</v>
      </c>
      <c r="AX167" s="8">
        <v>25.129197957169879</v>
      </c>
      <c r="AY167" s="8">
        <v>25.72467658174736</v>
      </c>
      <c r="AZ167" s="8">
        <v>26.320155206324841</v>
      </c>
      <c r="BA167" s="8">
        <v>26.915633830902351</v>
      </c>
      <c r="BB167" s="8">
        <v>27.511112455479832</v>
      </c>
    </row>
    <row r="168" spans="1:54" x14ac:dyDescent="0.2">
      <c r="A168" s="2" t="s">
        <v>150</v>
      </c>
      <c r="B168" s="2" t="str">
        <f t="shared" si="10"/>
        <v>36</v>
      </c>
      <c r="C168" s="2">
        <v>36021</v>
      </c>
      <c r="D168" s="2" t="s">
        <v>173</v>
      </c>
      <c r="E168" s="6">
        <v>12.179573497803943</v>
      </c>
      <c r="F168" s="6">
        <v>11.128921969909355</v>
      </c>
      <c r="G168" s="6">
        <v>10.757774787403047</v>
      </c>
      <c r="H168" s="6">
        <v>11.617719652368939</v>
      </c>
      <c r="I168" s="6">
        <v>11.939400429866367</v>
      </c>
      <c r="J168" s="6">
        <v>12.719851041958696</v>
      </c>
      <c r="K168" s="6">
        <v>12.550844967760025</v>
      </c>
      <c r="L168" s="6">
        <v>14.090965330342959</v>
      </c>
      <c r="M168" s="6">
        <v>16.076979347724514</v>
      </c>
      <c r="N168" s="6">
        <v>15.70555873282871</v>
      </c>
      <c r="O168" s="6">
        <v>16.097735351836278</v>
      </c>
      <c r="P168" s="6">
        <v>16.805800953181947</v>
      </c>
      <c r="Q168" s="6">
        <v>16.007840762545559</v>
      </c>
      <c r="R168" s="6">
        <v>15.209880571909171</v>
      </c>
      <c r="S168" s="6">
        <v>14.411920381272779</v>
      </c>
      <c r="T168" s="6">
        <v>13.613960190636391</v>
      </c>
      <c r="U168" s="6">
        <v>12.853</v>
      </c>
      <c r="V168" s="6">
        <v>12.816000000000001</v>
      </c>
      <c r="W168" s="6">
        <v>13.218</v>
      </c>
      <c r="X168" s="6">
        <v>13.869</v>
      </c>
      <c r="Y168" s="8">
        <v>12.962333333333333</v>
      </c>
      <c r="Z168" s="8">
        <v>12.962333333333333</v>
      </c>
      <c r="AA168" s="8">
        <v>12.962333333333333</v>
      </c>
      <c r="AB168" s="8">
        <v>12.962333333333333</v>
      </c>
      <c r="AC168" s="8">
        <v>12.962333333333333</v>
      </c>
      <c r="AD168" s="6">
        <v>0</v>
      </c>
      <c r="AE168" s="6">
        <v>0</v>
      </c>
      <c r="AF168" s="6">
        <v>0</v>
      </c>
      <c r="AG168" s="6">
        <v>0</v>
      </c>
      <c r="AH168" s="6">
        <v>0</v>
      </c>
      <c r="AI168" s="6">
        <v>0</v>
      </c>
      <c r="AJ168" s="6">
        <v>0</v>
      </c>
      <c r="AK168" s="6">
        <v>0</v>
      </c>
      <c r="AL168" s="6">
        <v>0</v>
      </c>
      <c r="AM168" s="6">
        <v>0</v>
      </c>
      <c r="AN168" s="6">
        <v>0</v>
      </c>
      <c r="AO168" s="6">
        <v>0</v>
      </c>
      <c r="AP168" s="6">
        <v>0</v>
      </c>
      <c r="AQ168" s="6">
        <v>0</v>
      </c>
      <c r="AR168" s="6">
        <v>0</v>
      </c>
      <c r="AS168" s="6">
        <v>0</v>
      </c>
      <c r="AT168" s="6">
        <v>0</v>
      </c>
      <c r="AU168" s="6">
        <v>0</v>
      </c>
      <c r="AV168" s="6">
        <v>0</v>
      </c>
      <c r="AW168" s="6">
        <v>0</v>
      </c>
      <c r="AX168" s="8">
        <v>0</v>
      </c>
      <c r="AY168" s="8">
        <v>0</v>
      </c>
      <c r="AZ168" s="8">
        <v>0</v>
      </c>
      <c r="BA168" s="8">
        <v>0</v>
      </c>
      <c r="BB168" s="8">
        <v>0</v>
      </c>
    </row>
    <row r="169" spans="1:54" x14ac:dyDescent="0.2">
      <c r="A169" s="2" t="s">
        <v>150</v>
      </c>
      <c r="B169" s="2" t="str">
        <f t="shared" si="10"/>
        <v>36</v>
      </c>
      <c r="C169" s="2">
        <v>36022</v>
      </c>
      <c r="D169" s="2" t="s">
        <v>174</v>
      </c>
      <c r="E169" s="6">
        <v>6.1355746191944682</v>
      </c>
      <c r="F169" s="6">
        <v>5.6062990374731339</v>
      </c>
      <c r="G169" s="6">
        <v>5.4193301560601812</v>
      </c>
      <c r="H169" s="6">
        <v>5.8525354639753298</v>
      </c>
      <c r="I169" s="6">
        <v>6.0145851789552376</v>
      </c>
      <c r="J169" s="6">
        <v>6.4077445098588912</v>
      </c>
      <c r="K169" s="6">
        <v>6.3226061115783576</v>
      </c>
      <c r="L169" s="6">
        <v>7.0984562190449498</v>
      </c>
      <c r="M169" s="6">
        <v>8.0989294458461831</v>
      </c>
      <c r="N169" s="6">
        <v>7.9118228202971688</v>
      </c>
      <c r="O169" s="6">
        <v>8.1093854779927117</v>
      </c>
      <c r="P169" s="6">
        <v>8.4660801794224838</v>
      </c>
      <c r="Q169" s="6">
        <v>9.4702641435379871</v>
      </c>
      <c r="R169" s="6">
        <v>10.47444810765349</v>
      </c>
      <c r="S169" s="6">
        <v>11.478632071768995</v>
      </c>
      <c r="T169" s="6">
        <v>12.482816035884499</v>
      </c>
      <c r="U169" s="6">
        <v>11.728999999999999</v>
      </c>
      <c r="V169" s="6">
        <v>13.487</v>
      </c>
      <c r="W169" s="6">
        <v>16.696999999999999</v>
      </c>
      <c r="X169" s="6">
        <v>18.78</v>
      </c>
      <c r="Y169" s="8">
        <v>16.22662511901035</v>
      </c>
      <c r="Z169" s="8">
        <v>20.230127530481013</v>
      </c>
      <c r="AA169" s="8">
        <v>24.233629941951676</v>
      </c>
      <c r="AB169" s="8">
        <v>28.237132353422226</v>
      </c>
      <c r="AC169" s="8">
        <v>32.240634764892889</v>
      </c>
      <c r="AD169" s="6">
        <v>5.6322625000002517</v>
      </c>
      <c r="AE169" s="6">
        <v>7.3993749999999636</v>
      </c>
      <c r="AF169" s="6">
        <v>9.1664875000001302</v>
      </c>
      <c r="AG169" s="6">
        <v>10.933600000000297</v>
      </c>
      <c r="AH169" s="6">
        <v>12.700712500000009</v>
      </c>
      <c r="AI169" s="6">
        <v>14.467825000000175</v>
      </c>
      <c r="AJ169" s="6">
        <v>16.234937499999887</v>
      </c>
      <c r="AK169" s="6">
        <v>18.002050000000054</v>
      </c>
      <c r="AL169" s="6">
        <v>19.76916250000022</v>
      </c>
      <c r="AM169" s="6">
        <v>21.536274999999932</v>
      </c>
      <c r="AN169" s="6">
        <v>23.303387500000099</v>
      </c>
      <c r="AO169" s="6">
        <v>25.070500000000266</v>
      </c>
      <c r="AP169" s="6">
        <v>25.615314713504176</v>
      </c>
      <c r="AQ169" s="6">
        <v>26.160129427008542</v>
      </c>
      <c r="AR169" s="6">
        <v>26.704944140512907</v>
      </c>
      <c r="AS169" s="6">
        <v>27.249758854017273</v>
      </c>
      <c r="AT169" s="6">
        <v>27.794573567521411</v>
      </c>
      <c r="AU169" s="6">
        <v>28.339388281025776</v>
      </c>
      <c r="AV169" s="6">
        <v>28.884202994530142</v>
      </c>
      <c r="AW169" s="6">
        <v>29.42901770803428</v>
      </c>
      <c r="AX169" s="8">
        <v>30.129708605844598</v>
      </c>
      <c r="AY169" s="8">
        <v>33.633163094896418</v>
      </c>
      <c r="AZ169" s="8">
        <v>37.136617583948009</v>
      </c>
      <c r="BA169" s="8">
        <v>40.640072072999828</v>
      </c>
      <c r="BB169" s="8">
        <v>44.14352656205142</v>
      </c>
    </row>
    <row r="170" spans="1:54" x14ac:dyDescent="0.2">
      <c r="A170" s="2" t="s">
        <v>156</v>
      </c>
      <c r="B170" s="2" t="str">
        <f t="shared" si="10"/>
        <v>36</v>
      </c>
      <c r="C170" s="2">
        <v>36023</v>
      </c>
      <c r="D170" s="2" t="s">
        <v>175</v>
      </c>
      <c r="E170" s="6">
        <v>473.98200000000003</v>
      </c>
      <c r="F170" s="6">
        <v>513.64800000000002</v>
      </c>
      <c r="G170" s="6">
        <v>529.10900000000004</v>
      </c>
      <c r="H170" s="6">
        <v>539.26300000000003</v>
      </c>
      <c r="I170" s="6">
        <v>495.31400000000002</v>
      </c>
      <c r="J170" s="6">
        <v>490.85599999999999</v>
      </c>
      <c r="K170" s="6">
        <v>503.35199999999998</v>
      </c>
      <c r="L170" s="6">
        <v>454.12799999999999</v>
      </c>
      <c r="M170" s="6">
        <v>456.07</v>
      </c>
      <c r="N170" s="6">
        <v>456.375</v>
      </c>
      <c r="O170" s="6">
        <v>456.48099999999999</v>
      </c>
      <c r="P170" s="6">
        <v>470.58199999999999</v>
      </c>
      <c r="Q170" s="6">
        <v>476.25299999999999</v>
      </c>
      <c r="R170" s="6">
        <v>474.916</v>
      </c>
      <c r="S170" s="6">
        <v>469.83300000000003</v>
      </c>
      <c r="T170" s="6">
        <v>480.07</v>
      </c>
      <c r="U170" s="6">
        <v>542.96400000000006</v>
      </c>
      <c r="V170" s="6">
        <v>581.87300000000005</v>
      </c>
      <c r="W170" s="6">
        <v>571.42499999999995</v>
      </c>
      <c r="X170" s="6">
        <v>593.50400000000002</v>
      </c>
      <c r="Y170" s="8">
        <v>565.42066666666665</v>
      </c>
      <c r="Z170" s="8">
        <v>616.24191102941268</v>
      </c>
      <c r="AA170" s="8">
        <v>667.61780861344687</v>
      </c>
      <c r="AB170" s="8">
        <v>718.99370619748106</v>
      </c>
      <c r="AC170" s="8">
        <v>770.36960378151525</v>
      </c>
      <c r="AD170" s="6">
        <v>486.77582500000426</v>
      </c>
      <c r="AE170" s="6">
        <v>550.98449999999139</v>
      </c>
      <c r="AF170" s="6">
        <v>615.19317499999306</v>
      </c>
      <c r="AG170" s="6">
        <v>679.40184999999474</v>
      </c>
      <c r="AH170" s="6">
        <v>743.61052499999641</v>
      </c>
      <c r="AI170" s="6">
        <v>807.81919999999809</v>
      </c>
      <c r="AJ170" s="6">
        <v>872.02787499999977</v>
      </c>
      <c r="AK170" s="6">
        <v>936.23655000000144</v>
      </c>
      <c r="AL170" s="6">
        <v>1000.4452250000031</v>
      </c>
      <c r="AM170" s="6">
        <v>1064.6538999999902</v>
      </c>
      <c r="AN170" s="6">
        <v>1128.8625749999919</v>
      </c>
      <c r="AO170" s="6">
        <v>1193.0712499999936</v>
      </c>
      <c r="AP170" s="6">
        <v>1240.1496590492316</v>
      </c>
      <c r="AQ170" s="6">
        <v>1287.2280680984841</v>
      </c>
      <c r="AR170" s="6">
        <v>1334.306477147722</v>
      </c>
      <c r="AS170" s="6">
        <v>1381.38488619696</v>
      </c>
      <c r="AT170" s="6">
        <v>1428.463295246198</v>
      </c>
      <c r="AU170" s="6">
        <v>1475.5417042954359</v>
      </c>
      <c r="AV170" s="6">
        <v>1522.6201133446739</v>
      </c>
      <c r="AW170" s="6">
        <v>1569.6985223939118</v>
      </c>
      <c r="AX170" s="8">
        <v>1596.7923864108307</v>
      </c>
      <c r="AY170" s="8">
        <v>1732.2617064953884</v>
      </c>
      <c r="AZ170" s="8">
        <v>1867.731026579946</v>
      </c>
      <c r="BA170" s="8">
        <v>2003.2003466645037</v>
      </c>
      <c r="BB170" s="8">
        <v>2138.6696667490614</v>
      </c>
    </row>
    <row r="171" spans="1:54" x14ac:dyDescent="0.2">
      <c r="A171" s="2" t="s">
        <v>156</v>
      </c>
      <c r="B171" s="2" t="str">
        <f t="shared" si="10"/>
        <v>36</v>
      </c>
      <c r="C171" s="2">
        <v>36024</v>
      </c>
      <c r="D171" s="2" t="s">
        <v>176</v>
      </c>
      <c r="E171" s="6">
        <v>16.761605055292261</v>
      </c>
      <c r="F171" s="6">
        <v>15.699109004739338</v>
      </c>
      <c r="G171" s="6">
        <v>15.803058451816746</v>
      </c>
      <c r="H171" s="6">
        <v>16.292593996840441</v>
      </c>
      <c r="I171" s="6">
        <v>14.376739336492893</v>
      </c>
      <c r="J171" s="6">
        <v>14.978142180094787</v>
      </c>
      <c r="K171" s="6">
        <v>15.439766192733018</v>
      </c>
      <c r="L171" s="6">
        <v>14.403102685624013</v>
      </c>
      <c r="M171" s="6">
        <v>15.106862559241707</v>
      </c>
      <c r="N171" s="6">
        <v>16.467538704581358</v>
      </c>
      <c r="O171" s="6">
        <v>16.275873617693524</v>
      </c>
      <c r="P171" s="6">
        <v>13.098913112164297</v>
      </c>
      <c r="Q171" s="6">
        <v>13.216930489731435</v>
      </c>
      <c r="R171" s="6">
        <v>13.334947867298578</v>
      </c>
      <c r="S171" s="6">
        <v>13.45296524486572</v>
      </c>
      <c r="T171" s="6">
        <v>13.57098262243286</v>
      </c>
      <c r="U171" s="6">
        <v>11.894</v>
      </c>
      <c r="V171" s="6">
        <v>13.689</v>
      </c>
      <c r="W171" s="6">
        <v>14.975</v>
      </c>
      <c r="X171" s="6">
        <v>16.971</v>
      </c>
      <c r="Y171" s="8">
        <v>13.52338291310997</v>
      </c>
      <c r="Z171" s="8">
        <v>13.519333333333334</v>
      </c>
      <c r="AA171" s="8">
        <v>13.519333333333334</v>
      </c>
      <c r="AB171" s="8">
        <v>13.519333333333334</v>
      </c>
      <c r="AC171" s="8">
        <v>13.519333333333334</v>
      </c>
      <c r="AD171" s="6">
        <v>93.418574999999976</v>
      </c>
      <c r="AE171" s="6">
        <v>93.651749999999993</v>
      </c>
      <c r="AF171" s="6">
        <v>93.88492500000001</v>
      </c>
      <c r="AG171" s="6">
        <v>94.11809999999997</v>
      </c>
      <c r="AH171" s="6">
        <v>94.351274999999987</v>
      </c>
      <c r="AI171" s="6">
        <v>94.584450000000004</v>
      </c>
      <c r="AJ171" s="6">
        <v>94.817625000000021</v>
      </c>
      <c r="AK171" s="6">
        <v>95.050799999999981</v>
      </c>
      <c r="AL171" s="6">
        <v>95.283974999999998</v>
      </c>
      <c r="AM171" s="6">
        <v>95.517150000000015</v>
      </c>
      <c r="AN171" s="6">
        <v>95.750324999999975</v>
      </c>
      <c r="AO171" s="6">
        <v>95.983499999999992</v>
      </c>
      <c r="AP171" s="6">
        <v>95.641039497106703</v>
      </c>
      <c r="AQ171" s="6">
        <v>95.298578994213244</v>
      </c>
      <c r="AR171" s="6">
        <v>94.956118491319785</v>
      </c>
      <c r="AS171" s="6">
        <v>94.613657988426326</v>
      </c>
      <c r="AT171" s="6">
        <v>94.27119748553298</v>
      </c>
      <c r="AU171" s="6">
        <v>93.928736982639521</v>
      </c>
      <c r="AV171" s="6">
        <v>93.586276479746061</v>
      </c>
      <c r="AW171" s="6">
        <v>93.243815976852602</v>
      </c>
      <c r="AX171" s="8">
        <v>93.687834148170964</v>
      </c>
      <c r="AY171" s="8">
        <v>95.90792500476266</v>
      </c>
      <c r="AZ171" s="8">
        <v>98.12801586135447</v>
      </c>
      <c r="BA171" s="8">
        <v>100.34810671794617</v>
      </c>
      <c r="BB171" s="8">
        <v>102.56819757453786</v>
      </c>
    </row>
    <row r="172" spans="1:54" x14ac:dyDescent="0.2">
      <c r="A172" s="2" t="s">
        <v>156</v>
      </c>
      <c r="B172" s="2" t="str">
        <f t="shared" si="10"/>
        <v>36</v>
      </c>
      <c r="C172" s="2">
        <v>36025</v>
      </c>
      <c r="D172" s="2" t="s">
        <v>177</v>
      </c>
      <c r="E172" s="6">
        <v>1.3409284044233807</v>
      </c>
      <c r="F172" s="6">
        <v>1.2559287203791469</v>
      </c>
      <c r="G172" s="6">
        <v>1.2642446761453399</v>
      </c>
      <c r="H172" s="6">
        <v>1.3034075197472355</v>
      </c>
      <c r="I172" s="6">
        <v>1.1501391469194313</v>
      </c>
      <c r="J172" s="6">
        <v>1.1982513744075829</v>
      </c>
      <c r="K172" s="6">
        <v>1.2351812954186414</v>
      </c>
      <c r="L172" s="6">
        <v>1.1522482148499209</v>
      </c>
      <c r="M172" s="6">
        <v>1.2085490047393364</v>
      </c>
      <c r="N172" s="6">
        <v>1.3174030963665087</v>
      </c>
      <c r="O172" s="6">
        <v>1.3020698894154819</v>
      </c>
      <c r="P172" s="6">
        <v>1.0479130489731439</v>
      </c>
      <c r="Q172" s="6">
        <v>0.86133043917851515</v>
      </c>
      <c r="R172" s="6">
        <v>0.67474782938388633</v>
      </c>
      <c r="S172" s="6">
        <v>0.48816521958925768</v>
      </c>
      <c r="T172" s="6">
        <v>0.30158260979462875</v>
      </c>
      <c r="U172" s="6">
        <v>0.30158260979462875</v>
      </c>
      <c r="V172" s="6">
        <v>0.115</v>
      </c>
      <c r="W172" s="6">
        <v>0.46200000000000002</v>
      </c>
      <c r="X172" s="6">
        <v>0.621</v>
      </c>
      <c r="Y172" s="8">
        <v>0.29286086993154292</v>
      </c>
      <c r="Z172" s="8">
        <v>0.29286086993154292</v>
      </c>
      <c r="AA172" s="8">
        <v>0.29286086993154292</v>
      </c>
      <c r="AB172" s="8">
        <v>0.29286086993154292</v>
      </c>
      <c r="AC172" s="8">
        <v>0.29286086993154292</v>
      </c>
      <c r="AD172" s="6">
        <v>60.74107499999991</v>
      </c>
      <c r="AE172" s="6">
        <v>63.074999999999818</v>
      </c>
      <c r="AF172" s="6">
        <v>65.408924999999726</v>
      </c>
      <c r="AG172" s="6">
        <v>67.742849999999635</v>
      </c>
      <c r="AH172" s="6">
        <v>70.076775000000453</v>
      </c>
      <c r="AI172" s="6">
        <v>72.410700000000361</v>
      </c>
      <c r="AJ172" s="6">
        <v>74.744625000000269</v>
      </c>
      <c r="AK172" s="6">
        <v>77.078550000000178</v>
      </c>
      <c r="AL172" s="6">
        <v>79.412475000000086</v>
      </c>
      <c r="AM172" s="6">
        <v>81.746399999999994</v>
      </c>
      <c r="AN172" s="6">
        <v>84.080324999999903</v>
      </c>
      <c r="AO172" s="6">
        <v>86.414249999999811</v>
      </c>
      <c r="AP172" s="6">
        <v>86.441556036062806</v>
      </c>
      <c r="AQ172" s="6">
        <v>86.468862072125603</v>
      </c>
      <c r="AR172" s="6">
        <v>86.4961681081884</v>
      </c>
      <c r="AS172" s="6">
        <v>86.523474144251196</v>
      </c>
      <c r="AT172" s="6">
        <v>86.550780180313993</v>
      </c>
      <c r="AU172" s="6">
        <v>86.578086216376789</v>
      </c>
      <c r="AV172" s="6">
        <v>86.605392252439586</v>
      </c>
      <c r="AW172" s="6">
        <v>86.632698288502382</v>
      </c>
      <c r="AX172" s="8">
        <v>87.045234947019026</v>
      </c>
      <c r="AY172" s="8">
        <v>89.107918239602441</v>
      </c>
      <c r="AZ172" s="8">
        <v>91.170601532185856</v>
      </c>
      <c r="BA172" s="8">
        <v>93.233284824769271</v>
      </c>
      <c r="BB172" s="8">
        <v>95.295968117352686</v>
      </c>
    </row>
    <row r="173" spans="1:54" x14ac:dyDescent="0.2">
      <c r="A173" s="2" t="s">
        <v>3</v>
      </c>
      <c r="B173" s="2" t="str">
        <f t="shared" si="10"/>
        <v>36</v>
      </c>
      <c r="C173" s="2">
        <v>36026</v>
      </c>
      <c r="D173" s="2" t="s">
        <v>178</v>
      </c>
      <c r="E173" s="6">
        <v>17.910972259083731</v>
      </c>
      <c r="F173" s="6">
        <v>16.775619336492891</v>
      </c>
      <c r="G173" s="6">
        <v>16.886696745655609</v>
      </c>
      <c r="H173" s="6">
        <v>17.409800442338074</v>
      </c>
      <c r="I173" s="6">
        <v>15.362572890995262</v>
      </c>
      <c r="J173" s="6">
        <v>16.005214786729859</v>
      </c>
      <c r="K173" s="6">
        <v>16.498493017377569</v>
      </c>
      <c r="L173" s="6">
        <v>15.390744012638232</v>
      </c>
      <c r="M173" s="6">
        <v>16.142761706161139</v>
      </c>
      <c r="N173" s="6">
        <v>17.596741358609794</v>
      </c>
      <c r="O173" s="6">
        <v>17.391933522906793</v>
      </c>
      <c r="P173" s="6">
        <v>13.997124296998422</v>
      </c>
      <c r="Q173" s="6">
        <v>12.731699437598738</v>
      </c>
      <c r="R173" s="6">
        <v>11.466274578199053</v>
      </c>
      <c r="S173" s="6">
        <v>10.20084971879937</v>
      </c>
      <c r="T173" s="6">
        <v>8.935424859399685</v>
      </c>
      <c r="U173" s="6">
        <v>5.492</v>
      </c>
      <c r="V173" s="6">
        <v>7.67</v>
      </c>
      <c r="W173" s="6">
        <v>9.5180000000000007</v>
      </c>
      <c r="X173" s="6">
        <v>11.286</v>
      </c>
      <c r="Y173" s="8">
        <v>7.56</v>
      </c>
      <c r="Z173" s="8">
        <v>7.56</v>
      </c>
      <c r="AA173" s="8">
        <v>7.56</v>
      </c>
      <c r="AB173" s="8">
        <v>7.56</v>
      </c>
      <c r="AC173" s="8">
        <v>7.56</v>
      </c>
      <c r="AD173" s="6">
        <v>178.75402499999996</v>
      </c>
      <c r="AE173" s="6">
        <v>177.96074999999996</v>
      </c>
      <c r="AF173" s="6">
        <v>177.16747499999997</v>
      </c>
      <c r="AG173" s="6">
        <v>176.37419999999997</v>
      </c>
      <c r="AH173" s="6">
        <v>175.58092499999998</v>
      </c>
      <c r="AI173" s="6">
        <v>174.78764999999999</v>
      </c>
      <c r="AJ173" s="6">
        <v>173.99437499999999</v>
      </c>
      <c r="AK173" s="6">
        <v>173.2011</v>
      </c>
      <c r="AL173" s="6">
        <v>172.407825</v>
      </c>
      <c r="AM173" s="6">
        <v>171.61455000000001</v>
      </c>
      <c r="AN173" s="6">
        <v>170.82127500000001</v>
      </c>
      <c r="AO173" s="6">
        <v>170.02800000000002</v>
      </c>
      <c r="AP173" s="6">
        <v>169.95879929178028</v>
      </c>
      <c r="AQ173" s="6">
        <v>169.8895985835606</v>
      </c>
      <c r="AR173" s="6">
        <v>169.82039787534089</v>
      </c>
      <c r="AS173" s="6">
        <v>169.75119716712121</v>
      </c>
      <c r="AT173" s="6">
        <v>169.68199645890149</v>
      </c>
      <c r="AU173" s="6">
        <v>169.61279575068178</v>
      </c>
      <c r="AV173" s="6">
        <v>169.5435950424621</v>
      </c>
      <c r="AW173" s="6">
        <v>169.47439433424239</v>
      </c>
      <c r="AX173" s="8">
        <v>170.28141525964361</v>
      </c>
      <c r="AY173" s="8">
        <v>174.3165198866493</v>
      </c>
      <c r="AZ173" s="8">
        <v>178.35162451365522</v>
      </c>
      <c r="BA173" s="8">
        <v>182.38672914066092</v>
      </c>
      <c r="BB173" s="8">
        <v>186.42183376766661</v>
      </c>
    </row>
    <row r="174" spans="1:54" x14ac:dyDescent="0.2">
      <c r="A174" s="2" t="s">
        <v>163</v>
      </c>
      <c r="B174" s="2" t="str">
        <f t="shared" si="10"/>
        <v>36</v>
      </c>
      <c r="C174" s="2">
        <v>36027</v>
      </c>
      <c r="D174" s="2" t="s">
        <v>179</v>
      </c>
      <c r="E174" s="6">
        <v>4.5787870292496038</v>
      </c>
      <c r="F174" s="6">
        <v>4.1838052518456221</v>
      </c>
      <c r="G174" s="6">
        <v>4.0442762358658078</v>
      </c>
      <c r="H174" s="6">
        <v>4.3675637790860673</v>
      </c>
      <c r="I174" s="6">
        <v>4.4884964022054019</v>
      </c>
      <c r="J174" s="6">
        <v>4.781898887954398</v>
      </c>
      <c r="K174" s="6">
        <v>4.7183627698345951</v>
      </c>
      <c r="L174" s="6">
        <v>5.2973553873469772</v>
      </c>
      <c r="M174" s="6">
        <v>6.0439771983926738</v>
      </c>
      <c r="N174" s="6">
        <v>5.9043453882814694</v>
      </c>
      <c r="O174" s="6">
        <v>6.0517802074572478</v>
      </c>
      <c r="P174" s="6">
        <v>6.3179702831511078</v>
      </c>
      <c r="Q174" s="6">
        <v>6.7369762265208859</v>
      </c>
      <c r="R174" s="6">
        <v>7.1559821698906649</v>
      </c>
      <c r="S174" s="6">
        <v>7.5749881132604431</v>
      </c>
      <c r="T174" s="6">
        <v>7.993994056630223</v>
      </c>
      <c r="U174" s="6">
        <v>5.726</v>
      </c>
      <c r="V174" s="6">
        <v>8.4130000000000003</v>
      </c>
      <c r="W174" s="6">
        <v>8.9849999999999994</v>
      </c>
      <c r="X174" s="6">
        <v>7.4610000000000003</v>
      </c>
      <c r="Y174" s="8">
        <v>8.8709204674875082</v>
      </c>
      <c r="Z174" s="8">
        <v>10.238743909928701</v>
      </c>
      <c r="AA174" s="8">
        <v>11.606567352369836</v>
      </c>
      <c r="AB174" s="8">
        <v>12.974390794811029</v>
      </c>
      <c r="AC174" s="8">
        <v>14.342214237252222</v>
      </c>
      <c r="AD174" s="6">
        <v>0</v>
      </c>
      <c r="AE174" s="6">
        <v>0</v>
      </c>
      <c r="AF174" s="6">
        <v>0</v>
      </c>
      <c r="AG174" s="6">
        <v>0</v>
      </c>
      <c r="AH174" s="6">
        <v>0</v>
      </c>
      <c r="AI174" s="6">
        <v>0</v>
      </c>
      <c r="AJ174" s="6">
        <v>0</v>
      </c>
      <c r="AK174" s="6">
        <v>0</v>
      </c>
      <c r="AL174" s="6">
        <v>0</v>
      </c>
      <c r="AM174" s="6">
        <v>0</v>
      </c>
      <c r="AN174" s="6">
        <v>0</v>
      </c>
      <c r="AO174" s="6">
        <v>0</v>
      </c>
      <c r="AP174" s="6">
        <v>0</v>
      </c>
      <c r="AQ174" s="6">
        <v>0</v>
      </c>
      <c r="AR174" s="6">
        <v>0</v>
      </c>
      <c r="AS174" s="6">
        <v>0</v>
      </c>
      <c r="AT174" s="6">
        <v>0</v>
      </c>
      <c r="AU174" s="6">
        <v>0</v>
      </c>
      <c r="AV174" s="6">
        <v>0</v>
      </c>
      <c r="AW174" s="6">
        <v>0</v>
      </c>
      <c r="AX174" s="8">
        <v>0</v>
      </c>
      <c r="AY174" s="8">
        <v>0</v>
      </c>
      <c r="AZ174" s="8">
        <v>0</v>
      </c>
      <c r="BA174" s="8">
        <v>0</v>
      </c>
      <c r="BB174" s="8">
        <v>0</v>
      </c>
    </row>
    <row r="175" spans="1:54" x14ac:dyDescent="0.2">
      <c r="A175" s="2" t="s">
        <v>150</v>
      </c>
      <c r="B175" s="2" t="str">
        <f t="shared" si="10"/>
        <v>36</v>
      </c>
      <c r="C175" s="2">
        <v>36028</v>
      </c>
      <c r="D175" s="2" t="s">
        <v>180</v>
      </c>
      <c r="E175" s="6">
        <v>0.64103018409494439</v>
      </c>
      <c r="F175" s="6">
        <v>0.58573273525838698</v>
      </c>
      <c r="G175" s="6">
        <v>0.56619867302121296</v>
      </c>
      <c r="H175" s="6">
        <v>0.61145892907204924</v>
      </c>
      <c r="I175" s="6">
        <v>0.62838949630875618</v>
      </c>
      <c r="J175" s="6">
        <v>0.66946584431361555</v>
      </c>
      <c r="K175" s="6">
        <v>0.66057078777684319</v>
      </c>
      <c r="L175" s="6">
        <v>0.7416297542285768</v>
      </c>
      <c r="M175" s="6">
        <v>0.84615680777497426</v>
      </c>
      <c r="N175" s="6">
        <v>0.82660835435940572</v>
      </c>
      <c r="O175" s="6">
        <v>0.84724922904401456</v>
      </c>
      <c r="P175" s="6">
        <v>0.88451583964115499</v>
      </c>
      <c r="Q175" s="6">
        <v>0.93701267171292402</v>
      </c>
      <c r="R175" s="6">
        <v>0.98950950378469305</v>
      </c>
      <c r="S175" s="6">
        <v>1.042006335856462</v>
      </c>
      <c r="T175" s="6">
        <v>1.0945031679282311</v>
      </c>
      <c r="U175" s="6">
        <v>1.0945031679282311</v>
      </c>
      <c r="V175" s="6">
        <v>1.147</v>
      </c>
      <c r="W175" s="6">
        <v>2.1773545845272206</v>
      </c>
      <c r="X175" s="6">
        <v>3.8530107526881721</v>
      </c>
      <c r="Y175" s="8">
        <v>1.6963905114631359</v>
      </c>
      <c r="Z175" s="8">
        <v>2.1623251521493358</v>
      </c>
      <c r="AA175" s="8">
        <v>2.6282597928355571</v>
      </c>
      <c r="AB175" s="8">
        <v>3.0941944335217713</v>
      </c>
      <c r="AC175" s="8">
        <v>3.5601290742079783</v>
      </c>
      <c r="AD175" s="6">
        <v>0</v>
      </c>
      <c r="AE175" s="6">
        <v>0</v>
      </c>
      <c r="AF175" s="6">
        <v>0</v>
      </c>
      <c r="AG175" s="6">
        <v>0</v>
      </c>
      <c r="AH175" s="6">
        <v>0</v>
      </c>
      <c r="AI175" s="6">
        <v>0</v>
      </c>
      <c r="AJ175" s="6">
        <v>0</v>
      </c>
      <c r="AK175" s="6">
        <v>0</v>
      </c>
      <c r="AL175" s="6">
        <v>0</v>
      </c>
      <c r="AM175" s="6">
        <v>0</v>
      </c>
      <c r="AN175" s="6">
        <v>0</v>
      </c>
      <c r="AO175" s="6">
        <v>0</v>
      </c>
      <c r="AP175" s="6">
        <v>0</v>
      </c>
      <c r="AQ175" s="6">
        <v>0</v>
      </c>
      <c r="AR175" s="6">
        <v>0</v>
      </c>
      <c r="AS175" s="6">
        <v>0</v>
      </c>
      <c r="AT175" s="6">
        <v>0</v>
      </c>
      <c r="AU175" s="6">
        <v>0</v>
      </c>
      <c r="AV175" s="6">
        <v>0</v>
      </c>
      <c r="AW175" s="6">
        <v>0</v>
      </c>
      <c r="AX175" s="8">
        <v>0</v>
      </c>
      <c r="AY175" s="8">
        <v>0</v>
      </c>
      <c r="AZ175" s="8">
        <v>0</v>
      </c>
      <c r="BA175" s="8">
        <v>0</v>
      </c>
      <c r="BB175" s="8">
        <v>0</v>
      </c>
    </row>
    <row r="176" spans="1:54" x14ac:dyDescent="0.2">
      <c r="A176" s="2" t="s">
        <v>156</v>
      </c>
      <c r="B176" s="2" t="str">
        <f t="shared" si="10"/>
        <v>36</v>
      </c>
      <c r="C176" s="2">
        <v>36029</v>
      </c>
      <c r="D176" s="2" t="s">
        <v>181</v>
      </c>
      <c r="E176" s="6">
        <v>6.6567517219589254</v>
      </c>
      <c r="F176" s="6">
        <v>6.2347890047393371</v>
      </c>
      <c r="G176" s="6">
        <v>6.2760717851500782</v>
      </c>
      <c r="H176" s="6">
        <v>6.4704873301737749</v>
      </c>
      <c r="I176" s="6">
        <v>5.7096193364928904</v>
      </c>
      <c r="J176" s="6">
        <v>5.9484621800947863</v>
      </c>
      <c r="K176" s="6">
        <v>6.1317928593996838</v>
      </c>
      <c r="L176" s="6">
        <v>5.7200893522906791</v>
      </c>
      <c r="M176" s="6">
        <v>5.9995825592417056</v>
      </c>
      <c r="N176" s="6">
        <v>6.5399653712480248</v>
      </c>
      <c r="O176" s="6">
        <v>6.4638469510268557</v>
      </c>
      <c r="P176" s="6">
        <v>5.2021397788309631</v>
      </c>
      <c r="Q176" s="6">
        <v>4.5617118230647709</v>
      </c>
      <c r="R176" s="6">
        <v>3.9212838672985781</v>
      </c>
      <c r="S176" s="6">
        <v>3.2808559115323854</v>
      </c>
      <c r="T176" s="6">
        <v>2.6404279557661927</v>
      </c>
      <c r="U176" s="6">
        <v>0.70899999999999996</v>
      </c>
      <c r="V176" s="6">
        <v>2</v>
      </c>
      <c r="W176" s="6">
        <v>0.94732258064516128</v>
      </c>
      <c r="X176" s="6">
        <v>0.94616616314199398</v>
      </c>
      <c r="Y176" s="8">
        <v>1.2187741935483871</v>
      </c>
      <c r="Z176" s="8">
        <v>1.2187741935483871</v>
      </c>
      <c r="AA176" s="8">
        <v>1.2187741935483871</v>
      </c>
      <c r="AB176" s="8">
        <v>1.2187741935483871</v>
      </c>
      <c r="AC176" s="8">
        <v>1.2187741935483871</v>
      </c>
      <c r="AD176" s="6">
        <v>69.432075000000168</v>
      </c>
      <c r="AE176" s="6">
        <v>71.297250000000076</v>
      </c>
      <c r="AF176" s="6">
        <v>73.162425000000439</v>
      </c>
      <c r="AG176" s="6">
        <v>75.027600000000348</v>
      </c>
      <c r="AH176" s="6">
        <v>76.892775000000256</v>
      </c>
      <c r="AI176" s="6">
        <v>78.757950000000164</v>
      </c>
      <c r="AJ176" s="6">
        <v>80.623125000000073</v>
      </c>
      <c r="AK176" s="6">
        <v>82.488300000000436</v>
      </c>
      <c r="AL176" s="6">
        <v>84.353475000000344</v>
      </c>
      <c r="AM176" s="6">
        <v>86.218650000000252</v>
      </c>
      <c r="AN176" s="6">
        <v>88.083825000000161</v>
      </c>
      <c r="AO176" s="6">
        <v>89.949000000000069</v>
      </c>
      <c r="AP176" s="6">
        <v>89.809372046138094</v>
      </c>
      <c r="AQ176" s="6">
        <v>89.669744092276176</v>
      </c>
      <c r="AR176" s="6">
        <v>89.530116138414201</v>
      </c>
      <c r="AS176" s="6">
        <v>89.390488184552225</v>
      </c>
      <c r="AT176" s="6">
        <v>89.250860230690307</v>
      </c>
      <c r="AU176" s="6">
        <v>89.111232276828389</v>
      </c>
      <c r="AV176" s="6">
        <v>88.971604322966414</v>
      </c>
      <c r="AW176" s="6">
        <v>88.831976369104439</v>
      </c>
      <c r="AX176" s="8">
        <v>89.254985780385937</v>
      </c>
      <c r="AY176" s="8">
        <v>91.370032836793143</v>
      </c>
      <c r="AZ176" s="8">
        <v>93.485079893200464</v>
      </c>
      <c r="BA176" s="8">
        <v>95.60012694960767</v>
      </c>
      <c r="BB176" s="8">
        <v>97.715174006014877</v>
      </c>
    </row>
    <row r="177" spans="1:54" x14ac:dyDescent="0.2">
      <c r="A177" s="2" t="s">
        <v>156</v>
      </c>
      <c r="B177" s="2" t="str">
        <f t="shared" si="10"/>
        <v>36</v>
      </c>
      <c r="C177" s="2">
        <v>36030</v>
      </c>
      <c r="D177" s="2" t="s">
        <v>182</v>
      </c>
      <c r="E177" s="6">
        <v>21.646415671406004</v>
      </c>
      <c r="F177" s="6">
        <v>20.274277914691943</v>
      </c>
      <c r="G177" s="6">
        <v>20.408521200631913</v>
      </c>
      <c r="H177" s="6">
        <v>21.04072139020537</v>
      </c>
      <c r="I177" s="6">
        <v>18.566531943127963</v>
      </c>
      <c r="J177" s="6">
        <v>19.34320075829384</v>
      </c>
      <c r="K177" s="6">
        <v>19.939355197472356</v>
      </c>
      <c r="L177" s="6">
        <v>18.600578325434437</v>
      </c>
      <c r="M177" s="6">
        <v>19.509433933649287</v>
      </c>
      <c r="N177" s="6">
        <v>21.266649984202214</v>
      </c>
      <c r="O177" s="6">
        <v>21.019128214849925</v>
      </c>
      <c r="P177" s="6">
        <v>16.91631064770932</v>
      </c>
      <c r="Q177" s="6">
        <v>17.240048518167455</v>
      </c>
      <c r="R177" s="6">
        <v>17.563786388625591</v>
      </c>
      <c r="S177" s="6">
        <v>17.887524259083726</v>
      </c>
      <c r="T177" s="6">
        <v>18.211262129541861</v>
      </c>
      <c r="U177" s="6">
        <v>18.638999999999999</v>
      </c>
      <c r="V177" s="6">
        <v>18.535</v>
      </c>
      <c r="W177" s="6">
        <v>20.033000000000001</v>
      </c>
      <c r="X177" s="6">
        <v>30.692</v>
      </c>
      <c r="Y177" s="8">
        <v>19.129204800248672</v>
      </c>
      <c r="Z177" s="8">
        <v>19.820503127265141</v>
      </c>
      <c r="AA177" s="8">
        <v>20.511801454281539</v>
      </c>
      <c r="AB177" s="8">
        <v>21.203099781298008</v>
      </c>
      <c r="AC177" s="8">
        <v>21.894398108314419</v>
      </c>
      <c r="AD177" s="6">
        <v>64.430518750000374</v>
      </c>
      <c r="AE177" s="6">
        <v>66.393750000000182</v>
      </c>
      <c r="AF177" s="6">
        <v>68.356981250000445</v>
      </c>
      <c r="AG177" s="6">
        <v>70.320212500000252</v>
      </c>
      <c r="AH177" s="6">
        <v>72.283443750000515</v>
      </c>
      <c r="AI177" s="6">
        <v>74.246675000000323</v>
      </c>
      <c r="AJ177" s="6">
        <v>76.209906250000131</v>
      </c>
      <c r="AK177" s="6">
        <v>78.173137500000394</v>
      </c>
      <c r="AL177" s="6">
        <v>80.136368750000202</v>
      </c>
      <c r="AM177" s="6">
        <v>82.099600000000464</v>
      </c>
      <c r="AN177" s="6">
        <v>84.062831250000272</v>
      </c>
      <c r="AO177" s="6">
        <v>86.02606250000008</v>
      </c>
      <c r="AP177" s="6">
        <v>88.443459334625004</v>
      </c>
      <c r="AQ177" s="6">
        <v>90.860856169249928</v>
      </c>
      <c r="AR177" s="6">
        <v>93.278253003875761</v>
      </c>
      <c r="AS177" s="6">
        <v>95.695649838500685</v>
      </c>
      <c r="AT177" s="6">
        <v>98.113046673125609</v>
      </c>
      <c r="AU177" s="6">
        <v>100.53044350775053</v>
      </c>
      <c r="AV177" s="6">
        <v>102.94784034237637</v>
      </c>
      <c r="AW177" s="6">
        <v>105.36523717700129</v>
      </c>
      <c r="AX177" s="8">
        <v>106.10864955111651</v>
      </c>
      <c r="AY177" s="8">
        <v>109.82571142169172</v>
      </c>
      <c r="AZ177" s="8">
        <v>113.54277329226693</v>
      </c>
      <c r="BA177" s="8">
        <v>117.25983516284236</v>
      </c>
      <c r="BB177" s="8">
        <v>120.97689703341757</v>
      </c>
    </row>
    <row r="178" spans="1:54" x14ac:dyDescent="0.2">
      <c r="A178" s="2" t="s">
        <v>156</v>
      </c>
      <c r="B178" s="2" t="str">
        <f t="shared" si="10"/>
        <v>36</v>
      </c>
      <c r="C178" s="2">
        <v>36031</v>
      </c>
      <c r="D178" s="2" t="s">
        <v>183</v>
      </c>
      <c r="E178" s="6">
        <v>51.601798420221165</v>
      </c>
      <c r="F178" s="6">
        <v>48.330828436018955</v>
      </c>
      <c r="G178" s="6">
        <v>48.650844233807263</v>
      </c>
      <c r="H178" s="6">
        <v>50.15791437598736</v>
      </c>
      <c r="I178" s="6">
        <v>44.259818957345978</v>
      </c>
      <c r="J178" s="6">
        <v>46.111280568720382</v>
      </c>
      <c r="K178" s="6">
        <v>47.532423064770931</v>
      </c>
      <c r="L178" s="6">
        <v>44.340980410742496</v>
      </c>
      <c r="M178" s="6">
        <v>46.507555450236964</v>
      </c>
      <c r="N178" s="6">
        <v>50.696494154818325</v>
      </c>
      <c r="O178" s="6">
        <v>50.106439494470777</v>
      </c>
      <c r="P178" s="6">
        <v>40.32593965244866</v>
      </c>
      <c r="Q178" s="6">
        <v>36.14275172195893</v>
      </c>
      <c r="R178" s="6">
        <v>31.959563791469197</v>
      </c>
      <c r="S178" s="6">
        <v>27.776375860979464</v>
      </c>
      <c r="T178" s="6">
        <v>23.59318793048973</v>
      </c>
      <c r="U178" s="6">
        <v>23.59318793048973</v>
      </c>
      <c r="V178" s="6">
        <v>19.41</v>
      </c>
      <c r="W178" s="6">
        <v>21.79</v>
      </c>
      <c r="X178" s="6">
        <v>20.878</v>
      </c>
      <c r="Y178" s="8">
        <v>21.597729310163242</v>
      </c>
      <c r="Z178" s="8">
        <v>21.597729310163242</v>
      </c>
      <c r="AA178" s="8">
        <v>21.597729310163242</v>
      </c>
      <c r="AB178" s="8">
        <v>21.597729310163242</v>
      </c>
      <c r="AC178" s="8">
        <v>21.597729310163242</v>
      </c>
      <c r="AD178" s="6">
        <v>185.91783749999999</v>
      </c>
      <c r="AE178" s="6">
        <v>186.00412499999999</v>
      </c>
      <c r="AF178" s="6">
        <v>186.09041249999999</v>
      </c>
      <c r="AG178" s="6">
        <v>186.17669999999998</v>
      </c>
      <c r="AH178" s="6">
        <v>186.26298750000001</v>
      </c>
      <c r="AI178" s="6">
        <v>186.34927500000001</v>
      </c>
      <c r="AJ178" s="6">
        <v>186.4355625</v>
      </c>
      <c r="AK178" s="6">
        <v>186.52185</v>
      </c>
      <c r="AL178" s="6">
        <v>186.6081375</v>
      </c>
      <c r="AM178" s="6">
        <v>186.694425</v>
      </c>
      <c r="AN178" s="6">
        <v>186.78071249999999</v>
      </c>
      <c r="AO178" s="6">
        <v>186.86699999999999</v>
      </c>
      <c r="AP178" s="6">
        <v>186.90426703250171</v>
      </c>
      <c r="AQ178" s="6">
        <v>186.94153406500345</v>
      </c>
      <c r="AR178" s="6">
        <v>186.97880109750514</v>
      </c>
      <c r="AS178" s="6">
        <v>187.01606813000689</v>
      </c>
      <c r="AT178" s="6">
        <v>187.05333516250863</v>
      </c>
      <c r="AU178" s="6">
        <v>187.09060219501035</v>
      </c>
      <c r="AV178" s="6">
        <v>187.12786922751206</v>
      </c>
      <c r="AW178" s="6">
        <v>187.16513626001381</v>
      </c>
      <c r="AX178" s="8">
        <v>188.056398813633</v>
      </c>
      <c r="AY178" s="8">
        <v>192.51271158172858</v>
      </c>
      <c r="AZ178" s="8">
        <v>196.96902434982417</v>
      </c>
      <c r="BA178" s="8">
        <v>201.42533711791975</v>
      </c>
      <c r="BB178" s="8">
        <v>205.88164988601534</v>
      </c>
    </row>
    <row r="179" spans="1:54" x14ac:dyDescent="0.2">
      <c r="A179" s="2" t="s">
        <v>156</v>
      </c>
      <c r="B179" s="2" t="str">
        <f t="shared" si="10"/>
        <v>36</v>
      </c>
      <c r="C179" s="2">
        <v>36032</v>
      </c>
      <c r="D179" s="2" t="s">
        <v>184</v>
      </c>
      <c r="E179" s="6">
        <v>5.0284815165876777</v>
      </c>
      <c r="F179" s="6">
        <v>4.7097327014218004</v>
      </c>
      <c r="G179" s="6">
        <v>4.740917535545023</v>
      </c>
      <c r="H179" s="6">
        <v>4.887778199052133</v>
      </c>
      <c r="I179" s="6">
        <v>4.313021800947868</v>
      </c>
      <c r="J179" s="6">
        <v>4.4934426540284358</v>
      </c>
      <c r="K179" s="6">
        <v>4.6319298578199053</v>
      </c>
      <c r="L179" s="6">
        <v>4.3209308056872038</v>
      </c>
      <c r="M179" s="6">
        <v>4.5320587677725115</v>
      </c>
      <c r="N179" s="6">
        <v>4.9402616113744076</v>
      </c>
      <c r="O179" s="6">
        <v>4.8827620853080571</v>
      </c>
      <c r="P179" s="6">
        <v>3.9296739336492892</v>
      </c>
      <c r="Q179" s="6">
        <v>3.3787391469194312</v>
      </c>
      <c r="R179" s="6">
        <v>2.8278043601895737</v>
      </c>
      <c r="S179" s="6">
        <v>2.2768695734597157</v>
      </c>
      <c r="T179" s="6">
        <v>1.725934786729858</v>
      </c>
      <c r="U179" s="6">
        <v>0.79500000000000004</v>
      </c>
      <c r="V179" s="6">
        <v>1.175</v>
      </c>
      <c r="W179" s="6">
        <v>1.2809999999999999</v>
      </c>
      <c r="X179" s="6">
        <v>1.361</v>
      </c>
      <c r="Y179" s="8">
        <v>1.0836666666666668</v>
      </c>
      <c r="Z179" s="8">
        <v>1.0836666666666668</v>
      </c>
      <c r="AA179" s="8">
        <v>1.0836666666666668</v>
      </c>
      <c r="AB179" s="8">
        <v>1.0836666666666668</v>
      </c>
      <c r="AC179" s="8">
        <v>1.0836666666666668</v>
      </c>
      <c r="AD179" s="6">
        <v>57.479250000000093</v>
      </c>
      <c r="AE179" s="6">
        <v>58.384500000000116</v>
      </c>
      <c r="AF179" s="6">
        <v>59.28975000000014</v>
      </c>
      <c r="AG179" s="6">
        <v>60.195000000000164</v>
      </c>
      <c r="AH179" s="6">
        <v>61.100250000000187</v>
      </c>
      <c r="AI179" s="6">
        <v>62.005500000000211</v>
      </c>
      <c r="AJ179" s="6">
        <v>62.910750000000007</v>
      </c>
      <c r="AK179" s="6">
        <v>63.816000000000031</v>
      </c>
      <c r="AL179" s="6">
        <v>64.721250000000055</v>
      </c>
      <c r="AM179" s="6">
        <v>65.626500000000078</v>
      </c>
      <c r="AN179" s="6">
        <v>66.531750000000102</v>
      </c>
      <c r="AO179" s="6">
        <v>67.437000000000126</v>
      </c>
      <c r="AP179" s="6">
        <v>67.417702350232133</v>
      </c>
      <c r="AQ179" s="6">
        <v>67.398404700464241</v>
      </c>
      <c r="AR179" s="6">
        <v>67.379107050696362</v>
      </c>
      <c r="AS179" s="6">
        <v>67.359809400928469</v>
      </c>
      <c r="AT179" s="6">
        <v>67.340511751160591</v>
      </c>
      <c r="AU179" s="6">
        <v>67.321214101392712</v>
      </c>
      <c r="AV179" s="6">
        <v>67.30191645162482</v>
      </c>
      <c r="AW179" s="6">
        <v>67.282618801856941</v>
      </c>
      <c r="AX179" s="8">
        <v>67.603012224722875</v>
      </c>
      <c r="AY179" s="8">
        <v>69.204979339052784</v>
      </c>
      <c r="AZ179" s="8">
        <v>70.806946453382693</v>
      </c>
      <c r="BA179" s="8">
        <v>72.408913567712602</v>
      </c>
      <c r="BB179" s="8">
        <v>74.010880682042512</v>
      </c>
    </row>
    <row r="180" spans="1:54" x14ac:dyDescent="0.2">
      <c r="A180" s="2" t="s">
        <v>156</v>
      </c>
      <c r="B180" s="2" t="str">
        <f t="shared" si="10"/>
        <v>36</v>
      </c>
      <c r="C180" s="2">
        <v>36033</v>
      </c>
      <c r="D180" s="2" t="s">
        <v>185</v>
      </c>
      <c r="E180" s="6">
        <v>1.3888187045813587</v>
      </c>
      <c r="F180" s="6">
        <v>1.3007833175355452</v>
      </c>
      <c r="G180" s="6">
        <v>1.3093962717219589</v>
      </c>
      <c r="H180" s="6">
        <v>1.3499577883096368</v>
      </c>
      <c r="I180" s="6">
        <v>1.1912155450236968</v>
      </c>
      <c r="J180" s="6">
        <v>1.2410460663507108</v>
      </c>
      <c r="K180" s="6">
        <v>1.2792949131121643</v>
      </c>
      <c r="L180" s="6">
        <v>1.1933999368088468</v>
      </c>
      <c r="M180" s="6">
        <v>1.2517114691943128</v>
      </c>
      <c r="N180" s="6">
        <v>1.3644532069510269</v>
      </c>
      <c r="O180" s="6">
        <v>1.3485723854660348</v>
      </c>
      <c r="P180" s="6">
        <v>1.0853385150078989</v>
      </c>
      <c r="Q180" s="6">
        <v>1.0882708120063191</v>
      </c>
      <c r="R180" s="6">
        <v>1.0912031090047392</v>
      </c>
      <c r="S180" s="6">
        <v>1.0941354060031596</v>
      </c>
      <c r="T180" s="6">
        <v>1.0970677030015801</v>
      </c>
      <c r="U180" s="6">
        <v>1.0970677030015801</v>
      </c>
      <c r="V180" s="6">
        <v>1.1000000000000001</v>
      </c>
      <c r="W180" s="6">
        <v>0.39859368421052632</v>
      </c>
      <c r="X180" s="6">
        <v>0.60002222222222223</v>
      </c>
      <c r="Y180" s="8">
        <v>0.8652204624040355</v>
      </c>
      <c r="Z180" s="8">
        <v>0.8652204624040355</v>
      </c>
      <c r="AA180" s="8">
        <v>0.8652204624040355</v>
      </c>
      <c r="AB180" s="8">
        <v>0.8652204624040355</v>
      </c>
      <c r="AC180" s="8">
        <v>0.8652204624040355</v>
      </c>
      <c r="AD180" s="6">
        <v>10.171406249999563</v>
      </c>
      <c r="AE180" s="6">
        <v>12.567000000000007</v>
      </c>
      <c r="AF180" s="6">
        <v>14.962593749999542</v>
      </c>
      <c r="AG180" s="6">
        <v>17.358187499999985</v>
      </c>
      <c r="AH180" s="6">
        <v>19.75378124999952</v>
      </c>
      <c r="AI180" s="6">
        <v>22.149374999999964</v>
      </c>
      <c r="AJ180" s="6">
        <v>24.544968750000407</v>
      </c>
      <c r="AK180" s="6">
        <v>26.940562499999942</v>
      </c>
      <c r="AL180" s="6">
        <v>29.336156250000386</v>
      </c>
      <c r="AM180" s="6">
        <v>31.73174999999992</v>
      </c>
      <c r="AN180" s="6">
        <v>34.127343750000364</v>
      </c>
      <c r="AO180" s="6">
        <v>36.522937499999898</v>
      </c>
      <c r="AP180" s="6">
        <v>37.50464925093388</v>
      </c>
      <c r="AQ180" s="6">
        <v>38.486361001867863</v>
      </c>
      <c r="AR180" s="6">
        <v>39.468072752801845</v>
      </c>
      <c r="AS180" s="6">
        <v>40.449784503735827</v>
      </c>
      <c r="AT180" s="6">
        <v>41.431496254669582</v>
      </c>
      <c r="AU180" s="6">
        <v>42.413208005603565</v>
      </c>
      <c r="AV180" s="6">
        <v>43.394919756537547</v>
      </c>
      <c r="AW180" s="6">
        <v>44.376631507471529</v>
      </c>
      <c r="AX180" s="8">
        <v>44.587948800364529</v>
      </c>
      <c r="AY180" s="8">
        <v>45.644535264828164</v>
      </c>
      <c r="AZ180" s="8">
        <v>46.701121729291799</v>
      </c>
      <c r="BA180" s="8">
        <v>47.757708193755377</v>
      </c>
      <c r="BB180" s="8">
        <v>48.814294658219012</v>
      </c>
    </row>
    <row r="181" spans="1:54" x14ac:dyDescent="0.2">
      <c r="A181" s="2" t="s">
        <v>163</v>
      </c>
      <c r="B181" s="2" t="str">
        <f t="shared" si="10"/>
        <v>36</v>
      </c>
      <c r="C181" s="2">
        <v>36034</v>
      </c>
      <c r="D181" s="2" t="s">
        <v>186</v>
      </c>
      <c r="E181" s="6">
        <v>0.32051509204747219</v>
      </c>
      <c r="F181" s="6">
        <v>0.29286636762919349</v>
      </c>
      <c r="G181" s="6">
        <v>0.28309933651060648</v>
      </c>
      <c r="H181" s="6">
        <v>0.30572946453602462</v>
      </c>
      <c r="I181" s="6">
        <v>0.31419474815437809</v>
      </c>
      <c r="J181" s="6">
        <v>0.33473292215680778</v>
      </c>
      <c r="K181" s="6">
        <v>0.3302853938884216</v>
      </c>
      <c r="L181" s="6">
        <v>0.3708148771142884</v>
      </c>
      <c r="M181" s="6">
        <v>0.42307840388748713</v>
      </c>
      <c r="N181" s="6">
        <v>0.41330417717970286</v>
      </c>
      <c r="O181" s="6">
        <v>0.42362461452200728</v>
      </c>
      <c r="P181" s="6">
        <v>0.44225791982057749</v>
      </c>
      <c r="Q181" s="6">
        <v>0.56420633585646196</v>
      </c>
      <c r="R181" s="6">
        <v>0.68615475189234654</v>
      </c>
      <c r="S181" s="6">
        <v>0.80810316792823111</v>
      </c>
      <c r="T181" s="6">
        <v>0.93005158396411558</v>
      </c>
      <c r="U181" s="6">
        <v>1.3069999999999999</v>
      </c>
      <c r="V181" s="6">
        <v>1.052</v>
      </c>
      <c r="W181" s="6">
        <v>0.96299999999999997</v>
      </c>
      <c r="X181" s="6">
        <v>0.98099999999999998</v>
      </c>
      <c r="Y181" s="8">
        <v>1.270486028312348</v>
      </c>
      <c r="Z181" s="8">
        <v>1.6591210222244186</v>
      </c>
      <c r="AA181" s="8">
        <v>2.0477560161364678</v>
      </c>
      <c r="AB181" s="8">
        <v>2.4363910100485242</v>
      </c>
      <c r="AC181" s="8">
        <v>2.8250260039605948</v>
      </c>
      <c r="AD181" s="6">
        <v>0</v>
      </c>
      <c r="AE181" s="6">
        <v>0</v>
      </c>
      <c r="AF181" s="6">
        <v>0</v>
      </c>
      <c r="AG181" s="6">
        <v>0</v>
      </c>
      <c r="AH181" s="6">
        <v>0</v>
      </c>
      <c r="AI181" s="6">
        <v>0</v>
      </c>
      <c r="AJ181" s="6">
        <v>0</v>
      </c>
      <c r="AK181" s="6">
        <v>0</v>
      </c>
      <c r="AL181" s="6">
        <v>0</v>
      </c>
      <c r="AM181" s="6">
        <v>0</v>
      </c>
      <c r="AN181" s="6">
        <v>0</v>
      </c>
      <c r="AO181" s="6">
        <v>0</v>
      </c>
      <c r="AP181" s="6">
        <v>0</v>
      </c>
      <c r="AQ181" s="6">
        <v>0</v>
      </c>
      <c r="AR181" s="6">
        <v>0</v>
      </c>
      <c r="AS181" s="6">
        <v>0</v>
      </c>
      <c r="AT181" s="6">
        <v>0</v>
      </c>
      <c r="AU181" s="6">
        <v>0</v>
      </c>
      <c r="AV181" s="6">
        <v>0</v>
      </c>
      <c r="AW181" s="6">
        <v>0</v>
      </c>
      <c r="AX181" s="8">
        <v>0</v>
      </c>
      <c r="AY181" s="8">
        <v>0</v>
      </c>
      <c r="AZ181" s="8">
        <v>0</v>
      </c>
      <c r="BA181" s="8">
        <v>0</v>
      </c>
      <c r="BB181" s="8">
        <v>0</v>
      </c>
    </row>
    <row r="182" spans="1:54" x14ac:dyDescent="0.2">
      <c r="A182" s="2" t="s">
        <v>3</v>
      </c>
      <c r="B182" s="2" t="str">
        <f t="shared" si="10"/>
        <v>36</v>
      </c>
      <c r="C182" s="2">
        <v>36035</v>
      </c>
      <c r="D182" s="2" t="s">
        <v>187</v>
      </c>
      <c r="E182" s="6">
        <v>17.096837156398106</v>
      </c>
      <c r="F182" s="6">
        <v>16.013091184834124</v>
      </c>
      <c r="G182" s="6">
        <v>16.11911962085308</v>
      </c>
      <c r="H182" s="6">
        <v>16.618445876777251</v>
      </c>
      <c r="I182" s="6">
        <v>14.664274123222748</v>
      </c>
      <c r="J182" s="6">
        <v>15.277705023696683</v>
      </c>
      <c r="K182" s="6">
        <v>15.748561516587676</v>
      </c>
      <c r="L182" s="6">
        <v>14.691164739336493</v>
      </c>
      <c r="M182" s="6">
        <v>15.40899981042654</v>
      </c>
      <c r="N182" s="6">
        <v>16.796889478672988</v>
      </c>
      <c r="O182" s="6">
        <v>16.601391090047393</v>
      </c>
      <c r="P182" s="6">
        <v>13.360891374407583</v>
      </c>
      <c r="Q182" s="6">
        <v>11.402713099526066</v>
      </c>
      <c r="R182" s="6">
        <v>9.4445348246445491</v>
      </c>
      <c r="S182" s="6">
        <v>7.4863565497630331</v>
      </c>
      <c r="T182" s="6">
        <v>5.5281782748815171</v>
      </c>
      <c r="U182" s="6">
        <v>3.351</v>
      </c>
      <c r="V182" s="6">
        <v>3.57</v>
      </c>
      <c r="W182" s="6">
        <v>3.39</v>
      </c>
      <c r="X182" s="6">
        <v>4.2439999999999998</v>
      </c>
      <c r="Y182" s="8">
        <v>3.4369999999999998</v>
      </c>
      <c r="Z182" s="8">
        <v>3.4369999999999998</v>
      </c>
      <c r="AA182" s="8">
        <v>3.4369999999999998</v>
      </c>
      <c r="AB182" s="8">
        <v>3.4369999999999998</v>
      </c>
      <c r="AC182" s="8">
        <v>3.4369999999999998</v>
      </c>
      <c r="AD182" s="6">
        <v>56.666474999999991</v>
      </c>
      <c r="AE182" s="6">
        <v>56.64974999999999</v>
      </c>
      <c r="AF182" s="6">
        <v>56.633024999999989</v>
      </c>
      <c r="AG182" s="6">
        <v>56.616299999999995</v>
      </c>
      <c r="AH182" s="6">
        <v>56.599574999999994</v>
      </c>
      <c r="AI182" s="6">
        <v>56.582849999999993</v>
      </c>
      <c r="AJ182" s="6">
        <v>56.566124999999992</v>
      </c>
      <c r="AK182" s="6">
        <v>56.549399999999999</v>
      </c>
      <c r="AL182" s="6">
        <v>56.532674999999998</v>
      </c>
      <c r="AM182" s="6">
        <v>56.515949999999997</v>
      </c>
      <c r="AN182" s="6">
        <v>56.499225000000003</v>
      </c>
      <c r="AO182" s="6">
        <v>56.482500000000002</v>
      </c>
      <c r="AP182" s="6">
        <v>56.272944726541084</v>
      </c>
      <c r="AQ182" s="6">
        <v>56.063389453082152</v>
      </c>
      <c r="AR182" s="6">
        <v>55.85383417962322</v>
      </c>
      <c r="AS182" s="6">
        <v>55.644278906164288</v>
      </c>
      <c r="AT182" s="6">
        <v>55.4347236327053</v>
      </c>
      <c r="AU182" s="6">
        <v>55.225168359246368</v>
      </c>
      <c r="AV182" s="6">
        <v>55.015613085787436</v>
      </c>
      <c r="AW182" s="6">
        <v>54.806057812328504</v>
      </c>
      <c r="AX182" s="8">
        <v>55.067039040006307</v>
      </c>
      <c r="AY182" s="8">
        <v>56.371945178395094</v>
      </c>
      <c r="AZ182" s="8">
        <v>57.676851316783882</v>
      </c>
      <c r="BA182" s="8">
        <v>58.981757455172556</v>
      </c>
      <c r="BB182" s="8">
        <v>60.286663593561343</v>
      </c>
    </row>
    <row r="183" spans="1:54" x14ac:dyDescent="0.2">
      <c r="A183" s="2" t="s">
        <v>156</v>
      </c>
      <c r="B183" s="2" t="str">
        <f t="shared" si="10"/>
        <v>36</v>
      </c>
      <c r="C183" s="2">
        <v>36036</v>
      </c>
      <c r="D183" s="2" t="s">
        <v>188</v>
      </c>
      <c r="E183" s="6">
        <v>14.194239790673768</v>
      </c>
      <c r="F183" s="6">
        <v>12.969796280721429</v>
      </c>
      <c r="G183" s="6">
        <v>12.537256331184002</v>
      </c>
      <c r="H183" s="6">
        <v>13.539447715166807</v>
      </c>
      <c r="I183" s="6">
        <v>13.914338846836745</v>
      </c>
      <c r="J183" s="6">
        <v>14.82388655265863</v>
      </c>
      <c r="K183" s="6">
        <v>14.626924586487245</v>
      </c>
      <c r="L183" s="6">
        <v>16.421801700775628</v>
      </c>
      <c r="M183" s="6">
        <v>18.736329315017286</v>
      </c>
      <c r="N183" s="6">
        <v>18.303470703672552</v>
      </c>
      <c r="O183" s="6">
        <v>18.760518643117464</v>
      </c>
      <c r="P183" s="6">
        <v>19.585707877768431</v>
      </c>
      <c r="Q183" s="6">
        <v>16.520566302214746</v>
      </c>
      <c r="R183" s="6">
        <v>13.455424726661059</v>
      </c>
      <c r="S183" s="6">
        <v>10.390283151107372</v>
      </c>
      <c r="T183" s="6">
        <v>7.3251415755536851</v>
      </c>
      <c r="U183" s="6">
        <v>2.7970000000000002</v>
      </c>
      <c r="V183" s="6">
        <v>4.26</v>
      </c>
      <c r="W183" s="6">
        <v>3.843</v>
      </c>
      <c r="X183" s="6">
        <v>3.14</v>
      </c>
      <c r="Y183" s="8">
        <v>3.6333333333333333</v>
      </c>
      <c r="Z183" s="8">
        <v>3.6333333333333333</v>
      </c>
      <c r="AA183" s="8">
        <v>3.6333333333333333</v>
      </c>
      <c r="AB183" s="8">
        <v>3.6333333333333333</v>
      </c>
      <c r="AC183" s="8">
        <v>3.6333333333333333</v>
      </c>
      <c r="AD183" s="6">
        <v>0</v>
      </c>
      <c r="AE183" s="6">
        <v>0</v>
      </c>
      <c r="AF183" s="6">
        <v>0</v>
      </c>
      <c r="AG183" s="6">
        <v>0</v>
      </c>
      <c r="AH183" s="6">
        <v>0</v>
      </c>
      <c r="AI183" s="6">
        <v>0</v>
      </c>
      <c r="AJ183" s="6">
        <v>0</v>
      </c>
      <c r="AK183" s="6">
        <v>0</v>
      </c>
      <c r="AL183" s="6">
        <v>0</v>
      </c>
      <c r="AM183" s="6">
        <v>0</v>
      </c>
      <c r="AN183" s="6">
        <v>0</v>
      </c>
      <c r="AO183" s="6">
        <v>0</v>
      </c>
      <c r="AP183" s="6">
        <v>0</v>
      </c>
      <c r="AQ183" s="6">
        <v>0</v>
      </c>
      <c r="AR183" s="6">
        <v>0</v>
      </c>
      <c r="AS183" s="6">
        <v>0</v>
      </c>
      <c r="AT183" s="6">
        <v>0</v>
      </c>
      <c r="AU183" s="6">
        <v>0</v>
      </c>
      <c r="AV183" s="6">
        <v>0</v>
      </c>
      <c r="AW183" s="6">
        <v>0</v>
      </c>
      <c r="AX183" s="8">
        <v>0</v>
      </c>
      <c r="AY183" s="8">
        <v>0</v>
      </c>
      <c r="AZ183" s="8">
        <v>0</v>
      </c>
      <c r="BA183" s="8">
        <v>0</v>
      </c>
      <c r="BB183" s="8">
        <v>0</v>
      </c>
    </row>
    <row r="184" spans="1:54" x14ac:dyDescent="0.2">
      <c r="A184" s="2" t="s">
        <v>150</v>
      </c>
      <c r="B184" s="2" t="str">
        <f t="shared" si="10"/>
        <v>36</v>
      </c>
      <c r="C184" s="2">
        <v>36037</v>
      </c>
      <c r="D184" s="2" t="s">
        <v>189</v>
      </c>
      <c r="E184" s="6">
        <v>5.3571808242220351</v>
      </c>
      <c r="F184" s="6">
        <v>4.8950521446593775</v>
      </c>
      <c r="G184" s="6">
        <v>4.7318031959629945</v>
      </c>
      <c r="H184" s="6">
        <v>5.1100496215306972</v>
      </c>
      <c r="I184" s="6">
        <v>5.2515407905803198</v>
      </c>
      <c r="J184" s="6">
        <v>5.5948216989066442</v>
      </c>
      <c r="K184" s="6">
        <v>5.5204844407064755</v>
      </c>
      <c r="L184" s="6">
        <v>6.1979058031959626</v>
      </c>
      <c r="M184" s="6">
        <v>7.071453322119428</v>
      </c>
      <c r="N184" s="6">
        <v>6.9080841042893191</v>
      </c>
      <c r="O184" s="6">
        <v>7.0805828427249793</v>
      </c>
      <c r="P184" s="6">
        <v>7.3920252312867953</v>
      </c>
      <c r="Q184" s="6">
        <v>7.4136201850294352</v>
      </c>
      <c r="R184" s="6">
        <v>7.4352151387720768</v>
      </c>
      <c r="S184" s="6">
        <v>7.4568100925147176</v>
      </c>
      <c r="T184" s="6">
        <v>7.4784050462573592</v>
      </c>
      <c r="U184" s="6">
        <v>7.4784050462573592</v>
      </c>
      <c r="V184" s="6">
        <v>7.5</v>
      </c>
      <c r="W184" s="6">
        <v>8.532</v>
      </c>
      <c r="X184" s="6">
        <v>7.65</v>
      </c>
      <c r="Y184" s="8">
        <v>8.4102385859701485</v>
      </c>
      <c r="Z184" s="8">
        <v>9.1480243489338591</v>
      </c>
      <c r="AA184" s="8">
        <v>9.8858101118975981</v>
      </c>
      <c r="AB184" s="8">
        <v>10.623595874861309</v>
      </c>
      <c r="AC184" s="8">
        <v>11.361381637825048</v>
      </c>
      <c r="AD184" s="6">
        <v>0</v>
      </c>
      <c r="AE184" s="6">
        <v>0</v>
      </c>
      <c r="AF184" s="6">
        <v>0</v>
      </c>
      <c r="AG184" s="6">
        <v>0</v>
      </c>
      <c r="AH184" s="6">
        <v>0</v>
      </c>
      <c r="AI184" s="6">
        <v>0</v>
      </c>
      <c r="AJ184" s="6">
        <v>0</v>
      </c>
      <c r="AK184" s="6">
        <v>0</v>
      </c>
      <c r="AL184" s="6">
        <v>0</v>
      </c>
      <c r="AM184" s="6">
        <v>0</v>
      </c>
      <c r="AN184" s="6">
        <v>0</v>
      </c>
      <c r="AO184" s="6">
        <v>0</v>
      </c>
      <c r="AP184" s="6">
        <v>0</v>
      </c>
      <c r="AQ184" s="6">
        <v>0</v>
      </c>
      <c r="AR184" s="6">
        <v>0</v>
      </c>
      <c r="AS184" s="6">
        <v>0</v>
      </c>
      <c r="AT184" s="6">
        <v>0</v>
      </c>
      <c r="AU184" s="6">
        <v>0</v>
      </c>
      <c r="AV184" s="6">
        <v>0</v>
      </c>
      <c r="AW184" s="6">
        <v>0</v>
      </c>
      <c r="AX184" s="8">
        <v>0</v>
      </c>
      <c r="AY184" s="8">
        <v>0</v>
      </c>
      <c r="AZ184" s="8">
        <v>0</v>
      </c>
      <c r="BA184" s="8">
        <v>0</v>
      </c>
      <c r="BB184" s="8">
        <v>0</v>
      </c>
    </row>
    <row r="185" spans="1:54" x14ac:dyDescent="0.2">
      <c r="A185" s="2" t="s">
        <v>150</v>
      </c>
      <c r="B185" s="2" t="str">
        <f t="shared" si="10"/>
        <v>36</v>
      </c>
      <c r="C185" s="2">
        <v>36038</v>
      </c>
      <c r="D185" s="2" t="s">
        <v>190</v>
      </c>
      <c r="E185" s="6">
        <v>10.119119334641622</v>
      </c>
      <c r="F185" s="6">
        <v>9.2462096065788248</v>
      </c>
      <c r="G185" s="6">
        <v>8.9378504812634354</v>
      </c>
      <c r="H185" s="6">
        <v>9.6523159517802082</v>
      </c>
      <c r="I185" s="6">
        <v>9.9195770488739381</v>
      </c>
      <c r="J185" s="6">
        <v>10.567996542379218</v>
      </c>
      <c r="K185" s="6">
        <v>10.427581721334457</v>
      </c>
      <c r="L185" s="6">
        <v>11.70715540603682</v>
      </c>
      <c r="M185" s="6">
        <v>13.357189608447808</v>
      </c>
      <c r="N185" s="6">
        <v>13.048603308102047</v>
      </c>
      <c r="O185" s="6">
        <v>13.374434258480516</v>
      </c>
      <c r="P185" s="6">
        <v>13.962714325763947</v>
      </c>
      <c r="Q185" s="6">
        <v>13.970171460611159</v>
      </c>
      <c r="R185" s="6">
        <v>13.977628595458366</v>
      </c>
      <c r="S185" s="6">
        <v>13.985085730305579</v>
      </c>
      <c r="T185" s="6">
        <v>13.992542865152791</v>
      </c>
      <c r="U185" s="6">
        <v>13.992542865152791</v>
      </c>
      <c r="V185" s="6">
        <v>14</v>
      </c>
      <c r="W185" s="6">
        <v>7.0028431232091686</v>
      </c>
      <c r="X185" s="6">
        <v>8.1555394265232977</v>
      </c>
      <c r="Y185" s="8">
        <v>11.857826552327339</v>
      </c>
      <c r="Z185" s="8">
        <v>11.665128662787319</v>
      </c>
      <c r="AA185" s="8">
        <v>11.665128662787319</v>
      </c>
      <c r="AB185" s="8">
        <v>11.665128662787319</v>
      </c>
      <c r="AC185" s="8">
        <v>11.665128662787319</v>
      </c>
      <c r="AD185" s="6">
        <v>0</v>
      </c>
      <c r="AE185" s="6">
        <v>0</v>
      </c>
      <c r="AF185" s="6">
        <v>0</v>
      </c>
      <c r="AG185" s="6">
        <v>0</v>
      </c>
      <c r="AH185" s="6">
        <v>0</v>
      </c>
      <c r="AI185" s="6">
        <v>0</v>
      </c>
      <c r="AJ185" s="6">
        <v>0</v>
      </c>
      <c r="AK185" s="6">
        <v>0</v>
      </c>
      <c r="AL185" s="6">
        <v>0</v>
      </c>
      <c r="AM185" s="6">
        <v>0</v>
      </c>
      <c r="AN185" s="6">
        <v>0</v>
      </c>
      <c r="AO185" s="6">
        <v>0</v>
      </c>
      <c r="AP185" s="6">
        <v>0</v>
      </c>
      <c r="AQ185" s="6">
        <v>0</v>
      </c>
      <c r="AR185" s="6">
        <v>0</v>
      </c>
      <c r="AS185" s="6">
        <v>0</v>
      </c>
      <c r="AT185" s="6">
        <v>0</v>
      </c>
      <c r="AU185" s="6">
        <v>0</v>
      </c>
      <c r="AV185" s="6">
        <v>0</v>
      </c>
      <c r="AW185" s="6">
        <v>0</v>
      </c>
      <c r="AX185" s="8">
        <v>0</v>
      </c>
      <c r="AY185" s="8">
        <v>0</v>
      </c>
      <c r="AZ185" s="8">
        <v>0</v>
      </c>
      <c r="BA185" s="8">
        <v>0</v>
      </c>
      <c r="BB185" s="8">
        <v>0</v>
      </c>
    </row>
    <row r="186" spans="1:54" x14ac:dyDescent="0.2">
      <c r="A186" s="2" t="s">
        <v>150</v>
      </c>
      <c r="B186" s="2" t="str">
        <f t="shared" si="10"/>
        <v>36</v>
      </c>
      <c r="C186" s="2">
        <v>36039</v>
      </c>
      <c r="D186" s="2" t="s">
        <v>191</v>
      </c>
      <c r="E186" s="6">
        <v>10.485422296981589</v>
      </c>
      <c r="F186" s="6">
        <v>9.5809140267264734</v>
      </c>
      <c r="G186" s="6">
        <v>9.2613925801326964</v>
      </c>
      <c r="H186" s="6">
        <v>10.001721054107092</v>
      </c>
      <c r="I186" s="6">
        <v>10.278656761050367</v>
      </c>
      <c r="J186" s="6">
        <v>10.950548453415568</v>
      </c>
      <c r="K186" s="6">
        <v>10.805050742921221</v>
      </c>
      <c r="L186" s="6">
        <v>12.130943837024578</v>
      </c>
      <c r="M186" s="6">
        <v>13.840707784319221</v>
      </c>
      <c r="N186" s="6">
        <v>13.520950939164564</v>
      </c>
      <c r="O186" s="6">
        <v>13.858576675077094</v>
      </c>
      <c r="P186" s="6">
        <v>14.468151948416034</v>
      </c>
      <c r="Q186" s="6">
        <v>14.474521558732828</v>
      </c>
      <c r="R186" s="6">
        <v>14.480891169049618</v>
      </c>
      <c r="S186" s="6">
        <v>14.487260779366414</v>
      </c>
      <c r="T186" s="6">
        <v>14.493630389683208</v>
      </c>
      <c r="U186" s="6">
        <v>14.493630389683208</v>
      </c>
      <c r="V186" s="6">
        <v>14.5</v>
      </c>
      <c r="W186" s="6">
        <v>6.2966740687679081</v>
      </c>
      <c r="X186" s="6">
        <v>6.8712025089605744</v>
      </c>
      <c r="Y186" s="8">
        <v>11.871308691330682</v>
      </c>
      <c r="Z186" s="8">
        <v>11.763434819483706</v>
      </c>
      <c r="AA186" s="8">
        <v>11.763434819483706</v>
      </c>
      <c r="AB186" s="8">
        <v>11.763434819483706</v>
      </c>
      <c r="AC186" s="8">
        <v>11.763434819483706</v>
      </c>
      <c r="AD186" s="6">
        <v>0</v>
      </c>
      <c r="AE186" s="6">
        <v>0</v>
      </c>
      <c r="AF186" s="6">
        <v>0</v>
      </c>
      <c r="AG186" s="6">
        <v>0</v>
      </c>
      <c r="AH186" s="6">
        <v>0</v>
      </c>
      <c r="AI186" s="6">
        <v>0</v>
      </c>
      <c r="AJ186" s="6">
        <v>0</v>
      </c>
      <c r="AK186" s="6">
        <v>0</v>
      </c>
      <c r="AL186" s="6">
        <v>0</v>
      </c>
      <c r="AM186" s="6">
        <v>0</v>
      </c>
      <c r="AN186" s="6">
        <v>0</v>
      </c>
      <c r="AO186" s="6">
        <v>0</v>
      </c>
      <c r="AP186" s="6">
        <v>0</v>
      </c>
      <c r="AQ186" s="6">
        <v>0</v>
      </c>
      <c r="AR186" s="6">
        <v>0</v>
      </c>
      <c r="AS186" s="6">
        <v>0</v>
      </c>
      <c r="AT186" s="6">
        <v>0</v>
      </c>
      <c r="AU186" s="6">
        <v>0</v>
      </c>
      <c r="AV186" s="6">
        <v>0</v>
      </c>
      <c r="AW186" s="6">
        <v>0</v>
      </c>
      <c r="AX186" s="8">
        <v>0</v>
      </c>
      <c r="AY186" s="8">
        <v>0</v>
      </c>
      <c r="AZ186" s="8">
        <v>0</v>
      </c>
      <c r="BA186" s="8">
        <v>0</v>
      </c>
      <c r="BB186" s="8">
        <v>0</v>
      </c>
    </row>
    <row r="187" spans="1:54" x14ac:dyDescent="0.2">
      <c r="A187" s="2" t="s">
        <v>156</v>
      </c>
      <c r="B187" s="2" t="str">
        <f t="shared" si="10"/>
        <v>36</v>
      </c>
      <c r="C187" s="2">
        <v>36040</v>
      </c>
      <c r="D187" s="2" t="s">
        <v>192</v>
      </c>
      <c r="E187" s="6">
        <v>41.621174095878885</v>
      </c>
      <c r="F187" s="6">
        <v>38.030789739276706</v>
      </c>
      <c r="G187" s="6">
        <v>36.762470984020183</v>
      </c>
      <c r="H187" s="6">
        <v>39.701154751892346</v>
      </c>
      <c r="I187" s="6">
        <v>40.800432296047099</v>
      </c>
      <c r="J187" s="6">
        <v>43.467460891505461</v>
      </c>
      <c r="K187" s="6">
        <v>42.889917577796467</v>
      </c>
      <c r="L187" s="6">
        <v>48.15296047098402</v>
      </c>
      <c r="M187" s="6">
        <v>54.939752733389405</v>
      </c>
      <c r="N187" s="6">
        <v>53.670499579478552</v>
      </c>
      <c r="O187" s="6">
        <v>55.010682085786378</v>
      </c>
      <c r="P187" s="6">
        <v>57.430349873843568</v>
      </c>
      <c r="Q187" s="6">
        <v>58.53447989907486</v>
      </c>
      <c r="R187" s="6">
        <v>59.638609924306138</v>
      </c>
      <c r="S187" s="6">
        <v>60.74273994953743</v>
      </c>
      <c r="T187" s="6">
        <v>61.846869974768708</v>
      </c>
      <c r="U187" s="6">
        <v>54.6</v>
      </c>
      <c r="V187" s="6">
        <v>62.951000000000001</v>
      </c>
      <c r="W187" s="6">
        <v>61.283000000000001</v>
      </c>
      <c r="X187" s="6">
        <v>62.48</v>
      </c>
      <c r="Y187" s="8">
        <v>64.919220165357956</v>
      </c>
      <c r="Z187" s="8">
        <v>69.761288604487163</v>
      </c>
      <c r="AA187" s="8">
        <v>74.603357043616597</v>
      </c>
      <c r="AB187" s="8">
        <v>79.445425482745748</v>
      </c>
      <c r="AC187" s="8">
        <v>84.287493921874955</v>
      </c>
      <c r="AD187" s="6">
        <v>6.8996999999999389</v>
      </c>
      <c r="AE187" s="6">
        <v>7.7737500000000637</v>
      </c>
      <c r="AF187" s="6">
        <v>8.6477999999999611</v>
      </c>
      <c r="AG187" s="6">
        <v>9.5218500000000859</v>
      </c>
      <c r="AH187" s="6">
        <v>10.395899999999983</v>
      </c>
      <c r="AI187" s="6">
        <v>11.269950000000108</v>
      </c>
      <c r="AJ187" s="6">
        <v>12.144000000000005</v>
      </c>
      <c r="AK187" s="6">
        <v>13.01805000000013</v>
      </c>
      <c r="AL187" s="6">
        <v>13.892100000000028</v>
      </c>
      <c r="AM187" s="6">
        <v>14.766149999999925</v>
      </c>
      <c r="AN187" s="6">
        <v>15.64020000000005</v>
      </c>
      <c r="AO187" s="6">
        <v>16.514249999999947</v>
      </c>
      <c r="AP187" s="6">
        <v>17.243738354759444</v>
      </c>
      <c r="AQ187" s="6">
        <v>17.973226709518713</v>
      </c>
      <c r="AR187" s="6">
        <v>18.702715064277982</v>
      </c>
      <c r="AS187" s="6">
        <v>19.432203419037251</v>
      </c>
      <c r="AT187" s="6">
        <v>20.16169177379652</v>
      </c>
      <c r="AU187" s="6">
        <v>20.891180128556016</v>
      </c>
      <c r="AV187" s="6">
        <v>21.620668483315285</v>
      </c>
      <c r="AW187" s="6">
        <v>22.350156838074554</v>
      </c>
      <c r="AX187" s="8">
        <v>22.790721878690988</v>
      </c>
      <c r="AY187" s="8">
        <v>24.993547081774068</v>
      </c>
      <c r="AZ187" s="8">
        <v>27.196372284857148</v>
      </c>
      <c r="BA187" s="8">
        <v>29.399197487940228</v>
      </c>
      <c r="BB187" s="8">
        <v>31.602022691023308</v>
      </c>
    </row>
    <row r="188" spans="1:54" x14ac:dyDescent="0.2">
      <c r="A188" s="2" t="s">
        <v>156</v>
      </c>
      <c r="B188" s="2" t="str">
        <f t="shared" si="10"/>
        <v>36</v>
      </c>
      <c r="C188" s="2">
        <v>36041</v>
      </c>
      <c r="D188" s="2" t="s">
        <v>193</v>
      </c>
      <c r="E188" s="6">
        <v>13.507421736286327</v>
      </c>
      <c r="F188" s="6">
        <v>12.342225492944584</v>
      </c>
      <c r="G188" s="6">
        <v>11.93061489580413</v>
      </c>
      <c r="H188" s="6">
        <v>12.884313148303896</v>
      </c>
      <c r="I188" s="6">
        <v>13.241064386505935</v>
      </c>
      <c r="J188" s="6">
        <v>14.10660171946547</v>
      </c>
      <c r="K188" s="6">
        <v>13.919170171012054</v>
      </c>
      <c r="L188" s="6">
        <v>15.627198392673581</v>
      </c>
      <c r="M188" s="6">
        <v>17.829732735258386</v>
      </c>
      <c r="N188" s="6">
        <v>17.417818895430333</v>
      </c>
      <c r="O188" s="6">
        <v>17.85275161199888</v>
      </c>
      <c r="P188" s="6">
        <v>18.638012335295766</v>
      </c>
      <c r="Q188" s="6">
        <v>16.747009868236614</v>
      </c>
      <c r="R188" s="6">
        <v>14.856007401177459</v>
      </c>
      <c r="S188" s="6">
        <v>12.965004934118307</v>
      </c>
      <c r="T188" s="6">
        <v>11.074002467059154</v>
      </c>
      <c r="U188" s="6">
        <v>7.0270000000000001</v>
      </c>
      <c r="V188" s="6">
        <v>9.1829999999999998</v>
      </c>
      <c r="W188" s="6">
        <v>11.273</v>
      </c>
      <c r="X188" s="6">
        <v>4.101</v>
      </c>
      <c r="Y188" s="8">
        <v>9.1609999999999996</v>
      </c>
      <c r="Z188" s="8">
        <v>9.1609999999999996</v>
      </c>
      <c r="AA188" s="8">
        <v>9.1609999999999996</v>
      </c>
      <c r="AB188" s="8">
        <v>9.1609999999999996</v>
      </c>
      <c r="AC188" s="8">
        <v>9.1609999999999996</v>
      </c>
      <c r="AD188" s="6">
        <v>0</v>
      </c>
      <c r="AE188" s="6">
        <v>0</v>
      </c>
      <c r="AF188" s="6">
        <v>0</v>
      </c>
      <c r="AG188" s="6">
        <v>0</v>
      </c>
      <c r="AH188" s="6">
        <v>0</v>
      </c>
      <c r="AI188" s="6">
        <v>0</v>
      </c>
      <c r="AJ188" s="6">
        <v>0</v>
      </c>
      <c r="AK188" s="6">
        <v>0</v>
      </c>
      <c r="AL188" s="6">
        <v>0</v>
      </c>
      <c r="AM188" s="6">
        <v>0</v>
      </c>
      <c r="AN188" s="6">
        <v>0</v>
      </c>
      <c r="AO188" s="6">
        <v>0</v>
      </c>
      <c r="AP188" s="6">
        <v>0</v>
      </c>
      <c r="AQ188" s="6">
        <v>0</v>
      </c>
      <c r="AR188" s="6">
        <v>0</v>
      </c>
      <c r="AS188" s="6">
        <v>0</v>
      </c>
      <c r="AT188" s="6">
        <v>0</v>
      </c>
      <c r="AU188" s="6">
        <v>0</v>
      </c>
      <c r="AV188" s="6">
        <v>0</v>
      </c>
      <c r="AW188" s="6">
        <v>0</v>
      </c>
      <c r="AX188" s="8">
        <v>0</v>
      </c>
      <c r="AY188" s="8">
        <v>0</v>
      </c>
      <c r="AZ188" s="8">
        <v>0</v>
      </c>
      <c r="BA188" s="8">
        <v>0</v>
      </c>
      <c r="BB188" s="8">
        <v>0</v>
      </c>
    </row>
    <row r="189" spans="1:54" x14ac:dyDescent="0.2">
      <c r="A189" s="2" t="s">
        <v>156</v>
      </c>
      <c r="B189" s="2" t="str">
        <f t="shared" si="10"/>
        <v>36</v>
      </c>
      <c r="C189" s="2">
        <v>36042</v>
      </c>
      <c r="D189" s="2" t="s">
        <v>194</v>
      </c>
      <c r="E189" s="6">
        <v>11.11054963665087</v>
      </c>
      <c r="F189" s="6">
        <v>10.406266540284362</v>
      </c>
      <c r="G189" s="6">
        <v>10.475170173775672</v>
      </c>
      <c r="H189" s="6">
        <v>10.799662306477094</v>
      </c>
      <c r="I189" s="6">
        <v>9.529724360189574</v>
      </c>
      <c r="J189" s="6">
        <v>9.9283685308056864</v>
      </c>
      <c r="K189" s="6">
        <v>10.234359304897314</v>
      </c>
      <c r="L189" s="6">
        <v>9.5471994944707745</v>
      </c>
      <c r="M189" s="6">
        <v>10.013691753554502</v>
      </c>
      <c r="N189" s="6">
        <v>10.915625655608215</v>
      </c>
      <c r="O189" s="6">
        <v>10.788579083728278</v>
      </c>
      <c r="P189" s="6">
        <v>8.6827081200631913</v>
      </c>
      <c r="Q189" s="6">
        <v>7.9627664960505529</v>
      </c>
      <c r="R189" s="6">
        <v>7.2428248720379145</v>
      </c>
      <c r="S189" s="6">
        <v>6.5228832480252761</v>
      </c>
      <c r="T189" s="6">
        <v>5.8029416240126377</v>
      </c>
      <c r="U189" s="6">
        <v>5.7220000000000004</v>
      </c>
      <c r="V189" s="6">
        <v>5.0830000000000002</v>
      </c>
      <c r="W189" s="6">
        <v>4.2039999999999997</v>
      </c>
      <c r="X189" s="6">
        <v>1.395</v>
      </c>
      <c r="Y189" s="8">
        <v>5.0030000000000001</v>
      </c>
      <c r="Z189" s="8">
        <v>5.0030000000000001</v>
      </c>
      <c r="AA189" s="8">
        <v>5.0030000000000001</v>
      </c>
      <c r="AB189" s="8">
        <v>5.0030000000000001</v>
      </c>
      <c r="AC189" s="8">
        <v>5.0030000000000001</v>
      </c>
      <c r="AD189" s="6">
        <v>52.44186875000014</v>
      </c>
      <c r="AE189" s="6">
        <v>58.155375000000276</v>
      </c>
      <c r="AF189" s="6">
        <v>63.868881249998594</v>
      </c>
      <c r="AG189" s="6">
        <v>69.582387499998731</v>
      </c>
      <c r="AH189" s="6">
        <v>75.295893749998868</v>
      </c>
      <c r="AI189" s="6">
        <v>81.009399999999005</v>
      </c>
      <c r="AJ189" s="6">
        <v>86.722906249999141</v>
      </c>
      <c r="AK189" s="6">
        <v>92.436412499999278</v>
      </c>
      <c r="AL189" s="6">
        <v>98.149918749999415</v>
      </c>
      <c r="AM189" s="6">
        <v>103.86342499999955</v>
      </c>
      <c r="AN189" s="6">
        <v>109.57693124999969</v>
      </c>
      <c r="AO189" s="6">
        <v>115.29043749999983</v>
      </c>
      <c r="AP189" s="6">
        <v>118.02864229151328</v>
      </c>
      <c r="AQ189" s="6">
        <v>120.76684708302673</v>
      </c>
      <c r="AR189" s="6">
        <v>123.50505187454019</v>
      </c>
      <c r="AS189" s="6">
        <v>126.24325666605364</v>
      </c>
      <c r="AT189" s="6">
        <v>128.98146145756709</v>
      </c>
      <c r="AU189" s="6">
        <v>131.71966624908055</v>
      </c>
      <c r="AV189" s="6">
        <v>134.457871040594</v>
      </c>
      <c r="AW189" s="6">
        <v>137.19607583210745</v>
      </c>
      <c r="AX189" s="8">
        <v>137.84939047892703</v>
      </c>
      <c r="AY189" s="8">
        <v>141.11596371302471</v>
      </c>
      <c r="AZ189" s="8">
        <v>144.38253694712262</v>
      </c>
      <c r="BA189" s="8">
        <v>147.64911018122029</v>
      </c>
      <c r="BB189" s="8">
        <v>150.9156834153182</v>
      </c>
    </row>
    <row r="190" spans="1:54" x14ac:dyDescent="0.2">
      <c r="A190" s="2" t="s">
        <v>156</v>
      </c>
      <c r="B190" s="2" t="str">
        <f t="shared" si="10"/>
        <v>36</v>
      </c>
      <c r="C190" s="2">
        <v>36043</v>
      </c>
      <c r="D190" s="2" t="s">
        <v>195</v>
      </c>
      <c r="E190" s="6">
        <v>61.32352935229067</v>
      </c>
      <c r="F190" s="6">
        <v>57.436311658767771</v>
      </c>
      <c r="G190" s="6">
        <v>57.816618135860978</v>
      </c>
      <c r="H190" s="6">
        <v>59.607618894154818</v>
      </c>
      <c r="I190" s="6">
        <v>52.598327772511844</v>
      </c>
      <c r="J190" s="6">
        <v>54.798603033175347</v>
      </c>
      <c r="K190" s="6">
        <v>56.487487456556082</v>
      </c>
      <c r="L190" s="6">
        <v>52.694779968404426</v>
      </c>
      <c r="M190" s="6">
        <v>55.269535734597149</v>
      </c>
      <c r="N190" s="6">
        <v>60.247666603475508</v>
      </c>
      <c r="O190" s="6">
        <v>59.546446192733015</v>
      </c>
      <c r="P190" s="6">
        <v>47.923309257503945</v>
      </c>
      <c r="Q190" s="6">
        <v>50.788047406003159</v>
      </c>
      <c r="R190" s="6">
        <v>53.652785554502373</v>
      </c>
      <c r="S190" s="6">
        <v>56.517523703001586</v>
      </c>
      <c r="T190" s="6">
        <v>59.382261851500786</v>
      </c>
      <c r="U190" s="6">
        <v>54.457999999999998</v>
      </c>
      <c r="V190" s="6">
        <v>62.247</v>
      </c>
      <c r="W190" s="6">
        <v>78.036000000000001</v>
      </c>
      <c r="X190" s="6">
        <v>84.75</v>
      </c>
      <c r="Y190" s="8">
        <v>69.271648706130577</v>
      </c>
      <c r="Z190" s="8">
        <v>78.88850442082537</v>
      </c>
      <c r="AA190" s="8">
        <v>88.505360135520618</v>
      </c>
      <c r="AB190" s="8">
        <v>98.122215850215412</v>
      </c>
      <c r="AC190" s="8">
        <v>107.73907156491066</v>
      </c>
      <c r="AD190" s="6">
        <v>286.87938750000012</v>
      </c>
      <c r="AE190" s="6">
        <v>288.75149999999985</v>
      </c>
      <c r="AF190" s="6">
        <v>290.62361250000004</v>
      </c>
      <c r="AG190" s="6">
        <v>292.49572500000022</v>
      </c>
      <c r="AH190" s="6">
        <v>294.36783749999995</v>
      </c>
      <c r="AI190" s="6">
        <v>296.23995000000014</v>
      </c>
      <c r="AJ190" s="6">
        <v>298.11206249999987</v>
      </c>
      <c r="AK190" s="6">
        <v>299.98417500000005</v>
      </c>
      <c r="AL190" s="6">
        <v>301.85628750000024</v>
      </c>
      <c r="AM190" s="6">
        <v>303.72839999999997</v>
      </c>
      <c r="AN190" s="6">
        <v>305.60051250000015</v>
      </c>
      <c r="AO190" s="6">
        <v>307.47262499999988</v>
      </c>
      <c r="AP190" s="6">
        <v>306.69577541418698</v>
      </c>
      <c r="AQ190" s="6">
        <v>305.91892582837386</v>
      </c>
      <c r="AR190" s="6">
        <v>305.14207624256073</v>
      </c>
      <c r="AS190" s="6">
        <v>304.36522665674761</v>
      </c>
      <c r="AT190" s="6">
        <v>303.58837707093448</v>
      </c>
      <c r="AU190" s="6">
        <v>302.81152748512136</v>
      </c>
      <c r="AV190" s="6">
        <v>302.03467789930824</v>
      </c>
      <c r="AW190" s="6">
        <v>301.25782831349511</v>
      </c>
      <c r="AX190" s="8">
        <v>308.43063374952908</v>
      </c>
      <c r="AY190" s="8">
        <v>344.2946609297087</v>
      </c>
      <c r="AZ190" s="8">
        <v>380.1586881098865</v>
      </c>
      <c r="BA190" s="8">
        <v>416.0227152900643</v>
      </c>
      <c r="BB190" s="8">
        <v>451.8867424702421</v>
      </c>
    </row>
    <row r="191" spans="1:54" x14ac:dyDescent="0.2">
      <c r="A191" s="2" t="s">
        <v>150</v>
      </c>
      <c r="B191" s="2" t="str">
        <f t="shared" si="10"/>
        <v>36</v>
      </c>
      <c r="C191" s="2">
        <v>36044</v>
      </c>
      <c r="D191" s="2" t="s">
        <v>196</v>
      </c>
      <c r="E191" s="6">
        <v>18.177784506120922</v>
      </c>
      <c r="F191" s="6">
        <v>16.60970684982712</v>
      </c>
      <c r="G191" s="6">
        <v>16.055776656387255</v>
      </c>
      <c r="H191" s="6">
        <v>17.339228202971686</v>
      </c>
      <c r="I191" s="6">
        <v>17.819330716755442</v>
      </c>
      <c r="J191" s="6">
        <v>18.984138585178957</v>
      </c>
      <c r="K191" s="6">
        <v>18.731900196243341</v>
      </c>
      <c r="L191" s="6">
        <v>21.030500887767499</v>
      </c>
      <c r="M191" s="6">
        <v>23.994589477618913</v>
      </c>
      <c r="N191" s="6">
        <v>23.440251191477429</v>
      </c>
      <c r="O191" s="6">
        <v>24.025567423605271</v>
      </c>
      <c r="P191" s="6">
        <v>25.082342024109895</v>
      </c>
      <c r="Q191" s="6">
        <v>24.265073619287914</v>
      </c>
      <c r="R191" s="6">
        <v>23.447805214465937</v>
      </c>
      <c r="S191" s="6">
        <v>22.630536809643957</v>
      </c>
      <c r="T191" s="6">
        <v>21.813268404821976</v>
      </c>
      <c r="U191" s="6">
        <v>19.056999999999999</v>
      </c>
      <c r="V191" s="6">
        <v>20.995999999999999</v>
      </c>
      <c r="W191" s="6">
        <v>24.864000000000001</v>
      </c>
      <c r="X191" s="6">
        <v>24.974</v>
      </c>
      <c r="Y191" s="8">
        <v>22.561685231765807</v>
      </c>
      <c r="Z191" s="8">
        <v>22.32917587388755</v>
      </c>
      <c r="AA191" s="8">
        <v>22.096666516009236</v>
      </c>
      <c r="AB191" s="8">
        <v>21.864157158130979</v>
      </c>
      <c r="AC191" s="8">
        <v>21.638999999999999</v>
      </c>
      <c r="AD191" s="6">
        <v>0</v>
      </c>
      <c r="AE191" s="6">
        <v>0</v>
      </c>
      <c r="AF191" s="6">
        <v>0</v>
      </c>
      <c r="AG191" s="6">
        <v>0</v>
      </c>
      <c r="AH191" s="6">
        <v>0</v>
      </c>
      <c r="AI191" s="6">
        <v>0</v>
      </c>
      <c r="AJ191" s="6">
        <v>0</v>
      </c>
      <c r="AK191" s="6">
        <v>0</v>
      </c>
      <c r="AL191" s="6">
        <v>0</v>
      </c>
      <c r="AM191" s="6">
        <v>0</v>
      </c>
      <c r="AN191" s="6">
        <v>0</v>
      </c>
      <c r="AO191" s="6">
        <v>0</v>
      </c>
      <c r="AP191" s="6">
        <v>0</v>
      </c>
      <c r="AQ191" s="6">
        <v>0</v>
      </c>
      <c r="AR191" s="6">
        <v>0</v>
      </c>
      <c r="AS191" s="6">
        <v>0</v>
      </c>
      <c r="AT191" s="6">
        <v>0</v>
      </c>
      <c r="AU191" s="6">
        <v>0</v>
      </c>
      <c r="AV191" s="6">
        <v>0</v>
      </c>
      <c r="AW191" s="6">
        <v>0</v>
      </c>
      <c r="AX191" s="8">
        <v>0</v>
      </c>
      <c r="AY191" s="8">
        <v>0</v>
      </c>
      <c r="AZ191" s="8">
        <v>0</v>
      </c>
      <c r="BA191" s="8">
        <v>0</v>
      </c>
      <c r="BB191" s="8">
        <v>0</v>
      </c>
    </row>
    <row r="192" spans="1:54" x14ac:dyDescent="0.2">
      <c r="A192" s="2" t="s">
        <v>156</v>
      </c>
      <c r="B192" s="2" t="str">
        <f t="shared" si="10"/>
        <v>36</v>
      </c>
      <c r="C192" s="2">
        <v>36045</v>
      </c>
      <c r="D192" s="2" t="s">
        <v>197</v>
      </c>
      <c r="E192" s="6">
        <v>9.0659983179142127</v>
      </c>
      <c r="F192" s="6">
        <v>8.2839343986543295</v>
      </c>
      <c r="G192" s="6">
        <v>8.0076669470142967</v>
      </c>
      <c r="H192" s="6">
        <v>8.6477762825904119</v>
      </c>
      <c r="I192" s="6">
        <v>8.8872228763666943</v>
      </c>
      <c r="J192" s="6">
        <v>9.4681597981497045</v>
      </c>
      <c r="K192" s="6">
        <v>9.3423582842724979</v>
      </c>
      <c r="L192" s="6">
        <v>10.488763666947014</v>
      </c>
      <c r="M192" s="6">
        <v>11.967074852817493</v>
      </c>
      <c r="N192" s="6">
        <v>11.690603868797309</v>
      </c>
      <c r="O192" s="6">
        <v>11.982524810765348</v>
      </c>
      <c r="P192" s="6">
        <v>12.509581160639193</v>
      </c>
      <c r="Q192" s="6">
        <v>11.874064928511356</v>
      </c>
      <c r="R192" s="6">
        <v>11.238548696383516</v>
      </c>
      <c r="S192" s="6">
        <v>10.603032464255678</v>
      </c>
      <c r="T192" s="6">
        <v>9.9675162321278385</v>
      </c>
      <c r="U192" s="6">
        <v>6.6849999999999996</v>
      </c>
      <c r="V192" s="6">
        <v>9.3320000000000007</v>
      </c>
      <c r="W192" s="6">
        <v>11.138999999999999</v>
      </c>
      <c r="X192" s="6">
        <v>11.930999999999999</v>
      </c>
      <c r="Y192" s="8">
        <v>9.3075764394908127</v>
      </c>
      <c r="Z192" s="8">
        <v>9.0519999999999996</v>
      </c>
      <c r="AA192" s="8">
        <v>9.0519999999999996</v>
      </c>
      <c r="AB192" s="8">
        <v>9.0519999999999996</v>
      </c>
      <c r="AC192" s="8">
        <v>9.0519999999999996</v>
      </c>
      <c r="AD192" s="6">
        <v>0</v>
      </c>
      <c r="AE192" s="6">
        <v>0</v>
      </c>
      <c r="AF192" s="6">
        <v>0</v>
      </c>
      <c r="AG192" s="6">
        <v>0</v>
      </c>
      <c r="AH192" s="6">
        <v>0</v>
      </c>
      <c r="AI192" s="6">
        <v>0</v>
      </c>
      <c r="AJ192" s="6">
        <v>0</v>
      </c>
      <c r="AK192" s="6">
        <v>0</v>
      </c>
      <c r="AL192" s="6">
        <v>0</v>
      </c>
      <c r="AM192" s="6">
        <v>0</v>
      </c>
      <c r="AN192" s="6">
        <v>0</v>
      </c>
      <c r="AO192" s="6">
        <v>0</v>
      </c>
      <c r="AP192" s="6">
        <v>0</v>
      </c>
      <c r="AQ192" s="6">
        <v>0</v>
      </c>
      <c r="AR192" s="6">
        <v>0</v>
      </c>
      <c r="AS192" s="6">
        <v>0</v>
      </c>
      <c r="AT192" s="6">
        <v>0</v>
      </c>
      <c r="AU192" s="6">
        <v>0</v>
      </c>
      <c r="AV192" s="6">
        <v>0</v>
      </c>
      <c r="AW192" s="6">
        <v>0</v>
      </c>
      <c r="AX192" s="8">
        <v>0</v>
      </c>
      <c r="AY192" s="8">
        <v>0</v>
      </c>
      <c r="AZ192" s="8">
        <v>0</v>
      </c>
      <c r="BA192" s="8">
        <v>0</v>
      </c>
      <c r="BB192" s="8">
        <v>0</v>
      </c>
    </row>
    <row r="193" spans="1:54" x14ac:dyDescent="0.2">
      <c r="A193" s="2" t="s">
        <v>156</v>
      </c>
      <c r="B193" s="2" t="str">
        <f t="shared" si="10"/>
        <v>36</v>
      </c>
      <c r="C193" s="2">
        <v>36046</v>
      </c>
      <c r="D193" s="2" t="s">
        <v>198</v>
      </c>
      <c r="E193" s="6">
        <v>9.5696648911316693</v>
      </c>
      <c r="F193" s="6">
        <v>8.7441529763573502</v>
      </c>
      <c r="G193" s="6">
        <v>8.4525373329595368</v>
      </c>
      <c r="H193" s="6">
        <v>9.1282082982898789</v>
      </c>
      <c r="I193" s="6">
        <v>9.3809574806092897</v>
      </c>
      <c r="J193" s="6">
        <v>9.9941686758246906</v>
      </c>
      <c r="K193" s="6">
        <v>9.8613781889543048</v>
      </c>
      <c r="L193" s="6">
        <v>11.071472759555183</v>
      </c>
      <c r="M193" s="6">
        <v>12.631912344640689</v>
      </c>
      <c r="N193" s="6">
        <v>12.340081861508272</v>
      </c>
      <c r="O193" s="6">
        <v>12.648220633585646</v>
      </c>
      <c r="P193" s="6">
        <v>13.204557891785814</v>
      </c>
      <c r="Q193" s="6">
        <v>13.969246313428652</v>
      </c>
      <c r="R193" s="6">
        <v>14.73393473507149</v>
      </c>
      <c r="S193" s="6">
        <v>15.498623156714325</v>
      </c>
      <c r="T193" s="6">
        <v>16.263311578357161</v>
      </c>
      <c r="U193" s="6">
        <v>14.574</v>
      </c>
      <c r="V193" s="6">
        <v>17.027999999999999</v>
      </c>
      <c r="W193" s="6">
        <v>16.172000000000001</v>
      </c>
      <c r="X193" s="6">
        <v>8.375</v>
      </c>
      <c r="Y193" s="8">
        <v>17.810672691264585</v>
      </c>
      <c r="Z193" s="8">
        <v>20.21609888204506</v>
      </c>
      <c r="AA193" s="8">
        <v>22.621525072825534</v>
      </c>
      <c r="AB193" s="8">
        <v>25.026951263606179</v>
      </c>
      <c r="AC193" s="8">
        <v>27.432377454386653</v>
      </c>
      <c r="AD193" s="6">
        <v>2.3492812499998763</v>
      </c>
      <c r="AE193" s="6">
        <v>3.9798749999999927</v>
      </c>
      <c r="AF193" s="6">
        <v>5.6104687500001091</v>
      </c>
      <c r="AG193" s="6">
        <v>7.2410625000002256</v>
      </c>
      <c r="AH193" s="6">
        <v>8.8716562499998872</v>
      </c>
      <c r="AI193" s="6">
        <v>10.502250000000004</v>
      </c>
      <c r="AJ193" s="6">
        <v>12.13284375000012</v>
      </c>
      <c r="AK193" s="6">
        <v>13.763437500000236</v>
      </c>
      <c r="AL193" s="6">
        <v>15.394031249999898</v>
      </c>
      <c r="AM193" s="6">
        <v>17.024625000000015</v>
      </c>
      <c r="AN193" s="6">
        <v>18.655218750000131</v>
      </c>
      <c r="AO193" s="6">
        <v>20.285812500000247</v>
      </c>
      <c r="AP193" s="6">
        <v>21.446869998773309</v>
      </c>
      <c r="AQ193" s="6">
        <v>22.60792749754728</v>
      </c>
      <c r="AR193" s="6">
        <v>23.768984996321706</v>
      </c>
      <c r="AS193" s="6">
        <v>24.930042495095677</v>
      </c>
      <c r="AT193" s="6">
        <v>26.091099993869648</v>
      </c>
      <c r="AU193" s="6">
        <v>27.252157492643619</v>
      </c>
      <c r="AV193" s="6">
        <v>28.41321499141759</v>
      </c>
      <c r="AW193" s="6">
        <v>29.574272490191561</v>
      </c>
      <c r="AX193" s="8">
        <v>30.278421835196468</v>
      </c>
      <c r="AY193" s="8">
        <v>33.799168560219186</v>
      </c>
      <c r="AZ193" s="8">
        <v>37.319915285242132</v>
      </c>
      <c r="BA193" s="8">
        <v>40.84066201026485</v>
      </c>
      <c r="BB193" s="8">
        <v>44.361408735287796</v>
      </c>
    </row>
    <row r="194" spans="1:54" x14ac:dyDescent="0.2">
      <c r="A194" s="2" t="s">
        <v>156</v>
      </c>
      <c r="B194" s="2" t="str">
        <f t="shared" si="10"/>
        <v>36</v>
      </c>
      <c r="C194" s="2">
        <v>36047</v>
      </c>
      <c r="D194" s="2" t="s">
        <v>199</v>
      </c>
      <c r="E194" s="6">
        <v>35.869834818325437</v>
      </c>
      <c r="F194" s="6">
        <v>33.596093270142177</v>
      </c>
      <c r="G194" s="6">
        <v>33.818545086887831</v>
      </c>
      <c r="H194" s="6">
        <v>34.866151153238548</v>
      </c>
      <c r="I194" s="6">
        <v>30.766222180094786</v>
      </c>
      <c r="J194" s="6">
        <v>32.053224265402839</v>
      </c>
      <c r="K194" s="6">
        <v>33.041099652448658</v>
      </c>
      <c r="L194" s="6">
        <v>30.822639747235385</v>
      </c>
      <c r="M194" s="6">
        <v>32.32868587677725</v>
      </c>
      <c r="N194" s="6">
        <v>35.240532827804103</v>
      </c>
      <c r="O194" s="6">
        <v>34.830369541864137</v>
      </c>
      <c r="P194" s="6">
        <v>28.031674060031595</v>
      </c>
      <c r="Q194" s="6">
        <v>23.805539248025276</v>
      </c>
      <c r="R194" s="6">
        <v>19.579404436018955</v>
      </c>
      <c r="S194" s="6">
        <v>15.353269624012636</v>
      </c>
      <c r="T194" s="6">
        <v>11.127134812006318</v>
      </c>
      <c r="U194" s="6">
        <v>7.2489999999999997</v>
      </c>
      <c r="V194" s="6">
        <v>6.9009999999999998</v>
      </c>
      <c r="W194" s="6">
        <v>5.9989999999999997</v>
      </c>
      <c r="X194" s="6">
        <v>5.4039999999999999</v>
      </c>
      <c r="Y194" s="8">
        <v>6.7163333333333322</v>
      </c>
      <c r="Z194" s="8">
        <v>6.7163333333333322</v>
      </c>
      <c r="AA194" s="8">
        <v>6.7163333333333322</v>
      </c>
      <c r="AB194" s="8">
        <v>6.7163333333333322</v>
      </c>
      <c r="AC194" s="8">
        <v>6.7163333333333322</v>
      </c>
      <c r="AD194" s="6">
        <v>148.772775</v>
      </c>
      <c r="AE194" s="6">
        <v>148.81574999999998</v>
      </c>
      <c r="AF194" s="6">
        <v>148.85872499999999</v>
      </c>
      <c r="AG194" s="6">
        <v>148.90170000000001</v>
      </c>
      <c r="AH194" s="6">
        <v>148.94467499999999</v>
      </c>
      <c r="AI194" s="6">
        <v>148.98764999999997</v>
      </c>
      <c r="AJ194" s="6">
        <v>149.03062499999999</v>
      </c>
      <c r="AK194" s="6">
        <v>149.0736</v>
      </c>
      <c r="AL194" s="6">
        <v>149.11657499999998</v>
      </c>
      <c r="AM194" s="6">
        <v>149.15954999999997</v>
      </c>
      <c r="AN194" s="6">
        <v>149.20252499999998</v>
      </c>
      <c r="AO194" s="6">
        <v>149.24549999999999</v>
      </c>
      <c r="AP194" s="6">
        <v>149.45091757443151</v>
      </c>
      <c r="AQ194" s="6">
        <v>149.65633514886304</v>
      </c>
      <c r="AR194" s="6">
        <v>149.86175272329456</v>
      </c>
      <c r="AS194" s="6">
        <v>150.06717029772608</v>
      </c>
      <c r="AT194" s="6">
        <v>150.2725878721576</v>
      </c>
      <c r="AU194" s="6">
        <v>150.47800544658912</v>
      </c>
      <c r="AV194" s="6">
        <v>150.68342302102064</v>
      </c>
      <c r="AW194" s="6">
        <v>150.88884059545217</v>
      </c>
      <c r="AX194" s="8">
        <v>151.607358884002</v>
      </c>
      <c r="AY194" s="8">
        <v>155.19995032675092</v>
      </c>
      <c r="AZ194" s="8">
        <v>158.79254176949985</v>
      </c>
      <c r="BA194" s="8">
        <v>162.38513321224855</v>
      </c>
      <c r="BB194" s="8">
        <v>165.97772465499747</v>
      </c>
    </row>
    <row r="195" spans="1:54" x14ac:dyDescent="0.2">
      <c r="A195" s="2" t="s">
        <v>200</v>
      </c>
      <c r="B195" s="2" t="str">
        <f t="shared" si="10"/>
        <v>37</v>
      </c>
      <c r="C195" s="2">
        <v>37001</v>
      </c>
      <c r="D195" s="2" t="s">
        <v>201</v>
      </c>
      <c r="E195" s="6">
        <v>25.889509629203793</v>
      </c>
      <c r="F195" s="6">
        <v>26.376103478010922</v>
      </c>
      <c r="G195" s="6">
        <v>25.376567979304397</v>
      </c>
      <c r="H195" s="6">
        <v>25.802843345789022</v>
      </c>
      <c r="I195" s="6">
        <v>24.553941937338312</v>
      </c>
      <c r="J195" s="6">
        <v>23.913483184823225</v>
      </c>
      <c r="K195" s="6">
        <v>22.672106927277952</v>
      </c>
      <c r="L195" s="6">
        <v>21.288358723771196</v>
      </c>
      <c r="M195" s="6">
        <v>22.756193158953725</v>
      </c>
      <c r="N195" s="6">
        <v>21.192369071572291</v>
      </c>
      <c r="O195" s="6">
        <v>21.193287726358147</v>
      </c>
      <c r="P195" s="6">
        <v>22.383297499281401</v>
      </c>
      <c r="Q195" s="6">
        <v>25.243837999425118</v>
      </c>
      <c r="R195" s="6">
        <v>28.104378499568845</v>
      </c>
      <c r="S195" s="6">
        <v>30.964918999712562</v>
      </c>
      <c r="T195" s="6">
        <v>33.825459499856279</v>
      </c>
      <c r="U195" s="6">
        <v>50.438000000000002</v>
      </c>
      <c r="V195" s="6">
        <v>36.686</v>
      </c>
      <c r="W195" s="6">
        <v>36.186999999999998</v>
      </c>
      <c r="X195" s="6">
        <v>34.128</v>
      </c>
      <c r="Y195" s="8">
        <v>43.470366782940346</v>
      </c>
      <c r="Z195" s="8">
        <v>53.118675136110824</v>
      </c>
      <c r="AA195" s="8">
        <v>62.766983489280847</v>
      </c>
      <c r="AB195" s="8">
        <v>72.415291842451097</v>
      </c>
      <c r="AC195" s="8">
        <v>82.063600195621575</v>
      </c>
      <c r="AD195" s="6">
        <v>0</v>
      </c>
      <c r="AE195" s="6">
        <v>0</v>
      </c>
      <c r="AF195" s="6">
        <v>0</v>
      </c>
      <c r="AG195" s="6">
        <v>0</v>
      </c>
      <c r="AH195" s="6">
        <v>0</v>
      </c>
      <c r="AI195" s="6">
        <v>0</v>
      </c>
      <c r="AJ195" s="6">
        <v>0</v>
      </c>
      <c r="AK195" s="6">
        <v>0</v>
      </c>
      <c r="AL195" s="6">
        <v>0</v>
      </c>
      <c r="AM195" s="6">
        <v>0</v>
      </c>
      <c r="AN195" s="6">
        <v>0</v>
      </c>
      <c r="AO195" s="6">
        <v>0</v>
      </c>
      <c r="AP195" s="6">
        <v>0</v>
      </c>
      <c r="AQ195" s="6">
        <v>0</v>
      </c>
      <c r="AR195" s="6">
        <v>0</v>
      </c>
      <c r="AS195" s="6">
        <v>0</v>
      </c>
      <c r="AT195" s="6">
        <v>0</v>
      </c>
      <c r="AU195" s="6">
        <v>0</v>
      </c>
      <c r="AV195" s="6">
        <v>0</v>
      </c>
      <c r="AW195" s="6">
        <v>0</v>
      </c>
      <c r="AX195" s="8">
        <v>0</v>
      </c>
      <c r="AY195" s="8">
        <v>0</v>
      </c>
      <c r="AZ195" s="8">
        <v>0</v>
      </c>
      <c r="BA195" s="8">
        <v>0</v>
      </c>
      <c r="BB195" s="8">
        <v>0</v>
      </c>
    </row>
    <row r="196" spans="1:54" x14ac:dyDescent="0.2">
      <c r="A196" s="2" t="s">
        <v>200</v>
      </c>
      <c r="B196" s="2" t="str">
        <f t="shared" si="10"/>
        <v>37</v>
      </c>
      <c r="C196" s="2">
        <v>37002</v>
      </c>
      <c r="D196" s="2" t="s">
        <v>202</v>
      </c>
      <c r="E196" s="6">
        <v>6.4723774073009483</v>
      </c>
      <c r="F196" s="6">
        <v>6.5940258695027305</v>
      </c>
      <c r="G196" s="6">
        <v>6.3441419948260993</v>
      </c>
      <c r="H196" s="6">
        <v>6.4507108364472554</v>
      </c>
      <c r="I196" s="6">
        <v>6.138485484334578</v>
      </c>
      <c r="J196" s="6">
        <v>5.9783707962058061</v>
      </c>
      <c r="K196" s="6">
        <v>5.6680267318194879</v>
      </c>
      <c r="L196" s="6">
        <v>5.3220896809427991</v>
      </c>
      <c r="M196" s="6">
        <v>5.6890482897384311</v>
      </c>
      <c r="N196" s="6">
        <v>5.2980922678930726</v>
      </c>
      <c r="O196" s="6">
        <v>5.2983219315895367</v>
      </c>
      <c r="P196" s="6">
        <v>5.5958243748203502</v>
      </c>
      <c r="Q196" s="6">
        <v>5.2904594998562802</v>
      </c>
      <c r="R196" s="6">
        <v>4.9850946248922101</v>
      </c>
      <c r="S196" s="6">
        <v>4.6797297499281401</v>
      </c>
      <c r="T196" s="6">
        <v>4.37436487496407</v>
      </c>
      <c r="U196" s="6">
        <v>3.2949999999999999</v>
      </c>
      <c r="V196" s="6">
        <v>4.069</v>
      </c>
      <c r="W196" s="6">
        <v>4.0510000000000002</v>
      </c>
      <c r="X196" s="6">
        <v>2.552</v>
      </c>
      <c r="Y196" s="8">
        <v>3.8049999999999997</v>
      </c>
      <c r="Z196" s="8">
        <v>3.8049999999999997</v>
      </c>
      <c r="AA196" s="8">
        <v>3.8049999999999997</v>
      </c>
      <c r="AB196" s="8">
        <v>3.8049999999999997</v>
      </c>
      <c r="AC196" s="8">
        <v>3.8049999999999997</v>
      </c>
      <c r="AD196" s="6">
        <v>0</v>
      </c>
      <c r="AE196" s="6">
        <v>0</v>
      </c>
      <c r="AF196" s="6">
        <v>0</v>
      </c>
      <c r="AG196" s="6">
        <v>0</v>
      </c>
      <c r="AH196" s="6">
        <v>0</v>
      </c>
      <c r="AI196" s="6">
        <v>0</v>
      </c>
      <c r="AJ196" s="6">
        <v>0</v>
      </c>
      <c r="AK196" s="6">
        <v>0</v>
      </c>
      <c r="AL196" s="6">
        <v>0</v>
      </c>
      <c r="AM196" s="6">
        <v>0</v>
      </c>
      <c r="AN196" s="6">
        <v>0</v>
      </c>
      <c r="AO196" s="6">
        <v>0</v>
      </c>
      <c r="AP196" s="6">
        <v>0</v>
      </c>
      <c r="AQ196" s="6">
        <v>0</v>
      </c>
      <c r="AR196" s="6">
        <v>0</v>
      </c>
      <c r="AS196" s="6">
        <v>0</v>
      </c>
      <c r="AT196" s="6">
        <v>0</v>
      </c>
      <c r="AU196" s="6">
        <v>0</v>
      </c>
      <c r="AV196" s="6">
        <v>0</v>
      </c>
      <c r="AW196" s="6">
        <v>0</v>
      </c>
      <c r="AX196" s="8">
        <v>0</v>
      </c>
      <c r="AY196" s="8">
        <v>0</v>
      </c>
      <c r="AZ196" s="8">
        <v>0</v>
      </c>
      <c r="BA196" s="8">
        <v>0</v>
      </c>
      <c r="BB196" s="8">
        <v>0</v>
      </c>
    </row>
    <row r="197" spans="1:54" x14ac:dyDescent="0.2">
      <c r="A197" s="2" t="s">
        <v>200</v>
      </c>
      <c r="B197" s="2" t="str">
        <f t="shared" ref="B197" si="11">LEFT(C197,2)</f>
        <v>37</v>
      </c>
      <c r="C197" s="2">
        <v>37003</v>
      </c>
      <c r="D197" s="2" t="s">
        <v>203</v>
      </c>
      <c r="E197" s="6">
        <v>0.54389726111772674</v>
      </c>
      <c r="F197" s="6">
        <v>0.55411982096661605</v>
      </c>
      <c r="G197" s="6">
        <v>0.53312117603580667</v>
      </c>
      <c r="H197" s="6">
        <v>0.54207654087792057</v>
      </c>
      <c r="I197" s="6">
        <v>0.51583911633063695</v>
      </c>
      <c r="J197" s="6">
        <v>0.5023841005214964</v>
      </c>
      <c r="K197" s="6">
        <v>0.47630476737978894</v>
      </c>
      <c r="L197" s="6">
        <v>0.44723442696998317</v>
      </c>
      <c r="M197" s="6">
        <v>0.47807128485196898</v>
      </c>
      <c r="N197" s="6">
        <v>0.44521783763807338</v>
      </c>
      <c r="O197" s="6">
        <v>0.44523713710836449</v>
      </c>
      <c r="P197" s="6">
        <v>0.4702373424218782</v>
      </c>
      <c r="Q197" s="6">
        <v>0.59338987393750264</v>
      </c>
      <c r="R197" s="6">
        <v>0.71654240545312697</v>
      </c>
      <c r="S197" s="6">
        <v>0.83969493696875142</v>
      </c>
      <c r="T197" s="6">
        <v>0.96284746848437575</v>
      </c>
      <c r="U197" s="6">
        <v>0.96284746848437575</v>
      </c>
      <c r="V197" s="6">
        <v>1.0860000000000001</v>
      </c>
      <c r="W197" s="6">
        <v>1.6220000000000001</v>
      </c>
      <c r="X197" s="6">
        <v>1.407</v>
      </c>
      <c r="Y197" s="8">
        <v>1.4349084659313434</v>
      </c>
      <c r="Z197" s="8">
        <v>1.9115562437288816</v>
      </c>
      <c r="AA197" s="8">
        <v>2.3882040215264126</v>
      </c>
      <c r="AB197" s="8">
        <v>2.8648517993239224</v>
      </c>
      <c r="AC197" s="8">
        <v>3.3414995771214535</v>
      </c>
      <c r="AD197" s="6">
        <v>0</v>
      </c>
      <c r="AE197" s="6">
        <v>0</v>
      </c>
      <c r="AF197" s="6">
        <v>0</v>
      </c>
      <c r="AG197" s="6">
        <v>0</v>
      </c>
      <c r="AH197" s="6">
        <v>0</v>
      </c>
      <c r="AI197" s="6">
        <v>0</v>
      </c>
      <c r="AJ197" s="6">
        <v>0</v>
      </c>
      <c r="AK197" s="6">
        <v>0</v>
      </c>
      <c r="AL197" s="6">
        <v>0</v>
      </c>
      <c r="AM197" s="6">
        <v>0</v>
      </c>
      <c r="AN197" s="6">
        <v>0</v>
      </c>
      <c r="AO197" s="6">
        <v>0</v>
      </c>
      <c r="AP197" s="6">
        <v>0</v>
      </c>
      <c r="AQ197" s="6">
        <v>0</v>
      </c>
      <c r="AR197" s="6">
        <v>0</v>
      </c>
      <c r="AS197" s="6">
        <v>0</v>
      </c>
      <c r="AT197" s="6">
        <v>0</v>
      </c>
      <c r="AU197" s="6">
        <v>0</v>
      </c>
      <c r="AV197" s="6">
        <v>0</v>
      </c>
      <c r="AW197" s="6">
        <v>0</v>
      </c>
      <c r="AX197" s="8">
        <v>0</v>
      </c>
      <c r="AY197" s="8">
        <v>0</v>
      </c>
      <c r="AZ197" s="8">
        <v>0</v>
      </c>
      <c r="BA197" s="8">
        <v>0</v>
      </c>
      <c r="BB197" s="8">
        <v>0</v>
      </c>
    </row>
    <row r="198" spans="1:54" x14ac:dyDescent="0.2">
      <c r="A198" s="2"/>
      <c r="B198" s="2"/>
      <c r="C198" s="2">
        <v>37004</v>
      </c>
      <c r="D198" s="3" t="s">
        <v>204</v>
      </c>
      <c r="E198" s="6">
        <v>21.048824005256026</v>
      </c>
      <c r="F198" s="6">
        <v>21.444437071408039</v>
      </c>
      <c r="G198" s="6">
        <v>20.631789512585719</v>
      </c>
      <c r="H198" s="6">
        <v>20.978362131975526</v>
      </c>
      <c r="I198" s="6">
        <v>19.962973801995645</v>
      </c>
      <c r="J198" s="6">
        <v>19.442264690181908</v>
      </c>
      <c r="K198" s="6">
        <v>18.432994497597832</v>
      </c>
      <c r="L198" s="6">
        <v>17.307972323738348</v>
      </c>
      <c r="M198" s="6">
        <v>18.501358723771197</v>
      </c>
      <c r="N198" s="6">
        <v>17.229930316593435</v>
      </c>
      <c r="O198" s="6">
        <v>17.230677206093702</v>
      </c>
      <c r="P198" s="6">
        <v>18.198185151726683</v>
      </c>
      <c r="Q198" s="6">
        <v>18.198548121381346</v>
      </c>
      <c r="R198" s="6">
        <v>18.19891109103601</v>
      </c>
      <c r="S198" s="6">
        <v>18.199274060690676</v>
      </c>
      <c r="T198" s="6">
        <v>18.199637030345336</v>
      </c>
      <c r="U198" s="6">
        <v>18.199637030345336</v>
      </c>
      <c r="V198" s="6">
        <v>18.2</v>
      </c>
      <c r="W198" s="6">
        <v>0.14533448275862071</v>
      </c>
      <c r="X198" s="6">
        <v>4.6737722878625139</v>
      </c>
      <c r="Y198" s="8">
        <v>12.181657171034651</v>
      </c>
      <c r="Z198" s="8">
        <v>12.181657171034651</v>
      </c>
      <c r="AA198" s="8">
        <v>12.181657171034651</v>
      </c>
      <c r="AB198" s="8">
        <v>12.181657171034651</v>
      </c>
      <c r="AC198" s="8">
        <v>12.181657171034651</v>
      </c>
      <c r="AD198" s="6">
        <v>0</v>
      </c>
      <c r="AE198" s="6">
        <v>0</v>
      </c>
      <c r="AF198" s="6">
        <v>0</v>
      </c>
      <c r="AG198" s="6">
        <v>0</v>
      </c>
      <c r="AH198" s="6">
        <v>0</v>
      </c>
      <c r="AI198" s="6">
        <v>0</v>
      </c>
      <c r="AJ198" s="6">
        <v>0</v>
      </c>
      <c r="AK198" s="6">
        <v>0</v>
      </c>
      <c r="AL198" s="6">
        <v>0</v>
      </c>
      <c r="AM198" s="6">
        <v>0</v>
      </c>
      <c r="AN198" s="6">
        <v>0</v>
      </c>
      <c r="AO198" s="6">
        <v>0</v>
      </c>
      <c r="AP198" s="6">
        <v>0</v>
      </c>
      <c r="AQ198" s="6">
        <v>0</v>
      </c>
      <c r="AR198" s="6">
        <v>0</v>
      </c>
      <c r="AS198" s="6">
        <v>0</v>
      </c>
      <c r="AT198" s="6">
        <v>0</v>
      </c>
      <c r="AU198" s="6">
        <v>0</v>
      </c>
      <c r="AV198" s="6">
        <v>0</v>
      </c>
      <c r="AW198" s="6">
        <v>0</v>
      </c>
      <c r="AX198" s="8">
        <v>0</v>
      </c>
      <c r="AY198" s="8">
        <v>0</v>
      </c>
      <c r="AZ198" s="8">
        <v>0</v>
      </c>
      <c r="BA198" s="8">
        <v>0</v>
      </c>
      <c r="BB198" s="8">
        <v>0</v>
      </c>
    </row>
    <row r="199" spans="1:54" x14ac:dyDescent="0.2">
      <c r="A199" s="2" t="s">
        <v>200</v>
      </c>
      <c r="B199" s="2" t="str">
        <f t="shared" ref="B199:B211" si="12">LEFT(C199,2)</f>
        <v>37</v>
      </c>
      <c r="C199" s="2">
        <v>37005</v>
      </c>
      <c r="D199" s="2" t="s">
        <v>205</v>
      </c>
      <c r="E199" s="6">
        <v>62.167456945756172</v>
      </c>
      <c r="F199" s="6">
        <v>63.335895536484209</v>
      </c>
      <c r="G199" s="6">
        <v>60.935750420892703</v>
      </c>
      <c r="H199" s="6">
        <v>61.959348622346326</v>
      </c>
      <c r="I199" s="6">
        <v>58.960410996591797</v>
      </c>
      <c r="J199" s="6">
        <v>57.422502689607036</v>
      </c>
      <c r="K199" s="6">
        <v>54.44163491150988</v>
      </c>
      <c r="L199" s="6">
        <v>51.118895002669078</v>
      </c>
      <c r="M199" s="6">
        <v>54.64354785858005</v>
      </c>
      <c r="N199" s="6">
        <v>50.888398842031783</v>
      </c>
      <c r="O199" s="6">
        <v>50.890604771486061</v>
      </c>
      <c r="P199" s="6">
        <v>53.748128238820684</v>
      </c>
      <c r="Q199" s="6">
        <v>54.542102591056548</v>
      </c>
      <c r="R199" s="6">
        <v>55.336076943292412</v>
      </c>
      <c r="S199" s="6">
        <v>56.130051295528276</v>
      </c>
      <c r="T199" s="6">
        <v>56.92402564776414</v>
      </c>
      <c r="U199" s="6">
        <v>60.128999999999998</v>
      </c>
      <c r="V199" s="6">
        <v>57.718000000000004</v>
      </c>
      <c r="W199" s="6">
        <v>74.775000000000006</v>
      </c>
      <c r="X199" s="6">
        <v>75.823999999999998</v>
      </c>
      <c r="Y199" s="8">
        <v>65.552279253366578</v>
      </c>
      <c r="Z199" s="8">
        <v>71.888506172116422</v>
      </c>
      <c r="AA199" s="8">
        <v>78.224733090866266</v>
      </c>
      <c r="AB199" s="8">
        <v>84.560960009615656</v>
      </c>
      <c r="AC199" s="8">
        <v>90.897186928365443</v>
      </c>
      <c r="AD199" s="6">
        <v>0</v>
      </c>
      <c r="AE199" s="6">
        <v>0</v>
      </c>
      <c r="AF199" s="6">
        <v>0</v>
      </c>
      <c r="AG199" s="6">
        <v>0</v>
      </c>
      <c r="AH199" s="6">
        <v>0</v>
      </c>
      <c r="AI199" s="6">
        <v>0</v>
      </c>
      <c r="AJ199" s="6">
        <v>0</v>
      </c>
      <c r="AK199" s="6">
        <v>0</v>
      </c>
      <c r="AL199" s="6">
        <v>0</v>
      </c>
      <c r="AM199" s="6">
        <v>0</v>
      </c>
      <c r="AN199" s="6">
        <v>0</v>
      </c>
      <c r="AO199" s="6">
        <v>0</v>
      </c>
      <c r="AP199" s="6">
        <v>0</v>
      </c>
      <c r="AQ199" s="6">
        <v>0</v>
      </c>
      <c r="AR199" s="6">
        <v>0</v>
      </c>
      <c r="AS199" s="6">
        <v>0</v>
      </c>
      <c r="AT199" s="6">
        <v>0</v>
      </c>
      <c r="AU199" s="6">
        <v>0</v>
      </c>
      <c r="AV199" s="6">
        <v>0</v>
      </c>
      <c r="AW199" s="6">
        <v>0</v>
      </c>
      <c r="AX199" s="8">
        <v>0</v>
      </c>
      <c r="AY199" s="8">
        <v>0</v>
      </c>
      <c r="AZ199" s="8">
        <v>0</v>
      </c>
      <c r="BA199" s="8">
        <v>0</v>
      </c>
      <c r="BB199" s="8">
        <v>0</v>
      </c>
    </row>
    <row r="200" spans="1:54" x14ac:dyDescent="0.2">
      <c r="A200" s="2" t="s">
        <v>200</v>
      </c>
      <c r="B200" s="2" t="str">
        <f t="shared" si="12"/>
        <v>37</v>
      </c>
      <c r="C200" s="2">
        <v>37006</v>
      </c>
      <c r="D200" s="2" t="s">
        <v>206</v>
      </c>
      <c r="E200" s="6">
        <v>1467.5329999999999</v>
      </c>
      <c r="F200" s="6">
        <v>1616.1669999999999</v>
      </c>
      <c r="G200" s="6">
        <v>1724.6579999999999</v>
      </c>
      <c r="H200" s="6">
        <v>1747.7850000000001</v>
      </c>
      <c r="I200" s="6">
        <v>1719.027</v>
      </c>
      <c r="J200" s="6">
        <v>1802.6130000000001</v>
      </c>
      <c r="K200" s="6">
        <v>1793.3820000000001</v>
      </c>
      <c r="L200" s="6">
        <v>1711.17</v>
      </c>
      <c r="M200" s="6">
        <v>1726.423</v>
      </c>
      <c r="N200" s="6">
        <v>1715.366</v>
      </c>
      <c r="O200" s="6">
        <v>1889.2750000000001</v>
      </c>
      <c r="P200" s="6">
        <v>1974.3</v>
      </c>
      <c r="Q200" s="6">
        <v>2017.741</v>
      </c>
      <c r="R200" s="6">
        <v>2125.1350000000002</v>
      </c>
      <c r="S200" s="6">
        <v>2159.3510000000001</v>
      </c>
      <c r="T200" s="6">
        <v>2177.3829999999998</v>
      </c>
      <c r="U200" s="6">
        <v>2587.1219999999998</v>
      </c>
      <c r="V200" s="6">
        <v>2986.7330000000002</v>
      </c>
      <c r="W200" s="6">
        <v>3059.5459999999998</v>
      </c>
      <c r="X200" s="6">
        <v>3188.04</v>
      </c>
      <c r="Y200" s="8">
        <v>3063.2557223739714</v>
      </c>
      <c r="Z200" s="8">
        <v>3675.2013610294089</v>
      </c>
      <c r="AA200" s="8">
        <v>4287.1469996848755</v>
      </c>
      <c r="AB200" s="8">
        <v>4899.0926383403421</v>
      </c>
      <c r="AC200" s="8">
        <v>5511.0382769958087</v>
      </c>
      <c r="AD200" s="6">
        <v>13255.760880000016</v>
      </c>
      <c r="AE200" s="6">
        <v>13439.822400000005</v>
      </c>
      <c r="AF200" s="6">
        <v>13623.883919999993</v>
      </c>
      <c r="AG200" s="6">
        <v>13807.945439999981</v>
      </c>
      <c r="AH200" s="6">
        <v>13992.00695999997</v>
      </c>
      <c r="AI200" s="6">
        <v>14176.068480000016</v>
      </c>
      <c r="AJ200" s="6">
        <v>14360.130000000005</v>
      </c>
      <c r="AK200" s="6">
        <v>14544.191519999993</v>
      </c>
      <c r="AL200" s="6">
        <v>14728.253039999981</v>
      </c>
      <c r="AM200" s="6">
        <v>14912.31455999997</v>
      </c>
      <c r="AN200" s="6">
        <v>15096.376080000016</v>
      </c>
      <c r="AO200" s="6">
        <v>15280.437600000005</v>
      </c>
      <c r="AP200" s="6">
        <v>15263.001812495</v>
      </c>
      <c r="AQ200" s="6">
        <v>15245.566024989996</v>
      </c>
      <c r="AR200" s="6">
        <v>15228.130237484991</v>
      </c>
      <c r="AS200" s="6">
        <v>15210.694449979987</v>
      </c>
      <c r="AT200" s="6">
        <v>15193.258662474982</v>
      </c>
      <c r="AU200" s="6">
        <v>15175.822874969977</v>
      </c>
      <c r="AV200" s="6">
        <v>15158.387087464973</v>
      </c>
      <c r="AW200" s="6">
        <v>15140.951299959968</v>
      </c>
      <c r="AX200" s="8">
        <v>15501.450140435132</v>
      </c>
      <c r="AY200" s="8">
        <v>16265.707682242677</v>
      </c>
      <c r="AZ200" s="8">
        <v>16240.472763409447</v>
      </c>
      <c r="BA200" s="8">
        <v>17145.324853002228</v>
      </c>
      <c r="BB200" s="8">
        <v>17260.68448195434</v>
      </c>
    </row>
    <row r="201" spans="1:54" x14ac:dyDescent="0.2">
      <c r="A201" s="2" t="s">
        <v>200</v>
      </c>
      <c r="B201" s="2" t="str">
        <f t="shared" si="12"/>
        <v>37</v>
      </c>
      <c r="C201" s="2">
        <v>37007</v>
      </c>
      <c r="D201" s="2" t="s">
        <v>207</v>
      </c>
      <c r="E201" s="6">
        <v>5.2758034328419487</v>
      </c>
      <c r="F201" s="6">
        <v>5.3749622633761742</v>
      </c>
      <c r="G201" s="6">
        <v>5.1712754075473244</v>
      </c>
      <c r="H201" s="6">
        <v>5.2581424465158291</v>
      </c>
      <c r="I201" s="6">
        <v>5.0036394284071779</v>
      </c>
      <c r="J201" s="6">
        <v>4.8731257750585133</v>
      </c>
      <c r="K201" s="6">
        <v>4.6201562435839527</v>
      </c>
      <c r="L201" s="6">
        <v>4.3381739416088365</v>
      </c>
      <c r="M201" s="6">
        <v>4.6372914630640993</v>
      </c>
      <c r="N201" s="6">
        <v>4.3186130250893111</v>
      </c>
      <c r="O201" s="6">
        <v>4.318800229951135</v>
      </c>
      <c r="P201" s="6">
        <v>4.5613022214922188</v>
      </c>
      <c r="Q201" s="6">
        <v>4.5690417771937746</v>
      </c>
      <c r="R201" s="6">
        <v>4.5767813328953313</v>
      </c>
      <c r="S201" s="6">
        <v>4.5845208885968871</v>
      </c>
      <c r="T201" s="6">
        <v>4.5922604442984438</v>
      </c>
      <c r="U201" s="6">
        <v>4.5922604442984438</v>
      </c>
      <c r="V201" s="6">
        <v>4.5999999999999996</v>
      </c>
      <c r="W201" s="6">
        <v>0.81399999999999995</v>
      </c>
      <c r="X201" s="6">
        <v>0.373</v>
      </c>
      <c r="Y201" s="8">
        <v>3.3354201480994816</v>
      </c>
      <c r="Z201" s="8">
        <v>3.3354201480994816</v>
      </c>
      <c r="AA201" s="8">
        <v>3.3354201480994816</v>
      </c>
      <c r="AB201" s="8">
        <v>3.3354201480994816</v>
      </c>
      <c r="AC201" s="8">
        <v>3.3354201480994816</v>
      </c>
      <c r="AD201" s="6">
        <v>8.1584812500000226</v>
      </c>
      <c r="AE201" s="6">
        <v>8.6096250000000509</v>
      </c>
      <c r="AF201" s="6">
        <v>9.0607687500000793</v>
      </c>
      <c r="AG201" s="6">
        <v>9.511912499999994</v>
      </c>
      <c r="AH201" s="6">
        <v>9.9630562500000224</v>
      </c>
      <c r="AI201" s="6">
        <v>10.414200000000051</v>
      </c>
      <c r="AJ201" s="6">
        <v>10.865343749999965</v>
      </c>
      <c r="AK201" s="6">
        <v>11.316487499999994</v>
      </c>
      <c r="AL201" s="6">
        <v>11.767631250000022</v>
      </c>
      <c r="AM201" s="6">
        <v>12.218775000000051</v>
      </c>
      <c r="AN201" s="6">
        <v>12.669918750000079</v>
      </c>
      <c r="AO201" s="6">
        <v>13.121062499999994</v>
      </c>
      <c r="AP201" s="6">
        <v>13.549344040043707</v>
      </c>
      <c r="AQ201" s="6">
        <v>13.977625580087306</v>
      </c>
      <c r="AR201" s="6">
        <v>14.405907120130905</v>
      </c>
      <c r="AS201" s="6">
        <v>14.834188660174391</v>
      </c>
      <c r="AT201" s="6">
        <v>15.26247020021799</v>
      </c>
      <c r="AU201" s="6">
        <v>15.690751740261589</v>
      </c>
      <c r="AV201" s="6">
        <v>16.119033280305189</v>
      </c>
      <c r="AW201" s="6">
        <v>16.547314820348788</v>
      </c>
      <c r="AX201" s="8">
        <v>16.626111557588445</v>
      </c>
      <c r="AY201" s="8">
        <v>17.020095243787239</v>
      </c>
      <c r="AZ201" s="8">
        <v>17.414078929986005</v>
      </c>
      <c r="BA201" s="8">
        <v>17.808062616184799</v>
      </c>
      <c r="BB201" s="8">
        <v>18.202046302383565</v>
      </c>
    </row>
    <row r="202" spans="1:54" x14ac:dyDescent="0.2">
      <c r="A202" s="2" t="s">
        <v>200</v>
      </c>
      <c r="B202" s="2" t="str">
        <f t="shared" si="12"/>
        <v>37</v>
      </c>
      <c r="C202" s="2">
        <v>37008</v>
      </c>
      <c r="D202" s="2" t="s">
        <v>208</v>
      </c>
      <c r="E202" s="6">
        <v>19.525911674126391</v>
      </c>
      <c r="F202" s="6">
        <v>19.892901572701515</v>
      </c>
      <c r="G202" s="6">
        <v>19.139050219685462</v>
      </c>
      <c r="H202" s="6">
        <v>19.460547817517348</v>
      </c>
      <c r="I202" s="6">
        <v>18.518624276269865</v>
      </c>
      <c r="J202" s="6">
        <v>18.035589208721717</v>
      </c>
      <c r="K202" s="6">
        <v>17.099341148934421</v>
      </c>
      <c r="L202" s="6">
        <v>16.055715928222398</v>
      </c>
      <c r="M202" s="6">
        <v>17.162759126185687</v>
      </c>
      <c r="N202" s="6">
        <v>15.983320371206833</v>
      </c>
      <c r="O202" s="6">
        <v>15.984013222190285</v>
      </c>
      <c r="P202" s="6">
        <v>16.881520592945428</v>
      </c>
      <c r="Q202" s="6">
        <v>14.548816474356343</v>
      </c>
      <c r="R202" s="6">
        <v>12.216112355767256</v>
      </c>
      <c r="S202" s="6">
        <v>9.8834082371781733</v>
      </c>
      <c r="T202" s="6">
        <v>7.5507041185890866</v>
      </c>
      <c r="U202" s="6">
        <v>0.92200000000000004</v>
      </c>
      <c r="V202" s="6">
        <v>5.218</v>
      </c>
      <c r="W202" s="6">
        <v>6.14</v>
      </c>
      <c r="X202" s="6">
        <v>7.74</v>
      </c>
      <c r="Y202" s="8">
        <v>4.0933333333333328</v>
      </c>
      <c r="Z202" s="8">
        <v>4.0933333333333328</v>
      </c>
      <c r="AA202" s="8">
        <v>4.0933333333333328</v>
      </c>
      <c r="AB202" s="8">
        <v>4.0933333333333328</v>
      </c>
      <c r="AC202" s="8">
        <v>4.0933333333333328</v>
      </c>
      <c r="AD202" s="6">
        <v>0</v>
      </c>
      <c r="AE202" s="6">
        <v>0</v>
      </c>
      <c r="AF202" s="6">
        <v>0</v>
      </c>
      <c r="AG202" s="6">
        <v>0</v>
      </c>
      <c r="AH202" s="6">
        <v>0</v>
      </c>
      <c r="AI202" s="6">
        <v>0</v>
      </c>
      <c r="AJ202" s="6">
        <v>0</v>
      </c>
      <c r="AK202" s="6">
        <v>0</v>
      </c>
      <c r="AL202" s="6">
        <v>0</v>
      </c>
      <c r="AM202" s="6">
        <v>0</v>
      </c>
      <c r="AN202" s="6">
        <v>0</v>
      </c>
      <c r="AO202" s="6">
        <v>0</v>
      </c>
      <c r="AP202" s="6">
        <v>0</v>
      </c>
      <c r="AQ202" s="6">
        <v>0</v>
      </c>
      <c r="AR202" s="6">
        <v>0</v>
      </c>
      <c r="AS202" s="6">
        <v>0</v>
      </c>
      <c r="AT202" s="6">
        <v>0</v>
      </c>
      <c r="AU202" s="6">
        <v>0</v>
      </c>
      <c r="AV202" s="6">
        <v>0</v>
      </c>
      <c r="AW202" s="6">
        <v>0</v>
      </c>
      <c r="AX202" s="8">
        <v>0</v>
      </c>
      <c r="AY202" s="8">
        <v>0</v>
      </c>
      <c r="AZ202" s="8">
        <v>0</v>
      </c>
      <c r="BA202" s="8">
        <v>0</v>
      </c>
      <c r="BB202" s="8">
        <v>0</v>
      </c>
    </row>
    <row r="203" spans="1:54" x14ac:dyDescent="0.2">
      <c r="A203" s="2" t="s">
        <v>200</v>
      </c>
      <c r="B203" s="2" t="str">
        <f t="shared" si="12"/>
        <v>37</v>
      </c>
      <c r="C203" s="2">
        <v>37009</v>
      </c>
      <c r="D203" s="2" t="s">
        <v>209</v>
      </c>
      <c r="E203" s="6">
        <v>38.290367182687966</v>
      </c>
      <c r="F203" s="6">
        <v>39.010035396049766</v>
      </c>
      <c r="G203" s="6">
        <v>37.53173079292079</v>
      </c>
      <c r="H203" s="6">
        <v>38.162188477805614</v>
      </c>
      <c r="I203" s="6">
        <v>36.315073789676831</v>
      </c>
      <c r="J203" s="6">
        <v>35.367840676713342</v>
      </c>
      <c r="K203" s="6">
        <v>33.53185562353714</v>
      </c>
      <c r="L203" s="6">
        <v>31.485303658686814</v>
      </c>
      <c r="M203" s="6">
        <v>33.656218453578617</v>
      </c>
      <c r="N203" s="6">
        <v>31.343335769720365</v>
      </c>
      <c r="O203" s="6">
        <v>31.344694452428858</v>
      </c>
      <c r="P203" s="6">
        <v>33.104708906500228</v>
      </c>
      <c r="Q203" s="6">
        <v>37.266367125200176</v>
      </c>
      <c r="R203" s="6">
        <v>41.428025343900138</v>
      </c>
      <c r="S203" s="6">
        <v>45.589683562600086</v>
      </c>
      <c r="T203" s="6">
        <v>49.751341781300049</v>
      </c>
      <c r="U203" s="6">
        <v>48.360999999999997</v>
      </c>
      <c r="V203" s="6">
        <v>53.912999999999997</v>
      </c>
      <c r="W203" s="6">
        <v>65.650000000000006</v>
      </c>
      <c r="X203" s="6">
        <v>71.584999999999994</v>
      </c>
      <c r="Y203" s="8">
        <v>62.231595508043483</v>
      </c>
      <c r="Z203" s="8">
        <v>76.228641260377572</v>
      </c>
      <c r="AA203" s="8">
        <v>90.225687012710978</v>
      </c>
      <c r="AB203" s="8">
        <v>104.22273276504461</v>
      </c>
      <c r="AC203" s="8">
        <v>118.2197785173787</v>
      </c>
      <c r="AD203" s="6">
        <v>1.9660874999999578</v>
      </c>
      <c r="AE203" s="6">
        <v>2.2364999999998645</v>
      </c>
      <c r="AF203" s="6">
        <v>2.5069124999998849</v>
      </c>
      <c r="AG203" s="6">
        <v>2.7773249999999052</v>
      </c>
      <c r="AH203" s="6">
        <v>3.0477374999999256</v>
      </c>
      <c r="AI203" s="6">
        <v>3.318149999999946</v>
      </c>
      <c r="AJ203" s="6">
        <v>3.5885624999999663</v>
      </c>
      <c r="AK203" s="6">
        <v>3.858974999999873</v>
      </c>
      <c r="AL203" s="6">
        <v>4.1293874999998934</v>
      </c>
      <c r="AM203" s="6">
        <v>4.3997999999999138</v>
      </c>
      <c r="AN203" s="6">
        <v>4.6702124999999342</v>
      </c>
      <c r="AO203" s="6">
        <v>4.9406249999999545</v>
      </c>
      <c r="AP203" s="6">
        <v>4.9577892294330539</v>
      </c>
      <c r="AQ203" s="6">
        <v>4.9749534588661106</v>
      </c>
      <c r="AR203" s="6">
        <v>4.9921176882991602</v>
      </c>
      <c r="AS203" s="6">
        <v>5.009281917732217</v>
      </c>
      <c r="AT203" s="6">
        <v>5.0264461471652737</v>
      </c>
      <c r="AU203" s="6">
        <v>5.0436103765983233</v>
      </c>
      <c r="AV203" s="6">
        <v>5.0607746060313801</v>
      </c>
      <c r="AW203" s="6">
        <v>5.0779388354644297</v>
      </c>
      <c r="AX203" s="8">
        <v>5.1988421410707417</v>
      </c>
      <c r="AY203" s="8">
        <v>5.8033586691022094</v>
      </c>
      <c r="AZ203" s="8">
        <v>6.4078751971337056</v>
      </c>
      <c r="BA203" s="8">
        <v>7.0123917251651733</v>
      </c>
      <c r="BB203" s="8">
        <v>7.616908253196641</v>
      </c>
    </row>
    <row r="204" spans="1:54" x14ac:dyDescent="0.2">
      <c r="A204" s="2" t="s">
        <v>200</v>
      </c>
      <c r="B204" s="2" t="str">
        <f t="shared" si="12"/>
        <v>37</v>
      </c>
      <c r="C204" s="2">
        <v>37010</v>
      </c>
      <c r="D204" s="2" t="s">
        <v>210</v>
      </c>
      <c r="E204" s="6">
        <v>18.393311121466294</v>
      </c>
      <c r="F204" s="6">
        <v>17.725405871388631</v>
      </c>
      <c r="G204" s="6">
        <v>16.002601273687478</v>
      </c>
      <c r="H204" s="6">
        <v>15.280776017396708</v>
      </c>
      <c r="I204" s="6">
        <v>14.24366697732215</v>
      </c>
      <c r="J204" s="6">
        <v>12.318470177073625</v>
      </c>
      <c r="K204" s="6">
        <v>12.960458682820752</v>
      </c>
      <c r="L204" s="6">
        <v>10.874050947499223</v>
      </c>
      <c r="M204" s="6">
        <v>10.690107952780366</v>
      </c>
      <c r="N204" s="6">
        <v>11.379427461944703</v>
      </c>
      <c r="O204" s="6">
        <v>11.45575007766387</v>
      </c>
      <c r="P204" s="6">
        <v>10.546687325256292</v>
      </c>
      <c r="Q204" s="6">
        <v>9.144949860205033</v>
      </c>
      <c r="R204" s="6">
        <v>7.7432123951537735</v>
      </c>
      <c r="S204" s="6">
        <v>6.3414749301025166</v>
      </c>
      <c r="T204" s="6">
        <v>4.939737465051258</v>
      </c>
      <c r="U204" s="6">
        <v>4.939737465051258</v>
      </c>
      <c r="V204" s="6">
        <v>3.5379999999999998</v>
      </c>
      <c r="W204" s="6">
        <v>3.367</v>
      </c>
      <c r="X204" s="6">
        <v>5.1059999999999999</v>
      </c>
      <c r="Y204" s="8">
        <v>3.9482458216837522</v>
      </c>
      <c r="Z204" s="8">
        <v>3.9482458216837522</v>
      </c>
      <c r="AA204" s="8">
        <v>3.9482458216837522</v>
      </c>
      <c r="AB204" s="8">
        <v>3.9482458216837522</v>
      </c>
      <c r="AC204" s="8">
        <v>3.9482458216837522</v>
      </c>
      <c r="AD204" s="6">
        <v>101.50590000000011</v>
      </c>
      <c r="AE204" s="6">
        <v>101.93250000000012</v>
      </c>
      <c r="AF204" s="6">
        <v>102.35910000000001</v>
      </c>
      <c r="AG204" s="6">
        <v>102.78570000000002</v>
      </c>
      <c r="AH204" s="6">
        <v>103.21230000000003</v>
      </c>
      <c r="AI204" s="6">
        <v>103.63890000000004</v>
      </c>
      <c r="AJ204" s="6">
        <v>104.06550000000004</v>
      </c>
      <c r="AK204" s="6">
        <v>104.49210000000005</v>
      </c>
      <c r="AL204" s="6">
        <v>104.91870000000006</v>
      </c>
      <c r="AM204" s="6">
        <v>105.34530000000007</v>
      </c>
      <c r="AN204" s="6">
        <v>105.77190000000007</v>
      </c>
      <c r="AO204" s="6">
        <v>106.19850000000008</v>
      </c>
      <c r="AP204" s="6">
        <v>105.68047264172378</v>
      </c>
      <c r="AQ204" s="6">
        <v>105.1624452834476</v>
      </c>
      <c r="AR204" s="6">
        <v>104.64441792517164</v>
      </c>
      <c r="AS204" s="6">
        <v>104.12639056689545</v>
      </c>
      <c r="AT204" s="6">
        <v>103.60836320861927</v>
      </c>
      <c r="AU204" s="6">
        <v>103.09033585034308</v>
      </c>
      <c r="AV204" s="6">
        <v>102.5723084920669</v>
      </c>
      <c r="AW204" s="6">
        <v>102.05428113379094</v>
      </c>
      <c r="AX204" s="8">
        <v>102.54025390109462</v>
      </c>
      <c r="AY204" s="8">
        <v>104.97011773761346</v>
      </c>
      <c r="AZ204" s="8">
        <v>107.39998157413231</v>
      </c>
      <c r="BA204" s="8">
        <v>109.82984541065116</v>
      </c>
      <c r="BB204" s="8">
        <v>112.25970924717001</v>
      </c>
    </row>
    <row r="205" spans="1:54" x14ac:dyDescent="0.2">
      <c r="A205" s="2" t="s">
        <v>200</v>
      </c>
      <c r="B205" s="2" t="str">
        <f t="shared" si="12"/>
        <v>37</v>
      </c>
      <c r="C205" s="2">
        <v>37011</v>
      </c>
      <c r="D205" s="2" t="s">
        <v>211</v>
      </c>
      <c r="E205" s="6">
        <v>26.379017164209749</v>
      </c>
      <c r="F205" s="6">
        <v>26.874811316880876</v>
      </c>
      <c r="G205" s="6">
        <v>25.856377037736625</v>
      </c>
      <c r="H205" s="6">
        <v>26.29071223257915</v>
      </c>
      <c r="I205" s="6">
        <v>25.018197142035891</v>
      </c>
      <c r="J205" s="6">
        <v>24.365628875292572</v>
      </c>
      <c r="K205" s="6">
        <v>23.100781217919764</v>
      </c>
      <c r="L205" s="6">
        <v>21.690869708044186</v>
      </c>
      <c r="M205" s="6">
        <v>23.186457315320496</v>
      </c>
      <c r="N205" s="6">
        <v>21.593065125446561</v>
      </c>
      <c r="O205" s="6">
        <v>21.594001149755677</v>
      </c>
      <c r="P205" s="6">
        <v>22.806511107461095</v>
      </c>
      <c r="Q205" s="6">
        <v>24.828808885968876</v>
      </c>
      <c r="R205" s="6">
        <v>26.851106664476657</v>
      </c>
      <c r="S205" s="6">
        <v>28.873404442984441</v>
      </c>
      <c r="T205" s="6">
        <v>30.895702221492222</v>
      </c>
      <c r="U205" s="6">
        <v>31.07</v>
      </c>
      <c r="V205" s="6">
        <v>32.917999999999999</v>
      </c>
      <c r="W205" s="6">
        <v>34.468000000000004</v>
      </c>
      <c r="X205" s="6">
        <v>37.533999999999999</v>
      </c>
      <c r="Y205" s="8">
        <v>35.267416418595303</v>
      </c>
      <c r="Z205" s="8">
        <v>40.987442229638305</v>
      </c>
      <c r="AA205" s="8">
        <v>46.70746804068142</v>
      </c>
      <c r="AB205" s="8">
        <v>52.427493851724421</v>
      </c>
      <c r="AC205" s="8">
        <v>58.147519662767422</v>
      </c>
      <c r="AD205" s="6">
        <v>12.66947499999992</v>
      </c>
      <c r="AE205" s="6">
        <v>13.221749999999929</v>
      </c>
      <c r="AF205" s="6">
        <v>13.774024999999938</v>
      </c>
      <c r="AG205" s="6">
        <v>14.326299999999947</v>
      </c>
      <c r="AH205" s="6">
        <v>14.878574999999955</v>
      </c>
      <c r="AI205" s="6">
        <v>15.430849999999964</v>
      </c>
      <c r="AJ205" s="6">
        <v>15.983124999999973</v>
      </c>
      <c r="AK205" s="6">
        <v>16.535399999999981</v>
      </c>
      <c r="AL205" s="6">
        <v>17.08767499999999</v>
      </c>
      <c r="AM205" s="6">
        <v>17.639949999999999</v>
      </c>
      <c r="AN205" s="6">
        <v>18.192225000000008</v>
      </c>
      <c r="AO205" s="6">
        <v>18.744499999999789</v>
      </c>
      <c r="AP205" s="6">
        <v>20.401564522077479</v>
      </c>
      <c r="AQ205" s="6">
        <v>22.058629044155168</v>
      </c>
      <c r="AR205" s="6">
        <v>23.715693566232858</v>
      </c>
      <c r="AS205" s="6">
        <v>25.372758088311002</v>
      </c>
      <c r="AT205" s="6">
        <v>27.029822610388692</v>
      </c>
      <c r="AU205" s="6">
        <v>28.686887132466381</v>
      </c>
      <c r="AV205" s="6">
        <v>30.343951654544071</v>
      </c>
      <c r="AW205" s="6">
        <v>32.001016176621761</v>
      </c>
      <c r="AX205" s="8">
        <v>32.762945133208405</v>
      </c>
      <c r="AY205" s="8">
        <v>36.572589916139577</v>
      </c>
      <c r="AZ205" s="8">
        <v>40.38223469907075</v>
      </c>
      <c r="BA205" s="8">
        <v>44.191879482001923</v>
      </c>
      <c r="BB205" s="8">
        <v>48.001524264933096</v>
      </c>
    </row>
    <row r="206" spans="1:54" x14ac:dyDescent="0.2">
      <c r="A206" s="2" t="s">
        <v>200</v>
      </c>
      <c r="B206" s="2" t="str">
        <f t="shared" si="12"/>
        <v>37</v>
      </c>
      <c r="C206" s="2">
        <v>37012</v>
      </c>
      <c r="D206" s="2" t="s">
        <v>212</v>
      </c>
      <c r="E206" s="6">
        <v>5.1126342545066317</v>
      </c>
      <c r="F206" s="6">
        <v>5.2087263170861906</v>
      </c>
      <c r="G206" s="6">
        <v>5.0113390547365828</v>
      </c>
      <c r="H206" s="6">
        <v>5.0955194842524536</v>
      </c>
      <c r="I206" s="6">
        <v>4.8488876935079874</v>
      </c>
      <c r="J206" s="6">
        <v>4.7224105449020657</v>
      </c>
      <c r="K206" s="6">
        <v>4.4772648133700157</v>
      </c>
      <c r="L206" s="6">
        <v>4.204003613517842</v>
      </c>
      <c r="M206" s="6">
        <v>4.4938700776085083</v>
      </c>
      <c r="N206" s="6">
        <v>4.1850476737978894</v>
      </c>
      <c r="O206" s="6">
        <v>4.1852290888186259</v>
      </c>
      <c r="P206" s="6">
        <v>4.4202310187656551</v>
      </c>
      <c r="Q206" s="6">
        <v>4.4161848150125236</v>
      </c>
      <c r="R206" s="6">
        <v>4.4121386112593921</v>
      </c>
      <c r="S206" s="6">
        <v>4.4080924075062624</v>
      </c>
      <c r="T206" s="6">
        <v>4.4040462037531309</v>
      </c>
      <c r="U206" s="6">
        <v>4.4040462037531309</v>
      </c>
      <c r="V206" s="6">
        <v>4.4000000000000004</v>
      </c>
      <c r="W206" s="6">
        <v>0.20899999999999999</v>
      </c>
      <c r="X206" s="6">
        <v>0.13800000000000001</v>
      </c>
      <c r="Y206" s="8">
        <v>3.0043487345843771</v>
      </c>
      <c r="Z206" s="8">
        <v>3.0043487345843771</v>
      </c>
      <c r="AA206" s="8">
        <v>3.0043487345843771</v>
      </c>
      <c r="AB206" s="8">
        <v>3.0043487345843771</v>
      </c>
      <c r="AC206" s="8">
        <v>3.0043487345843771</v>
      </c>
      <c r="AD206" s="6">
        <v>6.0367749999998068</v>
      </c>
      <c r="AE206" s="6">
        <v>6.75974999999994</v>
      </c>
      <c r="AF206" s="6">
        <v>7.4827249999998457</v>
      </c>
      <c r="AG206" s="6">
        <v>8.2056999999997515</v>
      </c>
      <c r="AH206" s="6">
        <v>8.9286749999998847</v>
      </c>
      <c r="AI206" s="6">
        <v>9.6516499999997905</v>
      </c>
      <c r="AJ206" s="6">
        <v>10.374624999999924</v>
      </c>
      <c r="AK206" s="6">
        <v>11.097599999999829</v>
      </c>
      <c r="AL206" s="6">
        <v>11.820574999999735</v>
      </c>
      <c r="AM206" s="6">
        <v>12.543549999999868</v>
      </c>
      <c r="AN206" s="6">
        <v>13.266524999999774</v>
      </c>
      <c r="AO206" s="6">
        <v>13.989499999999907</v>
      </c>
      <c r="AP206" s="6">
        <v>14.447530985107392</v>
      </c>
      <c r="AQ206" s="6">
        <v>14.905561970214876</v>
      </c>
      <c r="AR206" s="6">
        <v>15.363592955322247</v>
      </c>
      <c r="AS206" s="6">
        <v>15.821623940429618</v>
      </c>
      <c r="AT206" s="6">
        <v>16.279654925537102</v>
      </c>
      <c r="AU206" s="6">
        <v>16.737685910644473</v>
      </c>
      <c r="AV206" s="6">
        <v>17.195716895751957</v>
      </c>
      <c r="AW206" s="6">
        <v>17.653747880859328</v>
      </c>
      <c r="AX206" s="8">
        <v>17.737813346958688</v>
      </c>
      <c r="AY206" s="8">
        <v>18.15814067745535</v>
      </c>
      <c r="AZ206" s="8">
        <v>18.578468007951983</v>
      </c>
      <c r="BA206" s="8">
        <v>18.998795338448645</v>
      </c>
      <c r="BB206" s="8">
        <v>19.419122668945306</v>
      </c>
    </row>
    <row r="207" spans="1:54" x14ac:dyDescent="0.2">
      <c r="A207" s="2" t="s">
        <v>200</v>
      </c>
      <c r="B207" s="2" t="str">
        <f t="shared" si="12"/>
        <v>37</v>
      </c>
      <c r="C207" s="2">
        <v>37013</v>
      </c>
      <c r="D207" s="2" t="s">
        <v>213</v>
      </c>
      <c r="E207" s="6">
        <v>6.5560316868592725</v>
      </c>
      <c r="F207" s="6">
        <v>6.3179664492078285</v>
      </c>
      <c r="G207" s="6">
        <v>5.7038974836905876</v>
      </c>
      <c r="H207" s="6">
        <v>5.4466132339235793</v>
      </c>
      <c r="I207" s="6">
        <v>5.0769506057781921</v>
      </c>
      <c r="J207" s="6">
        <v>4.3907418452935687</v>
      </c>
      <c r="K207" s="6">
        <v>4.6195694315004658</v>
      </c>
      <c r="L207" s="6">
        <v>3.8758993476234855</v>
      </c>
      <c r="M207" s="6">
        <v>3.8103355079217147</v>
      </c>
      <c r="N207" s="6">
        <v>4.0560335507921712</v>
      </c>
      <c r="O207" s="6">
        <v>4.0832376514445485</v>
      </c>
      <c r="P207" s="6">
        <v>3.759215284249767</v>
      </c>
      <c r="Q207" s="6">
        <v>3.4753722273998138</v>
      </c>
      <c r="R207" s="6">
        <v>3.1915291705498605</v>
      </c>
      <c r="S207" s="6">
        <v>2.9076861136999068</v>
      </c>
      <c r="T207" s="6">
        <v>2.6238430568499531</v>
      </c>
      <c r="U207" s="6">
        <v>2.6238430568499531</v>
      </c>
      <c r="V207" s="6">
        <v>2.34</v>
      </c>
      <c r="W207" s="6">
        <v>2.3540000000000001</v>
      </c>
      <c r="X207" s="6">
        <v>2.4900000000000002</v>
      </c>
      <c r="Y207" s="8">
        <v>2.4392810189499845</v>
      </c>
      <c r="Z207" s="8">
        <v>2.4392810189499845</v>
      </c>
      <c r="AA207" s="8">
        <v>2.4392810189499845</v>
      </c>
      <c r="AB207" s="8">
        <v>2.4392810189499845</v>
      </c>
      <c r="AC207" s="8">
        <v>2.4392810189499845</v>
      </c>
      <c r="AD207" s="6">
        <v>125.55937500000005</v>
      </c>
      <c r="AE207" s="6">
        <v>125.10900000000004</v>
      </c>
      <c r="AF207" s="6">
        <v>124.65862500000014</v>
      </c>
      <c r="AG207" s="6">
        <v>124.20825000000013</v>
      </c>
      <c r="AH207" s="6">
        <v>123.75787500000013</v>
      </c>
      <c r="AI207" s="6">
        <v>123.30750000000012</v>
      </c>
      <c r="AJ207" s="6">
        <v>122.85712500000011</v>
      </c>
      <c r="AK207" s="6">
        <v>122.4067500000001</v>
      </c>
      <c r="AL207" s="6">
        <v>121.95637500000009</v>
      </c>
      <c r="AM207" s="6">
        <v>121.50600000000009</v>
      </c>
      <c r="AN207" s="6">
        <v>121.05562500000008</v>
      </c>
      <c r="AO207" s="6">
        <v>120.60525000000007</v>
      </c>
      <c r="AP207" s="6">
        <v>120.10917684245692</v>
      </c>
      <c r="AQ207" s="6">
        <v>119.61310368491365</v>
      </c>
      <c r="AR207" s="6">
        <v>119.11703052737039</v>
      </c>
      <c r="AS207" s="6">
        <v>118.62095736982712</v>
      </c>
      <c r="AT207" s="6">
        <v>118.12488421228386</v>
      </c>
      <c r="AU207" s="6">
        <v>117.62881105474071</v>
      </c>
      <c r="AV207" s="6">
        <v>117.13273789719744</v>
      </c>
      <c r="AW207" s="6">
        <v>116.63666473965418</v>
      </c>
      <c r="AX207" s="8">
        <v>117.19207742889057</v>
      </c>
      <c r="AY207" s="8">
        <v>119.96914087507275</v>
      </c>
      <c r="AZ207" s="8">
        <v>122.74620432125516</v>
      </c>
      <c r="BA207" s="8">
        <v>125.52326776743735</v>
      </c>
      <c r="BB207" s="8">
        <v>128.30033121361953</v>
      </c>
    </row>
    <row r="208" spans="1:54" x14ac:dyDescent="0.2">
      <c r="A208" s="2" t="s">
        <v>200</v>
      </c>
      <c r="B208" s="2" t="str">
        <f t="shared" si="12"/>
        <v>37</v>
      </c>
      <c r="C208" s="2">
        <v>37014</v>
      </c>
      <c r="D208" s="2" t="s">
        <v>214</v>
      </c>
      <c r="E208" s="6">
        <v>9.3006431651131276</v>
      </c>
      <c r="F208" s="6">
        <v>9.4754489385291336</v>
      </c>
      <c r="G208" s="6">
        <v>9.1163721102122945</v>
      </c>
      <c r="H208" s="6">
        <v>9.2695088490124409</v>
      </c>
      <c r="I208" s="6">
        <v>8.8208488892538917</v>
      </c>
      <c r="J208" s="6">
        <v>8.5907681189175875</v>
      </c>
      <c r="K208" s="6">
        <v>8.1448115221943915</v>
      </c>
      <c r="L208" s="6">
        <v>7.6477087011867129</v>
      </c>
      <c r="M208" s="6">
        <v>8.1750189709686687</v>
      </c>
      <c r="N208" s="6">
        <v>7.6132250236110544</v>
      </c>
      <c r="O208" s="6">
        <v>7.6135550445530322</v>
      </c>
      <c r="P208" s="6">
        <v>8.0410585554141178</v>
      </c>
      <c r="Q208" s="6">
        <v>7.9256468443312942</v>
      </c>
      <c r="R208" s="6">
        <v>7.8102351332484705</v>
      </c>
      <c r="S208" s="6">
        <v>7.694823422165646</v>
      </c>
      <c r="T208" s="6">
        <v>7.5794117110828241</v>
      </c>
      <c r="U208" s="6">
        <v>7.5140000000000002</v>
      </c>
      <c r="V208" s="6">
        <v>7.4640000000000004</v>
      </c>
      <c r="W208" s="6">
        <v>5.9589999999999996</v>
      </c>
      <c r="X208" s="6">
        <v>1.802</v>
      </c>
      <c r="Y208" s="8">
        <v>6.9790000000000001</v>
      </c>
      <c r="Z208" s="8">
        <v>6.9790000000000001</v>
      </c>
      <c r="AA208" s="8">
        <v>6.9790000000000001</v>
      </c>
      <c r="AB208" s="8">
        <v>6.9790000000000001</v>
      </c>
      <c r="AC208" s="8">
        <v>6.9790000000000001</v>
      </c>
      <c r="AD208" s="6">
        <v>24.327224999999885</v>
      </c>
      <c r="AE208" s="6">
        <v>24.604499999999916</v>
      </c>
      <c r="AF208" s="6">
        <v>24.881774999999948</v>
      </c>
      <c r="AG208" s="6">
        <v>25.159049999999979</v>
      </c>
      <c r="AH208" s="6">
        <v>25.436324999999897</v>
      </c>
      <c r="AI208" s="6">
        <v>25.713599999999929</v>
      </c>
      <c r="AJ208" s="6">
        <v>25.99087499999996</v>
      </c>
      <c r="AK208" s="6">
        <v>26.268149999999878</v>
      </c>
      <c r="AL208" s="6">
        <v>26.545424999999909</v>
      </c>
      <c r="AM208" s="6">
        <v>26.822699999999941</v>
      </c>
      <c r="AN208" s="6">
        <v>27.099974999999972</v>
      </c>
      <c r="AO208" s="6">
        <v>27.37724999999989</v>
      </c>
      <c r="AP208" s="6">
        <v>27.488768275558755</v>
      </c>
      <c r="AQ208" s="6">
        <v>27.600286551117478</v>
      </c>
      <c r="AR208" s="6">
        <v>27.7118048266762</v>
      </c>
      <c r="AS208" s="6">
        <v>27.823323102234923</v>
      </c>
      <c r="AT208" s="6">
        <v>27.934841377793646</v>
      </c>
      <c r="AU208" s="6">
        <v>28.046359653352397</v>
      </c>
      <c r="AV208" s="6">
        <v>28.15787792891112</v>
      </c>
      <c r="AW208" s="6">
        <v>28.269396204469842</v>
      </c>
      <c r="AX208" s="8">
        <v>28.404012376872032</v>
      </c>
      <c r="AY208" s="8">
        <v>29.077093238883236</v>
      </c>
      <c r="AZ208" s="8">
        <v>29.750174100894441</v>
      </c>
      <c r="BA208" s="8">
        <v>30.423254962905645</v>
      </c>
      <c r="BB208" s="8">
        <v>31.096335824916792</v>
      </c>
    </row>
    <row r="209" spans="1:54" x14ac:dyDescent="0.2">
      <c r="A209" s="2" t="s">
        <v>200</v>
      </c>
      <c r="B209" s="2" t="str">
        <f t="shared" si="12"/>
        <v>37</v>
      </c>
      <c r="C209" s="2">
        <v>37015</v>
      </c>
      <c r="D209" s="2" t="s">
        <v>215</v>
      </c>
      <c r="E209" s="6">
        <v>8.5072315936626275</v>
      </c>
      <c r="F209" s="6">
        <v>8.1983136067101583</v>
      </c>
      <c r="G209" s="6">
        <v>7.4014860205032615</v>
      </c>
      <c r="H209" s="6">
        <v>7.0676290773532147</v>
      </c>
      <c r="I209" s="6">
        <v>6.5879478098788438</v>
      </c>
      <c r="J209" s="6">
        <v>5.6975102516309404</v>
      </c>
      <c r="K209" s="6">
        <v>5.9944412861137</v>
      </c>
      <c r="L209" s="6">
        <v>5.0294408201304748</v>
      </c>
      <c r="M209" s="6">
        <v>4.9443639328984155</v>
      </c>
      <c r="N209" s="6">
        <v>5.2631863932898417</v>
      </c>
      <c r="O209" s="6">
        <v>5.2984869524697107</v>
      </c>
      <c r="P209" s="6">
        <v>4.8780293569431494</v>
      </c>
      <c r="Q209" s="6">
        <v>3.9942234855545196</v>
      </c>
      <c r="R209" s="6">
        <v>3.1104176141658897</v>
      </c>
      <c r="S209" s="6">
        <v>2.2266117427772594</v>
      </c>
      <c r="T209" s="6">
        <v>1.3428058713886295</v>
      </c>
      <c r="U209" s="6">
        <v>0.495</v>
      </c>
      <c r="V209" s="6">
        <v>0.45900000000000002</v>
      </c>
      <c r="W209" s="6">
        <v>1.0429999999999999</v>
      </c>
      <c r="X209" s="6">
        <v>0.83799999999999997</v>
      </c>
      <c r="Y209" s="8">
        <v>0.66566666666666663</v>
      </c>
      <c r="Z209" s="8">
        <v>0.66566666666666663</v>
      </c>
      <c r="AA209" s="8">
        <v>0.66566666666666663</v>
      </c>
      <c r="AB209" s="8">
        <v>0.66566666666666663</v>
      </c>
      <c r="AC209" s="8">
        <v>0.66566666666666663</v>
      </c>
      <c r="AD209" s="6">
        <v>80.773500000000013</v>
      </c>
      <c r="AE209" s="6">
        <v>80.201999999999998</v>
      </c>
      <c r="AF209" s="6">
        <v>79.630499999999984</v>
      </c>
      <c r="AG209" s="6">
        <v>79.058999999999969</v>
      </c>
      <c r="AH209" s="6">
        <v>78.487499999999955</v>
      </c>
      <c r="AI209" s="6">
        <v>77.91599999999994</v>
      </c>
      <c r="AJ209" s="6">
        <v>77.344499999999925</v>
      </c>
      <c r="AK209" s="6">
        <v>76.772999999999911</v>
      </c>
      <c r="AL209" s="6">
        <v>76.201499999999896</v>
      </c>
      <c r="AM209" s="6">
        <v>75.629999999999882</v>
      </c>
      <c r="AN209" s="6">
        <v>75.058499999999867</v>
      </c>
      <c r="AO209" s="6">
        <v>74.486999999999853</v>
      </c>
      <c r="AP209" s="6">
        <v>74.454458024921479</v>
      </c>
      <c r="AQ209" s="6">
        <v>74.421916049842963</v>
      </c>
      <c r="AR209" s="6">
        <v>74.389374074764461</v>
      </c>
      <c r="AS209" s="6">
        <v>74.356832099685946</v>
      </c>
      <c r="AT209" s="6">
        <v>74.324290124607444</v>
      </c>
      <c r="AU209" s="6">
        <v>74.291748149528942</v>
      </c>
      <c r="AV209" s="6">
        <v>74.259206174450426</v>
      </c>
      <c r="AW209" s="6">
        <v>74.226664199371925</v>
      </c>
      <c r="AX209" s="8">
        <v>74.580124505083177</v>
      </c>
      <c r="AY209" s="8">
        <v>76.347426033639636</v>
      </c>
      <c r="AZ209" s="8">
        <v>78.114727562196208</v>
      </c>
      <c r="BA209" s="8">
        <v>79.882029090752667</v>
      </c>
      <c r="BB209" s="8">
        <v>81.649330619309126</v>
      </c>
    </row>
    <row r="210" spans="1:54" x14ac:dyDescent="0.2">
      <c r="A210" s="2" t="s">
        <v>200</v>
      </c>
      <c r="B210" s="2" t="str">
        <f t="shared" si="12"/>
        <v>37</v>
      </c>
      <c r="C210" s="2">
        <v>37016</v>
      </c>
      <c r="D210" s="2" t="s">
        <v>216</v>
      </c>
      <c r="E210" s="6">
        <v>5.4933623372890397</v>
      </c>
      <c r="F210" s="6">
        <v>5.5966101917628208</v>
      </c>
      <c r="G210" s="6">
        <v>5.3845238779616462</v>
      </c>
      <c r="H210" s="6">
        <v>5.4749730628669973</v>
      </c>
      <c r="I210" s="6">
        <v>5.2099750749394325</v>
      </c>
      <c r="J210" s="6">
        <v>5.0740794152671125</v>
      </c>
      <c r="K210" s="6">
        <v>4.8106781505358676</v>
      </c>
      <c r="L210" s="6">
        <v>4.5170677123968295</v>
      </c>
      <c r="M210" s="6">
        <v>4.8285199770048859</v>
      </c>
      <c r="N210" s="6">
        <v>4.49670016014454</v>
      </c>
      <c r="O210" s="6">
        <v>4.4968950847944811</v>
      </c>
      <c r="P210" s="6">
        <v>4.7493971584609698</v>
      </c>
      <c r="Q210" s="6">
        <v>4.2527177267687764</v>
      </c>
      <c r="R210" s="6">
        <v>3.7560382950765812</v>
      </c>
      <c r="S210" s="6">
        <v>3.2593588633843877</v>
      </c>
      <c r="T210" s="6">
        <v>2.7626794316921939</v>
      </c>
      <c r="U210" s="6">
        <v>1.0840000000000001</v>
      </c>
      <c r="V210" s="6">
        <v>2.266</v>
      </c>
      <c r="W210" s="6">
        <v>2.7280000000000002</v>
      </c>
      <c r="X210" s="6">
        <v>1.6696379928315415</v>
      </c>
      <c r="Y210" s="8">
        <v>2.0260000000000002</v>
      </c>
      <c r="Z210" s="8">
        <v>2.0260000000000002</v>
      </c>
      <c r="AA210" s="8">
        <v>2.0260000000000002</v>
      </c>
      <c r="AB210" s="8">
        <v>2.0260000000000002</v>
      </c>
      <c r="AC210" s="8">
        <v>2.0260000000000002</v>
      </c>
      <c r="AD210" s="6">
        <v>0</v>
      </c>
      <c r="AE210" s="6">
        <v>0</v>
      </c>
      <c r="AF210" s="6">
        <v>0</v>
      </c>
      <c r="AG210" s="6">
        <v>0</v>
      </c>
      <c r="AH210" s="6">
        <v>0</v>
      </c>
      <c r="AI210" s="6">
        <v>0</v>
      </c>
      <c r="AJ210" s="6">
        <v>0</v>
      </c>
      <c r="AK210" s="6">
        <v>0</v>
      </c>
      <c r="AL210" s="6">
        <v>0</v>
      </c>
      <c r="AM210" s="6">
        <v>0</v>
      </c>
      <c r="AN210" s="6">
        <v>0</v>
      </c>
      <c r="AO210" s="6">
        <v>0</v>
      </c>
      <c r="AP210" s="6">
        <v>0</v>
      </c>
      <c r="AQ210" s="6">
        <v>0</v>
      </c>
      <c r="AR210" s="6">
        <v>0</v>
      </c>
      <c r="AS210" s="6">
        <v>0</v>
      </c>
      <c r="AT210" s="6">
        <v>0</v>
      </c>
      <c r="AU210" s="6">
        <v>0</v>
      </c>
      <c r="AV210" s="6">
        <v>0</v>
      </c>
      <c r="AW210" s="6">
        <v>0</v>
      </c>
      <c r="AX210" s="8">
        <v>0</v>
      </c>
      <c r="AY210" s="8">
        <v>0</v>
      </c>
      <c r="AZ210" s="8">
        <v>0</v>
      </c>
      <c r="BA210" s="8">
        <v>0</v>
      </c>
      <c r="BB210" s="8">
        <v>0</v>
      </c>
    </row>
    <row r="211" spans="1:54" x14ac:dyDescent="0.2">
      <c r="A211" s="2" t="s">
        <v>200</v>
      </c>
      <c r="B211" s="2" t="str">
        <f t="shared" si="12"/>
        <v>37</v>
      </c>
      <c r="C211" s="2">
        <v>37017</v>
      </c>
      <c r="D211" s="2" t="s">
        <v>217</v>
      </c>
      <c r="E211" s="6">
        <v>1.0334047961236807</v>
      </c>
      <c r="F211" s="6">
        <v>1.0528276598365705</v>
      </c>
      <c r="G211" s="6">
        <v>1.0129302344680327</v>
      </c>
      <c r="H211" s="6">
        <v>1.0299454276680493</v>
      </c>
      <c r="I211" s="6">
        <v>0.98009432102821004</v>
      </c>
      <c r="J211" s="6">
        <v>0.95452979099084301</v>
      </c>
      <c r="K211" s="6">
        <v>0.90497905802159906</v>
      </c>
      <c r="L211" s="6">
        <v>0.8497454112429681</v>
      </c>
      <c r="M211" s="6">
        <v>0.90833544121874099</v>
      </c>
      <c r="N211" s="6">
        <v>0.84591389151233931</v>
      </c>
      <c r="O211" s="6">
        <v>0.84595056050589257</v>
      </c>
      <c r="P211" s="6">
        <v>0.89345095060156854</v>
      </c>
      <c r="Q211" s="6">
        <v>1.8341607604812549</v>
      </c>
      <c r="R211" s="6">
        <v>2.7748705703609411</v>
      </c>
      <c r="S211" s="6">
        <v>3.7155803802406275</v>
      </c>
      <c r="T211" s="6">
        <v>4.6562901901203144</v>
      </c>
      <c r="U211" s="6">
        <v>3.8820000000000001</v>
      </c>
      <c r="V211" s="6">
        <v>5.5970000000000004</v>
      </c>
      <c r="W211" s="6">
        <v>4.8920000000000003</v>
      </c>
      <c r="X211" s="6">
        <v>4.7190000000000003</v>
      </c>
      <c r="Y211" s="8">
        <v>6.0596051948790546</v>
      </c>
      <c r="Z211" s="8">
        <v>8.3747260373164067</v>
      </c>
      <c r="AA211" s="8">
        <v>10.689846879753702</v>
      </c>
      <c r="AB211" s="8">
        <v>13.004967722191054</v>
      </c>
      <c r="AC211" s="8">
        <v>15.320088564628236</v>
      </c>
      <c r="AD211" s="6">
        <v>0</v>
      </c>
      <c r="AE211" s="6">
        <v>0</v>
      </c>
      <c r="AF211" s="6">
        <v>0</v>
      </c>
      <c r="AG211" s="6">
        <v>0</v>
      </c>
      <c r="AH211" s="6">
        <v>0</v>
      </c>
      <c r="AI211" s="6">
        <v>0</v>
      </c>
      <c r="AJ211" s="6">
        <v>0</v>
      </c>
      <c r="AK211" s="6">
        <v>0</v>
      </c>
      <c r="AL211" s="6">
        <v>0</v>
      </c>
      <c r="AM211" s="6">
        <v>0</v>
      </c>
      <c r="AN211" s="6">
        <v>0</v>
      </c>
      <c r="AO211" s="6">
        <v>0</v>
      </c>
      <c r="AP211" s="6">
        <v>0</v>
      </c>
      <c r="AQ211" s="6">
        <v>0</v>
      </c>
      <c r="AR211" s="6">
        <v>0</v>
      </c>
      <c r="AS211" s="6">
        <v>0</v>
      </c>
      <c r="AT211" s="6">
        <v>0</v>
      </c>
      <c r="AU211" s="6">
        <v>0</v>
      </c>
      <c r="AV211" s="6">
        <v>0</v>
      </c>
      <c r="AW211" s="6">
        <v>0</v>
      </c>
      <c r="AX211" s="8">
        <v>0</v>
      </c>
      <c r="AY211" s="8">
        <v>0</v>
      </c>
      <c r="AZ211" s="8">
        <v>0</v>
      </c>
      <c r="BA211" s="8">
        <v>0</v>
      </c>
      <c r="BB211" s="8">
        <v>0</v>
      </c>
    </row>
    <row r="212" spans="1:54" x14ac:dyDescent="0.2">
      <c r="A212" s="2"/>
      <c r="B212" s="2"/>
      <c r="C212" s="2">
        <v>37018</v>
      </c>
      <c r="D212" s="3" t="s">
        <v>218</v>
      </c>
      <c r="E212" s="6">
        <v>1.0334047961236807</v>
      </c>
      <c r="F212" s="6">
        <v>1.0528276598365705</v>
      </c>
      <c r="G212" s="6">
        <v>1.0129302344680327</v>
      </c>
      <c r="H212" s="6">
        <v>1.0299454276680493</v>
      </c>
      <c r="I212" s="6">
        <v>0.98009432102821004</v>
      </c>
      <c r="J212" s="6">
        <v>0.95452979099084301</v>
      </c>
      <c r="K212" s="6">
        <v>0.90497905802159906</v>
      </c>
      <c r="L212" s="6">
        <v>0.8497454112429681</v>
      </c>
      <c r="M212" s="6">
        <v>0.90833544121874099</v>
      </c>
      <c r="N212" s="6">
        <v>0.84591389151233931</v>
      </c>
      <c r="O212" s="6">
        <v>0.84595056050589257</v>
      </c>
      <c r="P212" s="6">
        <v>0.89345095060156854</v>
      </c>
      <c r="Q212" s="6">
        <v>0.89476076048125486</v>
      </c>
      <c r="R212" s="6">
        <v>0.89607057036094118</v>
      </c>
      <c r="S212" s="6">
        <v>0.8973803802406275</v>
      </c>
      <c r="T212" s="6">
        <v>0.8986901901203137</v>
      </c>
      <c r="U212" s="6">
        <v>0.8986901901203137</v>
      </c>
      <c r="V212" s="6">
        <v>0.9</v>
      </c>
      <c r="W212" s="6">
        <v>5.5365517241379308E-2</v>
      </c>
      <c r="X212" s="6">
        <v>1.7815864661654135</v>
      </c>
      <c r="Y212" s="8">
        <v>0.61801856912056441</v>
      </c>
      <c r="Z212" s="8">
        <v>0.61801856912056441</v>
      </c>
      <c r="AA212" s="8">
        <v>0.61801856912056441</v>
      </c>
      <c r="AB212" s="8">
        <v>0.61801856912056441</v>
      </c>
      <c r="AC212" s="8">
        <v>0.61801856912056441</v>
      </c>
      <c r="AD212" s="6">
        <v>10.296631250000019</v>
      </c>
      <c r="AE212" s="6">
        <v>10.686000000000035</v>
      </c>
      <c r="AF212" s="6">
        <v>11.075368750000052</v>
      </c>
      <c r="AG212" s="6">
        <v>11.464737500000069</v>
      </c>
      <c r="AH212" s="6">
        <v>11.854106249999973</v>
      </c>
      <c r="AI212" s="6">
        <v>12.243474999999989</v>
      </c>
      <c r="AJ212" s="6">
        <v>12.632843750000006</v>
      </c>
      <c r="AK212" s="6">
        <v>13.022212500000023</v>
      </c>
      <c r="AL212" s="6">
        <v>13.41158125000004</v>
      </c>
      <c r="AM212" s="6">
        <v>13.800950000000057</v>
      </c>
      <c r="AN212" s="6">
        <v>14.190318750000074</v>
      </c>
      <c r="AO212" s="6">
        <v>14.579687499999977</v>
      </c>
      <c r="AP212" s="6">
        <v>14.923523630652198</v>
      </c>
      <c r="AQ212" s="6">
        <v>15.267359761304419</v>
      </c>
      <c r="AR212" s="6">
        <v>15.61119589195664</v>
      </c>
      <c r="AS212" s="6">
        <v>15.955032022608975</v>
      </c>
      <c r="AT212" s="6">
        <v>16.298868153261196</v>
      </c>
      <c r="AU212" s="6">
        <v>16.642704283913417</v>
      </c>
      <c r="AV212" s="6">
        <v>16.986540414565752</v>
      </c>
      <c r="AW212" s="6">
        <v>17.330376545217973</v>
      </c>
      <c r="AX212" s="8">
        <v>17.412902147814322</v>
      </c>
      <c r="AY212" s="8">
        <v>17.825530160795694</v>
      </c>
      <c r="AZ212" s="8">
        <v>18.238158173777094</v>
      </c>
      <c r="BA212" s="8">
        <v>18.650786186758467</v>
      </c>
      <c r="BB212" s="8">
        <v>19.063414199739839</v>
      </c>
    </row>
    <row r="213" spans="1:54" x14ac:dyDescent="0.2">
      <c r="A213" s="2" t="s">
        <v>200</v>
      </c>
      <c r="B213" s="2" t="str">
        <f>LEFT(C213,2)</f>
        <v>37</v>
      </c>
      <c r="C213" s="2">
        <v>37019</v>
      </c>
      <c r="D213" s="2" t="s">
        <v>219</v>
      </c>
      <c r="E213" s="6">
        <v>50.473665831725043</v>
      </c>
      <c r="F213" s="6">
        <v>51.422319385701968</v>
      </c>
      <c r="G213" s="6">
        <v>49.473645136122855</v>
      </c>
      <c r="H213" s="6">
        <v>50.304702993471032</v>
      </c>
      <c r="I213" s="6">
        <v>47.8698699954831</v>
      </c>
      <c r="J213" s="6">
        <v>46.621244528394854</v>
      </c>
      <c r="K213" s="6">
        <v>44.201082412844407</v>
      </c>
      <c r="L213" s="6">
        <v>41.503354822814437</v>
      </c>
      <c r="M213" s="6">
        <v>44.365015234262721</v>
      </c>
      <c r="N213" s="6">
        <v>41.316215332813208</v>
      </c>
      <c r="O213" s="6">
        <v>41.318006323656221</v>
      </c>
      <c r="P213" s="6">
        <v>43.638025376750292</v>
      </c>
      <c r="Q213" s="6">
        <v>54.913620301400236</v>
      </c>
      <c r="R213" s="6">
        <v>66.18921522605018</v>
      </c>
      <c r="S213" s="6">
        <v>77.464810150700117</v>
      </c>
      <c r="T213" s="6">
        <v>88.740405075350068</v>
      </c>
      <c r="U213" s="6">
        <v>83.6</v>
      </c>
      <c r="V213" s="6">
        <v>100.01600000000001</v>
      </c>
      <c r="W213" s="6">
        <v>92.918999999999997</v>
      </c>
      <c r="X213" s="6">
        <v>90.123999999999995</v>
      </c>
      <c r="Y213" s="8">
        <v>106.54242371814144</v>
      </c>
      <c r="Z213" s="8">
        <v>134.70775763065876</v>
      </c>
      <c r="AA213" s="8">
        <v>162.87309154317563</v>
      </c>
      <c r="AB213" s="8">
        <v>191.03842545569296</v>
      </c>
      <c r="AC213" s="8">
        <v>219.20375936821074</v>
      </c>
      <c r="AD213" s="6">
        <v>0.95633750000001783</v>
      </c>
      <c r="AE213" s="6">
        <v>1.5172500000001037</v>
      </c>
      <c r="AF213" s="6">
        <v>2.0781624999999622</v>
      </c>
      <c r="AG213" s="6">
        <v>2.639075000000048</v>
      </c>
      <c r="AH213" s="6">
        <v>3.1999875000001339</v>
      </c>
      <c r="AI213" s="6">
        <v>3.7608999999999924</v>
      </c>
      <c r="AJ213" s="6">
        <v>4.3218125000000782</v>
      </c>
      <c r="AK213" s="6">
        <v>4.8827249999999367</v>
      </c>
      <c r="AL213" s="6">
        <v>5.4436375000000226</v>
      </c>
      <c r="AM213" s="6">
        <v>6.0045500000001084</v>
      </c>
      <c r="AN213" s="6">
        <v>6.5654624999999669</v>
      </c>
      <c r="AO213" s="6">
        <v>7.1263750000000528</v>
      </c>
      <c r="AP213" s="6">
        <v>6.8960387689141385</v>
      </c>
      <c r="AQ213" s="6">
        <v>6.6657025378282242</v>
      </c>
      <c r="AR213" s="6">
        <v>6.4353663067423668</v>
      </c>
      <c r="AS213" s="6">
        <v>6.2050300756565093</v>
      </c>
      <c r="AT213" s="6">
        <v>5.9746938445706519</v>
      </c>
      <c r="AU213" s="6">
        <v>5.7443576134847945</v>
      </c>
      <c r="AV213" s="6">
        <v>5.5140213823988802</v>
      </c>
      <c r="AW213" s="6">
        <v>5.2836851513130227</v>
      </c>
      <c r="AX213" s="8">
        <v>5.409487178725243</v>
      </c>
      <c r="AY213" s="8">
        <v>6.0384973157863158</v>
      </c>
      <c r="AZ213" s="8">
        <v>6.6675074528473885</v>
      </c>
      <c r="BA213" s="8">
        <v>7.2965175899084898</v>
      </c>
      <c r="BB213" s="8">
        <v>7.9255277269695625</v>
      </c>
    </row>
    <row r="214" spans="1:54" x14ac:dyDescent="0.2">
      <c r="A214" s="2" t="s">
        <v>200</v>
      </c>
      <c r="B214" s="2" t="str">
        <f>LEFT(C214,2)</f>
        <v>37</v>
      </c>
      <c r="C214" s="2">
        <v>37020</v>
      </c>
      <c r="D214" s="2" t="s">
        <v>220</v>
      </c>
      <c r="E214" s="6">
        <v>77.330172022684323</v>
      </c>
      <c r="F214" s="6">
        <v>77.761623345935732</v>
      </c>
      <c r="G214" s="6">
        <v>61.215280718336487</v>
      </c>
      <c r="H214" s="6">
        <v>59.906995746691877</v>
      </c>
      <c r="I214" s="6">
        <v>65.770718336483924</v>
      </c>
      <c r="J214" s="6">
        <v>68.067284971644625</v>
      </c>
      <c r="K214" s="6">
        <v>66.85774621928168</v>
      </c>
      <c r="L214" s="6">
        <v>66.005086956521737</v>
      </c>
      <c r="M214" s="6">
        <v>62.575192344045377</v>
      </c>
      <c r="N214" s="6">
        <v>50.92805529300567</v>
      </c>
      <c r="O214" s="6">
        <v>53.256991020793954</v>
      </c>
      <c r="P214" s="6">
        <v>58.473741493383748</v>
      </c>
      <c r="Q214" s="6">
        <v>66.801193194706997</v>
      </c>
      <c r="R214" s="6">
        <v>75.128644896030238</v>
      </c>
      <c r="S214" s="6">
        <v>83.456096597353493</v>
      </c>
      <c r="T214" s="6">
        <v>91.783548298676749</v>
      </c>
      <c r="U214" s="6">
        <v>89.034999999999997</v>
      </c>
      <c r="V214" s="6">
        <v>100.111</v>
      </c>
      <c r="W214" s="6">
        <v>102.20699999999999</v>
      </c>
      <c r="X214" s="6">
        <v>64.108000000000004</v>
      </c>
      <c r="Y214" s="8">
        <v>107.45132498545536</v>
      </c>
      <c r="Z214" s="8">
        <v>129.5295302867512</v>
      </c>
      <c r="AA214" s="8">
        <v>151.60773558804613</v>
      </c>
      <c r="AB214" s="8">
        <v>173.68594088934242</v>
      </c>
      <c r="AC214" s="8">
        <v>195.76414619063826</v>
      </c>
      <c r="AD214" s="6">
        <v>9.6261249999998881</v>
      </c>
      <c r="AE214" s="6">
        <v>10.121999999999957</v>
      </c>
      <c r="AF214" s="6">
        <v>10.617874999999913</v>
      </c>
      <c r="AG214" s="6">
        <v>11.113749999999868</v>
      </c>
      <c r="AH214" s="6">
        <v>11.609624999999937</v>
      </c>
      <c r="AI214" s="6">
        <v>12.105499999999893</v>
      </c>
      <c r="AJ214" s="6">
        <v>12.601374999999962</v>
      </c>
      <c r="AK214" s="6">
        <v>13.097249999999917</v>
      </c>
      <c r="AL214" s="6">
        <v>13.593124999999873</v>
      </c>
      <c r="AM214" s="6">
        <v>14.088999999999942</v>
      </c>
      <c r="AN214" s="6">
        <v>14.584874999999897</v>
      </c>
      <c r="AO214" s="6">
        <v>15.080749999999966</v>
      </c>
      <c r="AP214" s="6">
        <v>15.186354177104846</v>
      </c>
      <c r="AQ214" s="6">
        <v>15.291958354209669</v>
      </c>
      <c r="AR214" s="6">
        <v>15.39756253131452</v>
      </c>
      <c r="AS214" s="6">
        <v>15.503166708419343</v>
      </c>
      <c r="AT214" s="6">
        <v>15.608770885524194</v>
      </c>
      <c r="AU214" s="6">
        <v>15.714375062629017</v>
      </c>
      <c r="AV214" s="6">
        <v>15.819979239733868</v>
      </c>
      <c r="AW214" s="6">
        <v>15.925583416838691</v>
      </c>
      <c r="AX214" s="8">
        <v>16.304763974382467</v>
      </c>
      <c r="AY214" s="8">
        <v>18.200666762101378</v>
      </c>
      <c r="AZ214" s="8">
        <v>20.096569549820288</v>
      </c>
      <c r="BA214" s="8">
        <v>21.992472337539198</v>
      </c>
      <c r="BB214" s="8">
        <v>23.888375125258108</v>
      </c>
    </row>
    <row r="215" spans="1:54" x14ac:dyDescent="0.2">
      <c r="A215" s="2" t="s">
        <v>200</v>
      </c>
      <c r="B215" s="2" t="str">
        <f>LEFT(C215,2)</f>
        <v>37</v>
      </c>
      <c r="C215" s="2">
        <v>37021</v>
      </c>
      <c r="D215" s="2" t="s">
        <v>221</v>
      </c>
      <c r="E215" s="6">
        <v>110.35675428078676</v>
      </c>
      <c r="F215" s="6">
        <v>112.43091167412639</v>
      </c>
      <c r="G215" s="6">
        <v>108.17028661766517</v>
      </c>
      <c r="H215" s="6">
        <v>109.98733014413008</v>
      </c>
      <c r="I215" s="6">
        <v>104.66375670348621</v>
      </c>
      <c r="J215" s="6">
        <v>101.93373399581159</v>
      </c>
      <c r="K215" s="6">
        <v>96.642237301359174</v>
      </c>
      <c r="L215" s="6">
        <v>90.743865232209572</v>
      </c>
      <c r="M215" s="6">
        <v>97.0006636964645</v>
      </c>
      <c r="N215" s="6">
        <v>90.334699256765077</v>
      </c>
      <c r="O215" s="6">
        <v>90.338615119287141</v>
      </c>
      <c r="P215" s="6">
        <v>95.411156777399086</v>
      </c>
      <c r="Q215" s="6">
        <v>107.26272542191927</v>
      </c>
      <c r="R215" s="6">
        <v>119.11429406643944</v>
      </c>
      <c r="S215" s="6">
        <v>130.96586271095964</v>
      </c>
      <c r="T215" s="6">
        <v>142.81743135547981</v>
      </c>
      <c r="U215" s="6">
        <v>111.955</v>
      </c>
      <c r="V215" s="6">
        <v>154.66900000000001</v>
      </c>
      <c r="W215" s="6">
        <v>146.32300000000001</v>
      </c>
      <c r="X215" s="6">
        <v>129.69499999999999</v>
      </c>
      <c r="Y215" s="8">
        <v>153.23746864237364</v>
      </c>
      <c r="Z215" s="8">
        <v>178.58598035650857</v>
      </c>
      <c r="AA215" s="8">
        <v>203.93449207064396</v>
      </c>
      <c r="AB215" s="8">
        <v>229.28300378477934</v>
      </c>
      <c r="AC215" s="8">
        <v>254.63151549891427</v>
      </c>
      <c r="AD215" s="6">
        <v>0</v>
      </c>
      <c r="AE215" s="6">
        <v>0</v>
      </c>
      <c r="AF215" s="6">
        <v>0.28028749999998581</v>
      </c>
      <c r="AG215" s="6">
        <v>0.56057499999997162</v>
      </c>
      <c r="AH215" s="6">
        <v>0.84086250000007112</v>
      </c>
      <c r="AI215" s="6">
        <v>1.1211500000000569</v>
      </c>
      <c r="AJ215" s="6">
        <v>1.4014375000000427</v>
      </c>
      <c r="AK215" s="6">
        <v>1.6817250000000286</v>
      </c>
      <c r="AL215" s="6">
        <v>1.9620125000000144</v>
      </c>
      <c r="AM215" s="6">
        <v>2.2423000000000002</v>
      </c>
      <c r="AN215" s="6">
        <v>2.522587499999986</v>
      </c>
      <c r="AO215" s="6">
        <v>2.8028749999999718</v>
      </c>
      <c r="AP215" s="6">
        <v>2.4615736309111753</v>
      </c>
      <c r="AQ215" s="6">
        <v>2.1202722618222651</v>
      </c>
      <c r="AR215" s="6">
        <v>1.778970892733355</v>
      </c>
      <c r="AS215" s="6">
        <v>1.4376695236444448</v>
      </c>
      <c r="AT215" s="6">
        <v>1.0963681545555346</v>
      </c>
      <c r="AU215" s="6">
        <v>0.75506678546662442</v>
      </c>
      <c r="AV215" s="6">
        <v>0.41376541637782793</v>
      </c>
      <c r="AW215" s="6">
        <v>7.2464047288917754E-2</v>
      </c>
      <c r="AX215" s="8">
        <v>7.418938174807943E-2</v>
      </c>
      <c r="AY215" s="8">
        <v>8.2816054044367871E-2</v>
      </c>
      <c r="AZ215" s="8">
        <v>9.1442726340655867E-2</v>
      </c>
      <c r="BA215" s="8">
        <v>0.10006939863694431</v>
      </c>
      <c r="BB215" s="8">
        <v>0.10869607093323275</v>
      </c>
    </row>
    <row r="216" spans="1:54" x14ac:dyDescent="0.2">
      <c r="A216" s="2" t="s">
        <v>200</v>
      </c>
      <c r="B216" s="2" t="str">
        <f>LEFT(C216,2)</f>
        <v>37</v>
      </c>
      <c r="C216" s="2">
        <v>37022</v>
      </c>
      <c r="D216" s="2" t="s">
        <v>222</v>
      </c>
      <c r="E216" s="6">
        <v>24.29894283939111</v>
      </c>
      <c r="F216" s="6">
        <v>23.416589934762346</v>
      </c>
      <c r="G216" s="6">
        <v>21.140635911773838</v>
      </c>
      <c r="H216" s="6">
        <v>20.18705063684374</v>
      </c>
      <c r="I216" s="6">
        <v>18.816951848400123</v>
      </c>
      <c r="J216" s="6">
        <v>16.273622553588069</v>
      </c>
      <c r="K216" s="6">
        <v>17.121737496116808</v>
      </c>
      <c r="L216" s="6">
        <v>14.365436470953711</v>
      </c>
      <c r="M216" s="6">
        <v>14.122433985709845</v>
      </c>
      <c r="N216" s="6">
        <v>15.033076731904318</v>
      </c>
      <c r="O216" s="6">
        <v>15.133904628766697</v>
      </c>
      <c r="P216" s="6">
        <v>13.932964585274929</v>
      </c>
      <c r="Q216" s="6">
        <v>13.296571668219944</v>
      </c>
      <c r="R216" s="6">
        <v>12.660178751164956</v>
      </c>
      <c r="S216" s="6">
        <v>12.023785834109971</v>
      </c>
      <c r="T216" s="6">
        <v>11.387392917054985</v>
      </c>
      <c r="U216" s="6">
        <v>7.5149999999999997</v>
      </c>
      <c r="V216" s="6">
        <v>10.750999999999999</v>
      </c>
      <c r="W216" s="6">
        <v>13.108000000000001</v>
      </c>
      <c r="X216" s="6">
        <v>8.6969999999999992</v>
      </c>
      <c r="Y216" s="8">
        <v>10.458</v>
      </c>
      <c r="Z216" s="8">
        <v>10.458</v>
      </c>
      <c r="AA216" s="8">
        <v>10.458</v>
      </c>
      <c r="AB216" s="8">
        <v>10.458</v>
      </c>
      <c r="AC216" s="8">
        <v>10.458</v>
      </c>
      <c r="AD216" s="6">
        <v>101.80785000000014</v>
      </c>
      <c r="AE216" s="6">
        <v>103.87874999999985</v>
      </c>
      <c r="AF216" s="6">
        <v>105.94964999999956</v>
      </c>
      <c r="AG216" s="6">
        <v>108.02055000000018</v>
      </c>
      <c r="AH216" s="6">
        <v>110.0914499999999</v>
      </c>
      <c r="AI216" s="6">
        <v>112.16234999999961</v>
      </c>
      <c r="AJ216" s="6">
        <v>114.23325000000023</v>
      </c>
      <c r="AK216" s="6">
        <v>116.30414999999994</v>
      </c>
      <c r="AL216" s="6">
        <v>118.37504999999965</v>
      </c>
      <c r="AM216" s="6">
        <v>120.44595000000027</v>
      </c>
      <c r="AN216" s="6">
        <v>122.51684999999998</v>
      </c>
      <c r="AO216" s="6">
        <v>124.58774999999969</v>
      </c>
      <c r="AP216" s="6">
        <v>124.64110500943681</v>
      </c>
      <c r="AQ216" s="6">
        <v>124.69446001887363</v>
      </c>
      <c r="AR216" s="6">
        <v>124.74781502831044</v>
      </c>
      <c r="AS216" s="6">
        <v>124.80117003774726</v>
      </c>
      <c r="AT216" s="6">
        <v>124.85452504718407</v>
      </c>
      <c r="AU216" s="6">
        <v>124.90788005662088</v>
      </c>
      <c r="AV216" s="6">
        <v>124.9612350660577</v>
      </c>
      <c r="AW216" s="6">
        <v>125.01459007549451</v>
      </c>
      <c r="AX216" s="8">
        <v>125.60989764728265</v>
      </c>
      <c r="AY216" s="8">
        <v>128.5864355062231</v>
      </c>
      <c r="AZ216" s="8">
        <v>131.56297336516332</v>
      </c>
      <c r="BA216" s="8">
        <v>134.53951122410376</v>
      </c>
      <c r="BB216" s="8">
        <v>137.51604908304398</v>
      </c>
    </row>
    <row r="217" spans="1:54" x14ac:dyDescent="0.2">
      <c r="A217" s="2"/>
      <c r="B217" s="2"/>
      <c r="C217" s="2">
        <v>37023</v>
      </c>
      <c r="D217" s="3" t="s">
        <v>223</v>
      </c>
      <c r="E217" s="6">
        <v>32.851394571510696</v>
      </c>
      <c r="F217" s="6">
        <v>33.46883718638361</v>
      </c>
      <c r="G217" s="6">
        <v>32.200519032562724</v>
      </c>
      <c r="H217" s="6">
        <v>32.741423069026403</v>
      </c>
      <c r="I217" s="6">
        <v>31.156682626370465</v>
      </c>
      <c r="J217" s="6">
        <v>30.343999671498377</v>
      </c>
      <c r="K217" s="6">
        <v>28.768807949739251</v>
      </c>
      <c r="L217" s="6">
        <v>27.012959388986982</v>
      </c>
      <c r="M217" s="6">
        <v>28.875505605058922</v>
      </c>
      <c r="N217" s="6">
        <v>26.891157393339629</v>
      </c>
      <c r="O217" s="6">
        <v>26.892323081345214</v>
      </c>
      <c r="P217" s="6">
        <v>28.402335482281444</v>
      </c>
      <c r="Q217" s="6">
        <v>28.401868385825157</v>
      </c>
      <c r="R217" s="6">
        <v>28.40140128936887</v>
      </c>
      <c r="S217" s="6">
        <v>28.40093419291258</v>
      </c>
      <c r="T217" s="6">
        <v>28.400467096456289</v>
      </c>
      <c r="U217" s="6">
        <v>28.400467096456289</v>
      </c>
      <c r="V217" s="6">
        <v>28.4</v>
      </c>
      <c r="W217" s="6">
        <v>0.21915517241379315</v>
      </c>
      <c r="X217" s="6">
        <v>7.0569334049409234</v>
      </c>
      <c r="Y217" s="8">
        <v>19.006540756290025</v>
      </c>
      <c r="Z217" s="8">
        <v>19.006540756290025</v>
      </c>
      <c r="AA217" s="8">
        <v>19.006540756290025</v>
      </c>
      <c r="AB217" s="8">
        <v>19.006540756290025</v>
      </c>
      <c r="AC217" s="8">
        <v>19.006540756290025</v>
      </c>
      <c r="AD217" s="6">
        <v>0</v>
      </c>
      <c r="AE217" s="6">
        <v>0</v>
      </c>
      <c r="AF217" s="6">
        <v>0</v>
      </c>
      <c r="AG217" s="6">
        <v>0</v>
      </c>
      <c r="AH217" s="6">
        <v>0</v>
      </c>
      <c r="AI217" s="6">
        <v>0</v>
      </c>
      <c r="AJ217" s="6">
        <v>0</v>
      </c>
      <c r="AK217" s="6">
        <v>0</v>
      </c>
      <c r="AL217" s="6">
        <v>0</v>
      </c>
      <c r="AM217" s="6">
        <v>0</v>
      </c>
      <c r="AN217" s="6">
        <v>0</v>
      </c>
      <c r="AO217" s="6">
        <v>0</v>
      </c>
      <c r="AP217" s="6">
        <v>0</v>
      </c>
      <c r="AQ217" s="6">
        <v>0</v>
      </c>
      <c r="AR217" s="6">
        <v>0</v>
      </c>
      <c r="AS217" s="6">
        <v>0</v>
      </c>
      <c r="AT217" s="6">
        <v>0</v>
      </c>
      <c r="AU217" s="6">
        <v>0</v>
      </c>
      <c r="AV217" s="6">
        <v>0</v>
      </c>
      <c r="AW217" s="6">
        <v>0</v>
      </c>
      <c r="AX217" s="8">
        <v>0</v>
      </c>
      <c r="AY217" s="8">
        <v>0</v>
      </c>
      <c r="AZ217" s="8">
        <v>0</v>
      </c>
      <c r="BA217" s="8">
        <v>0</v>
      </c>
      <c r="BB217" s="8">
        <v>0</v>
      </c>
    </row>
    <row r="218" spans="1:54" x14ac:dyDescent="0.2">
      <c r="A218" s="2" t="s">
        <v>163</v>
      </c>
      <c r="B218" s="2" t="str">
        <f>LEFT(C218,2)</f>
        <v>37</v>
      </c>
      <c r="C218" s="2">
        <v>37024</v>
      </c>
      <c r="D218" s="2" t="s">
        <v>224</v>
      </c>
      <c r="E218" s="6">
        <v>8.0496794645423577</v>
      </c>
      <c r="F218" s="6">
        <v>8.200973350305917</v>
      </c>
      <c r="G218" s="6">
        <v>7.8901934053299394</v>
      </c>
      <c r="H218" s="6">
        <v>8.0227328049932254</v>
      </c>
      <c r="I218" s="6">
        <v>7.6344189216934266</v>
      </c>
      <c r="J218" s="6">
        <v>7.4352846877181458</v>
      </c>
      <c r="K218" s="6">
        <v>7.0493105572208767</v>
      </c>
      <c r="L218" s="6">
        <v>6.6190695191557518</v>
      </c>
      <c r="M218" s="6">
        <v>7.0754550158091405</v>
      </c>
      <c r="N218" s="6">
        <v>6.5892239970434856</v>
      </c>
      <c r="O218" s="6">
        <v>6.5895096292037945</v>
      </c>
      <c r="P218" s="6">
        <v>6.9595126678437982</v>
      </c>
      <c r="Q218" s="6">
        <v>6.9676101342750387</v>
      </c>
      <c r="R218" s="6">
        <v>6.9757076007062793</v>
      </c>
      <c r="S218" s="6">
        <v>6.9838050671375189</v>
      </c>
      <c r="T218" s="6">
        <v>6.9919025335687595</v>
      </c>
      <c r="U218" s="6">
        <v>6.9919025335687595</v>
      </c>
      <c r="V218" s="6">
        <v>7</v>
      </c>
      <c r="W218" s="6">
        <v>2.5892865329512893</v>
      </c>
      <c r="X218" s="6">
        <v>5.016</v>
      </c>
      <c r="Y218" s="8">
        <v>5.5270630221733485</v>
      </c>
      <c r="Z218" s="8">
        <v>5.5270630221733485</v>
      </c>
      <c r="AA218" s="8">
        <v>5.5270630221733485</v>
      </c>
      <c r="AB218" s="8">
        <v>5.5270630221733485</v>
      </c>
      <c r="AC218" s="8">
        <v>5.5270630221733485</v>
      </c>
      <c r="AD218" s="6">
        <v>0</v>
      </c>
      <c r="AE218" s="6">
        <v>0</v>
      </c>
      <c r="AF218" s="6">
        <v>0</v>
      </c>
      <c r="AG218" s="6">
        <v>0</v>
      </c>
      <c r="AH218" s="6">
        <v>0</v>
      </c>
      <c r="AI218" s="6">
        <v>0</v>
      </c>
      <c r="AJ218" s="6">
        <v>0</v>
      </c>
      <c r="AK218" s="6">
        <v>0</v>
      </c>
      <c r="AL218" s="6">
        <v>0</v>
      </c>
      <c r="AM218" s="6">
        <v>0</v>
      </c>
      <c r="AN218" s="6">
        <v>0</v>
      </c>
      <c r="AO218" s="6">
        <v>0</v>
      </c>
      <c r="AP218" s="6">
        <v>0</v>
      </c>
      <c r="AQ218" s="6">
        <v>0</v>
      </c>
      <c r="AR218" s="6">
        <v>0</v>
      </c>
      <c r="AS218" s="6">
        <v>0</v>
      </c>
      <c r="AT218" s="6">
        <v>0</v>
      </c>
      <c r="AU218" s="6">
        <v>0</v>
      </c>
      <c r="AV218" s="6">
        <v>0</v>
      </c>
      <c r="AW218" s="6">
        <v>0</v>
      </c>
      <c r="AX218" s="8">
        <v>0</v>
      </c>
      <c r="AY218" s="8">
        <v>0</v>
      </c>
      <c r="AZ218" s="8">
        <v>0</v>
      </c>
      <c r="BA218" s="8">
        <v>0</v>
      </c>
      <c r="BB218" s="8">
        <v>0</v>
      </c>
    </row>
    <row r="219" spans="1:54" x14ac:dyDescent="0.2">
      <c r="A219" s="2" t="s">
        <v>200</v>
      </c>
      <c r="B219" s="2" t="str">
        <f>LEFT(C219,2)</f>
        <v>37</v>
      </c>
      <c r="C219" s="2">
        <v>37025</v>
      </c>
      <c r="D219" s="2" t="s">
        <v>225</v>
      </c>
      <c r="E219" s="6">
        <v>20.015419209132347</v>
      </c>
      <c r="F219" s="6">
        <v>20.391609411571469</v>
      </c>
      <c r="G219" s="6">
        <v>19.618859278117686</v>
      </c>
      <c r="H219" s="6">
        <v>19.948416704307476</v>
      </c>
      <c r="I219" s="6">
        <v>18.982879480967437</v>
      </c>
      <c r="J219" s="6">
        <v>18.487734899191064</v>
      </c>
      <c r="K219" s="6">
        <v>17.528015439576233</v>
      </c>
      <c r="L219" s="6">
        <v>16.45822691249538</v>
      </c>
      <c r="M219" s="6">
        <v>17.593023282552458</v>
      </c>
      <c r="N219" s="6">
        <v>16.3840164250811</v>
      </c>
      <c r="O219" s="6">
        <v>16.384726645587811</v>
      </c>
      <c r="P219" s="6">
        <v>17.304734201125118</v>
      </c>
      <c r="Q219" s="6">
        <v>16.492587360900096</v>
      </c>
      <c r="R219" s="6">
        <v>15.680440520675072</v>
      </c>
      <c r="S219" s="6">
        <v>14.868293680450046</v>
      </c>
      <c r="T219" s="6">
        <v>14.056146840225022</v>
      </c>
      <c r="U219" s="6">
        <v>12.596</v>
      </c>
      <c r="V219" s="6">
        <v>13.244</v>
      </c>
      <c r="W219" s="6">
        <v>4.9779999999999998</v>
      </c>
      <c r="X219" s="6">
        <v>2.637</v>
      </c>
      <c r="Y219" s="8">
        <v>10.272666666666666</v>
      </c>
      <c r="Z219" s="8">
        <v>10.272666666666666</v>
      </c>
      <c r="AA219" s="8">
        <v>10.272666666666666</v>
      </c>
      <c r="AB219" s="8">
        <v>10.272666666666666</v>
      </c>
      <c r="AC219" s="8">
        <v>10.272666666666666</v>
      </c>
      <c r="AD219" s="6">
        <v>1.041074999999978</v>
      </c>
      <c r="AE219" s="6">
        <v>1.1888749999999959</v>
      </c>
      <c r="AF219" s="6">
        <v>1.336674999999957</v>
      </c>
      <c r="AG219" s="6">
        <v>1.4844749999999749</v>
      </c>
      <c r="AH219" s="6">
        <v>1.6322749999999928</v>
      </c>
      <c r="AI219" s="6">
        <v>1.7800750000000107</v>
      </c>
      <c r="AJ219" s="6">
        <v>1.9278749999999718</v>
      </c>
      <c r="AK219" s="6">
        <v>2.0756749999999897</v>
      </c>
      <c r="AL219" s="6">
        <v>2.2234750000000076</v>
      </c>
      <c r="AM219" s="6">
        <v>2.3712749999999687</v>
      </c>
      <c r="AN219" s="6">
        <v>2.5190749999999866</v>
      </c>
      <c r="AO219" s="6">
        <v>2.6668750000000045</v>
      </c>
      <c r="AP219" s="6">
        <v>2.679696629480997</v>
      </c>
      <c r="AQ219" s="6">
        <v>2.6925182589619929</v>
      </c>
      <c r="AR219" s="6">
        <v>2.7053398884429924</v>
      </c>
      <c r="AS219" s="6">
        <v>2.7181615179239884</v>
      </c>
      <c r="AT219" s="6">
        <v>2.7309831474049844</v>
      </c>
      <c r="AU219" s="6">
        <v>2.7438047768859803</v>
      </c>
      <c r="AV219" s="6">
        <v>2.7566264063669763</v>
      </c>
      <c r="AW219" s="6">
        <v>2.7694480358479758</v>
      </c>
      <c r="AX219" s="8">
        <v>2.782635883637731</v>
      </c>
      <c r="AY219" s="8">
        <v>2.8485751225864888</v>
      </c>
      <c r="AZ219" s="8">
        <v>2.9145143615352502</v>
      </c>
      <c r="BA219" s="8">
        <v>2.9804536004840116</v>
      </c>
      <c r="BB219" s="8">
        <v>3.0463928394327731</v>
      </c>
    </row>
    <row r="220" spans="1:54" x14ac:dyDescent="0.2">
      <c r="A220" s="2" t="s">
        <v>200</v>
      </c>
      <c r="B220" s="2" t="str">
        <f>LEFT(C220,2)</f>
        <v>37</v>
      </c>
      <c r="C220" s="2">
        <v>37026</v>
      </c>
      <c r="D220" s="2" t="s">
        <v>226</v>
      </c>
      <c r="E220" s="6">
        <v>3.5353321972652236</v>
      </c>
      <c r="F220" s="6">
        <v>3.6017788362830041</v>
      </c>
      <c r="G220" s="6">
        <v>3.4652876442327432</v>
      </c>
      <c r="H220" s="6">
        <v>3.5234975157064836</v>
      </c>
      <c r="I220" s="6">
        <v>3.3529542561491397</v>
      </c>
      <c r="J220" s="6">
        <v>3.2654966533897261</v>
      </c>
      <c r="K220" s="6">
        <v>3.0959809879686282</v>
      </c>
      <c r="L220" s="6">
        <v>2.9070237753048906</v>
      </c>
      <c r="M220" s="6">
        <v>3.1074633515377981</v>
      </c>
      <c r="N220" s="6">
        <v>2.8939159446474769</v>
      </c>
      <c r="O220" s="6">
        <v>2.894041391204369</v>
      </c>
      <c r="P220" s="6">
        <v>3.0565427257422084</v>
      </c>
      <c r="Q220" s="6">
        <v>3.0652341805937668</v>
      </c>
      <c r="R220" s="6">
        <v>3.0739256354453248</v>
      </c>
      <c r="S220" s="6">
        <v>3.0826170902968832</v>
      </c>
      <c r="T220" s="6">
        <v>3.0913085451484417</v>
      </c>
      <c r="U220" s="6">
        <v>3.0913085451484417</v>
      </c>
      <c r="V220" s="6">
        <v>3.1</v>
      </c>
      <c r="W220" s="6">
        <v>0.79718736842105264</v>
      </c>
      <c r="X220" s="6">
        <v>1.0615777777777777</v>
      </c>
      <c r="Y220" s="8">
        <v>2.3294986378564979</v>
      </c>
      <c r="Z220" s="8">
        <v>2.3294986378564979</v>
      </c>
      <c r="AA220" s="8">
        <v>2.3294986378564979</v>
      </c>
      <c r="AB220" s="8">
        <v>2.3294986378564979</v>
      </c>
      <c r="AC220" s="8">
        <v>2.3294986378564979</v>
      </c>
      <c r="AD220" s="6">
        <v>7.2332000000000107</v>
      </c>
      <c r="AE220" s="6">
        <v>7.5742500000000064</v>
      </c>
      <c r="AF220" s="6">
        <v>7.915300000000002</v>
      </c>
      <c r="AG220" s="6">
        <v>8.2563499999999976</v>
      </c>
      <c r="AH220" s="6">
        <v>8.5973999999999933</v>
      </c>
      <c r="AI220" s="6">
        <v>8.9384499999999889</v>
      </c>
      <c r="AJ220" s="6">
        <v>9.2794999999999845</v>
      </c>
      <c r="AK220" s="6">
        <v>9.6205499999999802</v>
      </c>
      <c r="AL220" s="6">
        <v>9.9615999999999758</v>
      </c>
      <c r="AM220" s="6">
        <v>10.302650000000085</v>
      </c>
      <c r="AN220" s="6">
        <v>10.643700000000081</v>
      </c>
      <c r="AO220" s="6">
        <v>10.984750000000076</v>
      </c>
      <c r="AP220" s="6">
        <v>11.286865922263473</v>
      </c>
      <c r="AQ220" s="6">
        <v>11.588981844526984</v>
      </c>
      <c r="AR220" s="6">
        <v>11.891097766790381</v>
      </c>
      <c r="AS220" s="6">
        <v>12.193213689053891</v>
      </c>
      <c r="AT220" s="6">
        <v>12.495329611317288</v>
      </c>
      <c r="AU220" s="6">
        <v>12.797445533580799</v>
      </c>
      <c r="AV220" s="6">
        <v>13.099561455844309</v>
      </c>
      <c r="AW220" s="6">
        <v>13.401677378107706</v>
      </c>
      <c r="AX220" s="8">
        <v>13.465494889432023</v>
      </c>
      <c r="AY220" s="8">
        <v>13.784582446053633</v>
      </c>
      <c r="AZ220" s="8">
        <v>14.103670002675244</v>
      </c>
      <c r="BA220" s="8">
        <v>14.422757559296855</v>
      </c>
      <c r="BB220" s="8">
        <v>14.741845115918466</v>
      </c>
    </row>
    <row r="221" spans="1:54" x14ac:dyDescent="0.2">
      <c r="A221" s="2" t="s">
        <v>200</v>
      </c>
      <c r="B221" s="2" t="str">
        <f>LEFT(C221,2)</f>
        <v>37</v>
      </c>
      <c r="C221" s="2">
        <v>37027</v>
      </c>
      <c r="D221" s="2" t="s">
        <v>227</v>
      </c>
      <c r="E221" s="6">
        <v>21.25507098477788</v>
      </c>
      <c r="F221" s="6">
        <v>20.483248369058714</v>
      </c>
      <c r="G221" s="6">
        <v>18.492397794346072</v>
      </c>
      <c r="H221" s="6">
        <v>17.658265921093506</v>
      </c>
      <c r="I221" s="6">
        <v>16.459796210003109</v>
      </c>
      <c r="J221" s="6">
        <v>14.23506383970177</v>
      </c>
      <c r="K221" s="6">
        <v>14.976937402920161</v>
      </c>
      <c r="L221" s="6">
        <v>12.565911773842807</v>
      </c>
      <c r="M221" s="6">
        <v>12.353349642746194</v>
      </c>
      <c r="N221" s="6">
        <v>13.149918297607952</v>
      </c>
      <c r="O221" s="6">
        <v>13.238115719167443</v>
      </c>
      <c r="P221" s="6">
        <v>12.187614631873252</v>
      </c>
      <c r="Q221" s="6">
        <v>9.9004917054986024</v>
      </c>
      <c r="R221" s="6">
        <v>7.6133687791239524</v>
      </c>
      <c r="S221" s="6">
        <v>5.3262458527493006</v>
      </c>
      <c r="T221" s="6">
        <v>3.0391229263746511</v>
      </c>
      <c r="U221" s="6">
        <v>0.48899999999999999</v>
      </c>
      <c r="V221" s="6">
        <v>0.752</v>
      </c>
      <c r="W221" s="6">
        <v>1.2170000000000001</v>
      </c>
      <c r="X221" s="6">
        <v>1.3959999999999999</v>
      </c>
      <c r="Y221" s="8">
        <v>0.81933333333333336</v>
      </c>
      <c r="Z221" s="8">
        <v>0.81933333333333336</v>
      </c>
      <c r="AA221" s="8">
        <v>0.81933333333333336</v>
      </c>
      <c r="AB221" s="8">
        <v>0.81933333333333336</v>
      </c>
      <c r="AC221" s="8">
        <v>0.81933333333333336</v>
      </c>
      <c r="AD221" s="6">
        <v>125.72197499999993</v>
      </c>
      <c r="AE221" s="6">
        <v>124.98225000000002</v>
      </c>
      <c r="AF221" s="6">
        <v>124.24252499999989</v>
      </c>
      <c r="AG221" s="6">
        <v>123.50279999999998</v>
      </c>
      <c r="AH221" s="6">
        <v>122.76307500000007</v>
      </c>
      <c r="AI221" s="6">
        <v>122.02334999999994</v>
      </c>
      <c r="AJ221" s="6">
        <v>121.28362500000003</v>
      </c>
      <c r="AK221" s="6">
        <v>120.54389999999989</v>
      </c>
      <c r="AL221" s="6">
        <v>119.80417499999999</v>
      </c>
      <c r="AM221" s="6">
        <v>119.06445000000008</v>
      </c>
      <c r="AN221" s="6">
        <v>118.32472499999994</v>
      </c>
      <c r="AO221" s="6">
        <v>117.58500000000004</v>
      </c>
      <c r="AP221" s="6">
        <v>117.46315741469078</v>
      </c>
      <c r="AQ221" s="6">
        <v>117.34131482938156</v>
      </c>
      <c r="AR221" s="6">
        <v>117.21947224407234</v>
      </c>
      <c r="AS221" s="6">
        <v>117.09762965876311</v>
      </c>
      <c r="AT221" s="6">
        <v>116.97578707345389</v>
      </c>
      <c r="AU221" s="6">
        <v>116.85394448814466</v>
      </c>
      <c r="AV221" s="6">
        <v>116.73210190283544</v>
      </c>
      <c r="AW221" s="6">
        <v>116.61025931752621</v>
      </c>
      <c r="AX221" s="8">
        <v>117.16554626665709</v>
      </c>
      <c r="AY221" s="8">
        <v>119.94198101231257</v>
      </c>
      <c r="AZ221" s="8">
        <v>122.71841575796805</v>
      </c>
      <c r="BA221" s="8">
        <v>125.4948505036233</v>
      </c>
      <c r="BB221" s="8">
        <v>128.27128524927878</v>
      </c>
    </row>
    <row r="222" spans="1:54" x14ac:dyDescent="0.2">
      <c r="A222" s="2" t="s">
        <v>200</v>
      </c>
      <c r="B222" s="2" t="str">
        <f>LEFT(C222,2)</f>
        <v>37</v>
      </c>
      <c r="C222" s="2">
        <v>37028</v>
      </c>
      <c r="D222" s="2" t="s">
        <v>228</v>
      </c>
      <c r="E222" s="6">
        <v>4.2967883628300418</v>
      </c>
      <c r="F222" s="6">
        <v>4.3775465856362663</v>
      </c>
      <c r="G222" s="6">
        <v>4.2116572906828722</v>
      </c>
      <c r="H222" s="6">
        <v>4.2824046729355727</v>
      </c>
      <c r="I222" s="6">
        <v>4.0751290190120315</v>
      </c>
      <c r="J222" s="6">
        <v>3.968834394119821</v>
      </c>
      <c r="K222" s="6">
        <v>3.7628076623003328</v>
      </c>
      <c r="L222" s="6">
        <v>3.5331519730628669</v>
      </c>
      <c r="M222" s="6">
        <v>3.7767631503305545</v>
      </c>
      <c r="N222" s="6">
        <v>3.5172209173407789</v>
      </c>
      <c r="O222" s="6">
        <v>3.5173733831560794</v>
      </c>
      <c r="P222" s="6">
        <v>3.7148750051328374</v>
      </c>
      <c r="Q222" s="6">
        <v>3.6039000041062699</v>
      </c>
      <c r="R222" s="6">
        <v>3.4929250030797023</v>
      </c>
      <c r="S222" s="6">
        <v>3.3819500020531352</v>
      </c>
      <c r="T222" s="6">
        <v>3.2709750010265681</v>
      </c>
      <c r="U222" s="6">
        <v>4.1920000000000002</v>
      </c>
      <c r="V222" s="6">
        <v>3.16</v>
      </c>
      <c r="W222" s="6">
        <v>4.2958617478510028</v>
      </c>
      <c r="X222" s="6">
        <v>4.6878297491039431</v>
      </c>
      <c r="Y222" s="8">
        <v>3.882620582617001</v>
      </c>
      <c r="Z222" s="8">
        <v>3.882620582617001</v>
      </c>
      <c r="AA222" s="8">
        <v>3.882620582617001</v>
      </c>
      <c r="AB222" s="8">
        <v>3.882620582617001</v>
      </c>
      <c r="AC222" s="8">
        <v>3.9219827664800633</v>
      </c>
      <c r="AD222" s="6">
        <v>0</v>
      </c>
      <c r="AE222" s="6">
        <v>0</v>
      </c>
      <c r="AF222" s="6">
        <v>0</v>
      </c>
      <c r="AG222" s="6">
        <v>0</v>
      </c>
      <c r="AH222" s="6">
        <v>0</v>
      </c>
      <c r="AI222" s="6">
        <v>0</v>
      </c>
      <c r="AJ222" s="6">
        <v>0</v>
      </c>
      <c r="AK222" s="6">
        <v>0</v>
      </c>
      <c r="AL222" s="6">
        <v>0</v>
      </c>
      <c r="AM222" s="6">
        <v>0</v>
      </c>
      <c r="AN222" s="6">
        <v>0</v>
      </c>
      <c r="AO222" s="6">
        <v>0</v>
      </c>
      <c r="AP222" s="6">
        <v>0</v>
      </c>
      <c r="AQ222" s="6">
        <v>0</v>
      </c>
      <c r="AR222" s="6">
        <v>0</v>
      </c>
      <c r="AS222" s="6">
        <v>0</v>
      </c>
      <c r="AT222" s="6">
        <v>0</v>
      </c>
      <c r="AU222" s="6">
        <v>0</v>
      </c>
      <c r="AV222" s="6">
        <v>0</v>
      </c>
      <c r="AW222" s="6">
        <v>0</v>
      </c>
      <c r="AX222" s="8">
        <v>0</v>
      </c>
      <c r="AY222" s="8">
        <v>0</v>
      </c>
      <c r="AZ222" s="8">
        <v>0</v>
      </c>
      <c r="BA222" s="8">
        <v>0</v>
      </c>
      <c r="BB222" s="8">
        <v>0</v>
      </c>
    </row>
    <row r="223" spans="1:54" x14ac:dyDescent="0.2">
      <c r="A223" s="2"/>
      <c r="B223" s="2"/>
      <c r="C223" s="2">
        <v>37029</v>
      </c>
      <c r="D223" s="3" t="s">
        <v>229</v>
      </c>
      <c r="E223" s="6">
        <v>1.0666559490525007</v>
      </c>
      <c r="F223" s="6">
        <v>1.0279231127679405</v>
      </c>
      <c r="G223" s="6">
        <v>0.92801506679092893</v>
      </c>
      <c r="H223" s="6">
        <v>0.88615532774153472</v>
      </c>
      <c r="I223" s="6">
        <v>0.82601180490835668</v>
      </c>
      <c r="J223" s="6">
        <v>0.71436672879776331</v>
      </c>
      <c r="K223" s="6">
        <v>0.75159661385523469</v>
      </c>
      <c r="L223" s="6">
        <v>0.63060267163715444</v>
      </c>
      <c r="M223" s="6">
        <v>0.61993553898726317</v>
      </c>
      <c r="N223" s="6">
        <v>0.65991022056539306</v>
      </c>
      <c r="O223" s="6">
        <v>0.6643362845604226</v>
      </c>
      <c r="P223" s="6">
        <v>0.61161835973904943</v>
      </c>
      <c r="Q223" s="6">
        <v>0.68929468779123959</v>
      </c>
      <c r="R223" s="6">
        <v>0.76697101584342975</v>
      </c>
      <c r="S223" s="6">
        <v>0.84464734389561968</v>
      </c>
      <c r="T223" s="6">
        <v>0.92232367194780984</v>
      </c>
      <c r="U223" s="6">
        <v>1</v>
      </c>
      <c r="V223" s="6">
        <v>1</v>
      </c>
      <c r="W223" s="6">
        <v>1.7414105551747781</v>
      </c>
      <c r="X223" s="6">
        <v>2.8533564356435646</v>
      </c>
      <c r="Y223" s="8">
        <v>1.3791961454558361</v>
      </c>
      <c r="Z223" s="8">
        <v>1.7649458471486312</v>
      </c>
      <c r="AA223" s="8">
        <v>2.1506955488414334</v>
      </c>
      <c r="AB223" s="8">
        <v>2.5364452505342285</v>
      </c>
      <c r="AC223" s="8">
        <v>2.9221949522270378</v>
      </c>
      <c r="AD223" s="6">
        <v>102.13552500000003</v>
      </c>
      <c r="AE223" s="6">
        <v>102.32249999999999</v>
      </c>
      <c r="AF223" s="6">
        <v>102.50947500000001</v>
      </c>
      <c r="AG223" s="6">
        <v>102.69645000000003</v>
      </c>
      <c r="AH223" s="6">
        <v>102.88342499999999</v>
      </c>
      <c r="AI223" s="6">
        <v>103.07040000000001</v>
      </c>
      <c r="AJ223" s="6">
        <v>103.25737500000002</v>
      </c>
      <c r="AK223" s="6">
        <v>103.44434999999999</v>
      </c>
      <c r="AL223" s="6">
        <v>103.631325</v>
      </c>
      <c r="AM223" s="6">
        <v>103.81830000000002</v>
      </c>
      <c r="AN223" s="6">
        <v>104.00527499999998</v>
      </c>
      <c r="AO223" s="6">
        <v>104.19225</v>
      </c>
      <c r="AP223" s="6">
        <v>103.90112120427375</v>
      </c>
      <c r="AQ223" s="6">
        <v>103.60999240854733</v>
      </c>
      <c r="AR223" s="6">
        <v>103.31886361282091</v>
      </c>
      <c r="AS223" s="6">
        <v>103.02773481709448</v>
      </c>
      <c r="AT223" s="6">
        <v>102.73660602136806</v>
      </c>
      <c r="AU223" s="6">
        <v>102.44547722564175</v>
      </c>
      <c r="AV223" s="6">
        <v>102.15434842991533</v>
      </c>
      <c r="AW223" s="6">
        <v>101.86321963418891</v>
      </c>
      <c r="AX223" s="8">
        <v>104.28853438738406</v>
      </c>
      <c r="AY223" s="8">
        <v>116.41510815335823</v>
      </c>
      <c r="AZ223" s="8">
        <v>128.54168191933331</v>
      </c>
      <c r="BA223" s="8">
        <v>140.6682556853084</v>
      </c>
      <c r="BB223" s="8">
        <v>152.79482945128348</v>
      </c>
    </row>
    <row r="224" spans="1:54" x14ac:dyDescent="0.2">
      <c r="A224" s="2" t="s">
        <v>200</v>
      </c>
      <c r="B224" s="2" t="str">
        <f t="shared" ref="B224:B236" si="13">LEFT(C224,2)</f>
        <v>37</v>
      </c>
      <c r="C224" s="2">
        <v>37030</v>
      </c>
      <c r="D224" s="2" t="s">
        <v>230</v>
      </c>
      <c r="E224" s="6">
        <v>53.519490493984314</v>
      </c>
      <c r="F224" s="6">
        <v>54.525390383115017</v>
      </c>
      <c r="G224" s="6">
        <v>52.459123721923376</v>
      </c>
      <c r="H224" s="6">
        <v>53.340331622387382</v>
      </c>
      <c r="I224" s="6">
        <v>50.758569046934667</v>
      </c>
      <c r="J224" s="6">
        <v>49.434595491315235</v>
      </c>
      <c r="K224" s="6">
        <v>46.868389110171229</v>
      </c>
      <c r="L224" s="6">
        <v>44.007867613846344</v>
      </c>
      <c r="M224" s="6">
        <v>47.042214429433741</v>
      </c>
      <c r="N224" s="6">
        <v>43.809435223586412</v>
      </c>
      <c r="O224" s="6">
        <v>43.811334291463062</v>
      </c>
      <c r="P224" s="6">
        <v>46.271354494312817</v>
      </c>
      <c r="Q224" s="6">
        <v>47.354883595450254</v>
      </c>
      <c r="R224" s="6">
        <v>48.43841269658769</v>
      </c>
      <c r="S224" s="6">
        <v>49.52194179772512</v>
      </c>
      <c r="T224" s="6">
        <v>50.605470898862556</v>
      </c>
      <c r="U224" s="6">
        <v>15.297000000000001</v>
      </c>
      <c r="V224" s="6">
        <v>51.689</v>
      </c>
      <c r="W224" s="6">
        <v>62.719000000000001</v>
      </c>
      <c r="X224" s="6">
        <v>69.763999999999996</v>
      </c>
      <c r="Y224" s="8">
        <v>47.059510795174674</v>
      </c>
      <c r="Z224" s="8">
        <v>47.724738745286913</v>
      </c>
      <c r="AA224" s="8">
        <v>48.389966695399067</v>
      </c>
      <c r="AB224" s="8">
        <v>49.055194645511307</v>
      </c>
      <c r="AC224" s="8">
        <v>49.720422595623518</v>
      </c>
      <c r="AD224" s="6">
        <v>0</v>
      </c>
      <c r="AE224" s="6">
        <v>0</v>
      </c>
      <c r="AF224" s="6">
        <v>0</v>
      </c>
      <c r="AG224" s="6">
        <v>0</v>
      </c>
      <c r="AH224" s="6">
        <v>0</v>
      </c>
      <c r="AI224" s="6">
        <v>0</v>
      </c>
      <c r="AJ224" s="6">
        <v>0</v>
      </c>
      <c r="AK224" s="6">
        <v>0</v>
      </c>
      <c r="AL224" s="6">
        <v>0</v>
      </c>
      <c r="AM224" s="6">
        <v>0</v>
      </c>
      <c r="AN224" s="6">
        <v>0</v>
      </c>
      <c r="AO224" s="6">
        <v>0</v>
      </c>
      <c r="AP224" s="6">
        <v>0</v>
      </c>
      <c r="AQ224" s="6">
        <v>0</v>
      </c>
      <c r="AR224" s="6">
        <v>0</v>
      </c>
      <c r="AS224" s="6">
        <v>0</v>
      </c>
      <c r="AT224" s="6">
        <v>0</v>
      </c>
      <c r="AU224" s="6">
        <v>0</v>
      </c>
      <c r="AV224" s="6">
        <v>0</v>
      </c>
      <c r="AW224" s="6">
        <v>0</v>
      </c>
      <c r="AX224" s="8">
        <v>0</v>
      </c>
      <c r="AY224" s="8">
        <v>0</v>
      </c>
      <c r="AZ224" s="8">
        <v>0</v>
      </c>
      <c r="BA224" s="8">
        <v>0</v>
      </c>
      <c r="BB224" s="8">
        <v>0</v>
      </c>
    </row>
    <row r="225" spans="1:54" x14ac:dyDescent="0.2">
      <c r="A225" s="2" t="s">
        <v>200</v>
      </c>
      <c r="B225" s="2" t="str">
        <f t="shared" si="13"/>
        <v>37</v>
      </c>
      <c r="C225" s="2">
        <v>37031</v>
      </c>
      <c r="D225" s="2" t="s">
        <v>231</v>
      </c>
      <c r="E225" s="6">
        <v>5.9828698722949945</v>
      </c>
      <c r="F225" s="6">
        <v>6.095318030632777</v>
      </c>
      <c r="G225" s="6">
        <v>5.8643329363938737</v>
      </c>
      <c r="H225" s="6">
        <v>5.9628419496571272</v>
      </c>
      <c r="I225" s="6">
        <v>5.6742302796370057</v>
      </c>
      <c r="J225" s="6">
        <v>5.5262251057364598</v>
      </c>
      <c r="K225" s="6">
        <v>5.2393524411776786</v>
      </c>
      <c r="L225" s="6">
        <v>4.9195786966698147</v>
      </c>
      <c r="M225" s="6">
        <v>5.258784133371659</v>
      </c>
      <c r="N225" s="6">
        <v>4.8973962140188068</v>
      </c>
      <c r="O225" s="6">
        <v>4.8976085081920093</v>
      </c>
      <c r="P225" s="6">
        <v>5.1726107666406609</v>
      </c>
      <c r="Q225" s="6">
        <v>4.6952886133125293</v>
      </c>
      <c r="R225" s="6">
        <v>4.2179664599843969</v>
      </c>
      <c r="S225" s="6">
        <v>3.7406443066562645</v>
      </c>
      <c r="T225" s="6">
        <v>3.263322153328132</v>
      </c>
      <c r="U225" s="6">
        <v>2.5680000000000001</v>
      </c>
      <c r="V225" s="6">
        <v>2.786</v>
      </c>
      <c r="W225" s="6">
        <v>2.9590000000000001</v>
      </c>
      <c r="X225" s="6">
        <v>4.9189999999999996</v>
      </c>
      <c r="Y225" s="8">
        <v>2.7710000000000004</v>
      </c>
      <c r="Z225" s="8">
        <v>2.7710000000000004</v>
      </c>
      <c r="AA225" s="8">
        <v>2.7710000000000004</v>
      </c>
      <c r="AB225" s="8">
        <v>2.7710000000000004</v>
      </c>
      <c r="AC225" s="8">
        <v>2.7710000000000004</v>
      </c>
      <c r="AD225" s="6">
        <v>39.209250000000111</v>
      </c>
      <c r="AE225" s="6">
        <v>39.972500000000082</v>
      </c>
      <c r="AF225" s="6">
        <v>40.735750000000053</v>
      </c>
      <c r="AG225" s="6">
        <v>41.499000000000024</v>
      </c>
      <c r="AH225" s="6">
        <v>42.262249999999995</v>
      </c>
      <c r="AI225" s="6">
        <v>43.025499999999965</v>
      </c>
      <c r="AJ225" s="6">
        <v>43.788749999999936</v>
      </c>
      <c r="AK225" s="6">
        <v>44.552000000000135</v>
      </c>
      <c r="AL225" s="6">
        <v>45.315250000000106</v>
      </c>
      <c r="AM225" s="6">
        <v>46.078500000000076</v>
      </c>
      <c r="AN225" s="6">
        <v>46.841750000000047</v>
      </c>
      <c r="AO225" s="6">
        <v>47.605000000000018</v>
      </c>
      <c r="AP225" s="6">
        <v>47.632032714678019</v>
      </c>
      <c r="AQ225" s="6">
        <v>47.659065429356041</v>
      </c>
      <c r="AR225" s="6">
        <v>47.686098144034055</v>
      </c>
      <c r="AS225" s="6">
        <v>47.713130858712077</v>
      </c>
      <c r="AT225" s="6">
        <v>47.740163573390099</v>
      </c>
      <c r="AU225" s="6">
        <v>47.767196288068121</v>
      </c>
      <c r="AV225" s="6">
        <v>47.794229002746142</v>
      </c>
      <c r="AW225" s="6">
        <v>47.821261717424157</v>
      </c>
      <c r="AX225" s="8">
        <v>48.048982011316639</v>
      </c>
      <c r="AY225" s="8">
        <v>49.187583480779153</v>
      </c>
      <c r="AZ225" s="8">
        <v>50.326184950241611</v>
      </c>
      <c r="BA225" s="8">
        <v>51.464786419704126</v>
      </c>
      <c r="BB225" s="8">
        <v>52.603387889166584</v>
      </c>
    </row>
    <row r="226" spans="1:54" x14ac:dyDescent="0.2">
      <c r="A226" s="2" t="s">
        <v>200</v>
      </c>
      <c r="B226" s="2" t="str">
        <f t="shared" si="13"/>
        <v>37</v>
      </c>
      <c r="C226" s="2">
        <v>37032</v>
      </c>
      <c r="D226" s="2" t="s">
        <v>232</v>
      </c>
      <c r="E226" s="6">
        <v>132.71093171272534</v>
      </c>
      <c r="F226" s="6">
        <v>135.20523631585431</v>
      </c>
      <c r="G226" s="6">
        <v>130.08156695273684</v>
      </c>
      <c r="H226" s="6">
        <v>132.2666759742126</v>
      </c>
      <c r="I226" s="6">
        <v>125.8647443846754</v>
      </c>
      <c r="J226" s="6">
        <v>122.58172052724511</v>
      </c>
      <c r="K226" s="6">
        <v>116.21836324066851</v>
      </c>
      <c r="L226" s="6">
        <v>109.12520018067589</v>
      </c>
      <c r="M226" s="6">
        <v>116.64939350388043</v>
      </c>
      <c r="N226" s="6">
        <v>108.6331523836899</v>
      </c>
      <c r="O226" s="6">
        <v>108.63786145444094</v>
      </c>
      <c r="P226" s="6">
        <v>114.73791155093828</v>
      </c>
      <c r="Q226" s="6">
        <v>135.50392924075064</v>
      </c>
      <c r="R226" s="6">
        <v>156.26994693056298</v>
      </c>
      <c r="S226" s="6">
        <v>177.0359646203753</v>
      </c>
      <c r="T226" s="6">
        <v>197.80198231018764</v>
      </c>
      <c r="U226" s="6">
        <v>181.99299999999999</v>
      </c>
      <c r="V226" s="6">
        <v>218.56800000000001</v>
      </c>
      <c r="W226" s="6">
        <v>204.696</v>
      </c>
      <c r="X226" s="6">
        <v>198.33699999999999</v>
      </c>
      <c r="Y226" s="8">
        <v>227.79862763419442</v>
      </c>
      <c r="Z226" s="8">
        <v>278.13723081387616</v>
      </c>
      <c r="AA226" s="8">
        <v>328.4758339935579</v>
      </c>
      <c r="AB226" s="8">
        <v>378.81443717323691</v>
      </c>
      <c r="AC226" s="8">
        <v>429.15304035291865</v>
      </c>
      <c r="AD226" s="6">
        <v>19.968387500000972</v>
      </c>
      <c r="AE226" s="6">
        <v>31.582500000000437</v>
      </c>
      <c r="AF226" s="6">
        <v>43.196612499999901</v>
      </c>
      <c r="AG226" s="6">
        <v>54.810724999999366</v>
      </c>
      <c r="AH226" s="6">
        <v>66.424837500002468</v>
      </c>
      <c r="AI226" s="6">
        <v>78.038950000001932</v>
      </c>
      <c r="AJ226" s="6">
        <v>89.653062500001397</v>
      </c>
      <c r="AK226" s="6">
        <v>101.26717500000086</v>
      </c>
      <c r="AL226" s="6">
        <v>112.88128750000033</v>
      </c>
      <c r="AM226" s="6">
        <v>124.49539999999979</v>
      </c>
      <c r="AN226" s="6">
        <v>136.10951249999925</v>
      </c>
      <c r="AO226" s="6">
        <v>147.72362500000236</v>
      </c>
      <c r="AP226" s="6">
        <v>153.37758275049782</v>
      </c>
      <c r="AQ226" s="6">
        <v>159.03154050099693</v>
      </c>
      <c r="AR226" s="6">
        <v>164.68549825149785</v>
      </c>
      <c r="AS226" s="6">
        <v>170.33945600199695</v>
      </c>
      <c r="AT226" s="6">
        <v>175.99341375249605</v>
      </c>
      <c r="AU226" s="6">
        <v>181.64737150299516</v>
      </c>
      <c r="AV226" s="6">
        <v>187.30132925349426</v>
      </c>
      <c r="AW226" s="6">
        <v>192.95528700399336</v>
      </c>
      <c r="AX226" s="8">
        <v>197.54946050408944</v>
      </c>
      <c r="AY226" s="8">
        <v>220.52032800456436</v>
      </c>
      <c r="AZ226" s="8">
        <v>243.49119550503929</v>
      </c>
      <c r="BA226" s="8">
        <v>266.46206300551603</v>
      </c>
      <c r="BB226" s="8">
        <v>289.43293050599095</v>
      </c>
    </row>
    <row r="227" spans="1:54" x14ac:dyDescent="0.2">
      <c r="A227" s="2" t="s">
        <v>3</v>
      </c>
      <c r="B227" s="2" t="str">
        <f t="shared" si="13"/>
        <v>37</v>
      </c>
      <c r="C227" s="2">
        <v>37033</v>
      </c>
      <c r="D227" s="2" t="s">
        <v>233</v>
      </c>
      <c r="E227" s="6">
        <v>74.769980428704571</v>
      </c>
      <c r="F227" s="6">
        <v>72.054903075489278</v>
      </c>
      <c r="G227" s="6">
        <v>65.051592730661696</v>
      </c>
      <c r="H227" s="6">
        <v>62.117327120223671</v>
      </c>
      <c r="I227" s="6">
        <v>57.901412861136997</v>
      </c>
      <c r="J227" s="6">
        <v>50.075365330848086</v>
      </c>
      <c r="K227" s="6">
        <v>52.685089468779125</v>
      </c>
      <c r="L227" s="6">
        <v>44.203709226467844</v>
      </c>
      <c r="M227" s="6">
        <v>43.455969245107177</v>
      </c>
      <c r="N227" s="6">
        <v>46.25809692451071</v>
      </c>
      <c r="O227" s="6">
        <v>46.568353215284247</v>
      </c>
      <c r="P227" s="6">
        <v>42.872955265610436</v>
      </c>
      <c r="Q227" s="6">
        <v>41.968564212488346</v>
      </c>
      <c r="R227" s="6">
        <v>41.064173159366263</v>
      </c>
      <c r="S227" s="6">
        <v>40.15978210624418</v>
      </c>
      <c r="T227" s="6">
        <v>39.255391053122089</v>
      </c>
      <c r="U227" s="6">
        <v>34.499000000000002</v>
      </c>
      <c r="V227" s="6">
        <v>38.350999999999999</v>
      </c>
      <c r="W227" s="6">
        <v>37.712000000000003</v>
      </c>
      <c r="X227" s="6">
        <v>35.067</v>
      </c>
      <c r="Y227" s="8">
        <v>36.853999999999999</v>
      </c>
      <c r="Z227" s="8">
        <v>36.853999999999999</v>
      </c>
      <c r="AA227" s="8">
        <v>36.853999999999999</v>
      </c>
      <c r="AB227" s="8">
        <v>36.853999999999999</v>
      </c>
      <c r="AC227" s="8">
        <v>36.853999999999999</v>
      </c>
      <c r="AD227" s="6">
        <v>316.70550000000003</v>
      </c>
      <c r="AE227" s="6">
        <v>318.75750000000062</v>
      </c>
      <c r="AF227" s="6">
        <v>320.8095000000003</v>
      </c>
      <c r="AG227" s="6">
        <v>322.86149999999998</v>
      </c>
      <c r="AH227" s="6">
        <v>324.91350000000057</v>
      </c>
      <c r="AI227" s="6">
        <v>326.96550000000025</v>
      </c>
      <c r="AJ227" s="6">
        <v>329.01749999999993</v>
      </c>
      <c r="AK227" s="6">
        <v>331.06950000000052</v>
      </c>
      <c r="AL227" s="6">
        <v>333.1215000000002</v>
      </c>
      <c r="AM227" s="6">
        <v>335.17349999999988</v>
      </c>
      <c r="AN227" s="6">
        <v>337.22550000000047</v>
      </c>
      <c r="AO227" s="6">
        <v>339.27750000000015</v>
      </c>
      <c r="AP227" s="6">
        <v>337.16294107352132</v>
      </c>
      <c r="AQ227" s="6">
        <v>335.04838214704341</v>
      </c>
      <c r="AR227" s="6">
        <v>332.93382322056459</v>
      </c>
      <c r="AS227" s="6">
        <v>330.81926429408668</v>
      </c>
      <c r="AT227" s="6">
        <v>328.70470536760786</v>
      </c>
      <c r="AU227" s="6">
        <v>326.59014644112995</v>
      </c>
      <c r="AV227" s="6">
        <v>324.47558751465112</v>
      </c>
      <c r="AW227" s="6">
        <v>322.36102858817321</v>
      </c>
      <c r="AX227" s="8">
        <v>323.89608110525978</v>
      </c>
      <c r="AY227" s="8">
        <v>331.57134369069217</v>
      </c>
      <c r="AZ227" s="8">
        <v>339.24660627612502</v>
      </c>
      <c r="BA227" s="8">
        <v>346.92186886155787</v>
      </c>
      <c r="BB227" s="8">
        <v>354.59713144699026</v>
      </c>
    </row>
    <row r="228" spans="1:54" x14ac:dyDescent="0.2">
      <c r="A228" s="2" t="s">
        <v>200</v>
      </c>
      <c r="B228" s="2" t="str">
        <f t="shared" si="13"/>
        <v>37</v>
      </c>
      <c r="C228" s="2">
        <v>37034</v>
      </c>
      <c r="D228" s="2" t="s">
        <v>234</v>
      </c>
      <c r="E228" s="6">
        <v>22.898074693056301</v>
      </c>
      <c r="F228" s="6">
        <v>23.328444462694538</v>
      </c>
      <c r="G228" s="6">
        <v>22.444401511107461</v>
      </c>
      <c r="H228" s="6">
        <v>22.821422370960459</v>
      </c>
      <c r="I228" s="6">
        <v>21.716826797519815</v>
      </c>
      <c r="J228" s="6">
        <v>21.150370631954996</v>
      </c>
      <c r="K228" s="6">
        <v>20.052430706689115</v>
      </c>
      <c r="L228" s="6">
        <v>18.828569375436295</v>
      </c>
      <c r="M228" s="6">
        <v>20.126801092267893</v>
      </c>
      <c r="N228" s="6">
        <v>18.743670964562892</v>
      </c>
      <c r="O228" s="6">
        <v>18.744483472262147</v>
      </c>
      <c r="P228" s="6">
        <v>19.796992115961075</v>
      </c>
      <c r="Q228" s="6">
        <v>19.807793692768861</v>
      </c>
      <c r="R228" s="6">
        <v>19.818595269576644</v>
      </c>
      <c r="S228" s="6">
        <v>19.82939684638443</v>
      </c>
      <c r="T228" s="6">
        <v>19.840198423192213</v>
      </c>
      <c r="U228" s="6">
        <v>16.78</v>
      </c>
      <c r="V228" s="6">
        <v>19.850999999999999</v>
      </c>
      <c r="W228" s="6">
        <v>19.934000000000001</v>
      </c>
      <c r="X228" s="6">
        <v>4.3280000000000003</v>
      </c>
      <c r="Y228" s="8">
        <v>18.855</v>
      </c>
      <c r="Z228" s="8">
        <v>18.855</v>
      </c>
      <c r="AA228" s="8">
        <v>18.855</v>
      </c>
      <c r="AB228" s="8">
        <v>18.855</v>
      </c>
      <c r="AC228" s="8">
        <v>18.855</v>
      </c>
      <c r="AD228" s="6">
        <v>88.242974999999888</v>
      </c>
      <c r="AE228" s="6">
        <v>87.470249999999851</v>
      </c>
      <c r="AF228" s="6">
        <v>86.697525000000041</v>
      </c>
      <c r="AG228" s="6">
        <v>85.924800000000005</v>
      </c>
      <c r="AH228" s="6">
        <v>85.152074999999968</v>
      </c>
      <c r="AI228" s="6">
        <v>84.379349999999931</v>
      </c>
      <c r="AJ228" s="6">
        <v>83.606624999999894</v>
      </c>
      <c r="AK228" s="6">
        <v>82.833899999999858</v>
      </c>
      <c r="AL228" s="6">
        <v>82.061174999999821</v>
      </c>
      <c r="AM228" s="6">
        <v>81.288450000000012</v>
      </c>
      <c r="AN228" s="6">
        <v>80.515724999999975</v>
      </c>
      <c r="AO228" s="6">
        <v>79.742999999999938</v>
      </c>
      <c r="AP228" s="6">
        <v>79.754554296524489</v>
      </c>
      <c r="AQ228" s="6">
        <v>79.766108593048983</v>
      </c>
      <c r="AR228" s="6">
        <v>79.777662889573492</v>
      </c>
      <c r="AS228" s="6">
        <v>79.789217186098</v>
      </c>
      <c r="AT228" s="6">
        <v>79.800771482622508</v>
      </c>
      <c r="AU228" s="6">
        <v>79.812325779147002</v>
      </c>
      <c r="AV228" s="6">
        <v>79.823880075671511</v>
      </c>
      <c r="AW228" s="6">
        <v>79.835434372196005</v>
      </c>
      <c r="AX228" s="8">
        <v>80.215603107301718</v>
      </c>
      <c r="AY228" s="8">
        <v>82.116446782830167</v>
      </c>
      <c r="AZ228" s="8">
        <v>84.01729045835873</v>
      </c>
      <c r="BA228" s="8">
        <v>85.918134133887179</v>
      </c>
      <c r="BB228" s="8">
        <v>87.818977809415628</v>
      </c>
    </row>
    <row r="229" spans="1:54" x14ac:dyDescent="0.2">
      <c r="A229" s="2" t="s">
        <v>200</v>
      </c>
      <c r="B229" s="2" t="str">
        <f t="shared" si="13"/>
        <v>37</v>
      </c>
      <c r="C229" s="2">
        <v>37035</v>
      </c>
      <c r="D229" s="2" t="s">
        <v>235</v>
      </c>
      <c r="E229" s="6">
        <v>20.341757565802983</v>
      </c>
      <c r="F229" s="6">
        <v>20.72408130415144</v>
      </c>
      <c r="G229" s="6">
        <v>19.938731983739171</v>
      </c>
      <c r="H229" s="6">
        <v>20.273662628834231</v>
      </c>
      <c r="I229" s="6">
        <v>19.29238295076582</v>
      </c>
      <c r="J229" s="6">
        <v>18.789165359503965</v>
      </c>
      <c r="K229" s="6">
        <v>17.813798300004105</v>
      </c>
      <c r="L229" s="6">
        <v>16.726567568677371</v>
      </c>
      <c r="M229" s="6">
        <v>17.87986605346364</v>
      </c>
      <c r="N229" s="6">
        <v>16.651147127663943</v>
      </c>
      <c r="O229" s="6">
        <v>16.651868927852831</v>
      </c>
      <c r="P229" s="6">
        <v>17.586876606578244</v>
      </c>
      <c r="Q229" s="6">
        <v>16.416901285262593</v>
      </c>
      <c r="R229" s="6">
        <v>15.246925963946945</v>
      </c>
      <c r="S229" s="6">
        <v>14.076950642631298</v>
      </c>
      <c r="T229" s="6">
        <v>12.906975321315651</v>
      </c>
      <c r="U229" s="6">
        <v>11.96</v>
      </c>
      <c r="V229" s="6">
        <v>11.737</v>
      </c>
      <c r="W229" s="6">
        <v>13.548</v>
      </c>
      <c r="X229" s="6">
        <v>13.622999999999999</v>
      </c>
      <c r="Y229" s="8">
        <v>12.415000000000001</v>
      </c>
      <c r="Z229" s="8">
        <v>12.415000000000001</v>
      </c>
      <c r="AA229" s="8">
        <v>12.415000000000001</v>
      </c>
      <c r="AB229" s="8">
        <v>12.415000000000001</v>
      </c>
      <c r="AC229" s="8">
        <v>12.415000000000001</v>
      </c>
      <c r="AD229" s="6">
        <v>0</v>
      </c>
      <c r="AE229" s="6">
        <v>0</v>
      </c>
      <c r="AF229" s="6">
        <v>0</v>
      </c>
      <c r="AG229" s="6">
        <v>0</v>
      </c>
      <c r="AH229" s="6">
        <v>0</v>
      </c>
      <c r="AI229" s="6">
        <v>0</v>
      </c>
      <c r="AJ229" s="6">
        <v>0</v>
      </c>
      <c r="AK229" s="6">
        <v>0</v>
      </c>
      <c r="AL229" s="6">
        <v>0</v>
      </c>
      <c r="AM229" s="6">
        <v>0</v>
      </c>
      <c r="AN229" s="6">
        <v>0</v>
      </c>
      <c r="AO229" s="6">
        <v>0</v>
      </c>
      <c r="AP229" s="6">
        <v>0</v>
      </c>
      <c r="AQ229" s="6">
        <v>0</v>
      </c>
      <c r="AR229" s="6">
        <v>0</v>
      </c>
      <c r="AS229" s="6">
        <v>0</v>
      </c>
      <c r="AT229" s="6">
        <v>0</v>
      </c>
      <c r="AU229" s="6">
        <v>0</v>
      </c>
      <c r="AV229" s="6">
        <v>0</v>
      </c>
      <c r="AW229" s="6">
        <v>0</v>
      </c>
      <c r="AX229" s="8">
        <v>0</v>
      </c>
      <c r="AY229" s="8">
        <v>0</v>
      </c>
      <c r="AZ229" s="8">
        <v>0</v>
      </c>
      <c r="BA229" s="8">
        <v>0</v>
      </c>
      <c r="BB229" s="8">
        <v>0</v>
      </c>
    </row>
    <row r="230" spans="1:54" x14ac:dyDescent="0.2">
      <c r="A230" s="2" t="s">
        <v>200</v>
      </c>
      <c r="B230" s="2" t="str">
        <f t="shared" si="13"/>
        <v>37</v>
      </c>
      <c r="C230" s="2">
        <v>37036</v>
      </c>
      <c r="D230" s="2" t="s">
        <v>236</v>
      </c>
      <c r="E230" s="6">
        <v>79.300220670964563</v>
      </c>
      <c r="F230" s="6">
        <v>80.790669896932627</v>
      </c>
      <c r="G230" s="6">
        <v>77.729067466020609</v>
      </c>
      <c r="H230" s="6">
        <v>79.03475966000083</v>
      </c>
      <c r="I230" s="6">
        <v>75.209343161006871</v>
      </c>
      <c r="J230" s="6">
        <v>73.247601856034166</v>
      </c>
      <c r="K230" s="6">
        <v>69.44523508397323</v>
      </c>
      <c r="L230" s="6">
        <v>65.206779452223543</v>
      </c>
      <c r="M230" s="6">
        <v>69.702793331417084</v>
      </c>
      <c r="N230" s="6">
        <v>64.912760727631095</v>
      </c>
      <c r="O230" s="6">
        <v>64.915574590399544</v>
      </c>
      <c r="P230" s="6">
        <v>68.560604525109838</v>
      </c>
      <c r="Q230" s="6">
        <v>55.642483620087873</v>
      </c>
      <c r="R230" s="6">
        <v>42.724362715065901</v>
      </c>
      <c r="S230" s="6">
        <v>29.806241810043936</v>
      </c>
      <c r="T230" s="6">
        <v>16.888120905021967</v>
      </c>
      <c r="U230" s="6">
        <v>1.8939999999999999</v>
      </c>
      <c r="V230" s="6">
        <v>3.97</v>
      </c>
      <c r="W230" s="6">
        <v>5.5490000000000004</v>
      </c>
      <c r="X230" s="6">
        <v>1.8959999999999999</v>
      </c>
      <c r="Y230" s="8">
        <v>3.8043333333333336</v>
      </c>
      <c r="Z230" s="8">
        <v>3.8043333333333336</v>
      </c>
      <c r="AA230" s="8">
        <v>3.8043333333333336</v>
      </c>
      <c r="AB230" s="8">
        <v>3.8043333333333336</v>
      </c>
      <c r="AC230" s="8">
        <v>3.8043333333333336</v>
      </c>
      <c r="AD230" s="6">
        <v>4.0765687500002059</v>
      </c>
      <c r="AE230" s="6">
        <v>5.9549999999999272</v>
      </c>
      <c r="AF230" s="6">
        <v>7.8334312500001033</v>
      </c>
      <c r="AG230" s="6">
        <v>9.7118624999998246</v>
      </c>
      <c r="AH230" s="6">
        <v>11.590293750000001</v>
      </c>
      <c r="AI230" s="6">
        <v>13.468725000000177</v>
      </c>
      <c r="AJ230" s="6">
        <v>15.347156249999898</v>
      </c>
      <c r="AK230" s="6">
        <v>17.225587500000074</v>
      </c>
      <c r="AL230" s="6">
        <v>19.10401875000025</v>
      </c>
      <c r="AM230" s="6">
        <v>20.982449999999972</v>
      </c>
      <c r="AN230" s="6">
        <v>22.860881250000148</v>
      </c>
      <c r="AO230" s="6">
        <v>24.739312499999869</v>
      </c>
      <c r="AP230" s="6">
        <v>25.609612903083644</v>
      </c>
      <c r="AQ230" s="6">
        <v>26.479913306167418</v>
      </c>
      <c r="AR230" s="6">
        <v>27.350213709251193</v>
      </c>
      <c r="AS230" s="6">
        <v>28.220514112335195</v>
      </c>
      <c r="AT230" s="6">
        <v>29.09081451541897</v>
      </c>
      <c r="AU230" s="6">
        <v>29.961114918502744</v>
      </c>
      <c r="AV230" s="6">
        <v>30.831415321586519</v>
      </c>
      <c r="AW230" s="6">
        <v>31.701715724670294</v>
      </c>
      <c r="AX230" s="8">
        <v>31.85267627574035</v>
      </c>
      <c r="AY230" s="8">
        <v>32.607479031089667</v>
      </c>
      <c r="AZ230" s="8">
        <v>33.362281786438928</v>
      </c>
      <c r="BA230" s="8">
        <v>34.117084541788245</v>
      </c>
      <c r="BB230" s="8">
        <v>34.871887297137562</v>
      </c>
    </row>
    <row r="231" spans="1:54" x14ac:dyDescent="0.2">
      <c r="A231" s="2" t="s">
        <v>200</v>
      </c>
      <c r="B231" s="2" t="str">
        <f t="shared" si="13"/>
        <v>37</v>
      </c>
      <c r="C231" s="2">
        <v>37037</v>
      </c>
      <c r="D231" s="2" t="s">
        <v>237</v>
      </c>
      <c r="E231" s="6">
        <v>9.3006431651131276</v>
      </c>
      <c r="F231" s="6">
        <v>9.4754489385291336</v>
      </c>
      <c r="G231" s="6">
        <v>9.1163721102122945</v>
      </c>
      <c r="H231" s="6">
        <v>9.2695088490124409</v>
      </c>
      <c r="I231" s="6">
        <v>8.8208488892538917</v>
      </c>
      <c r="J231" s="6">
        <v>8.5907681189175875</v>
      </c>
      <c r="K231" s="6">
        <v>8.1448115221943915</v>
      </c>
      <c r="L231" s="6">
        <v>7.6477087011867129</v>
      </c>
      <c r="M231" s="6">
        <v>8.1750189709686687</v>
      </c>
      <c r="N231" s="6">
        <v>7.6132250236110544</v>
      </c>
      <c r="O231" s="6">
        <v>7.6135550445530322</v>
      </c>
      <c r="P231" s="6">
        <v>8.0410585554141178</v>
      </c>
      <c r="Q231" s="6">
        <v>7.9010468443312947</v>
      </c>
      <c r="R231" s="6">
        <v>7.7610351332484715</v>
      </c>
      <c r="S231" s="6">
        <v>7.6210234221656474</v>
      </c>
      <c r="T231" s="6">
        <v>7.4810117110828243</v>
      </c>
      <c r="U231" s="6">
        <v>2.6539999999999999</v>
      </c>
      <c r="V231" s="6">
        <v>7.3410000000000002</v>
      </c>
      <c r="W231" s="6">
        <v>9.2539999999999996</v>
      </c>
      <c r="X231" s="6">
        <v>7.1879999999999997</v>
      </c>
      <c r="Y231" s="8">
        <v>6.5406538267405381</v>
      </c>
      <c r="Z231" s="8">
        <v>6.4163333333333341</v>
      </c>
      <c r="AA231" s="8">
        <v>6.4163333333333341</v>
      </c>
      <c r="AB231" s="8">
        <v>6.4163333333333341</v>
      </c>
      <c r="AC231" s="8">
        <v>6.4163333333333341</v>
      </c>
      <c r="AD231" s="6">
        <v>0</v>
      </c>
      <c r="AE231" s="6">
        <v>0</v>
      </c>
      <c r="AF231" s="6">
        <v>0</v>
      </c>
      <c r="AG231" s="6">
        <v>0</v>
      </c>
      <c r="AH231" s="6">
        <v>0</v>
      </c>
      <c r="AI231" s="6">
        <v>0</v>
      </c>
      <c r="AJ231" s="6">
        <v>0</v>
      </c>
      <c r="AK231" s="6">
        <v>0</v>
      </c>
      <c r="AL231" s="6">
        <v>0</v>
      </c>
      <c r="AM231" s="6">
        <v>0</v>
      </c>
      <c r="AN231" s="6">
        <v>0</v>
      </c>
      <c r="AO231" s="6">
        <v>0</v>
      </c>
      <c r="AP231" s="6">
        <v>0</v>
      </c>
      <c r="AQ231" s="6">
        <v>0</v>
      </c>
      <c r="AR231" s="6">
        <v>0</v>
      </c>
      <c r="AS231" s="6">
        <v>0</v>
      </c>
      <c r="AT231" s="6">
        <v>0</v>
      </c>
      <c r="AU231" s="6">
        <v>0</v>
      </c>
      <c r="AV231" s="6">
        <v>0</v>
      </c>
      <c r="AW231" s="6">
        <v>0</v>
      </c>
      <c r="AX231" s="8">
        <v>0</v>
      </c>
      <c r="AY231" s="8">
        <v>0</v>
      </c>
      <c r="AZ231" s="8">
        <v>0</v>
      </c>
      <c r="BA231" s="8">
        <v>0</v>
      </c>
      <c r="BB231" s="8">
        <v>0</v>
      </c>
    </row>
    <row r="232" spans="1:54" x14ac:dyDescent="0.2">
      <c r="A232" s="2" t="s">
        <v>200</v>
      </c>
      <c r="B232" s="2" t="str">
        <f t="shared" si="13"/>
        <v>37</v>
      </c>
      <c r="C232" s="2">
        <v>37038</v>
      </c>
      <c r="D232" s="2" t="s">
        <v>238</v>
      </c>
      <c r="E232" s="6">
        <v>20.668095922473618</v>
      </c>
      <c r="F232" s="6">
        <v>21.056553196731411</v>
      </c>
      <c r="G232" s="6">
        <v>20.258604689360656</v>
      </c>
      <c r="H232" s="6">
        <v>20.598908553360982</v>
      </c>
      <c r="I232" s="6">
        <v>19.601886420564202</v>
      </c>
      <c r="J232" s="6">
        <v>19.090595819816862</v>
      </c>
      <c r="K232" s="6">
        <v>18.099581160431978</v>
      </c>
      <c r="L232" s="6">
        <v>16.994908224859362</v>
      </c>
      <c r="M232" s="6">
        <v>18.166708824374822</v>
      </c>
      <c r="N232" s="6">
        <v>16.91827783024679</v>
      </c>
      <c r="O232" s="6">
        <v>16.919011210117848</v>
      </c>
      <c r="P232" s="6">
        <v>17.869019012031369</v>
      </c>
      <c r="Q232" s="6">
        <v>15.571815209625095</v>
      </c>
      <c r="R232" s="6">
        <v>13.274611407218822</v>
      </c>
      <c r="S232" s="6">
        <v>10.97740760481255</v>
      </c>
      <c r="T232" s="6">
        <v>8.6802038024062735</v>
      </c>
      <c r="U232" s="6">
        <v>5.72</v>
      </c>
      <c r="V232" s="6">
        <v>6.383</v>
      </c>
      <c r="W232" s="6">
        <v>6.9169999999999998</v>
      </c>
      <c r="X232" s="6">
        <v>6.3360000000000003</v>
      </c>
      <c r="Y232" s="8">
        <v>6.34</v>
      </c>
      <c r="Z232" s="8">
        <v>6.34</v>
      </c>
      <c r="AA232" s="8">
        <v>6.34</v>
      </c>
      <c r="AB232" s="8">
        <v>6.34</v>
      </c>
      <c r="AC232" s="8">
        <v>6.34</v>
      </c>
      <c r="AD232" s="6">
        <v>0</v>
      </c>
      <c r="AE232" s="6">
        <v>0</v>
      </c>
      <c r="AF232" s="6">
        <v>0</v>
      </c>
      <c r="AG232" s="6">
        <v>0</v>
      </c>
      <c r="AH232" s="6">
        <v>0</v>
      </c>
      <c r="AI232" s="6">
        <v>0</v>
      </c>
      <c r="AJ232" s="6">
        <v>0</v>
      </c>
      <c r="AK232" s="6">
        <v>0</v>
      </c>
      <c r="AL232" s="6">
        <v>0</v>
      </c>
      <c r="AM232" s="6">
        <v>0</v>
      </c>
      <c r="AN232" s="6">
        <v>0</v>
      </c>
      <c r="AO232" s="6">
        <v>0</v>
      </c>
      <c r="AP232" s="6">
        <v>0</v>
      </c>
      <c r="AQ232" s="6">
        <v>0</v>
      </c>
      <c r="AR232" s="6">
        <v>0</v>
      </c>
      <c r="AS232" s="6">
        <v>0</v>
      </c>
      <c r="AT232" s="6">
        <v>0</v>
      </c>
      <c r="AU232" s="6">
        <v>0</v>
      </c>
      <c r="AV232" s="6">
        <v>0</v>
      </c>
      <c r="AW232" s="6">
        <v>0</v>
      </c>
      <c r="AX232" s="8">
        <v>0</v>
      </c>
      <c r="AY232" s="8">
        <v>0</v>
      </c>
      <c r="AZ232" s="8">
        <v>0</v>
      </c>
      <c r="BA232" s="8">
        <v>0</v>
      </c>
      <c r="BB232" s="8">
        <v>0</v>
      </c>
    </row>
    <row r="233" spans="1:54" x14ac:dyDescent="0.2">
      <c r="A233" s="2" t="s">
        <v>200</v>
      </c>
      <c r="B233" s="2" t="str">
        <f t="shared" si="13"/>
        <v>37</v>
      </c>
      <c r="C233" s="2">
        <v>37039</v>
      </c>
      <c r="D233" s="2" t="s">
        <v>239</v>
      </c>
      <c r="E233" s="6">
        <v>7.6689513817599471</v>
      </c>
      <c r="F233" s="6">
        <v>7.8130894756292868</v>
      </c>
      <c r="G233" s="6">
        <v>7.5170085821048742</v>
      </c>
      <c r="H233" s="6">
        <v>7.6432792263786808</v>
      </c>
      <c r="I233" s="6">
        <v>7.2733315402619798</v>
      </c>
      <c r="J233" s="6">
        <v>7.0836158173530981</v>
      </c>
      <c r="K233" s="6">
        <v>6.715897220055024</v>
      </c>
      <c r="L233" s="6">
        <v>6.3060054202767626</v>
      </c>
      <c r="M233" s="6">
        <v>6.7408051164127629</v>
      </c>
      <c r="N233" s="6">
        <v>6.2775715106968342</v>
      </c>
      <c r="O233" s="6">
        <v>6.2778436332279393</v>
      </c>
      <c r="P233" s="6">
        <v>6.6303465281484835</v>
      </c>
      <c r="Q233" s="6">
        <v>6.8588772225187871</v>
      </c>
      <c r="R233" s="6">
        <v>7.0874079168890898</v>
      </c>
      <c r="S233" s="6">
        <v>7.3159386112593934</v>
      </c>
      <c r="T233" s="6">
        <v>7.5444693056296952</v>
      </c>
      <c r="U233" s="6">
        <v>2.956</v>
      </c>
      <c r="V233" s="6">
        <v>7.7729999999999997</v>
      </c>
      <c r="W233" s="6">
        <v>7.7530000000000001</v>
      </c>
      <c r="X233" s="6">
        <v>6.827</v>
      </c>
      <c r="Y233" s="8">
        <v>6.6289196420649308</v>
      </c>
      <c r="Z233" s="8">
        <v>6.5672538280100738</v>
      </c>
      <c r="AA233" s="8">
        <v>6.5055880139552205</v>
      </c>
      <c r="AB233" s="8">
        <v>6.4439221999003671</v>
      </c>
      <c r="AC233" s="8">
        <v>6.3822563858455101</v>
      </c>
      <c r="AD233" s="6">
        <v>0</v>
      </c>
      <c r="AE233" s="6">
        <v>0</v>
      </c>
      <c r="AF233" s="6">
        <v>0</v>
      </c>
      <c r="AG233" s="6">
        <v>0</v>
      </c>
      <c r="AH233" s="6">
        <v>0</v>
      </c>
      <c r="AI233" s="6">
        <v>0</v>
      </c>
      <c r="AJ233" s="6">
        <v>0</v>
      </c>
      <c r="AK233" s="6">
        <v>0</v>
      </c>
      <c r="AL233" s="6">
        <v>0</v>
      </c>
      <c r="AM233" s="6">
        <v>0</v>
      </c>
      <c r="AN233" s="6">
        <v>0</v>
      </c>
      <c r="AO233" s="6">
        <v>0</v>
      </c>
      <c r="AP233" s="6">
        <v>0</v>
      </c>
      <c r="AQ233" s="6">
        <v>0</v>
      </c>
      <c r="AR233" s="6">
        <v>0</v>
      </c>
      <c r="AS233" s="6">
        <v>0</v>
      </c>
      <c r="AT233" s="6">
        <v>0</v>
      </c>
      <c r="AU233" s="6">
        <v>0</v>
      </c>
      <c r="AV233" s="6">
        <v>0</v>
      </c>
      <c r="AW233" s="6">
        <v>0</v>
      </c>
      <c r="AX233" s="8">
        <v>0</v>
      </c>
      <c r="AY233" s="8">
        <v>0</v>
      </c>
      <c r="AZ233" s="8">
        <v>0</v>
      </c>
      <c r="BA233" s="8">
        <v>0</v>
      </c>
      <c r="BB233" s="8">
        <v>0</v>
      </c>
    </row>
    <row r="234" spans="1:54" x14ac:dyDescent="0.2">
      <c r="A234" s="2" t="s">
        <v>200</v>
      </c>
      <c r="B234" s="2" t="str">
        <f t="shared" si="13"/>
        <v>37</v>
      </c>
      <c r="C234" s="2">
        <v>37040</v>
      </c>
      <c r="D234" s="2" t="s">
        <v>240</v>
      </c>
      <c r="E234" s="6">
        <v>12.64377539608574</v>
      </c>
      <c r="F234" s="6">
        <v>12.184649580615098</v>
      </c>
      <c r="G234" s="6">
        <v>11.000373718546133</v>
      </c>
      <c r="H234" s="6">
        <v>10.504182665424045</v>
      </c>
      <c r="I234" s="6">
        <v>9.7912618825722273</v>
      </c>
      <c r="J234" s="6">
        <v>8.4678592730661695</v>
      </c>
      <c r="K234" s="6">
        <v>8.9091696178937543</v>
      </c>
      <c r="L234" s="6">
        <v>7.4749487418452931</v>
      </c>
      <c r="M234" s="6">
        <v>7.3485041938490214</v>
      </c>
      <c r="N234" s="6">
        <v>7.8223504193849021</v>
      </c>
      <c r="O234" s="6">
        <v>7.874815470643056</v>
      </c>
      <c r="P234" s="6">
        <v>7.2499151910531214</v>
      </c>
      <c r="Q234" s="6">
        <v>6.0773321528424971</v>
      </c>
      <c r="R234" s="6">
        <v>4.9047491146318736</v>
      </c>
      <c r="S234" s="6">
        <v>3.7321660764212488</v>
      </c>
      <c r="T234" s="6">
        <v>2.5595830382106248</v>
      </c>
      <c r="U234" s="6">
        <v>1.22</v>
      </c>
      <c r="V234" s="6">
        <v>1.387</v>
      </c>
      <c r="W234" s="6">
        <v>1.4830000000000001</v>
      </c>
      <c r="X234" s="6">
        <v>1.2330000000000001</v>
      </c>
      <c r="Y234" s="8">
        <v>1.3633333333333333</v>
      </c>
      <c r="Z234" s="8">
        <v>1.3633333333333333</v>
      </c>
      <c r="AA234" s="8">
        <v>1.3633333333333333</v>
      </c>
      <c r="AB234" s="8">
        <v>1.3633333333333333</v>
      </c>
      <c r="AC234" s="8">
        <v>1.3633333333333333</v>
      </c>
      <c r="AD234" s="6">
        <v>114.64170000000013</v>
      </c>
      <c r="AE234" s="6">
        <v>115.88999999999987</v>
      </c>
      <c r="AF234" s="6">
        <v>117.13830000000007</v>
      </c>
      <c r="AG234" s="6">
        <v>118.38659999999982</v>
      </c>
      <c r="AH234" s="6">
        <v>119.63490000000002</v>
      </c>
      <c r="AI234" s="6">
        <v>120.88320000000022</v>
      </c>
      <c r="AJ234" s="6">
        <v>122.13149999999996</v>
      </c>
      <c r="AK234" s="6">
        <v>123.37980000000016</v>
      </c>
      <c r="AL234" s="6">
        <v>124.6280999999999</v>
      </c>
      <c r="AM234" s="6">
        <v>125.8764000000001</v>
      </c>
      <c r="AN234" s="6">
        <v>127.12469999999985</v>
      </c>
      <c r="AO234" s="6">
        <v>128.37300000000005</v>
      </c>
      <c r="AP234" s="6">
        <v>128.08206556040125</v>
      </c>
      <c r="AQ234" s="6">
        <v>127.79113112080233</v>
      </c>
      <c r="AR234" s="6">
        <v>127.50019668120353</v>
      </c>
      <c r="AS234" s="6">
        <v>127.20926224160462</v>
      </c>
      <c r="AT234" s="6">
        <v>126.91832780200571</v>
      </c>
      <c r="AU234" s="6">
        <v>126.62739336240691</v>
      </c>
      <c r="AV234" s="6">
        <v>126.33645892280799</v>
      </c>
      <c r="AW234" s="6">
        <v>126.04552448320919</v>
      </c>
      <c r="AX234" s="8">
        <v>126.64574126646244</v>
      </c>
      <c r="AY234" s="8">
        <v>129.64682518272934</v>
      </c>
      <c r="AZ234" s="8">
        <v>132.64790909899625</v>
      </c>
      <c r="BA234" s="8">
        <v>135.64899301526293</v>
      </c>
      <c r="BB234" s="8">
        <v>138.65007693152984</v>
      </c>
    </row>
    <row r="235" spans="1:54" x14ac:dyDescent="0.2">
      <c r="A235" s="2" t="s">
        <v>200</v>
      </c>
      <c r="B235" s="2" t="str">
        <f t="shared" si="13"/>
        <v>37</v>
      </c>
      <c r="C235" s="2">
        <v>37041</v>
      </c>
      <c r="D235" s="2" t="s">
        <v>241</v>
      </c>
      <c r="E235" s="6">
        <v>9.0830842606660376</v>
      </c>
      <c r="F235" s="6">
        <v>9.2538010101424888</v>
      </c>
      <c r="G235" s="6">
        <v>8.9031236397979718</v>
      </c>
      <c r="H235" s="6">
        <v>9.0526782326612736</v>
      </c>
      <c r="I235" s="6">
        <v>8.6145132427216353</v>
      </c>
      <c r="J235" s="6">
        <v>8.3898144787089901</v>
      </c>
      <c r="K235" s="6">
        <v>7.9542896152424758</v>
      </c>
      <c r="L235" s="6">
        <v>7.468814930398719</v>
      </c>
      <c r="M235" s="6">
        <v>7.9837904570278813</v>
      </c>
      <c r="N235" s="6">
        <v>7.4351378885558255</v>
      </c>
      <c r="O235" s="6">
        <v>7.435460189709687</v>
      </c>
      <c r="P235" s="6">
        <v>7.8529636184453668</v>
      </c>
      <c r="Q235" s="6">
        <v>8.9213708947562935</v>
      </c>
      <c r="R235" s="6">
        <v>9.9897781710672202</v>
      </c>
      <c r="S235" s="6">
        <v>11.058185447378147</v>
      </c>
      <c r="T235" s="6">
        <v>12.126592723689074</v>
      </c>
      <c r="U235" s="6">
        <v>18.451000000000001</v>
      </c>
      <c r="V235" s="6">
        <v>13.195</v>
      </c>
      <c r="W235" s="6">
        <v>16.126999999999999</v>
      </c>
      <c r="X235" s="6">
        <v>110.40900000000001</v>
      </c>
      <c r="Y235" s="8">
        <v>17.105768507812854</v>
      </c>
      <c r="Z235" s="8">
        <v>21.553911052449166</v>
      </c>
      <c r="AA235" s="8">
        <v>26.002053597085705</v>
      </c>
      <c r="AB235" s="8">
        <v>30.450196141721904</v>
      </c>
      <c r="AC235" s="8">
        <v>34.898338686358443</v>
      </c>
      <c r="AD235" s="6">
        <v>5.3534812500001863</v>
      </c>
      <c r="AE235" s="6">
        <v>5.8706250000000182</v>
      </c>
      <c r="AF235" s="6">
        <v>6.3877687500000775</v>
      </c>
      <c r="AG235" s="6">
        <v>6.9049125000001368</v>
      </c>
      <c r="AH235" s="6">
        <v>7.4220562499999687</v>
      </c>
      <c r="AI235" s="6">
        <v>7.939200000000028</v>
      </c>
      <c r="AJ235" s="6">
        <v>8.4563437500000873</v>
      </c>
      <c r="AK235" s="6">
        <v>8.9734875000001466</v>
      </c>
      <c r="AL235" s="6">
        <v>9.4906312499999785</v>
      </c>
      <c r="AM235" s="6">
        <v>10.007775000000038</v>
      </c>
      <c r="AN235" s="6">
        <v>10.524918750000097</v>
      </c>
      <c r="AO235" s="6">
        <v>11.042062500000156</v>
      </c>
      <c r="AP235" s="6">
        <v>11.366405715098608</v>
      </c>
      <c r="AQ235" s="6">
        <v>11.690748930197287</v>
      </c>
      <c r="AR235" s="6">
        <v>12.015092145295966</v>
      </c>
      <c r="AS235" s="6">
        <v>12.339435360394646</v>
      </c>
      <c r="AT235" s="6">
        <v>12.663778575493211</v>
      </c>
      <c r="AU235" s="6">
        <v>12.98812179059189</v>
      </c>
      <c r="AV235" s="6">
        <v>13.312465005690569</v>
      </c>
      <c r="AW235" s="6">
        <v>13.636808220789248</v>
      </c>
      <c r="AX235" s="8">
        <v>13.961494130808092</v>
      </c>
      <c r="AY235" s="8">
        <v>15.584923680902079</v>
      </c>
      <c r="AZ235" s="8">
        <v>17.208353230996067</v>
      </c>
      <c r="BA235" s="8">
        <v>18.831782781090055</v>
      </c>
      <c r="BB235" s="8">
        <v>20.45521233118393</v>
      </c>
    </row>
    <row r="236" spans="1:54" x14ac:dyDescent="0.2">
      <c r="A236" s="2" t="s">
        <v>200</v>
      </c>
      <c r="B236" s="2" t="str">
        <f t="shared" si="13"/>
        <v>37</v>
      </c>
      <c r="C236" s="2">
        <v>37042</v>
      </c>
      <c r="D236" s="2" t="s">
        <v>242</v>
      </c>
      <c r="E236" s="6">
        <v>12.564026731819487</v>
      </c>
      <c r="F236" s="6">
        <v>12.800167864328831</v>
      </c>
      <c r="G236" s="6">
        <v>12.315099166427133</v>
      </c>
      <c r="H236" s="6">
        <v>12.521968094279966</v>
      </c>
      <c r="I236" s="6">
        <v>11.915883587237712</v>
      </c>
      <c r="J236" s="6">
        <v>11.605072722046565</v>
      </c>
      <c r="K236" s="6">
        <v>11.002640126473125</v>
      </c>
      <c r="L236" s="6">
        <v>10.331115263006611</v>
      </c>
      <c r="M236" s="6">
        <v>11.043446680080482</v>
      </c>
      <c r="N236" s="6">
        <v>10.284532049439495</v>
      </c>
      <c r="O236" s="6">
        <v>10.284977867203219</v>
      </c>
      <c r="P236" s="6">
        <v>10.862482609945387</v>
      </c>
      <c r="Q236" s="6">
        <v>9.4123860879563104</v>
      </c>
      <c r="R236" s="6">
        <v>7.9622895659672324</v>
      </c>
      <c r="S236" s="6">
        <v>6.5121930439781552</v>
      </c>
      <c r="T236" s="6">
        <v>5.0620965219890781</v>
      </c>
      <c r="U236" s="6">
        <v>2.46</v>
      </c>
      <c r="V236" s="6">
        <v>3.6120000000000001</v>
      </c>
      <c r="W236" s="6">
        <v>2.5830000000000002</v>
      </c>
      <c r="X236" s="6">
        <v>0.85099999999999998</v>
      </c>
      <c r="Y236" s="8">
        <v>2.8850000000000002</v>
      </c>
      <c r="Z236" s="8">
        <v>2.8850000000000002</v>
      </c>
      <c r="AA236" s="8">
        <v>2.8850000000000002</v>
      </c>
      <c r="AB236" s="8">
        <v>2.8850000000000002</v>
      </c>
      <c r="AC236" s="8">
        <v>2.8850000000000002</v>
      </c>
      <c r="AD236" s="6">
        <v>2.9174124999990454</v>
      </c>
      <c r="AE236" s="6">
        <v>5.0047499999991487</v>
      </c>
      <c r="AF236" s="6">
        <v>7.092087499999252</v>
      </c>
      <c r="AG236" s="6">
        <v>9.1794249999993554</v>
      </c>
      <c r="AH236" s="6">
        <v>11.266762499999459</v>
      </c>
      <c r="AI236" s="6">
        <v>13.354099999999562</v>
      </c>
      <c r="AJ236" s="6">
        <v>15.441437499999665</v>
      </c>
      <c r="AK236" s="6">
        <v>17.528774999999769</v>
      </c>
      <c r="AL236" s="6">
        <v>19.616112499999872</v>
      </c>
      <c r="AM236" s="6">
        <v>21.703449999999066</v>
      </c>
      <c r="AN236" s="6">
        <v>23.790787499999169</v>
      </c>
      <c r="AO236" s="6">
        <v>25.878124999999272</v>
      </c>
      <c r="AP236" s="6">
        <v>27.142688569218535</v>
      </c>
      <c r="AQ236" s="6">
        <v>28.407252138436888</v>
      </c>
      <c r="AR236" s="6">
        <v>29.671815707655696</v>
      </c>
      <c r="AS236" s="6">
        <v>30.93637927687405</v>
      </c>
      <c r="AT236" s="6">
        <v>32.200942846092403</v>
      </c>
      <c r="AU236" s="6">
        <v>33.465506415310756</v>
      </c>
      <c r="AV236" s="6">
        <v>34.730069984529564</v>
      </c>
      <c r="AW236" s="6">
        <v>35.994633553747917</v>
      </c>
      <c r="AX236" s="8">
        <v>36.166036570670428</v>
      </c>
      <c r="AY236" s="8">
        <v>37.023051655283439</v>
      </c>
      <c r="AZ236" s="8">
        <v>37.880066739896506</v>
      </c>
      <c r="BA236" s="8">
        <v>38.737081824509573</v>
      </c>
      <c r="BB236" s="8">
        <v>39.594096909122584</v>
      </c>
    </row>
    <row r="237" spans="1:54" x14ac:dyDescent="0.2">
      <c r="A237" s="2"/>
      <c r="B237" s="2"/>
      <c r="C237" s="2">
        <v>37043</v>
      </c>
      <c r="D237" s="3" t="s">
        <v>243</v>
      </c>
      <c r="E237" s="6">
        <v>3.9704500061594055</v>
      </c>
      <c r="F237" s="6">
        <v>4.0450746930562964</v>
      </c>
      <c r="G237" s="6">
        <v>3.8917845850613886</v>
      </c>
      <c r="H237" s="6">
        <v>3.95715874840882</v>
      </c>
      <c r="I237" s="6">
        <v>3.7656255492136492</v>
      </c>
      <c r="J237" s="6">
        <v>3.6674039338069231</v>
      </c>
      <c r="K237" s="6">
        <v>3.4770248018724592</v>
      </c>
      <c r="L237" s="6">
        <v>3.264811316880877</v>
      </c>
      <c r="M237" s="6">
        <v>3.4899203794193729</v>
      </c>
      <c r="N237" s="6">
        <v>3.2500902147579356</v>
      </c>
      <c r="O237" s="6">
        <v>3.2502311008910607</v>
      </c>
      <c r="P237" s="6">
        <v>3.4327325996797109</v>
      </c>
      <c r="Q237" s="6">
        <v>3.4261860797437684</v>
      </c>
      <c r="R237" s="6">
        <v>3.4196395598078269</v>
      </c>
      <c r="S237" s="6">
        <v>3.4130930398718844</v>
      </c>
      <c r="T237" s="6">
        <v>3.4065465199359424</v>
      </c>
      <c r="U237" s="6">
        <v>3.4065465199359424</v>
      </c>
      <c r="V237" s="6">
        <v>3.4</v>
      </c>
      <c r="W237" s="6">
        <v>0.12841724137931035</v>
      </c>
      <c r="X237" s="6">
        <v>4.1416100966702469</v>
      </c>
      <c r="Y237" s="8">
        <v>2.311654587105084</v>
      </c>
      <c r="Z237" s="8">
        <v>2.311654587105084</v>
      </c>
      <c r="AA237" s="8">
        <v>2.311654587105084</v>
      </c>
      <c r="AB237" s="8">
        <v>2.311654587105084</v>
      </c>
      <c r="AC237" s="8">
        <v>2.311654587105084</v>
      </c>
      <c r="AD237" s="6">
        <v>5.5719062500000973</v>
      </c>
      <c r="AE237" s="6">
        <v>5.9017500000001064</v>
      </c>
      <c r="AF237" s="6">
        <v>6.2315937500001155</v>
      </c>
      <c r="AG237" s="6">
        <v>6.5614375000001246</v>
      </c>
      <c r="AH237" s="6">
        <v>6.8912812500001337</v>
      </c>
      <c r="AI237" s="6">
        <v>7.2211250000000291</v>
      </c>
      <c r="AJ237" s="6">
        <v>7.5509687500000382</v>
      </c>
      <c r="AK237" s="6">
        <v>7.8808125000000473</v>
      </c>
      <c r="AL237" s="6">
        <v>8.2106562500000564</v>
      </c>
      <c r="AM237" s="6">
        <v>8.5405000000000655</v>
      </c>
      <c r="AN237" s="6">
        <v>8.8703437500000746</v>
      </c>
      <c r="AO237" s="6">
        <v>9.2001875000000837</v>
      </c>
      <c r="AP237" s="6">
        <v>9.2717960441040645</v>
      </c>
      <c r="AQ237" s="6">
        <v>9.3434045882081023</v>
      </c>
      <c r="AR237" s="6">
        <v>9.4150131323121684</v>
      </c>
      <c r="AS237" s="6">
        <v>9.4866216764162061</v>
      </c>
      <c r="AT237" s="6">
        <v>9.5582302205202723</v>
      </c>
      <c r="AU237" s="6">
        <v>9.62983876462431</v>
      </c>
      <c r="AV237" s="6">
        <v>9.7014473087283761</v>
      </c>
      <c r="AW237" s="6">
        <v>9.7730558528324138</v>
      </c>
      <c r="AX237" s="8">
        <v>9.8195942140363712</v>
      </c>
      <c r="AY237" s="8">
        <v>10.052286020056187</v>
      </c>
      <c r="AZ237" s="8">
        <v>10.284977826076016</v>
      </c>
      <c r="BA237" s="8">
        <v>10.517669632095831</v>
      </c>
      <c r="BB237" s="8">
        <v>10.750361438115647</v>
      </c>
    </row>
    <row r="238" spans="1:54" x14ac:dyDescent="0.2">
      <c r="A238" s="2" t="s">
        <v>200</v>
      </c>
      <c r="B238" s="2" t="str">
        <f>LEFT(C238,2)</f>
        <v>37</v>
      </c>
      <c r="C238" s="2">
        <v>37044</v>
      </c>
      <c r="D238" s="2" t="s">
        <v>244</v>
      </c>
      <c r="E238" s="6">
        <v>82.726773416006239</v>
      </c>
      <c r="F238" s="6">
        <v>84.281624769022301</v>
      </c>
      <c r="G238" s="6">
        <v>81.087730875046191</v>
      </c>
      <c r="H238" s="6">
        <v>82.449841867531717</v>
      </c>
      <c r="I238" s="6">
        <v>78.45912959388987</v>
      </c>
      <c r="J238" s="6">
        <v>76.412621689319593</v>
      </c>
      <c r="K238" s="6">
        <v>72.445955118465889</v>
      </c>
      <c r="L238" s="6">
        <v>68.024356342134439</v>
      </c>
      <c r="M238" s="6">
        <v>72.714642425984479</v>
      </c>
      <c r="N238" s="6">
        <v>67.717633104750959</v>
      </c>
      <c r="O238" s="6">
        <v>67.720568554182236</v>
      </c>
      <c r="P238" s="6">
        <v>71.52309978236768</v>
      </c>
      <c r="Q238" s="6">
        <v>62.841879825894146</v>
      </c>
      <c r="R238" s="6">
        <v>54.160659869420599</v>
      </c>
      <c r="S238" s="6">
        <v>45.479439912947065</v>
      </c>
      <c r="T238" s="6">
        <v>36.798219956473538</v>
      </c>
      <c r="U238" s="6">
        <v>36.798219956473538</v>
      </c>
      <c r="V238" s="6">
        <v>28.117000000000001</v>
      </c>
      <c r="W238" s="6">
        <v>36.72</v>
      </c>
      <c r="X238" s="6">
        <v>41.491999999999997</v>
      </c>
      <c r="Y238" s="8">
        <v>33.878406652157842</v>
      </c>
      <c r="Z238" s="8">
        <v>33.878406652157842</v>
      </c>
      <c r="AA238" s="8">
        <v>33.878406652157842</v>
      </c>
      <c r="AB238" s="8">
        <v>33.878406652157842</v>
      </c>
      <c r="AC238" s="8">
        <v>33.878406652157842</v>
      </c>
      <c r="AD238" s="6">
        <v>50.699775000000045</v>
      </c>
      <c r="AE238" s="6">
        <v>53.270250000000487</v>
      </c>
      <c r="AF238" s="6">
        <v>55.84072500000002</v>
      </c>
      <c r="AG238" s="6">
        <v>58.411200000000463</v>
      </c>
      <c r="AH238" s="6">
        <v>60.981674999999996</v>
      </c>
      <c r="AI238" s="6">
        <v>63.552150000000438</v>
      </c>
      <c r="AJ238" s="6">
        <v>66.122624999999971</v>
      </c>
      <c r="AK238" s="6">
        <v>68.693100000000413</v>
      </c>
      <c r="AL238" s="6">
        <v>71.263574999999946</v>
      </c>
      <c r="AM238" s="6">
        <v>73.834050000000389</v>
      </c>
      <c r="AN238" s="6">
        <v>76.404524999999921</v>
      </c>
      <c r="AO238" s="6">
        <v>78.975000000000364</v>
      </c>
      <c r="AP238" s="6">
        <v>79.060495408316669</v>
      </c>
      <c r="AQ238" s="6">
        <v>79.145990816633301</v>
      </c>
      <c r="AR238" s="6">
        <v>79.231486224949961</v>
      </c>
      <c r="AS238" s="6">
        <v>79.316981633266593</v>
      </c>
      <c r="AT238" s="6">
        <v>79.402477041583253</v>
      </c>
      <c r="AU238" s="6">
        <v>79.487972449899914</v>
      </c>
      <c r="AV238" s="6">
        <v>79.573467858216546</v>
      </c>
      <c r="AW238" s="6">
        <v>79.658963266533206</v>
      </c>
      <c r="AX238" s="8">
        <v>80.038291663040582</v>
      </c>
      <c r="AY238" s="8">
        <v>81.934933645577075</v>
      </c>
      <c r="AZ238" s="8">
        <v>83.831575628113569</v>
      </c>
      <c r="BA238" s="8">
        <v>85.728217610650063</v>
      </c>
      <c r="BB238" s="8">
        <v>87.624859593186557</v>
      </c>
    </row>
    <row r="239" spans="1:54" x14ac:dyDescent="0.2">
      <c r="A239" s="2" t="s">
        <v>200</v>
      </c>
      <c r="B239" s="2" t="str">
        <f>LEFT(C239,2)</f>
        <v>37</v>
      </c>
      <c r="C239" s="2">
        <v>37045</v>
      </c>
      <c r="D239" s="2" t="s">
        <v>245</v>
      </c>
      <c r="E239" s="6">
        <v>9.8989301523426274</v>
      </c>
      <c r="F239" s="6">
        <v>10.084980741592412</v>
      </c>
      <c r="G239" s="6">
        <v>9.7028054038516824</v>
      </c>
      <c r="H239" s="6">
        <v>9.8657930439781563</v>
      </c>
      <c r="I239" s="6">
        <v>9.3882719172175904</v>
      </c>
      <c r="J239" s="6">
        <v>9.1433906294912344</v>
      </c>
      <c r="K239" s="6">
        <v>8.6687467663121591</v>
      </c>
      <c r="L239" s="6">
        <v>8.1396665708536933</v>
      </c>
      <c r="M239" s="6">
        <v>8.7008973843058364</v>
      </c>
      <c r="N239" s="6">
        <v>8.1029646450129356</v>
      </c>
      <c r="O239" s="6">
        <v>8.1033158953722335</v>
      </c>
      <c r="P239" s="6">
        <v>8.5583196320781845</v>
      </c>
      <c r="Q239" s="6">
        <v>8.5666557056625479</v>
      </c>
      <c r="R239" s="6">
        <v>8.5749917792469112</v>
      </c>
      <c r="S239" s="6">
        <v>8.5833278528312746</v>
      </c>
      <c r="T239" s="6">
        <v>8.591663926415638</v>
      </c>
      <c r="U239" s="6">
        <v>8.591663926415638</v>
      </c>
      <c r="V239" s="6">
        <v>8.6</v>
      </c>
      <c r="W239" s="6">
        <v>5.884742120343839</v>
      </c>
      <c r="X239" s="6">
        <v>5.9079498207885308</v>
      </c>
      <c r="Y239" s="8">
        <v>7.6921353489198241</v>
      </c>
      <c r="Z239" s="8">
        <v>7.6921353489198241</v>
      </c>
      <c r="AA239" s="8">
        <v>7.6921353489198241</v>
      </c>
      <c r="AB239" s="8">
        <v>7.6921353489198241</v>
      </c>
      <c r="AC239" s="8">
        <v>7.6921353489198241</v>
      </c>
      <c r="AD239" s="6">
        <v>0</v>
      </c>
      <c r="AE239" s="6">
        <v>0</v>
      </c>
      <c r="AF239" s="6">
        <v>0</v>
      </c>
      <c r="AG239" s="6">
        <v>0</v>
      </c>
      <c r="AH239" s="6">
        <v>0</v>
      </c>
      <c r="AI239" s="6">
        <v>0</v>
      </c>
      <c r="AJ239" s="6">
        <v>0</v>
      </c>
      <c r="AK239" s="6">
        <v>0</v>
      </c>
      <c r="AL239" s="6">
        <v>0</v>
      </c>
      <c r="AM239" s="6">
        <v>0</v>
      </c>
      <c r="AN239" s="6">
        <v>0</v>
      </c>
      <c r="AO239" s="6">
        <v>0</v>
      </c>
      <c r="AP239" s="6">
        <v>0</v>
      </c>
      <c r="AQ239" s="6">
        <v>0</v>
      </c>
      <c r="AR239" s="6">
        <v>0</v>
      </c>
      <c r="AS239" s="6">
        <v>0</v>
      </c>
      <c r="AT239" s="6">
        <v>0</v>
      </c>
      <c r="AU239" s="6">
        <v>0</v>
      </c>
      <c r="AV239" s="6">
        <v>0</v>
      </c>
      <c r="AW239" s="6">
        <v>0</v>
      </c>
      <c r="AX239" s="8">
        <v>0</v>
      </c>
      <c r="AY239" s="8">
        <v>0</v>
      </c>
      <c r="AZ239" s="8">
        <v>0</v>
      </c>
      <c r="BA239" s="8">
        <v>0</v>
      </c>
      <c r="BB239" s="8">
        <v>0</v>
      </c>
    </row>
    <row r="240" spans="1:54" x14ac:dyDescent="0.2">
      <c r="A240" s="2" t="s">
        <v>200</v>
      </c>
      <c r="B240" s="2" t="str">
        <f>LEFT(C240,2)</f>
        <v>37</v>
      </c>
      <c r="C240" s="2">
        <v>37046</v>
      </c>
      <c r="D240" s="2" t="s">
        <v>246</v>
      </c>
      <c r="E240" s="6">
        <v>24.801715106968341</v>
      </c>
      <c r="F240" s="6">
        <v>25.267863836077694</v>
      </c>
      <c r="G240" s="6">
        <v>24.310325627232785</v>
      </c>
      <c r="H240" s="6">
        <v>24.718690264033178</v>
      </c>
      <c r="I240" s="6">
        <v>23.522263704677044</v>
      </c>
      <c r="J240" s="6">
        <v>22.908714983780232</v>
      </c>
      <c r="K240" s="6">
        <v>21.719497392518377</v>
      </c>
      <c r="L240" s="6">
        <v>20.393889869831234</v>
      </c>
      <c r="M240" s="6">
        <v>21.800050589249786</v>
      </c>
      <c r="N240" s="6">
        <v>20.301933396296146</v>
      </c>
      <c r="O240" s="6">
        <v>20.302813452141422</v>
      </c>
      <c r="P240" s="6">
        <v>21.442822814437648</v>
      </c>
      <c r="Q240" s="6">
        <v>21.603058251550117</v>
      </c>
      <c r="R240" s="6">
        <v>21.763293688662589</v>
      </c>
      <c r="S240" s="6">
        <v>21.923529125775058</v>
      </c>
      <c r="T240" s="6">
        <v>22.083764562887531</v>
      </c>
      <c r="U240" s="6">
        <v>17.673999999999999</v>
      </c>
      <c r="V240" s="6">
        <v>22.244</v>
      </c>
      <c r="W240" s="6">
        <v>22.363</v>
      </c>
      <c r="X240" s="6">
        <v>20.518000000000001</v>
      </c>
      <c r="Y240" s="8">
        <v>20.815926322755317</v>
      </c>
      <c r="Z240" s="8">
        <v>20.760333333333332</v>
      </c>
      <c r="AA240" s="8">
        <v>20.760333333333332</v>
      </c>
      <c r="AB240" s="8">
        <v>20.760333333333332</v>
      </c>
      <c r="AC240" s="8">
        <v>20.760333333333332</v>
      </c>
      <c r="AD240" s="6">
        <v>2.6203500000000304</v>
      </c>
      <c r="AE240" s="6">
        <v>2.8023749999999836</v>
      </c>
      <c r="AF240" s="6">
        <v>2.9843999999999937</v>
      </c>
      <c r="AG240" s="6">
        <v>3.1664250000000038</v>
      </c>
      <c r="AH240" s="6">
        <v>3.3484500000000139</v>
      </c>
      <c r="AI240" s="6">
        <v>3.530475000000024</v>
      </c>
      <c r="AJ240" s="6">
        <v>3.7124999999999773</v>
      </c>
      <c r="AK240" s="6">
        <v>3.8945249999999874</v>
      </c>
      <c r="AL240" s="6">
        <v>4.0765499999999975</v>
      </c>
      <c r="AM240" s="6">
        <v>4.2585750000000075</v>
      </c>
      <c r="AN240" s="6">
        <v>4.4406000000000176</v>
      </c>
      <c r="AO240" s="6">
        <v>4.6226250000000277</v>
      </c>
      <c r="AP240" s="6">
        <v>4.3766820004975671</v>
      </c>
      <c r="AQ240" s="6">
        <v>4.1307390009951632</v>
      </c>
      <c r="AR240" s="6">
        <v>3.8847960014927025</v>
      </c>
      <c r="AS240" s="6">
        <v>3.6388530019902419</v>
      </c>
      <c r="AT240" s="6">
        <v>3.392910002487838</v>
      </c>
      <c r="AU240" s="6">
        <v>3.1469670029853773</v>
      </c>
      <c r="AV240" s="6">
        <v>2.9010240034829167</v>
      </c>
      <c r="AW240" s="6">
        <v>2.6550810039805128</v>
      </c>
      <c r="AX240" s="8">
        <v>2.6677242468565616</v>
      </c>
      <c r="AY240" s="8">
        <v>2.7309404612370471</v>
      </c>
      <c r="AZ240" s="8">
        <v>2.7941566756175327</v>
      </c>
      <c r="BA240" s="8">
        <v>2.8573728899980217</v>
      </c>
      <c r="BB240" s="8">
        <v>2.9205891043785073</v>
      </c>
    </row>
    <row r="241" spans="1:54" x14ac:dyDescent="0.2">
      <c r="A241" s="2" t="s">
        <v>200</v>
      </c>
      <c r="B241" s="2" t="str">
        <f>LEFT(C241,2)</f>
        <v>37</v>
      </c>
      <c r="C241" s="2">
        <v>37047</v>
      </c>
      <c r="D241" s="2" t="s">
        <v>247</v>
      </c>
      <c r="E241" s="6">
        <v>64.288656264115303</v>
      </c>
      <c r="F241" s="6">
        <v>65.496962838254021</v>
      </c>
      <c r="G241" s="6">
        <v>63.014923007432351</v>
      </c>
      <c r="H241" s="6">
        <v>64.073447131770223</v>
      </c>
      <c r="I241" s="6">
        <v>60.972183550281279</v>
      </c>
      <c r="J241" s="6">
        <v>59.381800681640868</v>
      </c>
      <c r="K241" s="6">
        <v>56.299223504291056</v>
      </c>
      <c r="L241" s="6">
        <v>52.863109267852018</v>
      </c>
      <c r="M241" s="6">
        <v>56.508025869502738</v>
      </c>
      <c r="N241" s="6">
        <v>52.624748408820267</v>
      </c>
      <c r="O241" s="6">
        <v>52.627029606208687</v>
      </c>
      <c r="P241" s="6">
        <v>55.582053874266009</v>
      </c>
      <c r="Q241" s="6">
        <v>56.086843099412803</v>
      </c>
      <c r="R241" s="6">
        <v>56.591632324559598</v>
      </c>
      <c r="S241" s="6">
        <v>57.096421549706406</v>
      </c>
      <c r="T241" s="6">
        <v>57.6012107748532</v>
      </c>
      <c r="U241" s="6">
        <v>39.981000000000002</v>
      </c>
      <c r="V241" s="6">
        <v>58.106000000000002</v>
      </c>
      <c r="W241" s="6">
        <v>50.918999999999997</v>
      </c>
      <c r="X241" s="6">
        <v>10.919</v>
      </c>
      <c r="Y241" s="8">
        <v>49.668666666666667</v>
      </c>
      <c r="Z241" s="8">
        <v>49.668666666666667</v>
      </c>
      <c r="AA241" s="8">
        <v>49.668666666666667</v>
      </c>
      <c r="AB241" s="8">
        <v>49.668666666666667</v>
      </c>
      <c r="AC241" s="8">
        <v>49.668666666666667</v>
      </c>
      <c r="AD241" s="6">
        <v>3.4288125000000491</v>
      </c>
      <c r="AE241" s="6">
        <v>3.7411250000000109</v>
      </c>
      <c r="AF241" s="6">
        <v>4.0534375000000864</v>
      </c>
      <c r="AG241" s="6">
        <v>4.3657500000000482</v>
      </c>
      <c r="AH241" s="6">
        <v>4.67806250000001</v>
      </c>
      <c r="AI241" s="6">
        <v>4.9903750000000855</v>
      </c>
      <c r="AJ241" s="6">
        <v>5.3026875000000473</v>
      </c>
      <c r="AK241" s="6">
        <v>5.6150000000000091</v>
      </c>
      <c r="AL241" s="6">
        <v>5.9273125000000846</v>
      </c>
      <c r="AM241" s="6">
        <v>6.2396250000000464</v>
      </c>
      <c r="AN241" s="6">
        <v>6.5519375000000082</v>
      </c>
      <c r="AO241" s="6">
        <v>6.8642500000000837</v>
      </c>
      <c r="AP241" s="6">
        <v>6.8747813775835418</v>
      </c>
      <c r="AQ241" s="6">
        <v>6.8853127551670852</v>
      </c>
      <c r="AR241" s="6">
        <v>6.8958441327506286</v>
      </c>
      <c r="AS241" s="6">
        <v>6.906375510334172</v>
      </c>
      <c r="AT241" s="6">
        <v>6.9169068879177154</v>
      </c>
      <c r="AU241" s="6">
        <v>6.9274382655012587</v>
      </c>
      <c r="AV241" s="6">
        <v>6.9379696430848021</v>
      </c>
      <c r="AW241" s="6">
        <v>6.9485010206683455</v>
      </c>
      <c r="AX241" s="8">
        <v>6.9815891207667633</v>
      </c>
      <c r="AY241" s="8">
        <v>7.1470296212588735</v>
      </c>
      <c r="AZ241" s="8">
        <v>7.3124701217509696</v>
      </c>
      <c r="BA241" s="8">
        <v>7.4779106222430798</v>
      </c>
      <c r="BB241" s="8">
        <v>7.6433511227351758</v>
      </c>
    </row>
    <row r="242" spans="1:54" x14ac:dyDescent="0.2">
      <c r="A242" s="2" t="s">
        <v>200</v>
      </c>
      <c r="B242" s="2" t="str">
        <f>LEFT(C242,2)</f>
        <v>37</v>
      </c>
      <c r="C242" s="2">
        <v>37048</v>
      </c>
      <c r="D242" s="2" t="s">
        <v>248</v>
      </c>
      <c r="E242" s="6">
        <v>38.943043896029238</v>
      </c>
      <c r="F242" s="6">
        <v>39.674979181209707</v>
      </c>
      <c r="G242" s="6">
        <v>38.17147620416376</v>
      </c>
      <c r="H242" s="6">
        <v>38.812680326859116</v>
      </c>
      <c r="I242" s="6">
        <v>36.934080729273596</v>
      </c>
      <c r="J242" s="6">
        <v>35.970701597339136</v>
      </c>
      <c r="K242" s="6">
        <v>34.103421344392892</v>
      </c>
      <c r="L242" s="6">
        <v>32.021984971050799</v>
      </c>
      <c r="M242" s="6">
        <v>34.229903995400981</v>
      </c>
      <c r="N242" s="6">
        <v>31.877597174886048</v>
      </c>
      <c r="O242" s="6">
        <v>31.878979016958898</v>
      </c>
      <c r="P242" s="6">
        <v>33.668993717406487</v>
      </c>
      <c r="Q242" s="6">
        <v>34.657194973925186</v>
      </c>
      <c r="R242" s="6">
        <v>35.645396230443893</v>
      </c>
      <c r="S242" s="6">
        <v>36.633597486962593</v>
      </c>
      <c r="T242" s="6">
        <v>37.621798743481293</v>
      </c>
      <c r="U242" s="6">
        <v>26.231000000000002</v>
      </c>
      <c r="V242" s="6">
        <v>38.61</v>
      </c>
      <c r="W242" s="6">
        <v>31.792999999999999</v>
      </c>
      <c r="X242" s="6">
        <v>31.882999999999999</v>
      </c>
      <c r="Y242" s="8">
        <v>32.947895127292071</v>
      </c>
      <c r="Z242" s="8">
        <v>32.211333333333336</v>
      </c>
      <c r="AA242" s="8">
        <v>32.211333333333336</v>
      </c>
      <c r="AB242" s="8">
        <v>32.211333333333336</v>
      </c>
      <c r="AC242" s="8">
        <v>32.211333333333336</v>
      </c>
      <c r="AD242" s="6">
        <v>0</v>
      </c>
      <c r="AE242" s="6">
        <v>0.34162500000002183</v>
      </c>
      <c r="AF242" s="6">
        <v>0.74807500000008531</v>
      </c>
      <c r="AG242" s="6">
        <v>1.1545250000000351</v>
      </c>
      <c r="AH242" s="6">
        <v>1.5609750000000986</v>
      </c>
      <c r="AI242" s="6">
        <v>1.9674250000000484</v>
      </c>
      <c r="AJ242" s="6">
        <v>2.3738749999999982</v>
      </c>
      <c r="AK242" s="6">
        <v>2.7803250000000617</v>
      </c>
      <c r="AL242" s="6">
        <v>3.1867750000000115</v>
      </c>
      <c r="AM242" s="6">
        <v>3.5932250000000749</v>
      </c>
      <c r="AN242" s="6">
        <v>3.9996750000000247</v>
      </c>
      <c r="AO242" s="6">
        <v>4.4061250000000882</v>
      </c>
      <c r="AP242" s="6">
        <v>4.4012813639730748</v>
      </c>
      <c r="AQ242" s="6">
        <v>4.3964377279461502</v>
      </c>
      <c r="AR242" s="6">
        <v>4.3915940919192238</v>
      </c>
      <c r="AS242" s="6">
        <v>4.3867504558922992</v>
      </c>
      <c r="AT242" s="6">
        <v>4.3819068198653746</v>
      </c>
      <c r="AU242" s="6">
        <v>4.3770631838384499</v>
      </c>
      <c r="AV242" s="6">
        <v>4.3722195478115253</v>
      </c>
      <c r="AW242" s="6">
        <v>4.3673759117845989</v>
      </c>
      <c r="AX242" s="8">
        <v>4.3881729399359628</v>
      </c>
      <c r="AY242" s="8">
        <v>4.4921580806927395</v>
      </c>
      <c r="AZ242" s="8">
        <v>4.5961432214495161</v>
      </c>
      <c r="BA242" s="8">
        <v>4.7001283622062928</v>
      </c>
      <c r="BB242" s="8">
        <v>4.8041135029630695</v>
      </c>
    </row>
    <row r="243" spans="1:54" x14ac:dyDescent="0.2">
      <c r="A243" s="2"/>
      <c r="B243" s="2"/>
      <c r="C243" s="2">
        <v>37049</v>
      </c>
      <c r="D243" s="3" t="s">
        <v>249</v>
      </c>
      <c r="E243" s="6">
        <v>111.40182797731569</v>
      </c>
      <c r="F243" s="6">
        <v>112.02337665406428</v>
      </c>
      <c r="G243" s="6">
        <v>88.186719281663528</v>
      </c>
      <c r="H243" s="6">
        <v>86.302004253308127</v>
      </c>
      <c r="I243" s="6">
        <v>94.749281663516072</v>
      </c>
      <c r="J243" s="6">
        <v>98.057715028355389</v>
      </c>
      <c r="K243" s="6">
        <v>96.315253780718336</v>
      </c>
      <c r="L243" s="6">
        <v>95.086913043478276</v>
      </c>
      <c r="M243" s="6">
        <v>90.145807655954627</v>
      </c>
      <c r="N243" s="6">
        <v>73.366944706994332</v>
      </c>
      <c r="O243" s="6">
        <v>76.722008979206052</v>
      </c>
      <c r="P243" s="6">
        <v>84.237258506616257</v>
      </c>
      <c r="Q243" s="6">
        <v>75.222006805293006</v>
      </c>
      <c r="R243" s="6">
        <v>66.206755103969755</v>
      </c>
      <c r="S243" s="6">
        <v>57.191503402646504</v>
      </c>
      <c r="T243" s="6">
        <v>48.176251701323253</v>
      </c>
      <c r="U243" s="6">
        <v>40.505000000000003</v>
      </c>
      <c r="V243" s="6">
        <v>39.161000000000001</v>
      </c>
      <c r="W243" s="6">
        <v>35.080589444825222</v>
      </c>
      <c r="X243" s="6">
        <v>58.277643564356438</v>
      </c>
      <c r="Y243" s="8">
        <v>38.248863148275071</v>
      </c>
      <c r="Z243" s="8">
        <v>38.248863148275071</v>
      </c>
      <c r="AA243" s="8">
        <v>38.248863148275071</v>
      </c>
      <c r="AB243" s="8">
        <v>38.248863148275071</v>
      </c>
      <c r="AC243" s="8">
        <v>38.248863148275071</v>
      </c>
      <c r="AD243" s="6">
        <v>66.638250000000028</v>
      </c>
      <c r="AE243" s="6">
        <v>66.51675000000003</v>
      </c>
      <c r="AF243" s="6">
        <v>66.395250000000033</v>
      </c>
      <c r="AG243" s="6">
        <v>66.273750000000035</v>
      </c>
      <c r="AH243" s="6">
        <v>66.152250000000009</v>
      </c>
      <c r="AI243" s="6">
        <v>66.030750000000012</v>
      </c>
      <c r="AJ243" s="6">
        <v>65.909250000000014</v>
      </c>
      <c r="AK243" s="6">
        <v>65.787750000000017</v>
      </c>
      <c r="AL243" s="6">
        <v>65.666250000000019</v>
      </c>
      <c r="AM243" s="6">
        <v>65.544750000000022</v>
      </c>
      <c r="AN243" s="6">
        <v>65.423250000000024</v>
      </c>
      <c r="AO243" s="6">
        <v>65.301750000000027</v>
      </c>
      <c r="AP243" s="6">
        <v>65.291327031165565</v>
      </c>
      <c r="AQ243" s="6">
        <v>65.280904062331146</v>
      </c>
      <c r="AR243" s="6">
        <v>65.270481093496713</v>
      </c>
      <c r="AS243" s="6">
        <v>65.260058124662294</v>
      </c>
      <c r="AT243" s="6">
        <v>65.24963515582786</v>
      </c>
      <c r="AU243" s="6">
        <v>65.239212186993427</v>
      </c>
      <c r="AV243" s="6">
        <v>65.228789218159008</v>
      </c>
      <c r="AW243" s="6">
        <v>65.218366249324575</v>
      </c>
      <c r="AX243" s="8">
        <v>65.528929898130855</v>
      </c>
      <c r="AY243" s="8">
        <v>67.081748142162382</v>
      </c>
      <c r="AZ243" s="8">
        <v>68.63456638619391</v>
      </c>
      <c r="BA243" s="8">
        <v>70.187384630225438</v>
      </c>
      <c r="BB243" s="8">
        <v>71.740202874256966</v>
      </c>
    </row>
    <row r="244" spans="1:54" x14ac:dyDescent="0.2">
      <c r="A244" s="2" t="s">
        <v>200</v>
      </c>
      <c r="B244" s="2" t="str">
        <f t="shared" ref="B244:B251" si="14">LEFT(C244,2)</f>
        <v>37</v>
      </c>
      <c r="C244" s="2">
        <v>37050</v>
      </c>
      <c r="D244" s="2" t="s">
        <v>250</v>
      </c>
      <c r="E244" s="6">
        <v>1.3597431527943169</v>
      </c>
      <c r="F244" s="6">
        <v>1.3852995524165401</v>
      </c>
      <c r="G244" s="6">
        <v>1.3328029400895165</v>
      </c>
      <c r="H244" s="6">
        <v>1.3551913521948014</v>
      </c>
      <c r="I244" s="6">
        <v>1.2895977908265923</v>
      </c>
      <c r="J244" s="6">
        <v>1.2559602513037407</v>
      </c>
      <c r="K244" s="6">
        <v>1.1907619184494722</v>
      </c>
      <c r="L244" s="6">
        <v>1.118086067424958</v>
      </c>
      <c r="M244" s="6">
        <v>1.1951782121299224</v>
      </c>
      <c r="N244" s="6">
        <v>1.1130445940951834</v>
      </c>
      <c r="O244" s="6">
        <v>1.1130928427709113</v>
      </c>
      <c r="P244" s="6">
        <v>1.1755933560546956</v>
      </c>
      <c r="Q244" s="6">
        <v>1.1804746848437566</v>
      </c>
      <c r="R244" s="6">
        <v>1.1853560136328174</v>
      </c>
      <c r="S244" s="6">
        <v>1.1902373424218784</v>
      </c>
      <c r="T244" s="6">
        <v>1.1951186712109392</v>
      </c>
      <c r="U244" s="6">
        <v>1.1951186712109392</v>
      </c>
      <c r="V244" s="6">
        <v>1.2</v>
      </c>
      <c r="W244" s="6">
        <v>1.7065752148997135</v>
      </c>
      <c r="X244" s="6">
        <v>0.495</v>
      </c>
      <c r="Y244" s="8">
        <v>1.3964485895482817</v>
      </c>
      <c r="Z244" s="8">
        <v>1.5264212725617092</v>
      </c>
      <c r="AA244" s="8">
        <v>1.6563939555751368</v>
      </c>
      <c r="AB244" s="8">
        <v>1.7863666385885635</v>
      </c>
      <c r="AC244" s="8">
        <v>1.9163393216019982</v>
      </c>
      <c r="AD244" s="6">
        <v>0</v>
      </c>
      <c r="AE244" s="6">
        <v>0</v>
      </c>
      <c r="AF244" s="6">
        <v>0</v>
      </c>
      <c r="AG244" s="6">
        <v>0</v>
      </c>
      <c r="AH244" s="6">
        <v>0</v>
      </c>
      <c r="AI244" s="6">
        <v>0</v>
      </c>
      <c r="AJ244" s="6">
        <v>0</v>
      </c>
      <c r="AK244" s="6">
        <v>0</v>
      </c>
      <c r="AL244" s="6">
        <v>0</v>
      </c>
      <c r="AM244" s="6">
        <v>0</v>
      </c>
      <c r="AN244" s="6">
        <v>0</v>
      </c>
      <c r="AO244" s="6">
        <v>0</v>
      </c>
      <c r="AP244" s="6">
        <v>0</v>
      </c>
      <c r="AQ244" s="6">
        <v>0</v>
      </c>
      <c r="AR244" s="6">
        <v>0</v>
      </c>
      <c r="AS244" s="6">
        <v>0</v>
      </c>
      <c r="AT244" s="6">
        <v>0</v>
      </c>
      <c r="AU244" s="6">
        <v>0</v>
      </c>
      <c r="AV244" s="6">
        <v>0</v>
      </c>
      <c r="AW244" s="6">
        <v>0</v>
      </c>
      <c r="AX244" s="8">
        <v>0</v>
      </c>
      <c r="AY244" s="8">
        <v>0</v>
      </c>
      <c r="AZ244" s="8">
        <v>0</v>
      </c>
      <c r="BA244" s="8">
        <v>0</v>
      </c>
      <c r="BB244" s="8">
        <v>0</v>
      </c>
    </row>
    <row r="245" spans="1:54" x14ac:dyDescent="0.2">
      <c r="A245" s="2" t="s">
        <v>200</v>
      </c>
      <c r="B245" s="2" t="str">
        <f t="shared" si="14"/>
        <v>37</v>
      </c>
      <c r="C245" s="2">
        <v>37051</v>
      </c>
      <c r="D245" s="2" t="s">
        <v>251</v>
      </c>
      <c r="E245" s="6">
        <v>53.791439124543174</v>
      </c>
      <c r="F245" s="6">
        <v>54.802450293598326</v>
      </c>
      <c r="G245" s="6">
        <v>52.725684309941279</v>
      </c>
      <c r="H245" s="6">
        <v>53.611369892826346</v>
      </c>
      <c r="I245" s="6">
        <v>51.016488605099994</v>
      </c>
      <c r="J245" s="6">
        <v>49.685787541575991</v>
      </c>
      <c r="K245" s="6">
        <v>47.10654149386113</v>
      </c>
      <c r="L245" s="6">
        <v>44.231484827331336</v>
      </c>
      <c r="M245" s="6">
        <v>47.281250071859731</v>
      </c>
      <c r="N245" s="6">
        <v>44.032044142405454</v>
      </c>
      <c r="O245" s="6">
        <v>44.033952860017251</v>
      </c>
      <c r="P245" s="6">
        <v>46.506473165523758</v>
      </c>
      <c r="Q245" s="6">
        <v>39.774378532419007</v>
      </c>
      <c r="R245" s="6">
        <v>33.042283899314256</v>
      </c>
      <c r="S245" s="6">
        <v>26.310189266209505</v>
      </c>
      <c r="T245" s="6">
        <v>19.578094633104755</v>
      </c>
      <c r="U245" s="6">
        <v>10.731999999999999</v>
      </c>
      <c r="V245" s="6">
        <v>12.846</v>
      </c>
      <c r="W245" s="6">
        <v>10.808999999999999</v>
      </c>
      <c r="X245" s="6">
        <v>10.724</v>
      </c>
      <c r="Y245" s="8">
        <v>11.462333333333333</v>
      </c>
      <c r="Z245" s="8">
        <v>11.462333333333333</v>
      </c>
      <c r="AA245" s="8">
        <v>11.462333333333333</v>
      </c>
      <c r="AB245" s="8">
        <v>11.462333333333333</v>
      </c>
      <c r="AC245" s="8">
        <v>11.462333333333333</v>
      </c>
      <c r="AD245" s="6">
        <v>129.52439999999842</v>
      </c>
      <c r="AE245" s="6">
        <v>133.74599999999919</v>
      </c>
      <c r="AF245" s="6">
        <v>137.96759999999813</v>
      </c>
      <c r="AG245" s="6">
        <v>142.18919999999889</v>
      </c>
      <c r="AH245" s="6">
        <v>146.41079999999965</v>
      </c>
      <c r="AI245" s="6">
        <v>150.6323999999986</v>
      </c>
      <c r="AJ245" s="6">
        <v>154.85399999999936</v>
      </c>
      <c r="AK245" s="6">
        <v>159.0755999999983</v>
      </c>
      <c r="AL245" s="6">
        <v>163.29719999999907</v>
      </c>
      <c r="AM245" s="6">
        <v>167.51879999999801</v>
      </c>
      <c r="AN245" s="6">
        <v>171.74039999999877</v>
      </c>
      <c r="AO245" s="6">
        <v>175.96199999999953</v>
      </c>
      <c r="AP245" s="6">
        <v>175.37376343288611</v>
      </c>
      <c r="AQ245" s="6">
        <v>174.78552686577223</v>
      </c>
      <c r="AR245" s="6">
        <v>174.19729029865834</v>
      </c>
      <c r="AS245" s="6">
        <v>173.60905373154469</v>
      </c>
      <c r="AT245" s="6">
        <v>173.02081716443081</v>
      </c>
      <c r="AU245" s="6">
        <v>172.43258059731693</v>
      </c>
      <c r="AV245" s="6">
        <v>171.84434403020327</v>
      </c>
      <c r="AW245" s="6">
        <v>171.25610746308939</v>
      </c>
      <c r="AX245" s="8">
        <v>172.07161273672341</v>
      </c>
      <c r="AY245" s="8">
        <v>176.14913910489213</v>
      </c>
      <c r="AZ245" s="8">
        <v>180.22666547306085</v>
      </c>
      <c r="BA245" s="8">
        <v>184.30419184122979</v>
      </c>
      <c r="BB245" s="8">
        <v>188.38171820939851</v>
      </c>
    </row>
    <row r="246" spans="1:54" x14ac:dyDescent="0.2">
      <c r="A246" s="2" t="s">
        <v>200</v>
      </c>
      <c r="B246" s="2" t="str">
        <f t="shared" si="14"/>
        <v>37</v>
      </c>
      <c r="C246" s="2">
        <v>37052</v>
      </c>
      <c r="D246" s="2" t="s">
        <v>252</v>
      </c>
      <c r="E246" s="6">
        <v>0.2175589044470907</v>
      </c>
      <c r="F246" s="6">
        <v>0.22164792838664638</v>
      </c>
      <c r="G246" s="6">
        <v>0.21324847041432266</v>
      </c>
      <c r="H246" s="6">
        <v>0.21683061635116824</v>
      </c>
      <c r="I246" s="6">
        <v>0.20633564653225475</v>
      </c>
      <c r="J246" s="6">
        <v>0.20095364020859852</v>
      </c>
      <c r="K246" s="6">
        <v>0.19052190695191557</v>
      </c>
      <c r="L246" s="6">
        <v>0.17889377078799323</v>
      </c>
      <c r="M246" s="6">
        <v>0.19122851394078758</v>
      </c>
      <c r="N246" s="6">
        <v>0.1780871350552293</v>
      </c>
      <c r="O246" s="6">
        <v>0.17809485484334578</v>
      </c>
      <c r="P246" s="6">
        <v>0.18809493696875126</v>
      </c>
      <c r="Q246" s="6">
        <v>0.58027594957500095</v>
      </c>
      <c r="R246" s="6">
        <v>0.97245696218125077</v>
      </c>
      <c r="S246" s="6">
        <v>1.3646379747875004</v>
      </c>
      <c r="T246" s="6">
        <v>1.7568189873937503</v>
      </c>
      <c r="U246" s="6">
        <v>1.7390000000000001</v>
      </c>
      <c r="V246" s="6">
        <v>2.149</v>
      </c>
      <c r="W246" s="6">
        <v>2.3159999999999998</v>
      </c>
      <c r="X246" s="6">
        <v>2.1190000000000002</v>
      </c>
      <c r="Y246" s="8">
        <v>2.6249476088437405</v>
      </c>
      <c r="Z246" s="8">
        <v>3.7538019598684684</v>
      </c>
      <c r="AA246" s="8">
        <v>4.8826563108931111</v>
      </c>
      <c r="AB246" s="8">
        <v>6.0115106619178107</v>
      </c>
      <c r="AC246" s="8">
        <v>7.1403650129425102</v>
      </c>
      <c r="AD246" s="6">
        <v>0</v>
      </c>
      <c r="AE246" s="6">
        <v>0</v>
      </c>
      <c r="AF246" s="6">
        <v>0</v>
      </c>
      <c r="AG246" s="6">
        <v>0</v>
      </c>
      <c r="AH246" s="6">
        <v>0</v>
      </c>
      <c r="AI246" s="6">
        <v>0</v>
      </c>
      <c r="AJ246" s="6">
        <v>0</v>
      </c>
      <c r="AK246" s="6">
        <v>0</v>
      </c>
      <c r="AL246" s="6">
        <v>0</v>
      </c>
      <c r="AM246" s="6">
        <v>0</v>
      </c>
      <c r="AN246" s="6">
        <v>0</v>
      </c>
      <c r="AO246" s="6">
        <v>0</v>
      </c>
      <c r="AP246" s="6">
        <v>0</v>
      </c>
      <c r="AQ246" s="6">
        <v>0</v>
      </c>
      <c r="AR246" s="6">
        <v>0</v>
      </c>
      <c r="AS246" s="6">
        <v>0</v>
      </c>
      <c r="AT246" s="6">
        <v>0</v>
      </c>
      <c r="AU246" s="6">
        <v>0</v>
      </c>
      <c r="AV246" s="6">
        <v>0</v>
      </c>
      <c r="AW246" s="6">
        <v>0</v>
      </c>
      <c r="AX246" s="8">
        <v>0</v>
      </c>
      <c r="AY246" s="8">
        <v>0</v>
      </c>
      <c r="AZ246" s="8">
        <v>0</v>
      </c>
      <c r="BA246" s="8">
        <v>0</v>
      </c>
      <c r="BB246" s="8">
        <v>0</v>
      </c>
    </row>
    <row r="247" spans="1:54" x14ac:dyDescent="0.2">
      <c r="A247" s="2" t="s">
        <v>200</v>
      </c>
      <c r="B247" s="2" t="str">
        <f t="shared" si="14"/>
        <v>37</v>
      </c>
      <c r="C247" s="2">
        <v>37053</v>
      </c>
      <c r="D247" s="2" t="s">
        <v>253</v>
      </c>
      <c r="E247" s="6">
        <v>37.692080195458459</v>
      </c>
      <c r="F247" s="6">
        <v>38.400503592986489</v>
      </c>
      <c r="G247" s="6">
        <v>36.945297499281395</v>
      </c>
      <c r="H247" s="6">
        <v>37.565904282839895</v>
      </c>
      <c r="I247" s="6">
        <v>35.747650761713139</v>
      </c>
      <c r="J247" s="6">
        <v>34.815218166139694</v>
      </c>
      <c r="K247" s="6">
        <v>33.007920379419375</v>
      </c>
      <c r="L247" s="6">
        <v>30.993345789019834</v>
      </c>
      <c r="M247" s="6">
        <v>33.13034004024145</v>
      </c>
      <c r="N247" s="6">
        <v>30.853596148318481</v>
      </c>
      <c r="O247" s="6">
        <v>30.854933601609655</v>
      </c>
      <c r="P247" s="6">
        <v>32.587447829836158</v>
      </c>
      <c r="Q247" s="6">
        <v>35.212758263868928</v>
      </c>
      <c r="R247" s="6">
        <v>37.838068697901697</v>
      </c>
      <c r="S247" s="6">
        <v>40.46337913193446</v>
      </c>
      <c r="T247" s="6">
        <v>43.088689565967229</v>
      </c>
      <c r="U247" s="6">
        <v>37.982999999999997</v>
      </c>
      <c r="V247" s="6">
        <v>45.713999999999999</v>
      </c>
      <c r="W247" s="6">
        <v>45.74</v>
      </c>
      <c r="X247" s="6">
        <v>46.857999999999997</v>
      </c>
      <c r="Y247" s="8">
        <v>46.416957379591508</v>
      </c>
      <c r="Z247" s="8">
        <v>52.584307378091808</v>
      </c>
      <c r="AA247" s="8">
        <v>58.751657376592334</v>
      </c>
      <c r="AB247" s="8">
        <v>64.919007375092747</v>
      </c>
      <c r="AC247" s="8">
        <v>71.086357373593046</v>
      </c>
      <c r="AD247" s="6">
        <v>1.4960375000000568</v>
      </c>
      <c r="AE247" s="6">
        <v>2.8073749999998654</v>
      </c>
      <c r="AF247" s="6">
        <v>4.1187125000001288</v>
      </c>
      <c r="AG247" s="6">
        <v>5.4300499999999374</v>
      </c>
      <c r="AH247" s="6">
        <v>6.7413875000002008</v>
      </c>
      <c r="AI247" s="6">
        <v>8.0527250000000095</v>
      </c>
      <c r="AJ247" s="6">
        <v>9.3640624999998181</v>
      </c>
      <c r="AK247" s="6">
        <v>10.675400000000081</v>
      </c>
      <c r="AL247" s="6">
        <v>11.98673749999989</v>
      </c>
      <c r="AM247" s="6">
        <v>13.298075000000154</v>
      </c>
      <c r="AN247" s="6">
        <v>14.609412499999962</v>
      </c>
      <c r="AO247" s="6">
        <v>15.920749999999771</v>
      </c>
      <c r="AP247" s="6">
        <v>15.827846128077113</v>
      </c>
      <c r="AQ247" s="6">
        <v>15.734942256154227</v>
      </c>
      <c r="AR247" s="6">
        <v>15.642038384231341</v>
      </c>
      <c r="AS247" s="6">
        <v>15.549134512308456</v>
      </c>
      <c r="AT247" s="6">
        <v>15.45623064038557</v>
      </c>
      <c r="AU247" s="6">
        <v>15.363326768462684</v>
      </c>
      <c r="AV247" s="6">
        <v>15.270422896539799</v>
      </c>
      <c r="AW247" s="6">
        <v>15.177519024616913</v>
      </c>
      <c r="AX247" s="8">
        <v>15.538888525203106</v>
      </c>
      <c r="AY247" s="8">
        <v>17.345736028133615</v>
      </c>
      <c r="AZ247" s="8">
        <v>19.152583531064238</v>
      </c>
      <c r="BA247" s="8">
        <v>20.959431033994861</v>
      </c>
      <c r="BB247" s="8">
        <v>22.76627853692537</v>
      </c>
    </row>
    <row r="248" spans="1:54" x14ac:dyDescent="0.2">
      <c r="A248" s="2" t="s">
        <v>200</v>
      </c>
      <c r="B248" s="2" t="str">
        <f t="shared" si="14"/>
        <v>37</v>
      </c>
      <c r="C248" s="2">
        <v>37054</v>
      </c>
      <c r="D248" s="2" t="s">
        <v>254</v>
      </c>
      <c r="E248" s="6">
        <v>31.328482240381064</v>
      </c>
      <c r="F248" s="6">
        <v>31.917301687677085</v>
      </c>
      <c r="G248" s="6">
        <v>30.707779739662467</v>
      </c>
      <c r="H248" s="6">
        <v>31.223608754568229</v>
      </c>
      <c r="I248" s="6">
        <v>29.712333100644685</v>
      </c>
      <c r="J248" s="6">
        <v>28.93732419003819</v>
      </c>
      <c r="K248" s="6">
        <v>27.435154601075844</v>
      </c>
      <c r="L248" s="6">
        <v>25.760702993471028</v>
      </c>
      <c r="M248" s="6">
        <v>27.536906007473412</v>
      </c>
      <c r="N248" s="6">
        <v>25.644547447953023</v>
      </c>
      <c r="O248" s="6">
        <v>25.645659097441797</v>
      </c>
      <c r="P248" s="6">
        <v>27.085670923500189</v>
      </c>
      <c r="Q248" s="6">
        <v>47.184936738800147</v>
      </c>
      <c r="R248" s="6">
        <v>67.284202554100119</v>
      </c>
      <c r="S248" s="6">
        <v>87.383468369400063</v>
      </c>
      <c r="T248" s="6">
        <v>107.48273418470004</v>
      </c>
      <c r="U248" s="6">
        <v>161.39599999999999</v>
      </c>
      <c r="V248" s="6">
        <v>127.58199999999999</v>
      </c>
      <c r="W248" s="6">
        <v>128.58099999999999</v>
      </c>
      <c r="X248" s="6">
        <v>126.11799999999999</v>
      </c>
      <c r="Y248" s="8">
        <v>163.10223294941534</v>
      </c>
      <c r="Z248" s="8">
        <v>225.82336016223417</v>
      </c>
      <c r="AA248" s="8">
        <v>288.544487375053</v>
      </c>
      <c r="AB248" s="8">
        <v>351.26561458787546</v>
      </c>
      <c r="AC248" s="8">
        <v>413.98674180069611</v>
      </c>
      <c r="AD248" s="6">
        <v>1.8170062500003041</v>
      </c>
      <c r="AE248" s="6">
        <v>4.2993750000005093</v>
      </c>
      <c r="AF248" s="6">
        <v>6.781743749999805</v>
      </c>
      <c r="AG248" s="6">
        <v>9.2641125000000102</v>
      </c>
      <c r="AH248" s="6">
        <v>11.746481250000215</v>
      </c>
      <c r="AI248" s="6">
        <v>14.228850000000421</v>
      </c>
      <c r="AJ248" s="6">
        <v>16.711218749999716</v>
      </c>
      <c r="AK248" s="6">
        <v>19.193587499999921</v>
      </c>
      <c r="AL248" s="6">
        <v>21.675956250000127</v>
      </c>
      <c r="AM248" s="6">
        <v>24.158325000000332</v>
      </c>
      <c r="AN248" s="6">
        <v>26.640693750000537</v>
      </c>
      <c r="AO248" s="6">
        <v>29.123062499999833</v>
      </c>
      <c r="AP248" s="6">
        <v>29.748954004744974</v>
      </c>
      <c r="AQ248" s="6">
        <v>30.374845509489887</v>
      </c>
      <c r="AR248" s="6">
        <v>31.000737014234801</v>
      </c>
      <c r="AS248" s="6">
        <v>31.626628518979714</v>
      </c>
      <c r="AT248" s="6">
        <v>32.252520023724628</v>
      </c>
      <c r="AU248" s="6">
        <v>32.878411528469542</v>
      </c>
      <c r="AV248" s="6">
        <v>33.504303033214455</v>
      </c>
      <c r="AW248" s="6">
        <v>34.130194537959369</v>
      </c>
      <c r="AX248" s="8">
        <v>34.942818217434478</v>
      </c>
      <c r="AY248" s="8">
        <v>39.00593661481048</v>
      </c>
      <c r="AZ248" s="8">
        <v>43.069055012186482</v>
      </c>
      <c r="BA248" s="8">
        <v>47.132173409562711</v>
      </c>
      <c r="BB248" s="8">
        <v>51.195291806938712</v>
      </c>
    </row>
    <row r="249" spans="1:54" x14ac:dyDescent="0.2">
      <c r="A249" s="2" t="s">
        <v>200</v>
      </c>
      <c r="B249" s="2" t="str">
        <f t="shared" si="14"/>
        <v>37</v>
      </c>
      <c r="C249" s="2">
        <v>37055</v>
      </c>
      <c r="D249" s="2" t="s">
        <v>255</v>
      </c>
      <c r="E249" s="6">
        <v>33.993578819857923</v>
      </c>
      <c r="F249" s="6">
        <v>34.632488810413506</v>
      </c>
      <c r="G249" s="6">
        <v>33.320073502237918</v>
      </c>
      <c r="H249" s="6">
        <v>33.879783804870037</v>
      </c>
      <c r="I249" s="6">
        <v>32.239944770664806</v>
      </c>
      <c r="J249" s="6">
        <v>31.399006282593522</v>
      </c>
      <c r="K249" s="6">
        <v>29.769047961236812</v>
      </c>
      <c r="L249" s="6">
        <v>27.952151685623946</v>
      </c>
      <c r="M249" s="6">
        <v>29.879455303248061</v>
      </c>
      <c r="N249" s="6">
        <v>27.826114852379586</v>
      </c>
      <c r="O249" s="6">
        <v>27.827321069272781</v>
      </c>
      <c r="P249" s="6">
        <v>29.389833901367389</v>
      </c>
      <c r="Q249" s="6">
        <v>28.438267121093912</v>
      </c>
      <c r="R249" s="6">
        <v>27.486700340820438</v>
      </c>
      <c r="S249" s="6">
        <v>26.535133560546956</v>
      </c>
      <c r="T249" s="6">
        <v>25.583566780273479</v>
      </c>
      <c r="U249" s="6">
        <v>20.079000000000001</v>
      </c>
      <c r="V249" s="6">
        <v>24.632000000000001</v>
      </c>
      <c r="W249" s="6">
        <v>28.125</v>
      </c>
      <c r="X249" s="6">
        <v>22.315999999999999</v>
      </c>
      <c r="Y249" s="8">
        <v>24.278666666666666</v>
      </c>
      <c r="Z249" s="8">
        <v>24.278666666666666</v>
      </c>
      <c r="AA249" s="8">
        <v>24.278666666666666</v>
      </c>
      <c r="AB249" s="8">
        <v>24.278666666666666</v>
      </c>
      <c r="AC249" s="8">
        <v>24.278666666666666</v>
      </c>
      <c r="AD249" s="6">
        <v>0</v>
      </c>
      <c r="AE249" s="6">
        <v>0</v>
      </c>
      <c r="AF249" s="6">
        <v>0</v>
      </c>
      <c r="AG249" s="6">
        <v>0</v>
      </c>
      <c r="AH249" s="6">
        <v>0</v>
      </c>
      <c r="AI249" s="6">
        <v>0</v>
      </c>
      <c r="AJ249" s="6">
        <v>0</v>
      </c>
      <c r="AK249" s="6">
        <v>0</v>
      </c>
      <c r="AL249" s="6">
        <v>0</v>
      </c>
      <c r="AM249" s="6">
        <v>0</v>
      </c>
      <c r="AN249" s="6">
        <v>0</v>
      </c>
      <c r="AO249" s="6">
        <v>0</v>
      </c>
      <c r="AP249" s="6">
        <v>0</v>
      </c>
      <c r="AQ249" s="6">
        <v>0</v>
      </c>
      <c r="AR249" s="6">
        <v>0</v>
      </c>
      <c r="AS249" s="6">
        <v>0</v>
      </c>
      <c r="AT249" s="6">
        <v>0</v>
      </c>
      <c r="AU249" s="6">
        <v>0</v>
      </c>
      <c r="AV249" s="6">
        <v>0</v>
      </c>
      <c r="AW249" s="6">
        <v>0</v>
      </c>
      <c r="AX249" s="8">
        <v>0</v>
      </c>
      <c r="AY249" s="8">
        <v>0</v>
      </c>
      <c r="AZ249" s="8">
        <v>0</v>
      </c>
      <c r="BA249" s="8">
        <v>0</v>
      </c>
      <c r="BB249" s="8">
        <v>0</v>
      </c>
    </row>
    <row r="250" spans="1:54" x14ac:dyDescent="0.2">
      <c r="A250" s="2" t="s">
        <v>163</v>
      </c>
      <c r="B250" s="2" t="str">
        <f t="shared" si="14"/>
        <v>37</v>
      </c>
      <c r="C250" s="2">
        <v>37056</v>
      </c>
      <c r="D250" s="2" t="s">
        <v>256</v>
      </c>
      <c r="E250" s="6">
        <v>0.97901507001190824</v>
      </c>
      <c r="F250" s="6">
        <v>0.99741567773990891</v>
      </c>
      <c r="G250" s="6">
        <v>0.95961811686445209</v>
      </c>
      <c r="H250" s="6">
        <v>0.97573777358025715</v>
      </c>
      <c r="I250" s="6">
        <v>0.9285104093951464</v>
      </c>
      <c r="J250" s="6">
        <v>0.90429138093869343</v>
      </c>
      <c r="K250" s="6">
        <v>0.85734858128362013</v>
      </c>
      <c r="L250" s="6">
        <v>0.80502196854596964</v>
      </c>
      <c r="M250" s="6">
        <v>0.86052831273354413</v>
      </c>
      <c r="N250" s="6">
        <v>0.80139210774853198</v>
      </c>
      <c r="O250" s="6">
        <v>0.80142684679505616</v>
      </c>
      <c r="P250" s="6">
        <v>0.8464272163593809</v>
      </c>
      <c r="Q250" s="6">
        <v>1.0597417730875047</v>
      </c>
      <c r="R250" s="6">
        <v>1.2730563298156286</v>
      </c>
      <c r="S250" s="6">
        <v>1.4863708865437526</v>
      </c>
      <c r="T250" s="6">
        <v>1.6996854432718762</v>
      </c>
      <c r="U250" s="6">
        <v>1.4219999999999999</v>
      </c>
      <c r="V250" s="6">
        <v>1.913</v>
      </c>
      <c r="W250" s="6">
        <v>1.5429999999999999</v>
      </c>
      <c r="X250" s="6">
        <v>1.8939999999999999</v>
      </c>
      <c r="Y250" s="8">
        <v>1.8866923035224517</v>
      </c>
      <c r="Z250" s="8">
        <v>2.3337084517609981</v>
      </c>
      <c r="AA250" s="8">
        <v>2.7807245999995445</v>
      </c>
      <c r="AB250" s="8">
        <v>3.2277407482380838</v>
      </c>
      <c r="AC250" s="8">
        <v>3.6747568964766302</v>
      </c>
      <c r="AD250" s="6">
        <v>0</v>
      </c>
      <c r="AE250" s="6">
        <v>0</v>
      </c>
      <c r="AF250" s="6">
        <v>0</v>
      </c>
      <c r="AG250" s="6">
        <v>0</v>
      </c>
      <c r="AH250" s="6">
        <v>0</v>
      </c>
      <c r="AI250" s="6">
        <v>0</v>
      </c>
      <c r="AJ250" s="6">
        <v>0</v>
      </c>
      <c r="AK250" s="6">
        <v>0</v>
      </c>
      <c r="AL250" s="6">
        <v>0</v>
      </c>
      <c r="AM250" s="6">
        <v>0</v>
      </c>
      <c r="AN250" s="6">
        <v>0</v>
      </c>
      <c r="AO250" s="6">
        <v>0</v>
      </c>
      <c r="AP250" s="6">
        <v>0</v>
      </c>
      <c r="AQ250" s="6">
        <v>0</v>
      </c>
      <c r="AR250" s="6">
        <v>0</v>
      </c>
      <c r="AS250" s="6">
        <v>0</v>
      </c>
      <c r="AT250" s="6">
        <v>0</v>
      </c>
      <c r="AU250" s="6">
        <v>0</v>
      </c>
      <c r="AV250" s="6">
        <v>0</v>
      </c>
      <c r="AW250" s="6">
        <v>0</v>
      </c>
      <c r="AX250" s="8">
        <v>0</v>
      </c>
      <c r="AY250" s="8">
        <v>0</v>
      </c>
      <c r="AZ250" s="8">
        <v>0</v>
      </c>
      <c r="BA250" s="8">
        <v>0</v>
      </c>
      <c r="BB250" s="8">
        <v>0</v>
      </c>
    </row>
    <row r="251" spans="1:54" x14ac:dyDescent="0.2">
      <c r="A251" s="2" t="s">
        <v>200</v>
      </c>
      <c r="B251" s="2" t="str">
        <f t="shared" si="14"/>
        <v>37</v>
      </c>
      <c r="C251" s="2">
        <v>37057</v>
      </c>
      <c r="D251" s="2" t="s">
        <v>257</v>
      </c>
      <c r="E251" s="6">
        <v>40.846684309941281</v>
      </c>
      <c r="F251" s="6">
        <v>41.614398554592867</v>
      </c>
      <c r="G251" s="6">
        <v>40.03740032028908</v>
      </c>
      <c r="H251" s="6">
        <v>40.709948219931839</v>
      </c>
      <c r="I251" s="6">
        <v>38.739517636430826</v>
      </c>
      <c r="J251" s="6">
        <v>37.729045949164373</v>
      </c>
      <c r="K251" s="6">
        <v>35.770488030222147</v>
      </c>
      <c r="L251" s="6">
        <v>33.587305465445738</v>
      </c>
      <c r="M251" s="6">
        <v>35.903153492382863</v>
      </c>
      <c r="N251" s="6">
        <v>33.435859606619303</v>
      </c>
      <c r="O251" s="6">
        <v>33.437308996838169</v>
      </c>
      <c r="P251" s="6">
        <v>35.314824415883059</v>
      </c>
      <c r="Q251" s="6">
        <v>30.633859532706445</v>
      </c>
      <c r="R251" s="6">
        <v>25.952894649529831</v>
      </c>
      <c r="S251" s="6">
        <v>21.271929766353221</v>
      </c>
      <c r="T251" s="6">
        <v>16.590964883176611</v>
      </c>
      <c r="U251" s="6">
        <v>9.7379999999999995</v>
      </c>
      <c r="V251" s="6">
        <v>11.91</v>
      </c>
      <c r="W251" s="6">
        <v>15.079000000000001</v>
      </c>
      <c r="X251" s="6">
        <v>9.1920000000000002</v>
      </c>
      <c r="Y251" s="8">
        <v>12.242333333333335</v>
      </c>
      <c r="Z251" s="8">
        <v>12.242333333333335</v>
      </c>
      <c r="AA251" s="8">
        <v>12.242333333333335</v>
      </c>
      <c r="AB251" s="8">
        <v>12.242333333333335</v>
      </c>
      <c r="AC251" s="8">
        <v>12.242333333333335</v>
      </c>
      <c r="AD251" s="6">
        <v>20.952631249999968</v>
      </c>
      <c r="AE251" s="6">
        <v>21.809625000000096</v>
      </c>
      <c r="AF251" s="6">
        <v>22.666618749999998</v>
      </c>
      <c r="AG251" s="6">
        <v>23.523612500000127</v>
      </c>
      <c r="AH251" s="6">
        <v>24.380606250000028</v>
      </c>
      <c r="AI251" s="6">
        <v>25.237599999999929</v>
      </c>
      <c r="AJ251" s="6">
        <v>26.094593750000058</v>
      </c>
      <c r="AK251" s="6">
        <v>26.95158749999996</v>
      </c>
      <c r="AL251" s="6">
        <v>27.808581250000088</v>
      </c>
      <c r="AM251" s="6">
        <v>28.66557499999999</v>
      </c>
      <c r="AN251" s="6">
        <v>29.522568750000119</v>
      </c>
      <c r="AO251" s="6">
        <v>30.37956250000002</v>
      </c>
      <c r="AP251" s="6">
        <v>31.578563947580278</v>
      </c>
      <c r="AQ251" s="6">
        <v>32.777565395160309</v>
      </c>
      <c r="AR251" s="6">
        <v>33.976566842740795</v>
      </c>
      <c r="AS251" s="6">
        <v>35.175568290320825</v>
      </c>
      <c r="AT251" s="6">
        <v>36.374569737900856</v>
      </c>
      <c r="AU251" s="6">
        <v>37.573571185481342</v>
      </c>
      <c r="AV251" s="6">
        <v>38.772572633061372</v>
      </c>
      <c r="AW251" s="6">
        <v>39.971574080641403</v>
      </c>
      <c r="AX251" s="8">
        <v>40.161914909596703</v>
      </c>
      <c r="AY251" s="8">
        <v>41.113619054373885</v>
      </c>
      <c r="AZ251" s="8">
        <v>42.06532319915101</v>
      </c>
      <c r="BA251" s="8">
        <v>43.017027343928191</v>
      </c>
      <c r="BB251" s="8">
        <v>43.968731488705373</v>
      </c>
    </row>
    <row r="252" spans="1:54" x14ac:dyDescent="0.2">
      <c r="A252" s="2"/>
      <c r="B252" s="2"/>
      <c r="C252" s="2">
        <v>37058</v>
      </c>
      <c r="D252" s="3" t="s">
        <v>258</v>
      </c>
      <c r="E252" s="6">
        <v>6.3635979550774033</v>
      </c>
      <c r="F252" s="6">
        <v>6.4832019053094081</v>
      </c>
      <c r="G252" s="6">
        <v>6.2375177596189388</v>
      </c>
      <c r="H252" s="6">
        <v>6.3422955282716709</v>
      </c>
      <c r="I252" s="6">
        <v>6.0353176610684525</v>
      </c>
      <c r="J252" s="6">
        <v>5.8778939761015074</v>
      </c>
      <c r="K252" s="6">
        <v>5.5727657783435305</v>
      </c>
      <c r="L252" s="6">
        <v>5.2326427955488031</v>
      </c>
      <c r="M252" s="6">
        <v>5.5934340327680374</v>
      </c>
      <c r="N252" s="6">
        <v>5.2090487003654591</v>
      </c>
      <c r="O252" s="6">
        <v>5.2092745041678645</v>
      </c>
      <c r="P252" s="6">
        <v>5.5017769063359756</v>
      </c>
      <c r="Q252" s="6">
        <v>5.2014215250687803</v>
      </c>
      <c r="R252" s="6">
        <v>4.901066143801585</v>
      </c>
      <c r="S252" s="6">
        <v>4.6007107625343906</v>
      </c>
      <c r="T252" s="6">
        <v>4.3003553812671953</v>
      </c>
      <c r="U252" s="6">
        <v>4.3003553812671953</v>
      </c>
      <c r="V252" s="6">
        <v>4</v>
      </c>
      <c r="W252" s="6">
        <v>0.12072758620689655</v>
      </c>
      <c r="X252" s="6">
        <v>3.8870977443609021</v>
      </c>
      <c r="Y252" s="8">
        <v>2.8070276558246974</v>
      </c>
      <c r="Z252" s="8">
        <v>2.8070276558246974</v>
      </c>
      <c r="AA252" s="8">
        <v>2.8070276558246974</v>
      </c>
      <c r="AB252" s="8">
        <v>2.8070276558246974</v>
      </c>
      <c r="AC252" s="8">
        <v>2.8070276558246974</v>
      </c>
      <c r="AD252" s="6">
        <v>15.7452437500001</v>
      </c>
      <c r="AE252" s="6">
        <v>17.197499999999764</v>
      </c>
      <c r="AF252" s="6">
        <v>18.649756249999882</v>
      </c>
      <c r="AG252" s="6">
        <v>20.102012500000001</v>
      </c>
      <c r="AH252" s="6">
        <v>21.554268750000119</v>
      </c>
      <c r="AI252" s="6">
        <v>23.006524999999783</v>
      </c>
      <c r="AJ252" s="6">
        <v>24.458781249999902</v>
      </c>
      <c r="AK252" s="6">
        <v>25.91103750000002</v>
      </c>
      <c r="AL252" s="6">
        <v>27.363293749999684</v>
      </c>
      <c r="AM252" s="6">
        <v>28.815549999999803</v>
      </c>
      <c r="AN252" s="6">
        <v>30.267806249999921</v>
      </c>
      <c r="AO252" s="6">
        <v>31.72006250000004</v>
      </c>
      <c r="AP252" s="6">
        <v>32.509616616562425</v>
      </c>
      <c r="AQ252" s="6">
        <v>33.299170733124811</v>
      </c>
      <c r="AR252" s="6">
        <v>34.088724849687424</v>
      </c>
      <c r="AS252" s="6">
        <v>34.878278966249809</v>
      </c>
      <c r="AT252" s="6">
        <v>35.667833082812194</v>
      </c>
      <c r="AU252" s="6">
        <v>36.457387199374807</v>
      </c>
      <c r="AV252" s="6">
        <v>37.246941315937192</v>
      </c>
      <c r="AW252" s="6">
        <v>38.036495432499578</v>
      </c>
      <c r="AX252" s="8">
        <v>38.217621601225801</v>
      </c>
      <c r="AY252" s="8">
        <v>39.123252444856746</v>
      </c>
      <c r="AZ252" s="8">
        <v>40.028883288487691</v>
      </c>
      <c r="BA252" s="8">
        <v>40.934514132118636</v>
      </c>
      <c r="BB252" s="8">
        <v>41.840144975749581</v>
      </c>
    </row>
    <row r="253" spans="1:54" x14ac:dyDescent="0.2">
      <c r="A253" s="2" t="s">
        <v>200</v>
      </c>
      <c r="B253" s="2" t="str">
        <f>LEFT(C253,2)</f>
        <v>37</v>
      </c>
      <c r="C253" s="2">
        <v>37059</v>
      </c>
      <c r="D253" s="2" t="s">
        <v>259</v>
      </c>
      <c r="E253" s="6">
        <v>36.604285673223011</v>
      </c>
      <c r="F253" s="6">
        <v>37.292263951053258</v>
      </c>
      <c r="G253" s="6">
        <v>35.87905514720979</v>
      </c>
      <c r="H253" s="6">
        <v>36.481751201084059</v>
      </c>
      <c r="I253" s="6">
        <v>34.715972529051861</v>
      </c>
      <c r="J253" s="6">
        <v>33.810449965096701</v>
      </c>
      <c r="K253" s="6">
        <v>32.055310844659793</v>
      </c>
      <c r="L253" s="6">
        <v>30.098876935079868</v>
      </c>
      <c r="M253" s="6">
        <v>32.174197470537507</v>
      </c>
      <c r="N253" s="6">
        <v>29.963160473042336</v>
      </c>
      <c r="O253" s="6">
        <v>29.964459327392927</v>
      </c>
      <c r="P253" s="6">
        <v>31.646973144992405</v>
      </c>
      <c r="Q253" s="6">
        <v>31.257778515993927</v>
      </c>
      <c r="R253" s="6">
        <v>30.868583886995442</v>
      </c>
      <c r="S253" s="6">
        <v>30.479389257996964</v>
      </c>
      <c r="T253" s="6">
        <v>30.090194628998479</v>
      </c>
      <c r="U253" s="6">
        <v>27.965</v>
      </c>
      <c r="V253" s="6">
        <v>29.701000000000001</v>
      </c>
      <c r="W253" s="6">
        <v>30.643999999999998</v>
      </c>
      <c r="X253" s="6">
        <v>34.655000000000001</v>
      </c>
      <c r="Y253" s="8">
        <v>29.436666666666667</v>
      </c>
      <c r="Z253" s="8">
        <v>29.436666666666667</v>
      </c>
      <c r="AA253" s="8">
        <v>29.436666666666667</v>
      </c>
      <c r="AB253" s="8">
        <v>29.436666666666667</v>
      </c>
      <c r="AC253" s="8">
        <v>29.436666666666667</v>
      </c>
      <c r="AD253" s="6">
        <v>46.365693749999991</v>
      </c>
      <c r="AE253" s="6">
        <v>48.605625000000146</v>
      </c>
      <c r="AF253" s="6">
        <v>50.8455562500003</v>
      </c>
      <c r="AG253" s="6">
        <v>53.085487500000454</v>
      </c>
      <c r="AH253" s="6">
        <v>55.325418749999699</v>
      </c>
      <c r="AI253" s="6">
        <v>57.565349999999853</v>
      </c>
      <c r="AJ253" s="6">
        <v>59.805281250000007</v>
      </c>
      <c r="AK253" s="6">
        <v>62.045212500000162</v>
      </c>
      <c r="AL253" s="6">
        <v>64.285143750000316</v>
      </c>
      <c r="AM253" s="6">
        <v>66.52507500000047</v>
      </c>
      <c r="AN253" s="6">
        <v>68.765006249999715</v>
      </c>
      <c r="AO253" s="6">
        <v>71.004937499999869</v>
      </c>
      <c r="AP253" s="6">
        <v>72.609020037306891</v>
      </c>
      <c r="AQ253" s="6">
        <v>74.213102574613913</v>
      </c>
      <c r="AR253" s="6">
        <v>75.817185111920935</v>
      </c>
      <c r="AS253" s="6">
        <v>77.421267649227957</v>
      </c>
      <c r="AT253" s="6">
        <v>79.025350186534979</v>
      </c>
      <c r="AU253" s="6">
        <v>80.629432723842001</v>
      </c>
      <c r="AV253" s="6">
        <v>82.233515261149023</v>
      </c>
      <c r="AW253" s="6">
        <v>83.837597798456045</v>
      </c>
      <c r="AX253" s="8">
        <v>84.236824454639418</v>
      </c>
      <c r="AY253" s="8">
        <v>86.232957735555033</v>
      </c>
      <c r="AZ253" s="8">
        <v>88.229091016470647</v>
      </c>
      <c r="BA253" s="8">
        <v>90.225224297386262</v>
      </c>
      <c r="BB253" s="8">
        <v>92.221357578301877</v>
      </c>
    </row>
    <row r="254" spans="1:54" x14ac:dyDescent="0.2">
      <c r="A254" s="2" t="s">
        <v>200</v>
      </c>
      <c r="B254" s="2" t="str">
        <f>LEFT(C254,2)</f>
        <v>37</v>
      </c>
      <c r="C254" s="2">
        <v>37060</v>
      </c>
      <c r="D254" s="2" t="s">
        <v>260</v>
      </c>
      <c r="E254" s="6">
        <v>25.563171272533161</v>
      </c>
      <c r="F254" s="6">
        <v>26.043631585430955</v>
      </c>
      <c r="G254" s="6">
        <v>25.056695273682916</v>
      </c>
      <c r="H254" s="6">
        <v>25.477597421262267</v>
      </c>
      <c r="I254" s="6">
        <v>24.244438467539933</v>
      </c>
      <c r="J254" s="6">
        <v>23.612052724510331</v>
      </c>
      <c r="K254" s="6">
        <v>22.386324066850079</v>
      </c>
      <c r="L254" s="6">
        <v>21.020018067589213</v>
      </c>
      <c r="M254" s="6">
        <v>22.469350388042542</v>
      </c>
      <c r="N254" s="6">
        <v>20.925238368989447</v>
      </c>
      <c r="O254" s="6">
        <v>20.92614544409313</v>
      </c>
      <c r="P254" s="6">
        <v>22.101155093828279</v>
      </c>
      <c r="Q254" s="6">
        <v>43.492724075062618</v>
      </c>
      <c r="R254" s="6">
        <v>64.884293056296968</v>
      </c>
      <c r="S254" s="6">
        <v>86.275862037531311</v>
      </c>
      <c r="T254" s="6">
        <v>107.66743101876564</v>
      </c>
      <c r="U254" s="6">
        <v>108.901</v>
      </c>
      <c r="V254" s="6">
        <v>129.059</v>
      </c>
      <c r="W254" s="6">
        <v>165.839</v>
      </c>
      <c r="X254" s="6">
        <v>152.70099999999999</v>
      </c>
      <c r="Y254" s="8">
        <v>167.19182532415653</v>
      </c>
      <c r="Z254" s="8">
        <v>236.17031888748534</v>
      </c>
      <c r="AA254" s="8">
        <v>305.14881245081051</v>
      </c>
      <c r="AB254" s="8">
        <v>374.12730601414114</v>
      </c>
      <c r="AC254" s="8">
        <v>443.10579957746995</v>
      </c>
      <c r="AD254" s="6">
        <v>0</v>
      </c>
      <c r="AE254" s="6">
        <v>2.2737367544323206E-13</v>
      </c>
      <c r="AF254" s="6">
        <v>0.6824500000000171</v>
      </c>
      <c r="AG254" s="6">
        <v>1.3649000000000342</v>
      </c>
      <c r="AH254" s="6">
        <v>2.0473500000000513</v>
      </c>
      <c r="AI254" s="6">
        <v>2.7298000000000684</v>
      </c>
      <c r="AJ254" s="6">
        <v>3.4122500000000855</v>
      </c>
      <c r="AK254" s="6">
        <v>4.0947000000001026</v>
      </c>
      <c r="AL254" s="6">
        <v>4.7771500000001197</v>
      </c>
      <c r="AM254" s="6">
        <v>5.4596000000001368</v>
      </c>
      <c r="AN254" s="6">
        <v>6.1420500000001539</v>
      </c>
      <c r="AO254" s="6">
        <v>6.824500000000171</v>
      </c>
      <c r="AP254" s="6">
        <v>6.7025412148584564</v>
      </c>
      <c r="AQ254" s="6">
        <v>6.580582429716884</v>
      </c>
      <c r="AR254" s="6">
        <v>6.45862364457534</v>
      </c>
      <c r="AS254" s="6">
        <v>6.3366648594337676</v>
      </c>
      <c r="AT254" s="6">
        <v>6.2147060742922235</v>
      </c>
      <c r="AU254" s="6">
        <v>6.0927472891506511</v>
      </c>
      <c r="AV254" s="6">
        <v>5.9707885040091071</v>
      </c>
      <c r="AW254" s="6">
        <v>5.8488297188675347</v>
      </c>
      <c r="AX254" s="8">
        <v>5.9880875693168036</v>
      </c>
      <c r="AY254" s="8">
        <v>6.6843768215629211</v>
      </c>
      <c r="AZ254" s="8">
        <v>7.3806660738090386</v>
      </c>
      <c r="BA254" s="8">
        <v>8.0769553260552129</v>
      </c>
      <c r="BB254" s="8">
        <v>8.7732445783013304</v>
      </c>
    </row>
    <row r="255" spans="1:54" x14ac:dyDescent="0.2">
      <c r="A255" s="2" t="s">
        <v>200</v>
      </c>
      <c r="B255" s="2" t="str">
        <f>LEFT(C255,2)</f>
        <v>37</v>
      </c>
      <c r="C255" s="2">
        <v>37061</v>
      </c>
      <c r="D255" s="3" t="s">
        <v>373</v>
      </c>
      <c r="E255" s="6">
        <v>65.267671334127215</v>
      </c>
      <c r="F255" s="6">
        <v>66.49437851599393</v>
      </c>
      <c r="G255" s="6">
        <v>63.974541124296806</v>
      </c>
      <c r="H255" s="6">
        <v>65.049184905350472</v>
      </c>
      <c r="I255" s="6">
        <v>61.900693959676424</v>
      </c>
      <c r="J255" s="6">
        <v>60.286092062579556</v>
      </c>
      <c r="K255" s="6">
        <v>57.156572085574673</v>
      </c>
      <c r="L255" s="6">
        <v>53.668131236397976</v>
      </c>
      <c r="M255" s="6">
        <v>57.368554182236274</v>
      </c>
      <c r="N255" s="6">
        <v>53.426140516568793</v>
      </c>
      <c r="O255" s="6">
        <v>53.42845645300374</v>
      </c>
      <c r="P255" s="6">
        <v>56.428481090625382</v>
      </c>
      <c r="Q255" s="6">
        <v>56.122784872500304</v>
      </c>
      <c r="R255" s="6">
        <v>55.817088654375233</v>
      </c>
      <c r="S255" s="6">
        <v>55.511392436250155</v>
      </c>
      <c r="T255" s="6">
        <v>55.205696218125077</v>
      </c>
      <c r="U255" s="6">
        <v>55.205696218125077</v>
      </c>
      <c r="V255" s="6">
        <v>54.9</v>
      </c>
      <c r="W255" s="6">
        <v>0.66900000000000004</v>
      </c>
      <c r="X255" s="6">
        <v>21.541</v>
      </c>
      <c r="Y255" s="8">
        <v>36.924898739375024</v>
      </c>
      <c r="Z255" s="8">
        <v>36.924898739375024</v>
      </c>
      <c r="AA255" s="8">
        <v>36.924898739375024</v>
      </c>
      <c r="AB255" s="8">
        <v>36.924898739375024</v>
      </c>
      <c r="AC255" s="8">
        <v>36.924898739375024</v>
      </c>
      <c r="AD255" s="6">
        <v>31.613781250000216</v>
      </c>
      <c r="AE255" s="6">
        <v>33.785249999999905</v>
      </c>
      <c r="AF255" s="6">
        <v>35.95671875000005</v>
      </c>
      <c r="AG255" s="6">
        <v>38.128187500000195</v>
      </c>
      <c r="AH255" s="6">
        <v>40.299656250000226</v>
      </c>
      <c r="AI255" s="6">
        <v>42.471124999999802</v>
      </c>
      <c r="AJ255" s="6">
        <v>44.642593749999946</v>
      </c>
      <c r="AK255" s="6">
        <v>46.814062500000091</v>
      </c>
      <c r="AL255" s="6">
        <v>48.985531249999781</v>
      </c>
      <c r="AM255" s="6">
        <v>51.156999999999925</v>
      </c>
      <c r="AN255" s="6">
        <v>53.32846875000007</v>
      </c>
      <c r="AO255" s="6">
        <v>55.499937500000101</v>
      </c>
      <c r="AP255" s="6">
        <v>56.704936291318688</v>
      </c>
      <c r="AQ255" s="6">
        <v>57.909935082637332</v>
      </c>
      <c r="AR255" s="6">
        <v>59.114933873956232</v>
      </c>
      <c r="AS255" s="6">
        <v>60.31993266527499</v>
      </c>
      <c r="AT255" s="6">
        <v>61.524931456593663</v>
      </c>
      <c r="AU255" s="6">
        <v>62.729930247912534</v>
      </c>
      <c r="AV255" s="6">
        <v>63.934929039231321</v>
      </c>
      <c r="AW255" s="6">
        <v>65.139927830549965</v>
      </c>
      <c r="AX255" s="8">
        <v>65.450117963076494</v>
      </c>
      <c r="AY255" s="8">
        <v>67.001068625708626</v>
      </c>
      <c r="AZ255" s="8">
        <v>68.552019288340801</v>
      </c>
      <c r="BA255" s="8">
        <v>70.102969950972934</v>
      </c>
      <c r="BB255" s="8">
        <v>71.653920613605067</v>
      </c>
    </row>
    <row r="256" spans="1:54" x14ac:dyDescent="0.2">
      <c r="A256" s="2" t="s">
        <v>200</v>
      </c>
      <c r="B256" s="2" t="str">
        <f>LEFT(C256,2)</f>
        <v>37</v>
      </c>
      <c r="C256" s="2">
        <v>37062</v>
      </c>
      <c r="D256" s="3" t="s">
        <v>374</v>
      </c>
      <c r="E256" s="6">
        <v>112.46848392636819</v>
      </c>
      <c r="F256" s="6">
        <v>113.05129976683222</v>
      </c>
      <c r="G256" s="6">
        <v>89.114734348454462</v>
      </c>
      <c r="H256" s="6">
        <v>87.188159581049661</v>
      </c>
      <c r="I256" s="6">
        <v>95.575293468424434</v>
      </c>
      <c r="J256" s="6">
        <v>98.772081757153146</v>
      </c>
      <c r="K256" s="6">
        <v>97.066850394573578</v>
      </c>
      <c r="L256" s="6">
        <v>95.717515715115425</v>
      </c>
      <c r="M256" s="6">
        <v>90.765743194941891</v>
      </c>
      <c r="N256" s="6">
        <v>74.026854927559725</v>
      </c>
      <c r="O256" s="6">
        <v>77.386345263766472</v>
      </c>
      <c r="P256" s="6">
        <v>84.848876866355312</v>
      </c>
      <c r="Q256" s="6">
        <v>75.911301493084252</v>
      </c>
      <c r="R256" s="6">
        <v>66.973726119813179</v>
      </c>
      <c r="S256" s="6">
        <v>58.03615074654212</v>
      </c>
      <c r="T256" s="6">
        <v>49.098575373271061</v>
      </c>
      <c r="U256" s="6">
        <v>41.505000000000003</v>
      </c>
      <c r="V256" s="6">
        <v>40.161000000000001</v>
      </c>
      <c r="W256" s="6">
        <v>36.822000000000003</v>
      </c>
      <c r="X256" s="6">
        <v>61.131</v>
      </c>
      <c r="Y256" s="8">
        <v>39.496000000000002</v>
      </c>
      <c r="Z256" s="8">
        <v>39.496000000000002</v>
      </c>
      <c r="AA256" s="8">
        <v>39.496000000000002</v>
      </c>
      <c r="AB256" s="8">
        <v>39.496000000000002</v>
      </c>
      <c r="AC256" s="8">
        <v>39.496000000000002</v>
      </c>
      <c r="AD256" s="6">
        <v>168.77377500000006</v>
      </c>
      <c r="AE256" s="6">
        <v>168.83925000000002</v>
      </c>
      <c r="AF256" s="6">
        <v>168.90472500000004</v>
      </c>
      <c r="AG256" s="6">
        <v>168.97020000000006</v>
      </c>
      <c r="AH256" s="6">
        <v>169.035675</v>
      </c>
      <c r="AI256" s="6">
        <v>169.10115000000002</v>
      </c>
      <c r="AJ256" s="6">
        <v>169.16662500000004</v>
      </c>
      <c r="AK256" s="6">
        <v>169.2321</v>
      </c>
      <c r="AL256" s="6">
        <v>169.29757500000002</v>
      </c>
      <c r="AM256" s="6">
        <v>169.36305000000004</v>
      </c>
      <c r="AN256" s="6">
        <v>169.42852500000001</v>
      </c>
      <c r="AO256" s="6">
        <v>169.49400000000003</v>
      </c>
      <c r="AP256" s="6">
        <v>169.19244823543931</v>
      </c>
      <c r="AQ256" s="6">
        <v>168.89089647087849</v>
      </c>
      <c r="AR256" s="6">
        <v>168.5893447063176</v>
      </c>
      <c r="AS256" s="6">
        <v>168.28779294175678</v>
      </c>
      <c r="AT256" s="6">
        <v>167.98624117719592</v>
      </c>
      <c r="AU256" s="6">
        <v>167.68468941263518</v>
      </c>
      <c r="AV256" s="6">
        <v>167.38313764807435</v>
      </c>
      <c r="AW256" s="6">
        <v>167.08158588351347</v>
      </c>
      <c r="AX256" s="8">
        <v>169.81746428551492</v>
      </c>
      <c r="AY256" s="8">
        <v>183.49685629552062</v>
      </c>
      <c r="AZ256" s="8">
        <v>197.17624830552722</v>
      </c>
      <c r="BA256" s="8">
        <v>210.85564031553383</v>
      </c>
      <c r="BB256" s="8">
        <v>224.53503232554044</v>
      </c>
    </row>
    <row r="257" spans="1:54" x14ac:dyDescent="0.2">
      <c r="A257" s="2" t="s">
        <v>261</v>
      </c>
      <c r="B257" s="2" t="str">
        <f>LEFT(C257,2)</f>
        <v>38</v>
      </c>
      <c r="C257" s="2">
        <v>38001</v>
      </c>
      <c r="D257" s="2" t="s">
        <v>262</v>
      </c>
      <c r="E257" s="6">
        <v>15.334652358372848</v>
      </c>
      <c r="F257" s="6">
        <v>15.229366857998503</v>
      </c>
      <c r="G257" s="6">
        <v>18.521812078861991</v>
      </c>
      <c r="H257" s="6">
        <v>18.019596955328176</v>
      </c>
      <c r="I257" s="6">
        <v>16.504953830796108</v>
      </c>
      <c r="J257" s="6">
        <v>16.693174943848266</v>
      </c>
      <c r="K257" s="6">
        <v>16.726261542300975</v>
      </c>
      <c r="L257" s="6">
        <v>17.986948589967557</v>
      </c>
      <c r="M257" s="6">
        <v>17.247539805340654</v>
      </c>
      <c r="N257" s="6">
        <v>15.154648115797356</v>
      </c>
      <c r="O257" s="6">
        <v>16.711032942350883</v>
      </c>
      <c r="P257" s="6">
        <v>17.949589218866983</v>
      </c>
      <c r="Q257" s="6">
        <v>17.428871375093586</v>
      </c>
      <c r="R257" s="6">
        <v>16.908153531320188</v>
      </c>
      <c r="S257" s="6">
        <v>16.387435687546795</v>
      </c>
      <c r="T257" s="6">
        <v>15.866717843773397</v>
      </c>
      <c r="U257" s="6">
        <v>12.183999999999999</v>
      </c>
      <c r="V257" s="6">
        <v>15.346</v>
      </c>
      <c r="W257" s="6">
        <v>10.744999999999999</v>
      </c>
      <c r="X257" s="6">
        <v>12.762</v>
      </c>
      <c r="Y257" s="8">
        <v>12.758333333333333</v>
      </c>
      <c r="Z257" s="8">
        <v>12.758333333333333</v>
      </c>
      <c r="AA257" s="8">
        <v>12.758333333333333</v>
      </c>
      <c r="AB257" s="8">
        <v>12.758333333333333</v>
      </c>
      <c r="AC257" s="8">
        <v>12.758333333333333</v>
      </c>
      <c r="AD257" s="6">
        <v>0</v>
      </c>
      <c r="AE257" s="6">
        <v>0</v>
      </c>
      <c r="AF257" s="6">
        <v>0</v>
      </c>
      <c r="AG257" s="6">
        <v>0</v>
      </c>
      <c r="AH257" s="6">
        <v>0</v>
      </c>
      <c r="AI257" s="6">
        <v>0</v>
      </c>
      <c r="AJ257" s="6">
        <v>0</v>
      </c>
      <c r="AK257" s="6">
        <v>0</v>
      </c>
      <c r="AL257" s="6">
        <v>0</v>
      </c>
      <c r="AM257" s="6">
        <v>0</v>
      </c>
      <c r="AN257" s="6">
        <v>0</v>
      </c>
      <c r="AO257" s="6">
        <v>0</v>
      </c>
      <c r="AP257" s="6">
        <v>0</v>
      </c>
      <c r="AQ257" s="6">
        <v>0</v>
      </c>
      <c r="AR257" s="6">
        <v>0</v>
      </c>
      <c r="AS257" s="6">
        <v>0</v>
      </c>
      <c r="AT257" s="6">
        <v>0</v>
      </c>
      <c r="AU257" s="6">
        <v>0</v>
      </c>
      <c r="AV257" s="6">
        <v>0</v>
      </c>
      <c r="AW257" s="6">
        <v>0</v>
      </c>
      <c r="AX257" s="8">
        <v>0</v>
      </c>
      <c r="AY257" s="8">
        <v>0</v>
      </c>
      <c r="AZ257" s="8">
        <v>0</v>
      </c>
      <c r="BA257" s="8">
        <v>0</v>
      </c>
      <c r="BB257" s="8">
        <v>0</v>
      </c>
    </row>
    <row r="258" spans="1:54" x14ac:dyDescent="0.2">
      <c r="A258" s="2"/>
      <c r="B258" s="2"/>
      <c r="C258" s="2">
        <v>38002</v>
      </c>
      <c r="D258" s="3" t="s">
        <v>264</v>
      </c>
      <c r="E258" s="6">
        <v>0.20958522585475417</v>
      </c>
      <c r="F258" s="6">
        <v>0.20814624407287247</v>
      </c>
      <c r="G258" s="6">
        <v>0.25314549538307962</v>
      </c>
      <c r="H258" s="6">
        <v>0.24628150736211629</v>
      </c>
      <c r="I258" s="6">
        <v>0.22558023458946841</v>
      </c>
      <c r="J258" s="6">
        <v>0.22815273271774392</v>
      </c>
      <c r="K258" s="6">
        <v>0.22860494135263287</v>
      </c>
      <c r="L258" s="6">
        <v>0.24583528824557024</v>
      </c>
      <c r="M258" s="6">
        <v>0.23572947342151232</v>
      </c>
      <c r="N258" s="6">
        <v>0.20712503119540801</v>
      </c>
      <c r="O258" s="6">
        <v>0.22839680559021711</v>
      </c>
      <c r="P258" s="6">
        <v>0.245324681806838</v>
      </c>
      <c r="Q258" s="6">
        <v>0.2362597454454704</v>
      </c>
      <c r="R258" s="6">
        <v>0.22719480908410281</v>
      </c>
      <c r="S258" s="6">
        <v>0.21812987272273521</v>
      </c>
      <c r="T258" s="6">
        <v>0.20906493636136761</v>
      </c>
      <c r="U258" s="6">
        <v>0.20906493636136761</v>
      </c>
      <c r="V258" s="6">
        <v>0.2</v>
      </c>
      <c r="W258" s="6">
        <v>0</v>
      </c>
      <c r="X258" s="6">
        <v>0</v>
      </c>
      <c r="Y258" s="8">
        <v>0.13635497878712255</v>
      </c>
      <c r="Z258" s="8">
        <v>0.13635497878712255</v>
      </c>
      <c r="AA258" s="8">
        <v>0.13635497878712255</v>
      </c>
      <c r="AB258" s="8">
        <v>0.13635497878712255</v>
      </c>
      <c r="AC258" s="8">
        <v>0.13635497878712255</v>
      </c>
      <c r="AD258" s="6">
        <v>0</v>
      </c>
      <c r="AE258" s="6">
        <v>0</v>
      </c>
      <c r="AF258" s="6">
        <v>0</v>
      </c>
      <c r="AG258" s="6">
        <v>0</v>
      </c>
      <c r="AH258" s="6">
        <v>0</v>
      </c>
      <c r="AI258" s="6">
        <v>0</v>
      </c>
      <c r="AJ258" s="6">
        <v>0</v>
      </c>
      <c r="AK258" s="6">
        <v>0</v>
      </c>
      <c r="AL258" s="6">
        <v>0</v>
      </c>
      <c r="AM258" s="6">
        <v>0</v>
      </c>
      <c r="AN258" s="6">
        <v>0</v>
      </c>
      <c r="AO258" s="6">
        <v>0</v>
      </c>
      <c r="AP258" s="6">
        <v>0</v>
      </c>
      <c r="AQ258" s="6">
        <v>0</v>
      </c>
      <c r="AR258" s="6">
        <v>0</v>
      </c>
      <c r="AS258" s="6">
        <v>0</v>
      </c>
      <c r="AT258" s="6">
        <v>0</v>
      </c>
      <c r="AU258" s="6">
        <v>0</v>
      </c>
      <c r="AV258" s="6">
        <v>0</v>
      </c>
      <c r="AW258" s="6">
        <v>0</v>
      </c>
      <c r="AX258" s="8">
        <v>0</v>
      </c>
      <c r="AY258" s="8">
        <v>0</v>
      </c>
      <c r="AZ258" s="8">
        <v>0</v>
      </c>
      <c r="BA258" s="8">
        <v>0</v>
      </c>
      <c r="BB258" s="8">
        <v>0</v>
      </c>
    </row>
    <row r="259" spans="1:54" x14ac:dyDescent="0.2">
      <c r="A259" s="2" t="s">
        <v>261</v>
      </c>
      <c r="B259" s="2" t="str">
        <f t="shared" ref="B259:B264" si="15">LEFT(C259,2)</f>
        <v>38</v>
      </c>
      <c r="C259" s="2">
        <v>38003</v>
      </c>
      <c r="D259" s="2" t="s">
        <v>265</v>
      </c>
      <c r="E259" s="6">
        <v>5.5540084851509857</v>
      </c>
      <c r="F259" s="6">
        <v>5.5158754679311208</v>
      </c>
      <c r="G259" s="6">
        <v>6.7083556276516099</v>
      </c>
      <c r="H259" s="6">
        <v>6.5264599450960823</v>
      </c>
      <c r="I259" s="6">
        <v>5.9778762166209134</v>
      </c>
      <c r="J259" s="6">
        <v>6.0460474170202154</v>
      </c>
      <c r="K259" s="6">
        <v>6.0580309458447719</v>
      </c>
      <c r="L259" s="6">
        <v>6.5146351385076118</v>
      </c>
      <c r="M259" s="6">
        <v>6.2468310456700777</v>
      </c>
      <c r="N259" s="6">
        <v>5.4888133266783132</v>
      </c>
      <c r="O259" s="6">
        <v>6.0525153481407532</v>
      </c>
      <c r="P259" s="6">
        <v>6.501104067881208</v>
      </c>
      <c r="Q259" s="6">
        <v>6.5334832543049659</v>
      </c>
      <c r="R259" s="6">
        <v>6.5658624407287247</v>
      </c>
      <c r="S259" s="6">
        <v>6.5982416271524844</v>
      </c>
      <c r="T259" s="6">
        <v>6.6306208135762414</v>
      </c>
      <c r="U259" s="6">
        <v>4.4080000000000004</v>
      </c>
      <c r="V259" s="6">
        <v>6.6630000000000003</v>
      </c>
      <c r="W259" s="6">
        <v>6.3360000000000003</v>
      </c>
      <c r="X259" s="6">
        <v>8.3160000000000007</v>
      </c>
      <c r="Y259" s="8">
        <v>6.0032689506860866</v>
      </c>
      <c r="Z259" s="8">
        <v>5.8023333333333342</v>
      </c>
      <c r="AA259" s="8">
        <v>5.8023333333333342</v>
      </c>
      <c r="AB259" s="8">
        <v>5.8023333333333342</v>
      </c>
      <c r="AC259" s="8">
        <v>5.8023333333333342</v>
      </c>
      <c r="AD259" s="6">
        <v>0</v>
      </c>
      <c r="AE259" s="6">
        <v>0</v>
      </c>
      <c r="AF259" s="6">
        <v>0</v>
      </c>
      <c r="AG259" s="6">
        <v>0</v>
      </c>
      <c r="AH259" s="6">
        <v>0</v>
      </c>
      <c r="AI259" s="6">
        <v>0</v>
      </c>
      <c r="AJ259" s="6">
        <v>0</v>
      </c>
      <c r="AK259" s="6">
        <v>0</v>
      </c>
      <c r="AL259" s="6">
        <v>0</v>
      </c>
      <c r="AM259" s="6">
        <v>0</v>
      </c>
      <c r="AN259" s="6">
        <v>0</v>
      </c>
      <c r="AO259" s="6">
        <v>0</v>
      </c>
      <c r="AP259" s="6">
        <v>0</v>
      </c>
      <c r="AQ259" s="6">
        <v>0</v>
      </c>
      <c r="AR259" s="6">
        <v>0</v>
      </c>
      <c r="AS259" s="6">
        <v>0</v>
      </c>
      <c r="AT259" s="6">
        <v>0</v>
      </c>
      <c r="AU259" s="6">
        <v>0</v>
      </c>
      <c r="AV259" s="6">
        <v>0</v>
      </c>
      <c r="AW259" s="6">
        <v>0</v>
      </c>
      <c r="AX259" s="8">
        <v>0</v>
      </c>
      <c r="AY259" s="8">
        <v>0</v>
      </c>
      <c r="AZ259" s="8">
        <v>0</v>
      </c>
      <c r="BA259" s="8">
        <v>0</v>
      </c>
      <c r="BB259" s="8">
        <v>0</v>
      </c>
    </row>
    <row r="260" spans="1:54" x14ac:dyDescent="0.2">
      <c r="A260" s="2" t="s">
        <v>261</v>
      </c>
      <c r="B260" s="2" t="str">
        <f t="shared" si="15"/>
        <v>38</v>
      </c>
      <c r="C260" s="2">
        <v>38004</v>
      </c>
      <c r="D260" s="2" t="s">
        <v>266</v>
      </c>
      <c r="E260" s="6">
        <v>37.585617169952577</v>
      </c>
      <c r="F260" s="6">
        <v>37.327559770401791</v>
      </c>
      <c r="G260" s="6">
        <v>45.397425505365611</v>
      </c>
      <c r="H260" s="6">
        <v>44.166483653606193</v>
      </c>
      <c r="I260" s="6">
        <v>40.45405540304467</v>
      </c>
      <c r="J260" s="6">
        <v>40.915390067382084</v>
      </c>
      <c r="K260" s="6">
        <v>40.996486149238827</v>
      </c>
      <c r="L260" s="6">
        <v>44.086461692038931</v>
      </c>
      <c r="M260" s="6">
        <v>42.274152233591217</v>
      </c>
      <c r="N260" s="6">
        <v>37.144422261043175</v>
      </c>
      <c r="O260" s="6">
        <v>40.95916046917894</v>
      </c>
      <c r="P260" s="6">
        <v>43.994892937359616</v>
      </c>
      <c r="Q260" s="6">
        <v>43.437514349887692</v>
      </c>
      <c r="R260" s="6">
        <v>42.880135762415769</v>
      </c>
      <c r="S260" s="6">
        <v>42.322757174943845</v>
      </c>
      <c r="T260" s="6">
        <v>41.765378587471922</v>
      </c>
      <c r="U260" s="6">
        <v>39.215000000000003</v>
      </c>
      <c r="V260" s="6">
        <v>41.207999999999998</v>
      </c>
      <c r="W260" s="6">
        <v>45.311999999999998</v>
      </c>
      <c r="X260" s="6">
        <v>38.1</v>
      </c>
      <c r="Y260" s="8">
        <v>41.98421709788856</v>
      </c>
      <c r="Z260" s="8">
        <v>41.911666666666669</v>
      </c>
      <c r="AA260" s="8">
        <v>41.911666666666669</v>
      </c>
      <c r="AB260" s="8">
        <v>41.911666666666669</v>
      </c>
      <c r="AC260" s="8">
        <v>41.911666666666669</v>
      </c>
      <c r="AD260" s="6">
        <v>5.3190874999991138</v>
      </c>
      <c r="AE260" s="6">
        <v>7.9478749999998399</v>
      </c>
      <c r="AF260" s="6">
        <v>10.576662499999657</v>
      </c>
      <c r="AG260" s="6">
        <v>13.205449999999473</v>
      </c>
      <c r="AH260" s="6">
        <v>15.83423749999929</v>
      </c>
      <c r="AI260" s="6">
        <v>18.463024999999107</v>
      </c>
      <c r="AJ260" s="6">
        <v>21.091812499999833</v>
      </c>
      <c r="AK260" s="6">
        <v>23.720599999999649</v>
      </c>
      <c r="AL260" s="6">
        <v>26.349387499999466</v>
      </c>
      <c r="AM260" s="6">
        <v>28.978174999999283</v>
      </c>
      <c r="AN260" s="6">
        <v>31.606962499999099</v>
      </c>
      <c r="AO260" s="6">
        <v>34.235749999999825</v>
      </c>
      <c r="AP260" s="6">
        <v>35.142515957190653</v>
      </c>
      <c r="AQ260" s="6">
        <v>36.049281914381254</v>
      </c>
      <c r="AR260" s="6">
        <v>36.956047871571855</v>
      </c>
      <c r="AS260" s="6">
        <v>37.862813828762683</v>
      </c>
      <c r="AT260" s="6">
        <v>38.769579785953283</v>
      </c>
      <c r="AU260" s="6">
        <v>39.676345743144111</v>
      </c>
      <c r="AV260" s="6">
        <v>40.583111700334712</v>
      </c>
      <c r="AW260" s="6">
        <v>41.48987765752554</v>
      </c>
      <c r="AX260" s="8">
        <v>41.687448503513792</v>
      </c>
      <c r="AY260" s="8">
        <v>42.675302733454885</v>
      </c>
      <c r="AZ260" s="8">
        <v>43.663156963395977</v>
      </c>
      <c r="BA260" s="8">
        <v>44.651011193337069</v>
      </c>
      <c r="BB260" s="8">
        <v>45.638865423278162</v>
      </c>
    </row>
    <row r="261" spans="1:54" x14ac:dyDescent="0.2">
      <c r="A261" s="2" t="s">
        <v>263</v>
      </c>
      <c r="B261" s="2" t="str">
        <f t="shared" si="15"/>
        <v>38</v>
      </c>
      <c r="C261" s="2">
        <v>38005</v>
      </c>
      <c r="D261" s="2" t="s">
        <v>267</v>
      </c>
      <c r="E261" s="6">
        <v>12.435390067382082</v>
      </c>
      <c r="F261" s="6">
        <v>12.350010481657101</v>
      </c>
      <c r="G261" s="6">
        <v>15.019966059396058</v>
      </c>
      <c r="H261" s="6">
        <v>14.612702770152234</v>
      </c>
      <c r="I261" s="6">
        <v>13.384427252308463</v>
      </c>
      <c r="J261" s="6">
        <v>13.537062141252809</v>
      </c>
      <c r="K261" s="6">
        <v>13.563893186922886</v>
      </c>
      <c r="L261" s="6">
        <v>14.586227102570502</v>
      </c>
      <c r="M261" s="6">
        <v>13.986615423009734</v>
      </c>
      <c r="N261" s="6">
        <v>12.289418517594211</v>
      </c>
      <c r="O261" s="6">
        <v>13.551543798352883</v>
      </c>
      <c r="P261" s="6">
        <v>14.555931120539057</v>
      </c>
      <c r="Q261" s="6">
        <v>13.956344896431244</v>
      </c>
      <c r="R261" s="6">
        <v>13.356758672323434</v>
      </c>
      <c r="S261" s="6">
        <v>12.757172448215623</v>
      </c>
      <c r="T261" s="6">
        <v>12.157586224107812</v>
      </c>
      <c r="U261" s="6">
        <v>12.47</v>
      </c>
      <c r="V261" s="6">
        <v>11.558</v>
      </c>
      <c r="W261" s="6">
        <v>11.433</v>
      </c>
      <c r="X261" s="6">
        <v>13.282999999999999</v>
      </c>
      <c r="Y261" s="8">
        <v>11.820333333333332</v>
      </c>
      <c r="Z261" s="8">
        <v>11.820333333333332</v>
      </c>
      <c r="AA261" s="8">
        <v>11.820333333333332</v>
      </c>
      <c r="AB261" s="8">
        <v>11.820333333333332</v>
      </c>
      <c r="AC261" s="8">
        <v>11.820333333333332</v>
      </c>
      <c r="AD261" s="6">
        <v>0</v>
      </c>
      <c r="AE261" s="6">
        <v>0</v>
      </c>
      <c r="AF261" s="6">
        <v>0</v>
      </c>
      <c r="AG261" s="6">
        <v>0</v>
      </c>
      <c r="AH261" s="6">
        <v>0</v>
      </c>
      <c r="AI261" s="6">
        <v>0</v>
      </c>
      <c r="AJ261" s="6">
        <v>0</v>
      </c>
      <c r="AK261" s="6">
        <v>0</v>
      </c>
      <c r="AL261" s="6">
        <v>0</v>
      </c>
      <c r="AM261" s="6">
        <v>0</v>
      </c>
      <c r="AN261" s="6">
        <v>0</v>
      </c>
      <c r="AO261" s="6">
        <v>0</v>
      </c>
      <c r="AP261" s="6">
        <v>0</v>
      </c>
      <c r="AQ261" s="6">
        <v>0</v>
      </c>
      <c r="AR261" s="6">
        <v>0</v>
      </c>
      <c r="AS261" s="6">
        <v>0</v>
      </c>
      <c r="AT261" s="6">
        <v>0</v>
      </c>
      <c r="AU261" s="6">
        <v>0</v>
      </c>
      <c r="AV261" s="6">
        <v>0</v>
      </c>
      <c r="AW261" s="6">
        <v>0</v>
      </c>
      <c r="AX261" s="8">
        <v>0</v>
      </c>
      <c r="AY261" s="8">
        <v>0</v>
      </c>
      <c r="AZ261" s="8">
        <v>0</v>
      </c>
      <c r="BA261" s="8">
        <v>0</v>
      </c>
      <c r="BB261" s="8">
        <v>0</v>
      </c>
    </row>
    <row r="262" spans="1:54" x14ac:dyDescent="0.2">
      <c r="A262" s="2" t="s">
        <v>263</v>
      </c>
      <c r="B262" s="2" t="str">
        <f t="shared" si="15"/>
        <v>38</v>
      </c>
      <c r="C262" s="2">
        <v>38006</v>
      </c>
      <c r="D262" s="2" t="s">
        <v>268</v>
      </c>
      <c r="E262" s="6">
        <v>1688.2370000000001</v>
      </c>
      <c r="F262" s="6">
        <v>1809.306</v>
      </c>
      <c r="G262" s="6">
        <v>1880.373</v>
      </c>
      <c r="H262" s="6">
        <v>1764.5170000000001</v>
      </c>
      <c r="I262" s="6">
        <v>2088.9430000000002</v>
      </c>
      <c r="J262" s="6">
        <v>1969.616</v>
      </c>
      <c r="K262" s="6">
        <v>2071.2260000000001</v>
      </c>
      <c r="L262" s="6">
        <v>1993.722</v>
      </c>
      <c r="M262" s="6">
        <v>1921.6379999999999</v>
      </c>
      <c r="N262" s="6">
        <v>2026.8979999999999</v>
      </c>
      <c r="O262" s="6">
        <v>1973.0450000000001</v>
      </c>
      <c r="P262" s="6">
        <v>1980.1659999999999</v>
      </c>
      <c r="Q262" s="6">
        <v>2071.8609999999999</v>
      </c>
      <c r="R262" s="6">
        <v>1936.1</v>
      </c>
      <c r="S262" s="6">
        <v>1954.501</v>
      </c>
      <c r="T262" s="6">
        <v>2545.8420000000001</v>
      </c>
      <c r="U262" s="6">
        <v>2058.6840000000002</v>
      </c>
      <c r="V262" s="6">
        <v>2433.2109999999998</v>
      </c>
      <c r="W262" s="6">
        <v>2333.3110000000001</v>
      </c>
      <c r="X262" s="6">
        <v>1998.3040000000001</v>
      </c>
      <c r="Y262" s="8">
        <v>2415.8063639005595</v>
      </c>
      <c r="Z262" s="8">
        <v>2638.6010941176464</v>
      </c>
      <c r="AA262" s="8">
        <v>2861.3958243347333</v>
      </c>
      <c r="AB262" s="8">
        <v>3084.1905545518166</v>
      </c>
      <c r="AC262" s="8">
        <v>3306.9852847689035</v>
      </c>
      <c r="AD262" s="6">
        <v>5504.571660000016</v>
      </c>
      <c r="AE262" s="6">
        <v>5597.5626000000047</v>
      </c>
      <c r="AF262" s="6">
        <v>5690.5535399999935</v>
      </c>
      <c r="AG262" s="6">
        <v>5783.5444800000114</v>
      </c>
      <c r="AH262" s="6">
        <v>5876.5354200000002</v>
      </c>
      <c r="AI262" s="6">
        <v>5969.526360000018</v>
      </c>
      <c r="AJ262" s="6">
        <v>6062.5173000000068</v>
      </c>
      <c r="AK262" s="6">
        <v>6155.5082399999956</v>
      </c>
      <c r="AL262" s="6">
        <v>6248.4991800000134</v>
      </c>
      <c r="AM262" s="6">
        <v>6341.4901200000022</v>
      </c>
      <c r="AN262" s="6">
        <v>6434.4810600000201</v>
      </c>
      <c r="AO262" s="6">
        <v>6527.4720000000088</v>
      </c>
      <c r="AP262" s="6">
        <v>6552.6432624156223</v>
      </c>
      <c r="AQ262" s="6">
        <v>6577.814524831243</v>
      </c>
      <c r="AR262" s="6">
        <v>6602.9857872468638</v>
      </c>
      <c r="AS262" s="6">
        <v>6628.1570496624845</v>
      </c>
      <c r="AT262" s="6">
        <v>6653.3283120781125</v>
      </c>
      <c r="AU262" s="6">
        <v>6678.4995744937332</v>
      </c>
      <c r="AV262" s="6">
        <v>6703.670836909354</v>
      </c>
      <c r="AW262" s="6">
        <v>6728.8420993249747</v>
      </c>
      <c r="AX262" s="8">
        <v>6874.1774087831145</v>
      </c>
      <c r="AY262" s="8">
        <v>7600.8539560738718</v>
      </c>
      <c r="AZ262" s="8">
        <v>8327.5305033646291</v>
      </c>
      <c r="BA262" s="8">
        <v>9054.2070506553864</v>
      </c>
      <c r="BB262" s="8">
        <v>9780.8835979461437</v>
      </c>
    </row>
    <row r="263" spans="1:54" x14ac:dyDescent="0.2">
      <c r="A263" s="2" t="s">
        <v>263</v>
      </c>
      <c r="B263" s="2" t="str">
        <f t="shared" si="15"/>
        <v>38</v>
      </c>
      <c r="C263" s="2">
        <v>38007</v>
      </c>
      <c r="D263" s="2" t="s">
        <v>269</v>
      </c>
      <c r="E263" s="6">
        <v>9.8854364861492403</v>
      </c>
      <c r="F263" s="6">
        <v>9.817564512103818</v>
      </c>
      <c r="G263" s="6">
        <v>11.940029198901922</v>
      </c>
      <c r="H263" s="6">
        <v>11.616277763913153</v>
      </c>
      <c r="I263" s="6">
        <v>10.639867731469927</v>
      </c>
      <c r="J263" s="6">
        <v>10.761203893186924</v>
      </c>
      <c r="K263" s="6">
        <v>10.782533067132517</v>
      </c>
      <c r="L263" s="6">
        <v>11.595231095582731</v>
      </c>
      <c r="M263" s="6">
        <v>11.118573496381332</v>
      </c>
      <c r="N263" s="6">
        <v>9.7693973047167457</v>
      </c>
      <c r="O263" s="6">
        <v>10.772715997005241</v>
      </c>
      <c r="P263" s="6">
        <v>11.571147491889194</v>
      </c>
      <c r="Q263" s="6">
        <v>11.663717993511355</v>
      </c>
      <c r="R263" s="6">
        <v>11.756288495133516</v>
      </c>
      <c r="S263" s="6">
        <v>11.848858996755677</v>
      </c>
      <c r="T263" s="6">
        <v>11.94142949837784</v>
      </c>
      <c r="U263" s="6">
        <v>9.8759999999999994</v>
      </c>
      <c r="V263" s="6">
        <v>12.034000000000001</v>
      </c>
      <c r="W263" s="6">
        <v>10.436</v>
      </c>
      <c r="X263" s="6">
        <v>8.5790000000000006</v>
      </c>
      <c r="Y263" s="8">
        <v>10.970244075485191</v>
      </c>
      <c r="Z263" s="8">
        <v>10.782000000000002</v>
      </c>
      <c r="AA263" s="8">
        <v>10.782000000000002</v>
      </c>
      <c r="AB263" s="8">
        <v>10.782000000000002</v>
      </c>
      <c r="AC263" s="8">
        <v>10.782000000000002</v>
      </c>
      <c r="AD263" s="6">
        <v>0</v>
      </c>
      <c r="AE263" s="6">
        <v>0</v>
      </c>
      <c r="AF263" s="6">
        <v>0</v>
      </c>
      <c r="AG263" s="6">
        <v>0</v>
      </c>
      <c r="AH263" s="6">
        <v>0</v>
      </c>
      <c r="AI263" s="6">
        <v>0</v>
      </c>
      <c r="AJ263" s="6">
        <v>0</v>
      </c>
      <c r="AK263" s="6">
        <v>0</v>
      </c>
      <c r="AL263" s="6">
        <v>0</v>
      </c>
      <c r="AM263" s="6">
        <v>0</v>
      </c>
      <c r="AN263" s="6">
        <v>0</v>
      </c>
      <c r="AO263" s="6">
        <v>0</v>
      </c>
      <c r="AP263" s="6">
        <v>0</v>
      </c>
      <c r="AQ263" s="6">
        <v>0</v>
      </c>
      <c r="AR263" s="6">
        <v>0</v>
      </c>
      <c r="AS263" s="6">
        <v>0</v>
      </c>
      <c r="AT263" s="6">
        <v>0</v>
      </c>
      <c r="AU263" s="6">
        <v>0</v>
      </c>
      <c r="AV263" s="6">
        <v>0</v>
      </c>
      <c r="AW263" s="6">
        <v>0</v>
      </c>
      <c r="AX263" s="8">
        <v>0</v>
      </c>
      <c r="AY263" s="8">
        <v>0</v>
      </c>
      <c r="AZ263" s="8">
        <v>0</v>
      </c>
      <c r="BA263" s="8">
        <v>0</v>
      </c>
      <c r="BB263" s="8">
        <v>0</v>
      </c>
    </row>
    <row r="264" spans="1:54" x14ac:dyDescent="0.2">
      <c r="A264" s="2" t="s">
        <v>261</v>
      </c>
      <c r="B264" s="2" t="str">
        <f t="shared" si="15"/>
        <v>38</v>
      </c>
      <c r="C264" s="2">
        <v>38008</v>
      </c>
      <c r="D264" s="2" t="s">
        <v>270</v>
      </c>
      <c r="E264" s="6">
        <v>296.53199999999998</v>
      </c>
      <c r="F264" s="6">
        <v>316.07799999999997</v>
      </c>
      <c r="G264" s="6">
        <v>337.71199999999999</v>
      </c>
      <c r="H264" s="6">
        <v>341.72699999999998</v>
      </c>
      <c r="I264" s="6">
        <v>376.38099999999997</v>
      </c>
      <c r="J264" s="6">
        <v>346.80799999999999</v>
      </c>
      <c r="K264" s="6">
        <v>366.07100000000003</v>
      </c>
      <c r="L264" s="6">
        <v>443.25700000000001</v>
      </c>
      <c r="M264" s="6">
        <v>441.56</v>
      </c>
      <c r="N264" s="6">
        <v>387.69099999999997</v>
      </c>
      <c r="O264" s="6">
        <v>363.25299999999999</v>
      </c>
      <c r="P264" s="6">
        <v>444.65499999999997</v>
      </c>
      <c r="Q264" s="6">
        <v>351.03300000000002</v>
      </c>
      <c r="R264" s="6">
        <v>356.43700000000001</v>
      </c>
      <c r="S264" s="6">
        <v>384.94</v>
      </c>
      <c r="T264" s="6">
        <v>385.62599999999998</v>
      </c>
      <c r="U264" s="6">
        <v>425.54599999999999</v>
      </c>
      <c r="V264" s="6">
        <v>455.74299999999999</v>
      </c>
      <c r="W264" s="6">
        <v>450.43599999999998</v>
      </c>
      <c r="X264" s="6">
        <v>479.11099999999999</v>
      </c>
      <c r="Y264" s="8">
        <v>446.06470784313706</v>
      </c>
      <c r="Z264" s="8">
        <v>479.49049705882362</v>
      </c>
      <c r="AA264" s="8">
        <v>512.91628627450928</v>
      </c>
      <c r="AB264" s="8">
        <v>546.34207549019584</v>
      </c>
      <c r="AC264" s="8">
        <v>579.76786470588149</v>
      </c>
      <c r="AD264" s="6">
        <v>155.15253749999101</v>
      </c>
      <c r="AE264" s="6">
        <v>198.47849999999744</v>
      </c>
      <c r="AF264" s="6">
        <v>241.80446249998931</v>
      </c>
      <c r="AG264" s="6">
        <v>285.13042499999574</v>
      </c>
      <c r="AH264" s="6">
        <v>328.45638749998761</v>
      </c>
      <c r="AI264" s="6">
        <v>371.78234999999404</v>
      </c>
      <c r="AJ264" s="6">
        <v>415.10831250000047</v>
      </c>
      <c r="AK264" s="6">
        <v>458.43427499999234</v>
      </c>
      <c r="AL264" s="6">
        <v>501.76023749999877</v>
      </c>
      <c r="AM264" s="6">
        <v>545.08619999999064</v>
      </c>
      <c r="AN264" s="6">
        <v>588.41216249999707</v>
      </c>
      <c r="AO264" s="6">
        <v>631.73812499998894</v>
      </c>
      <c r="AP264" s="6">
        <v>676.70948411872087</v>
      </c>
      <c r="AQ264" s="6">
        <v>721.68084323742369</v>
      </c>
      <c r="AR264" s="6">
        <v>766.65220235614106</v>
      </c>
      <c r="AS264" s="6">
        <v>811.62356147484388</v>
      </c>
      <c r="AT264" s="6">
        <v>856.59492059356126</v>
      </c>
      <c r="AU264" s="6">
        <v>901.56627971226408</v>
      </c>
      <c r="AV264" s="6">
        <v>946.53763883098145</v>
      </c>
      <c r="AW264" s="6">
        <v>991.50899794968427</v>
      </c>
      <c r="AX264" s="8">
        <v>1005.9592086391531</v>
      </c>
      <c r="AY264" s="8">
        <v>1078.2102620865371</v>
      </c>
      <c r="AZ264" s="8">
        <v>1150.4613155339248</v>
      </c>
      <c r="BA264" s="8">
        <v>1222.7123689813088</v>
      </c>
      <c r="BB264" s="8">
        <v>1294.9634224286965</v>
      </c>
    </row>
    <row r="265" spans="1:54" x14ac:dyDescent="0.2">
      <c r="A265" s="2"/>
      <c r="B265" s="2"/>
      <c r="C265" s="2">
        <v>38009</v>
      </c>
      <c r="D265" s="3" t="s">
        <v>271</v>
      </c>
      <c r="E265" s="6">
        <v>0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6">
        <v>0</v>
      </c>
      <c r="M265" s="6">
        <v>0</v>
      </c>
      <c r="N265" s="6">
        <v>0</v>
      </c>
      <c r="O265" s="6">
        <v>0</v>
      </c>
      <c r="P265" s="6">
        <v>0</v>
      </c>
      <c r="Q265" s="6">
        <v>0</v>
      </c>
      <c r="R265" s="6">
        <v>0</v>
      </c>
      <c r="S265" s="6">
        <v>0</v>
      </c>
      <c r="T265" s="6">
        <v>0</v>
      </c>
      <c r="U265" s="6">
        <v>0</v>
      </c>
      <c r="V265" s="6">
        <v>0</v>
      </c>
      <c r="W265" s="6">
        <v>0.47077936962750716</v>
      </c>
      <c r="X265" s="6">
        <v>0.51373476702508958</v>
      </c>
      <c r="Y265" s="8">
        <v>0.20135049019607365</v>
      </c>
      <c r="Z265" s="8">
        <v>0.32539162312489367</v>
      </c>
      <c r="AA265" s="8">
        <v>0.44943275605370836</v>
      </c>
      <c r="AB265" s="8">
        <v>0.57347388898252305</v>
      </c>
      <c r="AC265" s="8">
        <v>0.69751502191134307</v>
      </c>
      <c r="AD265" s="6">
        <v>0</v>
      </c>
      <c r="AE265" s="6">
        <v>0</v>
      </c>
      <c r="AF265" s="6">
        <v>0</v>
      </c>
      <c r="AG265" s="6">
        <v>0</v>
      </c>
      <c r="AH265" s="6">
        <v>0</v>
      </c>
      <c r="AI265" s="6">
        <v>0</v>
      </c>
      <c r="AJ265" s="6">
        <v>0</v>
      </c>
      <c r="AK265" s="6">
        <v>0</v>
      </c>
      <c r="AL265" s="6">
        <v>0</v>
      </c>
      <c r="AM265" s="6">
        <v>0</v>
      </c>
      <c r="AN265" s="6">
        <v>0</v>
      </c>
      <c r="AO265" s="6">
        <v>0</v>
      </c>
      <c r="AP265" s="6">
        <v>0</v>
      </c>
      <c r="AQ265" s="6">
        <v>0</v>
      </c>
      <c r="AR265" s="6">
        <v>0</v>
      </c>
      <c r="AS265" s="6">
        <v>0</v>
      </c>
      <c r="AT265" s="6">
        <v>0</v>
      </c>
      <c r="AU265" s="6">
        <v>0</v>
      </c>
      <c r="AV265" s="6">
        <v>0</v>
      </c>
      <c r="AW265" s="6">
        <v>0</v>
      </c>
      <c r="AX265" s="8">
        <v>0</v>
      </c>
      <c r="AY265" s="8">
        <v>0</v>
      </c>
      <c r="AZ265" s="8">
        <v>0</v>
      </c>
      <c r="BA265" s="8">
        <v>0</v>
      </c>
      <c r="BB265" s="8">
        <v>0</v>
      </c>
    </row>
    <row r="266" spans="1:54" x14ac:dyDescent="0.2">
      <c r="A266" s="2" t="s">
        <v>263</v>
      </c>
      <c r="B266" s="2" t="str">
        <f>LEFT(C266,2)</f>
        <v>38</v>
      </c>
      <c r="C266" s="2">
        <v>38010</v>
      </c>
      <c r="D266" s="2" t="s">
        <v>272</v>
      </c>
      <c r="E266" s="6">
        <v>0.45410132268530073</v>
      </c>
      <c r="F266" s="6">
        <v>0.450983528824557</v>
      </c>
      <c r="G266" s="6">
        <v>0.54848190666333918</v>
      </c>
      <c r="H266" s="6">
        <v>0.53360993261791867</v>
      </c>
      <c r="I266" s="6">
        <v>0.48875717494384829</v>
      </c>
      <c r="J266" s="6">
        <v>0.49433092088844521</v>
      </c>
      <c r="K266" s="6">
        <v>0.49531070626403795</v>
      </c>
      <c r="L266" s="6">
        <v>0.53264312453206886</v>
      </c>
      <c r="M266" s="6">
        <v>0.51074719241327682</v>
      </c>
      <c r="N266" s="6">
        <v>0.44877090092338406</v>
      </c>
      <c r="O266" s="6">
        <v>0.4948597454454704</v>
      </c>
      <c r="P266" s="6">
        <v>0.53153681058148239</v>
      </c>
      <c r="Q266" s="6">
        <v>0.52522944846518593</v>
      </c>
      <c r="R266" s="6">
        <v>0.51892208634888948</v>
      </c>
      <c r="S266" s="6">
        <v>0.51261472423259291</v>
      </c>
      <c r="T266" s="6">
        <v>0.50630736211629646</v>
      </c>
      <c r="U266" s="6">
        <v>0.50630736211629646</v>
      </c>
      <c r="V266" s="6">
        <v>0.5</v>
      </c>
      <c r="W266" s="6">
        <v>1.1181010028653295</v>
      </c>
      <c r="X266" s="6">
        <v>1.2201200716845879</v>
      </c>
      <c r="Y266" s="8">
        <v>0.7612632008695055</v>
      </c>
      <c r="Z266" s="8">
        <v>0.91262713588948863</v>
      </c>
      <c r="AA266" s="8">
        <v>1.0639910709094735</v>
      </c>
      <c r="AB266" s="8">
        <v>1.2153550059294655</v>
      </c>
      <c r="AC266" s="8">
        <v>1.3667189409494487</v>
      </c>
      <c r="AD266" s="6">
        <v>0</v>
      </c>
      <c r="AE266" s="6">
        <v>0</v>
      </c>
      <c r="AF266" s="6">
        <v>0</v>
      </c>
      <c r="AG266" s="6">
        <v>0</v>
      </c>
      <c r="AH266" s="6">
        <v>0</v>
      </c>
      <c r="AI266" s="6">
        <v>0</v>
      </c>
      <c r="AJ266" s="6">
        <v>0</v>
      </c>
      <c r="AK266" s="6">
        <v>0</v>
      </c>
      <c r="AL266" s="6">
        <v>0</v>
      </c>
      <c r="AM266" s="6">
        <v>0</v>
      </c>
      <c r="AN266" s="6">
        <v>0</v>
      </c>
      <c r="AO266" s="6">
        <v>0</v>
      </c>
      <c r="AP266" s="6">
        <v>0</v>
      </c>
      <c r="AQ266" s="6">
        <v>0</v>
      </c>
      <c r="AR266" s="6">
        <v>0</v>
      </c>
      <c r="AS266" s="6">
        <v>0</v>
      </c>
      <c r="AT266" s="6">
        <v>0</v>
      </c>
      <c r="AU266" s="6">
        <v>0</v>
      </c>
      <c r="AV266" s="6">
        <v>0</v>
      </c>
      <c r="AW266" s="6">
        <v>0</v>
      </c>
      <c r="AX266" s="8">
        <v>0</v>
      </c>
      <c r="AY266" s="8">
        <v>0</v>
      </c>
      <c r="AZ266" s="8">
        <v>0</v>
      </c>
      <c r="BA266" s="8">
        <v>0</v>
      </c>
      <c r="BB266" s="8">
        <v>0</v>
      </c>
    </row>
    <row r="267" spans="1:54" x14ac:dyDescent="0.2">
      <c r="A267" s="2" t="s">
        <v>263</v>
      </c>
      <c r="B267" s="2" t="str">
        <f>LEFT(C267,2)</f>
        <v>38</v>
      </c>
      <c r="C267" s="2">
        <v>38011</v>
      </c>
      <c r="D267" s="2" t="s">
        <v>273</v>
      </c>
      <c r="E267" s="6">
        <v>1.7465435487896181</v>
      </c>
      <c r="F267" s="6">
        <v>1.7345520339406042</v>
      </c>
      <c r="G267" s="6">
        <v>2.1095457948589971</v>
      </c>
      <c r="H267" s="6">
        <v>2.0523458946843025</v>
      </c>
      <c r="I267" s="6">
        <v>1.8798352882455704</v>
      </c>
      <c r="J267" s="6">
        <v>1.9012727726478662</v>
      </c>
      <c r="K267" s="6">
        <v>1.9050411779386074</v>
      </c>
      <c r="L267" s="6">
        <v>2.048627402046419</v>
      </c>
      <c r="M267" s="6">
        <v>1.964412278512603</v>
      </c>
      <c r="N267" s="6">
        <v>1.7260419266284004</v>
      </c>
      <c r="O267" s="6">
        <v>1.9033067132518096</v>
      </c>
      <c r="P267" s="6">
        <v>2.0443723483903171</v>
      </c>
      <c r="Q267" s="6">
        <v>2.0354978787122535</v>
      </c>
      <c r="R267" s="6">
        <v>2.0266234090341904</v>
      </c>
      <c r="S267" s="6">
        <v>2.0177489393561268</v>
      </c>
      <c r="T267" s="6">
        <v>2.0088744696780632</v>
      </c>
      <c r="U267" s="6">
        <v>2.0088744696780632</v>
      </c>
      <c r="V267" s="6">
        <v>2</v>
      </c>
      <c r="W267" s="6">
        <v>2.0596597421203438</v>
      </c>
      <c r="X267" s="6">
        <v>1.0274695340501792</v>
      </c>
      <c r="Y267" s="8">
        <v>2.0298236697146406</v>
      </c>
      <c r="Z267" s="8">
        <v>2.0440916376994007</v>
      </c>
      <c r="AA267" s="8">
        <v>2.0583596056841609</v>
      </c>
      <c r="AB267" s="8">
        <v>2.0726275736689215</v>
      </c>
      <c r="AC267" s="8">
        <v>2.0868955416536812</v>
      </c>
      <c r="AD267" s="6">
        <v>0</v>
      </c>
      <c r="AE267" s="6">
        <v>0</v>
      </c>
      <c r="AF267" s="6">
        <v>0</v>
      </c>
      <c r="AG267" s="6">
        <v>0</v>
      </c>
      <c r="AH267" s="6">
        <v>0</v>
      </c>
      <c r="AI267" s="6">
        <v>0</v>
      </c>
      <c r="AJ267" s="6">
        <v>0</v>
      </c>
      <c r="AK267" s="6">
        <v>0</v>
      </c>
      <c r="AL267" s="6">
        <v>0</v>
      </c>
      <c r="AM267" s="6">
        <v>0</v>
      </c>
      <c r="AN267" s="6">
        <v>0</v>
      </c>
      <c r="AO267" s="6">
        <v>0</v>
      </c>
      <c r="AP267" s="6">
        <v>0</v>
      </c>
      <c r="AQ267" s="6">
        <v>0</v>
      </c>
      <c r="AR267" s="6">
        <v>0</v>
      </c>
      <c r="AS267" s="6">
        <v>0</v>
      </c>
      <c r="AT267" s="6">
        <v>0</v>
      </c>
      <c r="AU267" s="6">
        <v>0</v>
      </c>
      <c r="AV267" s="6">
        <v>0</v>
      </c>
      <c r="AW267" s="6">
        <v>0</v>
      </c>
      <c r="AX267" s="8">
        <v>0</v>
      </c>
      <c r="AY267" s="8">
        <v>0</v>
      </c>
      <c r="AZ267" s="8">
        <v>0</v>
      </c>
      <c r="BA267" s="8">
        <v>0</v>
      </c>
      <c r="BB267" s="8">
        <v>0</v>
      </c>
    </row>
    <row r="268" spans="1:54" x14ac:dyDescent="0.2">
      <c r="A268" s="2" t="s">
        <v>261</v>
      </c>
      <c r="B268" s="2" t="str">
        <f>LEFT(C268,2)</f>
        <v>38</v>
      </c>
      <c r="C268" s="2">
        <v>38012</v>
      </c>
      <c r="D268" s="2" t="s">
        <v>274</v>
      </c>
      <c r="E268" s="6">
        <v>1.7116126778138256</v>
      </c>
      <c r="F268" s="6">
        <v>1.6998609932617919</v>
      </c>
      <c r="G268" s="6">
        <v>2.0673548789618166</v>
      </c>
      <c r="H268" s="6">
        <v>2.0112989767906164</v>
      </c>
      <c r="I268" s="6">
        <v>1.8422385824806589</v>
      </c>
      <c r="J268" s="6">
        <v>1.8632473171949089</v>
      </c>
      <c r="K268" s="6">
        <v>1.8669403543798353</v>
      </c>
      <c r="L268" s="6">
        <v>2.0076548540054904</v>
      </c>
      <c r="M268" s="6">
        <v>1.9251240329423509</v>
      </c>
      <c r="N268" s="6">
        <v>1.6915210880958322</v>
      </c>
      <c r="O268" s="6">
        <v>1.8652405789867732</v>
      </c>
      <c r="P268" s="6">
        <v>2.0034849014225107</v>
      </c>
      <c r="Q268" s="6">
        <v>2.0027879211380086</v>
      </c>
      <c r="R268" s="6">
        <v>2.0020909408535066</v>
      </c>
      <c r="S268" s="6">
        <v>2.0013939605690041</v>
      </c>
      <c r="T268" s="6">
        <v>2.000696980284502</v>
      </c>
      <c r="U268" s="6">
        <v>2.000696980284502</v>
      </c>
      <c r="V268" s="6">
        <v>2</v>
      </c>
      <c r="W268" s="6">
        <v>1.3534906876790831</v>
      </c>
      <c r="X268" s="6">
        <v>0.89903584229390687</v>
      </c>
      <c r="Y268" s="8">
        <v>1.7847292226545284</v>
      </c>
      <c r="Z268" s="8">
        <v>1.7847292226545284</v>
      </c>
      <c r="AA268" s="8">
        <v>1.7847292226545284</v>
      </c>
      <c r="AB268" s="8">
        <v>1.7847292226545284</v>
      </c>
      <c r="AC268" s="8">
        <v>1.7847292226545284</v>
      </c>
      <c r="AD268" s="6">
        <v>0</v>
      </c>
      <c r="AE268" s="6">
        <v>0</v>
      </c>
      <c r="AF268" s="6">
        <v>0</v>
      </c>
      <c r="AG268" s="6">
        <v>0</v>
      </c>
      <c r="AH268" s="6">
        <v>0</v>
      </c>
      <c r="AI268" s="6">
        <v>0</v>
      </c>
      <c r="AJ268" s="6">
        <v>0</v>
      </c>
      <c r="AK268" s="6">
        <v>0</v>
      </c>
      <c r="AL268" s="6">
        <v>0</v>
      </c>
      <c r="AM268" s="6">
        <v>0</v>
      </c>
      <c r="AN268" s="6">
        <v>0</v>
      </c>
      <c r="AO268" s="6">
        <v>0</v>
      </c>
      <c r="AP268" s="6">
        <v>0</v>
      </c>
      <c r="AQ268" s="6">
        <v>0</v>
      </c>
      <c r="AR268" s="6">
        <v>0</v>
      </c>
      <c r="AS268" s="6">
        <v>0</v>
      </c>
      <c r="AT268" s="6">
        <v>0</v>
      </c>
      <c r="AU268" s="6">
        <v>0</v>
      </c>
      <c r="AV268" s="6">
        <v>0</v>
      </c>
      <c r="AW268" s="6">
        <v>0</v>
      </c>
      <c r="AX268" s="8">
        <v>0</v>
      </c>
      <c r="AY268" s="8">
        <v>0</v>
      </c>
      <c r="AZ268" s="8">
        <v>0</v>
      </c>
      <c r="BA268" s="8">
        <v>0</v>
      </c>
      <c r="BB268" s="8">
        <v>0</v>
      </c>
    </row>
    <row r="269" spans="1:54" x14ac:dyDescent="0.2">
      <c r="A269" s="2"/>
      <c r="B269" s="2"/>
      <c r="C269" s="2">
        <v>38013</v>
      </c>
      <c r="D269" s="3" t="s">
        <v>275</v>
      </c>
      <c r="E269" s="6">
        <v>1.5718891939106563</v>
      </c>
      <c r="F269" s="6">
        <v>1.5610968305465436</v>
      </c>
      <c r="G269" s="6">
        <v>1.8985912153730971</v>
      </c>
      <c r="H269" s="6">
        <v>1.8471113052158723</v>
      </c>
      <c r="I269" s="6">
        <v>1.6918517594210132</v>
      </c>
      <c r="J269" s="6">
        <v>1.7111454953830796</v>
      </c>
      <c r="K269" s="6">
        <v>1.7145370601447467</v>
      </c>
      <c r="L269" s="6">
        <v>1.8437646618417769</v>
      </c>
      <c r="M269" s="6">
        <v>1.7679710506613426</v>
      </c>
      <c r="N269" s="6">
        <v>1.5534377339655603</v>
      </c>
      <c r="O269" s="6">
        <v>1.7129760419266284</v>
      </c>
      <c r="P269" s="6">
        <v>1.8399351135512851</v>
      </c>
      <c r="Q269" s="6">
        <v>1.8319480908410282</v>
      </c>
      <c r="R269" s="6">
        <v>1.823961068130771</v>
      </c>
      <c r="S269" s="6">
        <v>1.8159740454205142</v>
      </c>
      <c r="T269" s="6">
        <v>1.807987022710257</v>
      </c>
      <c r="U269" s="6">
        <v>1.807987022710257</v>
      </c>
      <c r="V269" s="6">
        <v>1.8</v>
      </c>
      <c r="W269" s="6">
        <v>3.861172224E-2</v>
      </c>
      <c r="X269" s="6">
        <v>0.222605504587156</v>
      </c>
      <c r="Y269" s="8">
        <v>1.2155329149834191</v>
      </c>
      <c r="Z269" s="8">
        <v>1.2155329149834191</v>
      </c>
      <c r="AA269" s="8">
        <v>1.2155329149834191</v>
      </c>
      <c r="AB269" s="8">
        <v>1.2155329149834191</v>
      </c>
      <c r="AC269" s="8">
        <v>1.2155329149834191</v>
      </c>
      <c r="AD269" s="6">
        <v>0</v>
      </c>
      <c r="AE269" s="6">
        <v>0</v>
      </c>
      <c r="AF269" s="6">
        <v>0</v>
      </c>
      <c r="AG269" s="6">
        <v>0</v>
      </c>
      <c r="AH269" s="6">
        <v>0</v>
      </c>
      <c r="AI269" s="6">
        <v>0</v>
      </c>
      <c r="AJ269" s="6">
        <v>0</v>
      </c>
      <c r="AK269" s="6">
        <v>0</v>
      </c>
      <c r="AL269" s="6">
        <v>0</v>
      </c>
      <c r="AM269" s="6">
        <v>0</v>
      </c>
      <c r="AN269" s="6">
        <v>0</v>
      </c>
      <c r="AO269" s="6">
        <v>0</v>
      </c>
      <c r="AP269" s="6">
        <v>0</v>
      </c>
      <c r="AQ269" s="6">
        <v>0</v>
      </c>
      <c r="AR269" s="6">
        <v>0</v>
      </c>
      <c r="AS269" s="6">
        <v>0</v>
      </c>
      <c r="AT269" s="6">
        <v>0</v>
      </c>
      <c r="AU269" s="6">
        <v>0</v>
      </c>
      <c r="AV269" s="6">
        <v>0</v>
      </c>
      <c r="AW269" s="6">
        <v>0</v>
      </c>
      <c r="AX269" s="8">
        <v>0</v>
      </c>
      <c r="AY269" s="8">
        <v>0</v>
      </c>
      <c r="AZ269" s="8">
        <v>0</v>
      </c>
      <c r="BA269" s="8">
        <v>0</v>
      </c>
      <c r="BB269" s="8">
        <v>0</v>
      </c>
    </row>
    <row r="270" spans="1:54" x14ac:dyDescent="0.2">
      <c r="A270" s="2" t="s">
        <v>263</v>
      </c>
      <c r="B270" s="2" t="str">
        <f>LEFT(C270,2)</f>
        <v>38</v>
      </c>
      <c r="C270" s="2">
        <v>38014</v>
      </c>
      <c r="D270" s="2" t="s">
        <v>276</v>
      </c>
      <c r="E270" s="6">
        <v>11.492256551035688</v>
      </c>
      <c r="F270" s="6">
        <v>11.413352383329173</v>
      </c>
      <c r="G270" s="6">
        <v>13.880811330172198</v>
      </c>
      <c r="H270" s="6">
        <v>13.50443598702271</v>
      </c>
      <c r="I270" s="6">
        <v>12.36931619665585</v>
      </c>
      <c r="J270" s="6">
        <v>12.510374844022959</v>
      </c>
      <c r="K270" s="6">
        <v>12.535170950836036</v>
      </c>
      <c r="L270" s="6">
        <v>13.479968305465434</v>
      </c>
      <c r="M270" s="6">
        <v>12.925832792612928</v>
      </c>
      <c r="N270" s="6">
        <v>11.357355877214873</v>
      </c>
      <c r="O270" s="6">
        <v>12.523758173196907</v>
      </c>
      <c r="P270" s="6">
        <v>13.451970052408285</v>
      </c>
      <c r="Q270" s="6">
        <v>12.027176041926628</v>
      </c>
      <c r="R270" s="6">
        <v>10.602382031444971</v>
      </c>
      <c r="S270" s="6">
        <v>9.1775880209633165</v>
      </c>
      <c r="T270" s="6">
        <v>7.7527940104816579</v>
      </c>
      <c r="U270" s="6">
        <v>5.5430000000000001</v>
      </c>
      <c r="V270" s="6">
        <v>6.3280000000000003</v>
      </c>
      <c r="W270" s="6">
        <v>7.2960000000000003</v>
      </c>
      <c r="X270" s="6">
        <v>6.2009999999999996</v>
      </c>
      <c r="Y270" s="8">
        <v>6.3890000000000002</v>
      </c>
      <c r="Z270" s="8">
        <v>6.3890000000000002</v>
      </c>
      <c r="AA270" s="8">
        <v>6.3890000000000002</v>
      </c>
      <c r="AB270" s="8">
        <v>6.3890000000000002</v>
      </c>
      <c r="AC270" s="8">
        <v>6.3890000000000002</v>
      </c>
      <c r="AD270" s="6">
        <v>0</v>
      </c>
      <c r="AE270" s="6">
        <v>0</v>
      </c>
      <c r="AF270" s="6">
        <v>0</v>
      </c>
      <c r="AG270" s="6">
        <v>0</v>
      </c>
      <c r="AH270" s="6">
        <v>0</v>
      </c>
      <c r="AI270" s="6">
        <v>0</v>
      </c>
      <c r="AJ270" s="6">
        <v>0</v>
      </c>
      <c r="AK270" s="6">
        <v>0</v>
      </c>
      <c r="AL270" s="6">
        <v>0</v>
      </c>
      <c r="AM270" s="6">
        <v>0</v>
      </c>
      <c r="AN270" s="6">
        <v>0</v>
      </c>
      <c r="AO270" s="6">
        <v>0</v>
      </c>
      <c r="AP270" s="6">
        <v>0</v>
      </c>
      <c r="AQ270" s="6">
        <v>0</v>
      </c>
      <c r="AR270" s="6">
        <v>0</v>
      </c>
      <c r="AS270" s="6">
        <v>0</v>
      </c>
      <c r="AT270" s="6">
        <v>0</v>
      </c>
      <c r="AU270" s="6">
        <v>0</v>
      </c>
      <c r="AV270" s="6">
        <v>0</v>
      </c>
      <c r="AW270" s="6">
        <v>0</v>
      </c>
      <c r="AX270" s="8">
        <v>0</v>
      </c>
      <c r="AY270" s="8">
        <v>0</v>
      </c>
      <c r="AZ270" s="8">
        <v>0</v>
      </c>
      <c r="BA270" s="8">
        <v>0</v>
      </c>
      <c r="BB270" s="8">
        <v>0</v>
      </c>
    </row>
    <row r="271" spans="1:54" x14ac:dyDescent="0.2">
      <c r="A271" s="2"/>
      <c r="B271" s="2"/>
      <c r="C271" s="2">
        <v>38015</v>
      </c>
      <c r="D271" s="3" t="s">
        <v>277</v>
      </c>
      <c r="E271" s="6">
        <v>2.7944696780633889</v>
      </c>
      <c r="F271" s="6">
        <v>2.7752832543049664</v>
      </c>
      <c r="G271" s="6">
        <v>3.375273271774395</v>
      </c>
      <c r="H271" s="6">
        <v>3.2837534314948837</v>
      </c>
      <c r="I271" s="6">
        <v>3.0077364611929123</v>
      </c>
      <c r="J271" s="6">
        <v>3.0420364362365859</v>
      </c>
      <c r="K271" s="6">
        <v>3.0480658847017716</v>
      </c>
      <c r="L271" s="6">
        <v>3.27780384327427</v>
      </c>
      <c r="M271" s="6">
        <v>3.1430596456201645</v>
      </c>
      <c r="N271" s="6">
        <v>2.7616670826054404</v>
      </c>
      <c r="O271" s="6">
        <v>3.0452907412028947</v>
      </c>
      <c r="P271" s="6">
        <v>3.2709957574245072</v>
      </c>
      <c r="Q271" s="6">
        <v>3.2767966059396061</v>
      </c>
      <c r="R271" s="6">
        <v>3.2825974544547045</v>
      </c>
      <c r="S271" s="6">
        <v>3.288398302969803</v>
      </c>
      <c r="T271" s="6">
        <v>3.2941991514849014</v>
      </c>
      <c r="U271" s="6">
        <v>3.2941991514849014</v>
      </c>
      <c r="V271" s="6">
        <v>3.3</v>
      </c>
      <c r="W271" s="6">
        <v>0.48264652799999996</v>
      </c>
      <c r="X271" s="6">
        <v>2.0281834862385324</v>
      </c>
      <c r="Y271" s="8">
        <v>2.3589485598283004</v>
      </c>
      <c r="Z271" s="8">
        <v>2.3589485598283004</v>
      </c>
      <c r="AA271" s="8">
        <v>2.3589485598283004</v>
      </c>
      <c r="AB271" s="8">
        <v>2.3589485598283004</v>
      </c>
      <c r="AC271" s="8">
        <v>2.3589485598283004</v>
      </c>
      <c r="AD271" s="6">
        <v>0</v>
      </c>
      <c r="AE271" s="6">
        <v>0</v>
      </c>
      <c r="AF271" s="6">
        <v>0</v>
      </c>
      <c r="AG271" s="6">
        <v>0</v>
      </c>
      <c r="AH271" s="6">
        <v>0</v>
      </c>
      <c r="AI271" s="6">
        <v>0</v>
      </c>
      <c r="AJ271" s="6">
        <v>0</v>
      </c>
      <c r="AK271" s="6">
        <v>0</v>
      </c>
      <c r="AL271" s="6">
        <v>0</v>
      </c>
      <c r="AM271" s="6">
        <v>0</v>
      </c>
      <c r="AN271" s="6">
        <v>0</v>
      </c>
      <c r="AO271" s="6">
        <v>0</v>
      </c>
      <c r="AP271" s="6">
        <v>0</v>
      </c>
      <c r="AQ271" s="6">
        <v>0</v>
      </c>
      <c r="AR271" s="6">
        <v>0</v>
      </c>
      <c r="AS271" s="6">
        <v>0</v>
      </c>
      <c r="AT271" s="6">
        <v>0</v>
      </c>
      <c r="AU271" s="6">
        <v>0</v>
      </c>
      <c r="AV271" s="6">
        <v>0</v>
      </c>
      <c r="AW271" s="6">
        <v>0</v>
      </c>
      <c r="AX271" s="8">
        <v>0</v>
      </c>
      <c r="AY271" s="8">
        <v>0</v>
      </c>
      <c r="AZ271" s="8">
        <v>0</v>
      </c>
      <c r="BA271" s="8">
        <v>0</v>
      </c>
      <c r="BB271" s="8">
        <v>0</v>
      </c>
    </row>
    <row r="272" spans="1:54" x14ac:dyDescent="0.2">
      <c r="A272" s="2"/>
      <c r="B272" s="2"/>
      <c r="C272" s="2">
        <v>38016</v>
      </c>
      <c r="D272" s="3" t="s">
        <v>278</v>
      </c>
      <c r="E272" s="6">
        <v>1.8862670326927877</v>
      </c>
      <c r="F272" s="6">
        <v>1.8733161966558523</v>
      </c>
      <c r="G272" s="6">
        <v>2.2783094584477168</v>
      </c>
      <c r="H272" s="6">
        <v>2.2165335662590469</v>
      </c>
      <c r="I272" s="6">
        <v>2.0302221113052159</v>
      </c>
      <c r="J272" s="6">
        <v>2.0533745944596959</v>
      </c>
      <c r="K272" s="6">
        <v>2.057444472173696</v>
      </c>
      <c r="L272" s="6">
        <v>2.2125175942101323</v>
      </c>
      <c r="M272" s="6">
        <v>2.1215652607936111</v>
      </c>
      <c r="N272" s="6">
        <v>1.8641252807586723</v>
      </c>
      <c r="O272" s="6">
        <v>2.0555712503119539</v>
      </c>
      <c r="P272" s="6">
        <v>2.207922136261542</v>
      </c>
      <c r="Q272" s="6">
        <v>2.206337709009234</v>
      </c>
      <c r="R272" s="6">
        <v>2.2047532817569246</v>
      </c>
      <c r="S272" s="6">
        <v>2.2031688545046166</v>
      </c>
      <c r="T272" s="6">
        <v>2.2015844272523082</v>
      </c>
      <c r="U272" s="6">
        <v>2.2015844272523082</v>
      </c>
      <c r="V272" s="6">
        <v>2.2000000000000002</v>
      </c>
      <c r="W272" s="6">
        <v>0.47518518518518515</v>
      </c>
      <c r="X272" s="6">
        <v>0.77969230769230768</v>
      </c>
      <c r="Y272" s="8">
        <v>1.6255898708124976</v>
      </c>
      <c r="Z272" s="8">
        <v>1.6255898708124976</v>
      </c>
      <c r="AA272" s="8">
        <v>1.6255898708124976</v>
      </c>
      <c r="AB272" s="8">
        <v>1.6255898708124976</v>
      </c>
      <c r="AC272" s="8">
        <v>1.6255898708124976</v>
      </c>
      <c r="AD272" s="6">
        <v>0</v>
      </c>
      <c r="AE272" s="6">
        <v>0</v>
      </c>
      <c r="AF272" s="6">
        <v>0</v>
      </c>
      <c r="AG272" s="6">
        <v>0</v>
      </c>
      <c r="AH272" s="6">
        <v>0</v>
      </c>
      <c r="AI272" s="6">
        <v>0</v>
      </c>
      <c r="AJ272" s="6">
        <v>0</v>
      </c>
      <c r="AK272" s="6">
        <v>0</v>
      </c>
      <c r="AL272" s="6">
        <v>0</v>
      </c>
      <c r="AM272" s="6">
        <v>0</v>
      </c>
      <c r="AN272" s="6">
        <v>0</v>
      </c>
      <c r="AO272" s="6">
        <v>0</v>
      </c>
      <c r="AP272" s="6">
        <v>0</v>
      </c>
      <c r="AQ272" s="6">
        <v>0</v>
      </c>
      <c r="AR272" s="6">
        <v>0</v>
      </c>
      <c r="AS272" s="6">
        <v>0</v>
      </c>
      <c r="AT272" s="6">
        <v>0</v>
      </c>
      <c r="AU272" s="6">
        <v>0</v>
      </c>
      <c r="AV272" s="6">
        <v>0</v>
      </c>
      <c r="AW272" s="6">
        <v>0</v>
      </c>
      <c r="AX272" s="8">
        <v>0</v>
      </c>
      <c r="AY272" s="8">
        <v>0</v>
      </c>
      <c r="AZ272" s="8">
        <v>0</v>
      </c>
      <c r="BA272" s="8">
        <v>0</v>
      </c>
      <c r="BB272" s="8">
        <v>0</v>
      </c>
    </row>
    <row r="273" spans="1:54" x14ac:dyDescent="0.2">
      <c r="A273" s="2" t="s">
        <v>263</v>
      </c>
      <c r="B273" s="2" t="str">
        <f>LEFT(C273,2)</f>
        <v>38</v>
      </c>
      <c r="C273" s="2">
        <v>38017</v>
      </c>
      <c r="D273" s="2" t="s">
        <v>279</v>
      </c>
      <c r="E273" s="6">
        <v>9.1169573246818079</v>
      </c>
      <c r="F273" s="6">
        <v>9.0543616171699544</v>
      </c>
      <c r="G273" s="6">
        <v>11.011829049163964</v>
      </c>
      <c r="H273" s="6">
        <v>10.713245570252059</v>
      </c>
      <c r="I273" s="6">
        <v>9.8127402046418766</v>
      </c>
      <c r="J273" s="6">
        <v>9.9246438732218625</v>
      </c>
      <c r="K273" s="6">
        <v>9.9443149488395317</v>
      </c>
      <c r="L273" s="6">
        <v>10.693835038682307</v>
      </c>
      <c r="M273" s="6">
        <v>10.254232093835787</v>
      </c>
      <c r="N273" s="6">
        <v>9.0099388570002503</v>
      </c>
      <c r="O273" s="6">
        <v>9.9352610431744459</v>
      </c>
      <c r="P273" s="6">
        <v>10.671623658597454</v>
      </c>
      <c r="Q273" s="6">
        <v>10.892298926877963</v>
      </c>
      <c r="R273" s="6">
        <v>11.112974195158472</v>
      </c>
      <c r="S273" s="6">
        <v>11.333649463438981</v>
      </c>
      <c r="T273" s="6">
        <v>11.55432473171949</v>
      </c>
      <c r="U273" s="6">
        <v>12.81</v>
      </c>
      <c r="V273" s="6">
        <v>11.775</v>
      </c>
      <c r="W273" s="6">
        <v>11.933</v>
      </c>
      <c r="X273" s="6">
        <v>10.250999999999999</v>
      </c>
      <c r="Y273" s="8">
        <v>12.484014557996915</v>
      </c>
      <c r="Z273" s="8">
        <v>13.422973475829053</v>
      </c>
      <c r="AA273" s="8">
        <v>14.36193239366122</v>
      </c>
      <c r="AB273" s="8">
        <v>15.300891311493416</v>
      </c>
      <c r="AC273" s="8">
        <v>16.239850229325555</v>
      </c>
      <c r="AD273" s="6">
        <v>0</v>
      </c>
      <c r="AE273" s="6">
        <v>0</v>
      </c>
      <c r="AF273" s="6">
        <v>0</v>
      </c>
      <c r="AG273" s="6">
        <v>0</v>
      </c>
      <c r="AH273" s="6">
        <v>0</v>
      </c>
      <c r="AI273" s="6">
        <v>0</v>
      </c>
      <c r="AJ273" s="6">
        <v>0</v>
      </c>
      <c r="AK273" s="6">
        <v>0</v>
      </c>
      <c r="AL273" s="6">
        <v>0</v>
      </c>
      <c r="AM273" s="6">
        <v>0</v>
      </c>
      <c r="AN273" s="6">
        <v>0</v>
      </c>
      <c r="AO273" s="6">
        <v>0</v>
      </c>
      <c r="AP273" s="6">
        <v>0</v>
      </c>
      <c r="AQ273" s="6">
        <v>0</v>
      </c>
      <c r="AR273" s="6">
        <v>0</v>
      </c>
      <c r="AS273" s="6">
        <v>0</v>
      </c>
      <c r="AT273" s="6">
        <v>0</v>
      </c>
      <c r="AU273" s="6">
        <v>0</v>
      </c>
      <c r="AV273" s="6">
        <v>0</v>
      </c>
      <c r="AW273" s="6">
        <v>0</v>
      </c>
      <c r="AX273" s="8">
        <v>0</v>
      </c>
      <c r="AY273" s="8">
        <v>0</v>
      </c>
      <c r="AZ273" s="8">
        <v>0</v>
      </c>
      <c r="BA273" s="8">
        <v>0</v>
      </c>
      <c r="BB273" s="8">
        <v>0</v>
      </c>
    </row>
    <row r="274" spans="1:54" x14ac:dyDescent="0.2">
      <c r="A274" s="2" t="s">
        <v>261</v>
      </c>
      <c r="B274" s="2" t="str">
        <f>LEFT(C274,2)</f>
        <v>38</v>
      </c>
      <c r="C274" s="2">
        <v>38018</v>
      </c>
      <c r="D274" s="2" t="s">
        <v>280</v>
      </c>
      <c r="E274" s="6">
        <v>3.2136401297728971</v>
      </c>
      <c r="F274" s="6">
        <v>3.191575742450711</v>
      </c>
      <c r="G274" s="6">
        <v>3.8815642625405538</v>
      </c>
      <c r="H274" s="6">
        <v>3.7763164462191163</v>
      </c>
      <c r="I274" s="6">
        <v>3.4588969303718491</v>
      </c>
      <c r="J274" s="6">
        <v>3.4983419016720738</v>
      </c>
      <c r="K274" s="6">
        <v>3.5052757674070376</v>
      </c>
      <c r="L274" s="6">
        <v>3.7694744197654102</v>
      </c>
      <c r="M274" s="6">
        <v>3.6145185924631891</v>
      </c>
      <c r="N274" s="6">
        <v>3.1759171449962564</v>
      </c>
      <c r="O274" s="6">
        <v>3.5020843523833292</v>
      </c>
      <c r="P274" s="6">
        <v>3.7616451210381827</v>
      </c>
      <c r="Q274" s="6">
        <v>3.476116096830546</v>
      </c>
      <c r="R274" s="6">
        <v>3.1905870726229097</v>
      </c>
      <c r="S274" s="6">
        <v>2.905058048415273</v>
      </c>
      <c r="T274" s="6">
        <v>2.6195290242076363</v>
      </c>
      <c r="U274" s="6">
        <v>4.3490000000000002</v>
      </c>
      <c r="V274" s="6">
        <v>2.3340000000000001</v>
      </c>
      <c r="W274" s="6">
        <v>3.64</v>
      </c>
      <c r="X274" s="6">
        <v>4.468</v>
      </c>
      <c r="Y274" s="8">
        <v>3.4410000000000003</v>
      </c>
      <c r="Z274" s="8">
        <v>3.4410000000000003</v>
      </c>
      <c r="AA274" s="8">
        <v>3.4410000000000003</v>
      </c>
      <c r="AB274" s="8">
        <v>3.4410000000000003</v>
      </c>
      <c r="AC274" s="8">
        <v>3.4410000000000003</v>
      </c>
      <c r="AD274" s="6">
        <v>0</v>
      </c>
      <c r="AE274" s="6">
        <v>0</v>
      </c>
      <c r="AF274" s="6">
        <v>0</v>
      </c>
      <c r="AG274" s="6">
        <v>0</v>
      </c>
      <c r="AH274" s="6">
        <v>0</v>
      </c>
      <c r="AI274" s="6">
        <v>0</v>
      </c>
      <c r="AJ274" s="6">
        <v>0</v>
      </c>
      <c r="AK274" s="6">
        <v>0</v>
      </c>
      <c r="AL274" s="6">
        <v>0</v>
      </c>
      <c r="AM274" s="6">
        <v>0</v>
      </c>
      <c r="AN274" s="6">
        <v>0</v>
      </c>
      <c r="AO274" s="6">
        <v>0</v>
      </c>
      <c r="AP274" s="6">
        <v>0</v>
      </c>
      <c r="AQ274" s="6">
        <v>0</v>
      </c>
      <c r="AR274" s="6">
        <v>0</v>
      </c>
      <c r="AS274" s="6">
        <v>0</v>
      </c>
      <c r="AT274" s="6">
        <v>0</v>
      </c>
      <c r="AU274" s="6">
        <v>0</v>
      </c>
      <c r="AV274" s="6">
        <v>0</v>
      </c>
      <c r="AW274" s="6">
        <v>0</v>
      </c>
      <c r="AX274" s="8">
        <v>0</v>
      </c>
      <c r="AY274" s="8">
        <v>0</v>
      </c>
      <c r="AZ274" s="8">
        <v>0</v>
      </c>
      <c r="BA274" s="8">
        <v>0</v>
      </c>
      <c r="BB274" s="8">
        <v>0</v>
      </c>
    </row>
    <row r="275" spans="1:54" x14ac:dyDescent="0.2">
      <c r="A275" s="2" t="s">
        <v>261</v>
      </c>
      <c r="B275" s="2" t="str">
        <f>LEFT(C275,2)</f>
        <v>38</v>
      </c>
      <c r="C275" s="2">
        <v>38019</v>
      </c>
      <c r="D275" s="2" t="s">
        <v>281</v>
      </c>
      <c r="E275" s="6">
        <v>7.2656211629648118</v>
      </c>
      <c r="F275" s="6">
        <v>7.215736461192912</v>
      </c>
      <c r="G275" s="6">
        <v>8.7757105066134269</v>
      </c>
      <c r="H275" s="6">
        <v>8.5377589218866987</v>
      </c>
      <c r="I275" s="6">
        <v>7.8201147991015727</v>
      </c>
      <c r="J275" s="6">
        <v>7.9092947342151234</v>
      </c>
      <c r="K275" s="6">
        <v>7.9249713002246072</v>
      </c>
      <c r="L275" s="6">
        <v>8.5222899925131017</v>
      </c>
      <c r="M275" s="6">
        <v>8.1719550786124291</v>
      </c>
      <c r="N275" s="6">
        <v>7.180334414774145</v>
      </c>
      <c r="O275" s="6">
        <v>7.9177559271275264</v>
      </c>
      <c r="P275" s="6">
        <v>8.5045889693037182</v>
      </c>
      <c r="Q275" s="6">
        <v>8.293871175442975</v>
      </c>
      <c r="R275" s="6">
        <v>8.0831533815822318</v>
      </c>
      <c r="S275" s="6">
        <v>7.8724355877214878</v>
      </c>
      <c r="T275" s="6">
        <v>7.6617177938607437</v>
      </c>
      <c r="U275" s="6">
        <v>8.6649999999999991</v>
      </c>
      <c r="V275" s="6">
        <v>7.4509999999999996</v>
      </c>
      <c r="W275" s="6">
        <v>7.8010000000000002</v>
      </c>
      <c r="X275" s="6">
        <v>6.6360000000000001</v>
      </c>
      <c r="Y275" s="8">
        <v>7.9723333333333342</v>
      </c>
      <c r="Z275" s="8">
        <v>7.9723333333333342</v>
      </c>
      <c r="AA275" s="8">
        <v>7.9723333333333342</v>
      </c>
      <c r="AB275" s="8">
        <v>7.9723333333333342</v>
      </c>
      <c r="AC275" s="8">
        <v>7.9723333333333342</v>
      </c>
      <c r="AD275" s="6">
        <v>0</v>
      </c>
      <c r="AE275" s="6">
        <v>0</v>
      </c>
      <c r="AF275" s="6">
        <v>0</v>
      </c>
      <c r="AG275" s="6">
        <v>0</v>
      </c>
      <c r="AH275" s="6">
        <v>0</v>
      </c>
      <c r="AI275" s="6">
        <v>0</v>
      </c>
      <c r="AJ275" s="6">
        <v>0</v>
      </c>
      <c r="AK275" s="6">
        <v>0</v>
      </c>
      <c r="AL275" s="6">
        <v>0</v>
      </c>
      <c r="AM275" s="6">
        <v>0</v>
      </c>
      <c r="AN275" s="6">
        <v>0</v>
      </c>
      <c r="AO275" s="6">
        <v>0</v>
      </c>
      <c r="AP275" s="6">
        <v>0</v>
      </c>
      <c r="AQ275" s="6">
        <v>0</v>
      </c>
      <c r="AR275" s="6">
        <v>0</v>
      </c>
      <c r="AS275" s="6">
        <v>0</v>
      </c>
      <c r="AT275" s="6">
        <v>0</v>
      </c>
      <c r="AU275" s="6">
        <v>0</v>
      </c>
      <c r="AV275" s="6">
        <v>0</v>
      </c>
      <c r="AW275" s="6">
        <v>0</v>
      </c>
      <c r="AX275" s="8">
        <v>0</v>
      </c>
      <c r="AY275" s="8">
        <v>0</v>
      </c>
      <c r="AZ275" s="8">
        <v>0</v>
      </c>
      <c r="BA275" s="8">
        <v>0</v>
      </c>
      <c r="BB275" s="8">
        <v>0</v>
      </c>
    </row>
    <row r="276" spans="1:54" x14ac:dyDescent="0.2">
      <c r="A276" s="2"/>
      <c r="B276" s="2"/>
      <c r="C276" s="2">
        <v>38020</v>
      </c>
      <c r="D276" s="3" t="s">
        <v>282</v>
      </c>
      <c r="E276" s="6">
        <v>0.45410132268530073</v>
      </c>
      <c r="F276" s="6">
        <v>0.450983528824557</v>
      </c>
      <c r="G276" s="6">
        <v>0.54848190666333918</v>
      </c>
      <c r="H276" s="6">
        <v>0.53360993261791867</v>
      </c>
      <c r="I276" s="6">
        <v>0.48875717494384829</v>
      </c>
      <c r="J276" s="6">
        <v>0.49433092088844521</v>
      </c>
      <c r="K276" s="6">
        <v>0.49531070626403795</v>
      </c>
      <c r="L276" s="6">
        <v>0.53264312453206886</v>
      </c>
      <c r="M276" s="6">
        <v>0.51074719241327682</v>
      </c>
      <c r="N276" s="6">
        <v>0.44877090092338406</v>
      </c>
      <c r="O276" s="6">
        <v>0.4948597454454704</v>
      </c>
      <c r="P276" s="6">
        <v>0.53153681058148239</v>
      </c>
      <c r="Q276" s="6">
        <v>0.52522944846518593</v>
      </c>
      <c r="R276" s="6">
        <v>0.51892208634888948</v>
      </c>
      <c r="S276" s="6">
        <v>0.51261472423259291</v>
      </c>
      <c r="T276" s="6">
        <v>0.50630736211629646</v>
      </c>
      <c r="U276" s="6">
        <v>0.50630736211629646</v>
      </c>
      <c r="V276" s="6">
        <v>0.5</v>
      </c>
      <c r="W276" s="6">
        <v>2.0596597421203438</v>
      </c>
      <c r="X276" s="6">
        <v>1.541204301075269</v>
      </c>
      <c r="Y276" s="8">
        <v>1.1639641812616546</v>
      </c>
      <c r="Z276" s="8">
        <v>1.5634103821392671</v>
      </c>
      <c r="AA276" s="8">
        <v>1.9628565830168938</v>
      </c>
      <c r="AB276" s="8">
        <v>2.3623027838945063</v>
      </c>
      <c r="AC276" s="8">
        <v>2.761748984772133</v>
      </c>
      <c r="AD276" s="6">
        <v>0</v>
      </c>
      <c r="AE276" s="6">
        <v>0</v>
      </c>
      <c r="AF276" s="6">
        <v>0</v>
      </c>
      <c r="AG276" s="6">
        <v>0</v>
      </c>
      <c r="AH276" s="6">
        <v>0</v>
      </c>
      <c r="AI276" s="6">
        <v>0</v>
      </c>
      <c r="AJ276" s="6">
        <v>0</v>
      </c>
      <c r="AK276" s="6">
        <v>0</v>
      </c>
      <c r="AL276" s="6">
        <v>0</v>
      </c>
      <c r="AM276" s="6">
        <v>0</v>
      </c>
      <c r="AN276" s="6">
        <v>0</v>
      </c>
      <c r="AO276" s="6">
        <v>0</v>
      </c>
      <c r="AP276" s="6">
        <v>0</v>
      </c>
      <c r="AQ276" s="6">
        <v>0</v>
      </c>
      <c r="AR276" s="6">
        <v>0</v>
      </c>
      <c r="AS276" s="6">
        <v>0</v>
      </c>
      <c r="AT276" s="6">
        <v>0</v>
      </c>
      <c r="AU276" s="6">
        <v>0</v>
      </c>
      <c r="AV276" s="6">
        <v>0</v>
      </c>
      <c r="AW276" s="6">
        <v>0</v>
      </c>
      <c r="AX276" s="8">
        <v>0</v>
      </c>
      <c r="AY276" s="8">
        <v>0</v>
      </c>
      <c r="AZ276" s="8">
        <v>0</v>
      </c>
      <c r="BA276" s="8">
        <v>0</v>
      </c>
      <c r="BB276" s="8">
        <v>0</v>
      </c>
    </row>
    <row r="277" spans="1:54" x14ac:dyDescent="0.2">
      <c r="A277" s="2"/>
      <c r="B277" s="2"/>
      <c r="C277" s="2">
        <v>38021</v>
      </c>
      <c r="D277" s="3" t="s">
        <v>283</v>
      </c>
      <c r="E277" s="6">
        <v>2.375299226353881</v>
      </c>
      <c r="F277" s="6">
        <v>2.3589907661592213</v>
      </c>
      <c r="G277" s="6">
        <v>2.8689822810082357</v>
      </c>
      <c r="H277" s="6">
        <v>2.7911904167706516</v>
      </c>
      <c r="I277" s="6">
        <v>2.5565759920139759</v>
      </c>
      <c r="J277" s="6">
        <v>2.585730970801098</v>
      </c>
      <c r="K277" s="6">
        <v>2.5908560019965061</v>
      </c>
      <c r="L277" s="6">
        <v>2.7861332667831298</v>
      </c>
      <c r="M277" s="6">
        <v>2.6716006987771403</v>
      </c>
      <c r="N277" s="6">
        <v>2.3474170202146247</v>
      </c>
      <c r="O277" s="6">
        <v>2.5884971300224606</v>
      </c>
      <c r="P277" s="6">
        <v>2.7803463938108313</v>
      </c>
      <c r="Q277" s="6">
        <v>2.7842771150486647</v>
      </c>
      <c r="R277" s="6">
        <v>2.7882078362864986</v>
      </c>
      <c r="S277" s="6">
        <v>2.7921385575243329</v>
      </c>
      <c r="T277" s="6">
        <v>2.7960692787621668</v>
      </c>
      <c r="U277" s="6">
        <v>2.7960692787621668</v>
      </c>
      <c r="V277" s="6">
        <v>2.8</v>
      </c>
      <c r="W277" s="6">
        <v>0.80781481481481487</v>
      </c>
      <c r="X277" s="6">
        <v>1.7543076923076921</v>
      </c>
      <c r="Y277" s="8">
        <v>2.1346280311923276</v>
      </c>
      <c r="Z277" s="8">
        <v>2.1346280311923276</v>
      </c>
      <c r="AA277" s="8">
        <v>2.1346280311923276</v>
      </c>
      <c r="AB277" s="8">
        <v>2.1346280311923276</v>
      </c>
      <c r="AC277" s="8">
        <v>2.1346280311923276</v>
      </c>
      <c r="AD277" s="6">
        <v>0</v>
      </c>
      <c r="AE277" s="6">
        <v>0</v>
      </c>
      <c r="AF277" s="6">
        <v>0</v>
      </c>
      <c r="AG277" s="6">
        <v>0</v>
      </c>
      <c r="AH277" s="6">
        <v>0</v>
      </c>
      <c r="AI277" s="6">
        <v>0</v>
      </c>
      <c r="AJ277" s="6">
        <v>0</v>
      </c>
      <c r="AK277" s="6">
        <v>0</v>
      </c>
      <c r="AL277" s="6">
        <v>0</v>
      </c>
      <c r="AM277" s="6">
        <v>0</v>
      </c>
      <c r="AN277" s="6">
        <v>0</v>
      </c>
      <c r="AO277" s="6">
        <v>0</v>
      </c>
      <c r="AP277" s="6">
        <v>0</v>
      </c>
      <c r="AQ277" s="6">
        <v>0</v>
      </c>
      <c r="AR277" s="6">
        <v>0</v>
      </c>
      <c r="AS277" s="6">
        <v>0</v>
      </c>
      <c r="AT277" s="6">
        <v>0</v>
      </c>
      <c r="AU277" s="6">
        <v>0</v>
      </c>
      <c r="AV277" s="6">
        <v>0</v>
      </c>
      <c r="AW277" s="6">
        <v>0</v>
      </c>
      <c r="AX277" s="8">
        <v>0</v>
      </c>
      <c r="AY277" s="8">
        <v>0</v>
      </c>
      <c r="AZ277" s="8">
        <v>0</v>
      </c>
      <c r="BA277" s="8">
        <v>0</v>
      </c>
      <c r="BB277" s="8">
        <v>0</v>
      </c>
    </row>
    <row r="278" spans="1:54" x14ac:dyDescent="0.2">
      <c r="A278" s="2" t="s">
        <v>261</v>
      </c>
      <c r="B278" s="2" t="str">
        <f>LEFT(C278,2)</f>
        <v>38</v>
      </c>
      <c r="C278" s="2">
        <v>38022</v>
      </c>
      <c r="D278" s="2" t="s">
        <v>284</v>
      </c>
      <c r="E278" s="6">
        <v>7.754653356625905</v>
      </c>
      <c r="F278" s="6">
        <v>7.7014110306962822</v>
      </c>
      <c r="G278" s="6">
        <v>9.3663833291739458</v>
      </c>
      <c r="H278" s="6">
        <v>9.1124157723983021</v>
      </c>
      <c r="I278" s="6">
        <v>8.3464686798103322</v>
      </c>
      <c r="J278" s="6">
        <v>8.4416511105565259</v>
      </c>
      <c r="K278" s="6">
        <v>8.4583828300474178</v>
      </c>
      <c r="L278" s="6">
        <v>9.0959056650861001</v>
      </c>
      <c r="M278" s="6">
        <v>8.721990516595957</v>
      </c>
      <c r="N278" s="6">
        <v>7.6636261542300979</v>
      </c>
      <c r="O278" s="6">
        <v>8.450681806838034</v>
      </c>
      <c r="P278" s="6">
        <v>9.0770132268530066</v>
      </c>
      <c r="Q278" s="6">
        <v>8.4514105814824045</v>
      </c>
      <c r="R278" s="6">
        <v>7.8258079361118034</v>
      </c>
      <c r="S278" s="6">
        <v>7.2002052907412022</v>
      </c>
      <c r="T278" s="6">
        <v>6.574602645370601</v>
      </c>
      <c r="U278" s="6">
        <v>8.2420000000000009</v>
      </c>
      <c r="V278" s="6">
        <v>5.9489999999999998</v>
      </c>
      <c r="W278" s="6">
        <v>5.1559999999999997</v>
      </c>
      <c r="X278" s="6">
        <v>11.48</v>
      </c>
      <c r="Y278" s="8">
        <v>6.4490000000000007</v>
      </c>
      <c r="Z278" s="8">
        <v>6.4490000000000007</v>
      </c>
      <c r="AA278" s="8">
        <v>6.4490000000000007</v>
      </c>
      <c r="AB278" s="8">
        <v>6.4490000000000007</v>
      </c>
      <c r="AC278" s="8">
        <v>6.4490000000000007</v>
      </c>
      <c r="AD278" s="6">
        <v>0</v>
      </c>
      <c r="AE278" s="6">
        <v>0</v>
      </c>
      <c r="AF278" s="6">
        <v>0</v>
      </c>
      <c r="AG278" s="6">
        <v>0</v>
      </c>
      <c r="AH278" s="6">
        <v>0</v>
      </c>
      <c r="AI278" s="6">
        <v>0</v>
      </c>
      <c r="AJ278" s="6">
        <v>0</v>
      </c>
      <c r="AK278" s="6">
        <v>0</v>
      </c>
      <c r="AL278" s="6">
        <v>0</v>
      </c>
      <c r="AM278" s="6">
        <v>0</v>
      </c>
      <c r="AN278" s="6">
        <v>0</v>
      </c>
      <c r="AO278" s="6">
        <v>0</v>
      </c>
      <c r="AP278" s="6">
        <v>0</v>
      </c>
      <c r="AQ278" s="6">
        <v>0</v>
      </c>
      <c r="AR278" s="6">
        <v>0</v>
      </c>
      <c r="AS278" s="6">
        <v>0</v>
      </c>
      <c r="AT278" s="6">
        <v>0</v>
      </c>
      <c r="AU278" s="6">
        <v>0</v>
      </c>
      <c r="AV278" s="6">
        <v>0</v>
      </c>
      <c r="AW278" s="6">
        <v>0</v>
      </c>
      <c r="AX278" s="8">
        <v>0</v>
      </c>
      <c r="AY278" s="8">
        <v>0</v>
      </c>
      <c r="AZ278" s="8">
        <v>0</v>
      </c>
      <c r="BA278" s="8">
        <v>0</v>
      </c>
      <c r="BB278" s="8">
        <v>0</v>
      </c>
    </row>
    <row r="279" spans="1:54" x14ac:dyDescent="0.2">
      <c r="A279" s="2" t="s">
        <v>261</v>
      </c>
      <c r="B279" s="2" t="str">
        <f>LEFT(C279,2)</f>
        <v>38</v>
      </c>
      <c r="C279" s="2">
        <v>38023</v>
      </c>
      <c r="D279" s="2" t="s">
        <v>285</v>
      </c>
      <c r="E279" s="6">
        <v>0.24451609683054656</v>
      </c>
      <c r="F279" s="6">
        <v>0.24283728475168456</v>
      </c>
      <c r="G279" s="6">
        <v>0.29533641128025956</v>
      </c>
      <c r="H279" s="6">
        <v>0.28732842525580238</v>
      </c>
      <c r="I279" s="6">
        <v>0.26317694035437983</v>
      </c>
      <c r="J279" s="6">
        <v>0.26617818817070127</v>
      </c>
      <c r="K279" s="6">
        <v>0.26670576491140502</v>
      </c>
      <c r="L279" s="6">
        <v>0.28680783628649864</v>
      </c>
      <c r="M279" s="6">
        <v>0.27501771899176441</v>
      </c>
      <c r="N279" s="6">
        <v>0.24164586972797605</v>
      </c>
      <c r="O279" s="6">
        <v>0.26646293985525332</v>
      </c>
      <c r="P279" s="6">
        <v>0.28621212877464436</v>
      </c>
      <c r="Q279" s="6">
        <v>0.54936970301971555</v>
      </c>
      <c r="R279" s="6">
        <v>0.81252727726478668</v>
      </c>
      <c r="S279" s="6">
        <v>1.0756848515098578</v>
      </c>
      <c r="T279" s="6">
        <v>1.3388424257549292</v>
      </c>
      <c r="U279" s="6">
        <v>1.859</v>
      </c>
      <c r="V279" s="6">
        <v>1.6020000000000001</v>
      </c>
      <c r="W279" s="6">
        <v>1.528</v>
      </c>
      <c r="X279" s="6">
        <v>1.387</v>
      </c>
      <c r="Y279" s="8">
        <v>1.989457833804849</v>
      </c>
      <c r="Z279" s="8">
        <v>2.7720194345557019</v>
      </c>
      <c r="AA279" s="8">
        <v>3.5545810353065548</v>
      </c>
      <c r="AB279" s="8">
        <v>4.3371426360574219</v>
      </c>
      <c r="AC279" s="8">
        <v>5.1197042368082748</v>
      </c>
      <c r="AD279" s="6">
        <v>0</v>
      </c>
      <c r="AE279" s="6">
        <v>0</v>
      </c>
      <c r="AF279" s="6">
        <v>0</v>
      </c>
      <c r="AG279" s="6">
        <v>0</v>
      </c>
      <c r="AH279" s="6">
        <v>0</v>
      </c>
      <c r="AI279" s="6">
        <v>0</v>
      </c>
      <c r="AJ279" s="6">
        <v>0</v>
      </c>
      <c r="AK279" s="6">
        <v>0</v>
      </c>
      <c r="AL279" s="6">
        <v>0</v>
      </c>
      <c r="AM279" s="6">
        <v>0</v>
      </c>
      <c r="AN279" s="6">
        <v>0</v>
      </c>
      <c r="AO279" s="6">
        <v>0</v>
      </c>
      <c r="AP279" s="6">
        <v>0</v>
      </c>
      <c r="AQ279" s="6">
        <v>0</v>
      </c>
      <c r="AR279" s="6">
        <v>0</v>
      </c>
      <c r="AS279" s="6">
        <v>0</v>
      </c>
      <c r="AT279" s="6">
        <v>0</v>
      </c>
      <c r="AU279" s="6">
        <v>0</v>
      </c>
      <c r="AV279" s="6">
        <v>0</v>
      </c>
      <c r="AW279" s="6">
        <v>0</v>
      </c>
      <c r="AX279" s="8">
        <v>0</v>
      </c>
      <c r="AY279" s="8">
        <v>0</v>
      </c>
      <c r="AZ279" s="8">
        <v>0</v>
      </c>
      <c r="BA279" s="8">
        <v>0</v>
      </c>
      <c r="BB279" s="8">
        <v>0</v>
      </c>
    </row>
    <row r="280" spans="1:54" x14ac:dyDescent="0.2">
      <c r="A280" s="2"/>
      <c r="B280" s="2"/>
      <c r="C280" s="2">
        <v>38024</v>
      </c>
      <c r="D280" s="3" t="s">
        <v>286</v>
      </c>
      <c r="E280" s="6">
        <v>3.70267232343399</v>
      </c>
      <c r="F280" s="6">
        <v>3.6772503119540803</v>
      </c>
      <c r="G280" s="6">
        <v>4.4722370851010727</v>
      </c>
      <c r="H280" s="6">
        <v>4.3509732967307206</v>
      </c>
      <c r="I280" s="6">
        <v>3.9852508110806086</v>
      </c>
      <c r="J280" s="6">
        <v>4.0306982780134764</v>
      </c>
      <c r="K280" s="6">
        <v>4.0386872972298473</v>
      </c>
      <c r="L280" s="6">
        <v>4.3430900923384081</v>
      </c>
      <c r="M280" s="6">
        <v>4.1645540304467179</v>
      </c>
      <c r="N280" s="6">
        <v>3.6592088844522088</v>
      </c>
      <c r="O280" s="6">
        <v>4.0350102320938355</v>
      </c>
      <c r="P280" s="6">
        <v>4.334069378587472</v>
      </c>
      <c r="Q280" s="6">
        <v>4.3272555028699777</v>
      </c>
      <c r="R280" s="6">
        <v>4.3204416271524835</v>
      </c>
      <c r="S280" s="6">
        <v>4.3136277514349892</v>
      </c>
      <c r="T280" s="6">
        <v>4.306813875717495</v>
      </c>
      <c r="U280" s="6">
        <v>4.306813875717495</v>
      </c>
      <c r="V280" s="6">
        <v>4.3</v>
      </c>
      <c r="W280" s="6">
        <v>2.4127442693409744</v>
      </c>
      <c r="X280" s="6">
        <v>2.6328906810035844</v>
      </c>
      <c r="Y280" s="8">
        <v>3.6731860483528234</v>
      </c>
      <c r="Z280" s="8">
        <v>3.6731860483528234</v>
      </c>
      <c r="AA280" s="8">
        <v>3.6731860483528234</v>
      </c>
      <c r="AB280" s="8">
        <v>3.6731860483528234</v>
      </c>
      <c r="AC280" s="8">
        <v>3.6731860483528234</v>
      </c>
      <c r="AD280" s="6">
        <v>0</v>
      </c>
      <c r="AE280" s="6">
        <v>0</v>
      </c>
      <c r="AF280" s="6">
        <v>0</v>
      </c>
      <c r="AG280" s="6">
        <v>0</v>
      </c>
      <c r="AH280" s="6">
        <v>0</v>
      </c>
      <c r="AI280" s="6">
        <v>0</v>
      </c>
      <c r="AJ280" s="6">
        <v>0</v>
      </c>
      <c r="AK280" s="6">
        <v>0</v>
      </c>
      <c r="AL280" s="6">
        <v>0</v>
      </c>
      <c r="AM280" s="6">
        <v>0</v>
      </c>
      <c r="AN280" s="6">
        <v>0</v>
      </c>
      <c r="AO280" s="6">
        <v>0</v>
      </c>
      <c r="AP280" s="6">
        <v>0</v>
      </c>
      <c r="AQ280" s="6">
        <v>0</v>
      </c>
      <c r="AR280" s="6">
        <v>0</v>
      </c>
      <c r="AS280" s="6">
        <v>0</v>
      </c>
      <c r="AT280" s="6">
        <v>0</v>
      </c>
      <c r="AU280" s="6">
        <v>0</v>
      </c>
      <c r="AV280" s="6">
        <v>0</v>
      </c>
      <c r="AW280" s="6">
        <v>0</v>
      </c>
      <c r="AX280" s="8">
        <v>0</v>
      </c>
      <c r="AY280" s="8">
        <v>0</v>
      </c>
      <c r="AZ280" s="8">
        <v>0</v>
      </c>
      <c r="BA280" s="8">
        <v>0</v>
      </c>
      <c r="BB280" s="8">
        <v>0</v>
      </c>
    </row>
    <row r="281" spans="1:54" x14ac:dyDescent="0.2">
      <c r="A281" s="2" t="s">
        <v>263</v>
      </c>
      <c r="B281" s="2" t="str">
        <f>LEFT(C281,2)</f>
        <v>38</v>
      </c>
      <c r="C281" s="2">
        <v>38025</v>
      </c>
      <c r="D281" s="2" t="s">
        <v>287</v>
      </c>
      <c r="E281" s="6">
        <v>2.7944696780633889</v>
      </c>
      <c r="F281" s="6">
        <v>2.7752832543049664</v>
      </c>
      <c r="G281" s="6">
        <v>3.375273271774395</v>
      </c>
      <c r="H281" s="6">
        <v>3.2837534314948837</v>
      </c>
      <c r="I281" s="6">
        <v>3.0077364611929123</v>
      </c>
      <c r="J281" s="6">
        <v>3.0420364362365859</v>
      </c>
      <c r="K281" s="6">
        <v>3.0480658847017716</v>
      </c>
      <c r="L281" s="6">
        <v>3.27780384327427</v>
      </c>
      <c r="M281" s="6">
        <v>3.1430596456201645</v>
      </c>
      <c r="N281" s="6">
        <v>2.7616670826054404</v>
      </c>
      <c r="O281" s="6">
        <v>3.0452907412028947</v>
      </c>
      <c r="P281" s="6">
        <v>3.2709957574245072</v>
      </c>
      <c r="Q281" s="6">
        <v>2.8813966059396057</v>
      </c>
      <c r="R281" s="6">
        <v>2.4917974544547041</v>
      </c>
      <c r="S281" s="6">
        <v>2.102198302969803</v>
      </c>
      <c r="T281" s="6">
        <v>1.7125991514849015</v>
      </c>
      <c r="U281" s="6">
        <v>1.111</v>
      </c>
      <c r="V281" s="6">
        <v>1.323</v>
      </c>
      <c r="W281" s="6">
        <v>1.1739999999999999</v>
      </c>
      <c r="X281" s="6">
        <v>0.74399999999999999</v>
      </c>
      <c r="Y281" s="8">
        <v>1.2026666666666668</v>
      </c>
      <c r="Z281" s="8">
        <v>1.2026666666666668</v>
      </c>
      <c r="AA281" s="8">
        <v>1.2026666666666668</v>
      </c>
      <c r="AB281" s="8">
        <v>1.2026666666666668</v>
      </c>
      <c r="AC281" s="8">
        <v>1.2026666666666668</v>
      </c>
      <c r="AD281" s="6">
        <v>1.0419749999999794</v>
      </c>
      <c r="AE281" s="6">
        <v>1.1333750000000009</v>
      </c>
      <c r="AF281" s="6">
        <v>1.224774999999994</v>
      </c>
      <c r="AG281" s="6">
        <v>1.316174999999987</v>
      </c>
      <c r="AH281" s="6">
        <v>1.40757499999998</v>
      </c>
      <c r="AI281" s="6">
        <v>1.4989750000000015</v>
      </c>
      <c r="AJ281" s="6">
        <v>1.5903749999999945</v>
      </c>
      <c r="AK281" s="6">
        <v>1.6817749999999876</v>
      </c>
      <c r="AL281" s="6">
        <v>1.7731749999999806</v>
      </c>
      <c r="AM281" s="6">
        <v>1.8645749999999737</v>
      </c>
      <c r="AN281" s="6">
        <v>1.9559749999999951</v>
      </c>
      <c r="AO281" s="6">
        <v>2.0473749999999882</v>
      </c>
      <c r="AP281" s="6">
        <v>2.2200192773796061</v>
      </c>
      <c r="AQ281" s="6">
        <v>2.3926635547592241</v>
      </c>
      <c r="AR281" s="6">
        <v>2.5653078321388421</v>
      </c>
      <c r="AS281" s="6">
        <v>2.73795210951846</v>
      </c>
      <c r="AT281" s="6">
        <v>2.910596386898078</v>
      </c>
      <c r="AU281" s="6">
        <v>3.0832406642776959</v>
      </c>
      <c r="AV281" s="6">
        <v>3.2558849416573707</v>
      </c>
      <c r="AW281" s="6">
        <v>3.4285292190369887</v>
      </c>
      <c r="AX281" s="8">
        <v>3.4448555486514216</v>
      </c>
      <c r="AY281" s="8">
        <v>3.5264871967237319</v>
      </c>
      <c r="AZ281" s="8">
        <v>3.6081188447960422</v>
      </c>
      <c r="BA281" s="8">
        <v>3.6897504928683524</v>
      </c>
      <c r="BB281" s="8">
        <v>3.7713821409406627</v>
      </c>
    </row>
    <row r="282" spans="1:54" x14ac:dyDescent="0.2">
      <c r="A282" s="2"/>
      <c r="B282" s="2"/>
      <c r="C282" s="2">
        <v>38026</v>
      </c>
      <c r="D282" s="3" t="s">
        <v>288</v>
      </c>
      <c r="E282" s="6">
        <v>0.38423958073371595</v>
      </c>
      <c r="F282" s="6">
        <v>0.38160144746693281</v>
      </c>
      <c r="G282" s="6">
        <v>0.46410007486897925</v>
      </c>
      <c r="H282" s="6">
        <v>0.45151609683054655</v>
      </c>
      <c r="I282" s="6">
        <v>0.41356376341402545</v>
      </c>
      <c r="J282" s="6">
        <v>0.41828000998253057</v>
      </c>
      <c r="K282" s="6">
        <v>0.4191090591464936</v>
      </c>
      <c r="L282" s="6">
        <v>0.45069802845021212</v>
      </c>
      <c r="M282" s="6">
        <v>0.43217070127277263</v>
      </c>
      <c r="N282" s="6">
        <v>0.37972922385824809</v>
      </c>
      <c r="O282" s="6">
        <v>0.41872747691539802</v>
      </c>
      <c r="P282" s="6">
        <v>0.44976191664586967</v>
      </c>
      <c r="Q282" s="6">
        <v>0.43980953331669576</v>
      </c>
      <c r="R282" s="6">
        <v>0.42985714998752178</v>
      </c>
      <c r="S282" s="6">
        <v>0.41990476665834786</v>
      </c>
      <c r="T282" s="6">
        <v>0.40995238332917394</v>
      </c>
      <c r="U282" s="6">
        <v>0.40995238332917394</v>
      </c>
      <c r="V282" s="6">
        <v>0.4</v>
      </c>
      <c r="W282" s="6">
        <v>0.66297600000000001</v>
      </c>
      <c r="X282" s="6">
        <v>0.445211009174312</v>
      </c>
      <c r="Y282" s="8">
        <v>0.50498922606971508</v>
      </c>
      <c r="Z282" s="8">
        <v>0.5517264877420418</v>
      </c>
      <c r="AA282" s="8">
        <v>0.59846374941436675</v>
      </c>
      <c r="AB282" s="8">
        <v>0.6452010110866917</v>
      </c>
      <c r="AC282" s="8">
        <v>0.69193827275901842</v>
      </c>
      <c r="AD282" s="6">
        <v>0</v>
      </c>
      <c r="AE282" s="6">
        <v>0</v>
      </c>
      <c r="AF282" s="6">
        <v>0</v>
      </c>
      <c r="AG282" s="6">
        <v>0</v>
      </c>
      <c r="AH282" s="6">
        <v>0</v>
      </c>
      <c r="AI282" s="6">
        <v>0</v>
      </c>
      <c r="AJ282" s="6">
        <v>0</v>
      </c>
      <c r="AK282" s="6">
        <v>0</v>
      </c>
      <c r="AL282" s="6">
        <v>0</v>
      </c>
      <c r="AM282" s="6">
        <v>0</v>
      </c>
      <c r="AN282" s="6">
        <v>0</v>
      </c>
      <c r="AO282" s="6">
        <v>0</v>
      </c>
      <c r="AP282" s="6">
        <v>0</v>
      </c>
      <c r="AQ282" s="6">
        <v>0</v>
      </c>
      <c r="AR282" s="6">
        <v>0</v>
      </c>
      <c r="AS282" s="6">
        <v>0</v>
      </c>
      <c r="AT282" s="6">
        <v>0</v>
      </c>
      <c r="AU282" s="6">
        <v>0</v>
      </c>
      <c r="AV282" s="6">
        <v>0</v>
      </c>
      <c r="AW282" s="6">
        <v>0</v>
      </c>
      <c r="AX282" s="8">
        <v>0</v>
      </c>
      <c r="AY282" s="8">
        <v>0</v>
      </c>
      <c r="AZ282" s="8">
        <v>0</v>
      </c>
      <c r="BA282" s="8">
        <v>0</v>
      </c>
      <c r="BB282" s="8">
        <v>0</v>
      </c>
    </row>
    <row r="283" spans="1:54" x14ac:dyDescent="0.2">
      <c r="A283" s="2" t="s">
        <v>263</v>
      </c>
      <c r="B283" s="2" t="str">
        <f t="shared" ref="B283:B286" si="16">LEFT(C283,2)</f>
        <v>38</v>
      </c>
      <c r="C283" s="2">
        <v>38027</v>
      </c>
      <c r="D283" s="3" t="s">
        <v>375</v>
      </c>
      <c r="E283" s="6">
        <v>4.7505984527077612</v>
      </c>
      <c r="F283" s="6">
        <v>4.7179815323184426</v>
      </c>
      <c r="G283" s="6">
        <v>5.7379645620164714</v>
      </c>
      <c r="H283" s="6">
        <v>5.5823808335413032</v>
      </c>
      <c r="I283" s="6">
        <v>5.1131519840279509</v>
      </c>
      <c r="J283" s="6">
        <v>5.1714619416021961</v>
      </c>
      <c r="K283" s="6">
        <v>5.1817120039930122</v>
      </c>
      <c r="L283" s="6">
        <v>5.5722665335662587</v>
      </c>
      <c r="M283" s="6">
        <v>5.3432013975542798</v>
      </c>
      <c r="N283" s="6">
        <v>4.6948340404292486</v>
      </c>
      <c r="O283" s="6">
        <v>5.1769942600449212</v>
      </c>
      <c r="P283" s="6">
        <v>5.5606927876216625</v>
      </c>
      <c r="Q283" s="6">
        <v>5.5485542300973307</v>
      </c>
      <c r="R283" s="6">
        <v>5.5364156725729972</v>
      </c>
      <c r="S283" s="6">
        <v>5.5242771150486654</v>
      </c>
      <c r="T283" s="6">
        <v>5.5121385575243327</v>
      </c>
      <c r="U283" s="6">
        <v>5.5121385575243327</v>
      </c>
      <c r="V283" s="6">
        <v>5.5</v>
      </c>
      <c r="W283" s="6">
        <v>1.1842342502399998</v>
      </c>
      <c r="X283" s="6">
        <v>2.6960000000000002</v>
      </c>
      <c r="Y283" s="8">
        <v>4.0654576025881104</v>
      </c>
      <c r="Z283" s="8">
        <v>4.0654576025881104</v>
      </c>
      <c r="AA283" s="8">
        <v>4.0654576025881104</v>
      </c>
      <c r="AB283" s="8">
        <v>4.0654576025881104</v>
      </c>
      <c r="AC283" s="8">
        <v>4.0654576025881104</v>
      </c>
      <c r="AD283" s="6">
        <v>0</v>
      </c>
      <c r="AE283" s="6">
        <v>0</v>
      </c>
      <c r="AF283" s="6">
        <v>0</v>
      </c>
      <c r="AG283" s="6">
        <v>0</v>
      </c>
      <c r="AH283" s="6">
        <v>0</v>
      </c>
      <c r="AI283" s="6">
        <v>0</v>
      </c>
      <c r="AJ283" s="6">
        <v>0</v>
      </c>
      <c r="AK283" s="6">
        <v>0</v>
      </c>
      <c r="AL283" s="6">
        <v>0</v>
      </c>
      <c r="AM283" s="6">
        <v>0</v>
      </c>
      <c r="AN283" s="6">
        <v>0</v>
      </c>
      <c r="AO283" s="6">
        <v>0</v>
      </c>
      <c r="AP283" s="6">
        <v>0</v>
      </c>
      <c r="AQ283" s="6">
        <v>0</v>
      </c>
      <c r="AR283" s="6">
        <v>0</v>
      </c>
      <c r="AS283" s="6">
        <v>0</v>
      </c>
      <c r="AT283" s="6">
        <v>0</v>
      </c>
      <c r="AU283" s="6">
        <v>0</v>
      </c>
      <c r="AV283" s="6">
        <v>0</v>
      </c>
      <c r="AW283" s="6">
        <v>0</v>
      </c>
      <c r="AX283" s="8">
        <v>0</v>
      </c>
      <c r="AY283" s="8">
        <v>0</v>
      </c>
      <c r="AZ283" s="8">
        <v>0</v>
      </c>
      <c r="BA283" s="8">
        <v>0</v>
      </c>
      <c r="BB283" s="8">
        <v>0</v>
      </c>
    </row>
    <row r="284" spans="1:54" x14ac:dyDescent="0.2">
      <c r="A284" s="2" t="s">
        <v>261</v>
      </c>
      <c r="B284" s="2" t="str">
        <f t="shared" si="16"/>
        <v>38</v>
      </c>
      <c r="C284" s="2">
        <v>38028</v>
      </c>
      <c r="D284" s="3" t="s">
        <v>376</v>
      </c>
      <c r="E284" s="6">
        <v>4.2615662590466687</v>
      </c>
      <c r="F284" s="6">
        <v>4.2323069628150733</v>
      </c>
      <c r="G284" s="6">
        <v>5.1472917394559525</v>
      </c>
      <c r="H284" s="6">
        <v>5.0077239830296989</v>
      </c>
      <c r="I284" s="6">
        <v>4.5867981033191914</v>
      </c>
      <c r="J284" s="6">
        <v>4.6391055652607935</v>
      </c>
      <c r="K284" s="6">
        <v>4.6483004741702025</v>
      </c>
      <c r="L284" s="6">
        <v>4.9986508609932621</v>
      </c>
      <c r="M284" s="6">
        <v>4.7931659595707519</v>
      </c>
      <c r="N284" s="6">
        <v>4.2115423009732975</v>
      </c>
      <c r="O284" s="6">
        <v>4.6440683803344145</v>
      </c>
      <c r="P284" s="6">
        <v>4.9882685300723733</v>
      </c>
      <c r="Q284" s="6">
        <v>4.9906148240578982</v>
      </c>
      <c r="R284" s="6">
        <v>4.9929611180434232</v>
      </c>
      <c r="S284" s="6">
        <v>4.99530741202895</v>
      </c>
      <c r="T284" s="6">
        <v>4.997653706014475</v>
      </c>
      <c r="U284" s="6">
        <v>4.997653706014475</v>
      </c>
      <c r="V284" s="6">
        <v>5</v>
      </c>
      <c r="W284" s="6">
        <v>1.2829999999999999</v>
      </c>
      <c r="X284" s="6">
        <v>2.5339999999999998</v>
      </c>
      <c r="Y284" s="8">
        <v>3.760217902004825</v>
      </c>
      <c r="Z284" s="8">
        <v>3.760217902004825</v>
      </c>
      <c r="AA284" s="8">
        <v>3.760217902004825</v>
      </c>
      <c r="AB284" s="8">
        <v>3.760217902004825</v>
      </c>
      <c r="AC284" s="8">
        <v>3.760217902004825</v>
      </c>
      <c r="AD284" s="6">
        <v>0</v>
      </c>
      <c r="AE284" s="6">
        <v>0</v>
      </c>
      <c r="AF284" s="6">
        <v>0</v>
      </c>
      <c r="AG284" s="6">
        <v>0</v>
      </c>
      <c r="AH284" s="6">
        <v>0</v>
      </c>
      <c r="AI284" s="6">
        <v>0</v>
      </c>
      <c r="AJ284" s="6">
        <v>0</v>
      </c>
      <c r="AK284" s="6">
        <v>0</v>
      </c>
      <c r="AL284" s="6">
        <v>0</v>
      </c>
      <c r="AM284" s="6">
        <v>0</v>
      </c>
      <c r="AN284" s="6">
        <v>0</v>
      </c>
      <c r="AO284" s="6">
        <v>0</v>
      </c>
      <c r="AP284" s="6">
        <v>0</v>
      </c>
      <c r="AQ284" s="6">
        <v>0</v>
      </c>
      <c r="AR284" s="6">
        <v>0</v>
      </c>
      <c r="AS284" s="6">
        <v>0</v>
      </c>
      <c r="AT284" s="6">
        <v>0</v>
      </c>
      <c r="AU284" s="6">
        <v>0</v>
      </c>
      <c r="AV284" s="6">
        <v>0</v>
      </c>
      <c r="AW284" s="6">
        <v>0</v>
      </c>
      <c r="AX284" s="8">
        <v>0</v>
      </c>
      <c r="AY284" s="8">
        <v>0</v>
      </c>
      <c r="AZ284" s="8">
        <v>0</v>
      </c>
      <c r="BA284" s="8">
        <v>0</v>
      </c>
      <c r="BB284" s="8">
        <v>0</v>
      </c>
    </row>
    <row r="285" spans="1:54" x14ac:dyDescent="0.2">
      <c r="A285" s="2" t="s">
        <v>263</v>
      </c>
      <c r="B285" s="2" t="str">
        <f t="shared" si="16"/>
        <v>38</v>
      </c>
      <c r="C285" s="2">
        <v>38029</v>
      </c>
      <c r="D285" s="3" t="s">
        <v>380</v>
      </c>
      <c r="E285" s="6">
        <v>0.66368654854005493</v>
      </c>
      <c r="F285" s="6">
        <v>0.65912977289742947</v>
      </c>
      <c r="G285" s="6">
        <v>0.8016274020464188</v>
      </c>
      <c r="H285" s="6">
        <v>0.77989143998003496</v>
      </c>
      <c r="I285" s="6">
        <v>0.7143374095333167</v>
      </c>
      <c r="J285" s="6">
        <v>0.72248365360618916</v>
      </c>
      <c r="K285" s="6">
        <v>0.72391564761667082</v>
      </c>
      <c r="L285" s="6">
        <v>0.77847841277763907</v>
      </c>
      <c r="M285" s="6">
        <v>0.74647666583478911</v>
      </c>
      <c r="N285" s="6">
        <v>0.65589593211879205</v>
      </c>
      <c r="O285" s="6">
        <v>0.72325655103568753</v>
      </c>
      <c r="P285" s="6">
        <v>0.77686149238832036</v>
      </c>
      <c r="Q285" s="6">
        <v>0.76148919391065628</v>
      </c>
      <c r="R285" s="6">
        <v>0.74611689543299231</v>
      </c>
      <c r="S285" s="6">
        <v>0.73074459695532812</v>
      </c>
      <c r="T285" s="6">
        <v>0.71537229847766404</v>
      </c>
      <c r="U285" s="6">
        <v>0.71537229847766404</v>
      </c>
      <c r="V285" s="6">
        <v>0.7</v>
      </c>
      <c r="W285" s="6">
        <v>2.0596597421203438</v>
      </c>
      <c r="X285" s="6">
        <v>1.541204301075269</v>
      </c>
      <c r="Y285" s="8">
        <v>1.2705096445265873</v>
      </c>
      <c r="Z285" s="8">
        <v>1.5948531294638251</v>
      </c>
      <c r="AA285" s="8">
        <v>1.9191966144010593</v>
      </c>
      <c r="AB285" s="8">
        <v>2.243540099338297</v>
      </c>
      <c r="AC285" s="8">
        <v>2.5678835842755312</v>
      </c>
      <c r="AD285" s="6">
        <v>0</v>
      </c>
      <c r="AE285" s="6">
        <v>0</v>
      </c>
      <c r="AF285" s="6">
        <v>0</v>
      </c>
      <c r="AG285" s="6">
        <v>0</v>
      </c>
      <c r="AH285" s="6">
        <v>0</v>
      </c>
      <c r="AI285" s="6">
        <v>0</v>
      </c>
      <c r="AJ285" s="6">
        <v>0</v>
      </c>
      <c r="AK285" s="6">
        <v>0</v>
      </c>
      <c r="AL285" s="6">
        <v>0</v>
      </c>
      <c r="AM285" s="6">
        <v>0</v>
      </c>
      <c r="AN285" s="6">
        <v>0</v>
      </c>
      <c r="AO285" s="6">
        <v>0</v>
      </c>
      <c r="AP285" s="6">
        <v>0</v>
      </c>
      <c r="AQ285" s="6">
        <v>0</v>
      </c>
      <c r="AR285" s="6">
        <v>0</v>
      </c>
      <c r="AS285" s="6">
        <v>0</v>
      </c>
      <c r="AT285" s="6">
        <v>0</v>
      </c>
      <c r="AU285" s="6">
        <v>0</v>
      </c>
      <c r="AV285" s="6">
        <v>0</v>
      </c>
      <c r="AW285" s="6">
        <v>0</v>
      </c>
      <c r="AX285" s="8">
        <v>0</v>
      </c>
      <c r="AY285" s="8">
        <v>0</v>
      </c>
      <c r="AZ285" s="8">
        <v>0</v>
      </c>
      <c r="BA285" s="8">
        <v>0</v>
      </c>
      <c r="BB285" s="8">
        <v>0</v>
      </c>
    </row>
    <row r="286" spans="1:54" x14ac:dyDescent="0.2">
      <c r="A286" s="2" t="s">
        <v>263</v>
      </c>
      <c r="B286" s="2" t="str">
        <f t="shared" si="16"/>
        <v>38</v>
      </c>
      <c r="C286" s="2">
        <v>38030</v>
      </c>
      <c r="D286" s="3" t="s">
        <v>381</v>
      </c>
      <c r="E286" s="6">
        <v>3.70267232343399</v>
      </c>
      <c r="F286" s="6">
        <v>3.6772503119540803</v>
      </c>
      <c r="G286" s="6">
        <v>4.4722370851010727</v>
      </c>
      <c r="H286" s="6">
        <v>4.3509732967307206</v>
      </c>
      <c r="I286" s="6">
        <v>3.9852508110806086</v>
      </c>
      <c r="J286" s="6">
        <v>4.0306982780134764</v>
      </c>
      <c r="K286" s="6">
        <v>4.0386872972298473</v>
      </c>
      <c r="L286" s="6">
        <v>4.3430900923384081</v>
      </c>
      <c r="M286" s="6">
        <v>4.1645540304467179</v>
      </c>
      <c r="N286" s="6">
        <v>3.6592088844522088</v>
      </c>
      <c r="O286" s="6">
        <v>4.0350102320938355</v>
      </c>
      <c r="P286" s="6">
        <v>4.334069378587472</v>
      </c>
      <c r="Q286" s="6">
        <v>4.3272555028699777</v>
      </c>
      <c r="R286" s="6">
        <v>4.3204416271524835</v>
      </c>
      <c r="S286" s="6">
        <v>4.3136277514349892</v>
      </c>
      <c r="T286" s="6">
        <v>4.306813875717495</v>
      </c>
      <c r="U286" s="6">
        <v>4.306813875717495</v>
      </c>
      <c r="V286" s="6">
        <v>4.3</v>
      </c>
      <c r="W286" s="6">
        <v>2.8835236389684815</v>
      </c>
      <c r="X286" s="6">
        <v>3.1466254480286739</v>
      </c>
      <c r="Y286" s="8">
        <v>3.8301125048953257</v>
      </c>
      <c r="Z286" s="8">
        <v>3.8301125048953257</v>
      </c>
      <c r="AA286" s="8">
        <v>3.8301125048953257</v>
      </c>
      <c r="AB286" s="8">
        <v>3.8301125048953257</v>
      </c>
      <c r="AC286" s="8">
        <v>3.8301125048953257</v>
      </c>
      <c r="AD286" s="6">
        <v>0</v>
      </c>
      <c r="AE286" s="6">
        <v>0</v>
      </c>
      <c r="AF286" s="6">
        <v>0</v>
      </c>
      <c r="AG286" s="6">
        <v>0</v>
      </c>
      <c r="AH286" s="6">
        <v>0</v>
      </c>
      <c r="AI286" s="6">
        <v>0</v>
      </c>
      <c r="AJ286" s="6">
        <v>0</v>
      </c>
      <c r="AK286" s="6">
        <v>0</v>
      </c>
      <c r="AL286" s="6">
        <v>0</v>
      </c>
      <c r="AM286" s="6">
        <v>0</v>
      </c>
      <c r="AN286" s="6">
        <v>0</v>
      </c>
      <c r="AO286" s="6">
        <v>0</v>
      </c>
      <c r="AP286" s="6">
        <v>0</v>
      </c>
      <c r="AQ286" s="6">
        <v>0</v>
      </c>
      <c r="AR286" s="6">
        <v>0</v>
      </c>
      <c r="AS286" s="6">
        <v>0</v>
      </c>
      <c r="AT286" s="6">
        <v>0</v>
      </c>
      <c r="AU286" s="6">
        <v>0</v>
      </c>
      <c r="AV286" s="6">
        <v>0</v>
      </c>
      <c r="AW286" s="6">
        <v>0</v>
      </c>
      <c r="AX286" s="8">
        <v>0</v>
      </c>
      <c r="AY286" s="8">
        <v>0</v>
      </c>
      <c r="AZ286" s="8">
        <v>0</v>
      </c>
      <c r="BA286" s="8">
        <v>0</v>
      </c>
      <c r="BB286" s="8">
        <v>0</v>
      </c>
    </row>
    <row r="287" spans="1:54" x14ac:dyDescent="0.2">
      <c r="A287" s="2" t="s">
        <v>289</v>
      </c>
      <c r="B287" s="2" t="str">
        <f t="shared" ref="B287:B318" si="17">LEFT(C287,2)</f>
        <v>39</v>
      </c>
      <c r="C287" s="2">
        <v>39001</v>
      </c>
      <c r="D287" s="2" t="s">
        <v>290</v>
      </c>
      <c r="E287" s="6">
        <v>10.56125901965663</v>
      </c>
      <c r="F287" s="6">
        <v>9.1449713859168948</v>
      </c>
      <c r="G287" s="6">
        <v>9.4833192336402092</v>
      </c>
      <c r="H287" s="6">
        <v>9.5710126897238119</v>
      </c>
      <c r="I287" s="6">
        <v>8.1202936053744708</v>
      </c>
      <c r="J287" s="6">
        <v>8.6546105996516545</v>
      </c>
      <c r="K287" s="6">
        <v>11.566668325454094</v>
      </c>
      <c r="L287" s="6">
        <v>14.032540432943518</v>
      </c>
      <c r="M287" s="6">
        <v>14.508504603135108</v>
      </c>
      <c r="N287" s="6">
        <v>12.152933565563574</v>
      </c>
      <c r="O287" s="6">
        <v>13.5231301318736</v>
      </c>
      <c r="P287" s="6">
        <v>13.611535207763126</v>
      </c>
      <c r="Q287" s="6">
        <v>12.128428166210501</v>
      </c>
      <c r="R287" s="6">
        <v>10.645321124657874</v>
      </c>
      <c r="S287" s="6">
        <v>9.1622140831052494</v>
      </c>
      <c r="T287" s="6">
        <v>7.6791070415526237</v>
      </c>
      <c r="U287" s="6">
        <v>5.1680000000000001</v>
      </c>
      <c r="V287" s="6">
        <v>6.1959999999999997</v>
      </c>
      <c r="W287" s="6">
        <v>7.3319999999999999</v>
      </c>
      <c r="X287" s="6">
        <v>7.7839999999999998</v>
      </c>
      <c r="Y287" s="8">
        <v>6.2320000000000002</v>
      </c>
      <c r="Z287" s="8">
        <v>6.2320000000000002</v>
      </c>
      <c r="AA287" s="8">
        <v>6.2320000000000002</v>
      </c>
      <c r="AB287" s="8">
        <v>6.2320000000000002</v>
      </c>
      <c r="AC287" s="8">
        <v>6.2320000000000002</v>
      </c>
      <c r="AD287" s="6">
        <v>0</v>
      </c>
      <c r="AE287" s="6">
        <v>0</v>
      </c>
      <c r="AF287" s="6">
        <v>0</v>
      </c>
      <c r="AG287" s="6">
        <v>0</v>
      </c>
      <c r="AH287" s="6">
        <v>0</v>
      </c>
      <c r="AI287" s="6">
        <v>0</v>
      </c>
      <c r="AJ287" s="6">
        <v>0</v>
      </c>
      <c r="AK287" s="6">
        <v>0</v>
      </c>
      <c r="AL287" s="6">
        <v>0</v>
      </c>
      <c r="AM287" s="6">
        <v>0</v>
      </c>
      <c r="AN287" s="6">
        <v>0</v>
      </c>
      <c r="AO287" s="6">
        <v>0</v>
      </c>
      <c r="AP287" s="6">
        <v>0</v>
      </c>
      <c r="AQ287" s="6">
        <v>0</v>
      </c>
      <c r="AR287" s="6">
        <v>0</v>
      </c>
      <c r="AS287" s="6">
        <v>0</v>
      </c>
      <c r="AT287" s="6">
        <v>0</v>
      </c>
      <c r="AU287" s="6">
        <v>0</v>
      </c>
      <c r="AV287" s="6">
        <v>0</v>
      </c>
      <c r="AW287" s="6">
        <v>0</v>
      </c>
      <c r="AX287" s="8">
        <v>0</v>
      </c>
      <c r="AY287" s="8">
        <v>0</v>
      </c>
      <c r="AZ287" s="8">
        <v>0</v>
      </c>
      <c r="BA287" s="8">
        <v>0</v>
      </c>
      <c r="BB287" s="8">
        <v>0</v>
      </c>
    </row>
    <row r="288" spans="1:54" x14ac:dyDescent="0.2">
      <c r="A288" s="2" t="s">
        <v>289</v>
      </c>
      <c r="B288" s="2" t="str">
        <f t="shared" si="17"/>
        <v>39</v>
      </c>
      <c r="C288" s="2">
        <v>39002</v>
      </c>
      <c r="D288" s="2" t="s">
        <v>291</v>
      </c>
      <c r="E288" s="6">
        <v>19.53832918636477</v>
      </c>
      <c r="F288" s="6">
        <v>16.918197063946256</v>
      </c>
      <c r="G288" s="6">
        <v>17.544140582234387</v>
      </c>
      <c r="H288" s="6">
        <v>17.706373475989054</v>
      </c>
      <c r="I288" s="6">
        <v>15.022543169942773</v>
      </c>
      <c r="J288" s="6">
        <v>16.011029609355564</v>
      </c>
      <c r="K288" s="6">
        <v>21.398336402090074</v>
      </c>
      <c r="L288" s="6">
        <v>25.96019980094551</v>
      </c>
      <c r="M288" s="6">
        <v>26.84073351579995</v>
      </c>
      <c r="N288" s="6">
        <v>22.482927096292613</v>
      </c>
      <c r="O288" s="6">
        <v>25.01779074396616</v>
      </c>
      <c r="P288" s="6">
        <v>25.181340134361783</v>
      </c>
      <c r="Q288" s="6">
        <v>22.302272107489426</v>
      </c>
      <c r="R288" s="6">
        <v>19.423204080617069</v>
      </c>
      <c r="S288" s="6">
        <v>16.544136053744715</v>
      </c>
      <c r="T288" s="6">
        <v>13.665068026872357</v>
      </c>
      <c r="U288" s="6">
        <v>8.0830000000000002</v>
      </c>
      <c r="V288" s="6">
        <v>10.786</v>
      </c>
      <c r="W288" s="6">
        <v>16.827999999999999</v>
      </c>
      <c r="X288" s="6">
        <v>12.739000000000001</v>
      </c>
      <c r="Y288" s="8">
        <v>11.899000000000001</v>
      </c>
      <c r="Z288" s="8">
        <v>11.899000000000001</v>
      </c>
      <c r="AA288" s="8">
        <v>11.899000000000001</v>
      </c>
      <c r="AB288" s="8">
        <v>11.899000000000001</v>
      </c>
      <c r="AC288" s="8">
        <v>11.899000000000001</v>
      </c>
      <c r="AD288" s="6">
        <v>0</v>
      </c>
      <c r="AE288" s="6">
        <v>0</v>
      </c>
      <c r="AF288" s="6">
        <v>0</v>
      </c>
      <c r="AG288" s="6">
        <v>0</v>
      </c>
      <c r="AH288" s="6">
        <v>0</v>
      </c>
      <c r="AI288" s="6">
        <v>0</v>
      </c>
      <c r="AJ288" s="6">
        <v>0</v>
      </c>
      <c r="AK288" s="6">
        <v>0</v>
      </c>
      <c r="AL288" s="6">
        <v>0</v>
      </c>
      <c r="AM288" s="6">
        <v>0</v>
      </c>
      <c r="AN288" s="6">
        <v>0</v>
      </c>
      <c r="AO288" s="6">
        <v>0</v>
      </c>
      <c r="AP288" s="6">
        <v>0</v>
      </c>
      <c r="AQ288" s="6">
        <v>0</v>
      </c>
      <c r="AR288" s="6">
        <v>0</v>
      </c>
      <c r="AS288" s="6">
        <v>0</v>
      </c>
      <c r="AT288" s="6">
        <v>0</v>
      </c>
      <c r="AU288" s="6">
        <v>0</v>
      </c>
      <c r="AV288" s="6">
        <v>0</v>
      </c>
      <c r="AW288" s="6">
        <v>0</v>
      </c>
      <c r="AX288" s="8">
        <v>0</v>
      </c>
      <c r="AY288" s="8">
        <v>0</v>
      </c>
      <c r="AZ288" s="8">
        <v>0</v>
      </c>
      <c r="BA288" s="8">
        <v>0</v>
      </c>
      <c r="BB288" s="8">
        <v>0</v>
      </c>
    </row>
    <row r="289" spans="1:54" x14ac:dyDescent="0.2">
      <c r="A289" s="2" t="s">
        <v>289</v>
      </c>
      <c r="B289" s="2" t="str">
        <f t="shared" si="17"/>
        <v>39</v>
      </c>
      <c r="C289" s="2">
        <v>39003</v>
      </c>
      <c r="D289" s="2" t="s">
        <v>292</v>
      </c>
      <c r="E289" s="6">
        <v>2.2082632495645682</v>
      </c>
      <c r="F289" s="6">
        <v>1.9121303806917143</v>
      </c>
      <c r="G289" s="6">
        <v>1.9828758397611346</v>
      </c>
      <c r="H289" s="6">
        <v>2.0012117442149786</v>
      </c>
      <c r="I289" s="6">
        <v>1.6978795720328439</v>
      </c>
      <c r="J289" s="6">
        <v>1.8096003981089823</v>
      </c>
      <c r="K289" s="6">
        <v>2.4184851953222193</v>
      </c>
      <c r="L289" s="6">
        <v>2.9340766359790993</v>
      </c>
      <c r="M289" s="6">
        <v>3.0335964170191585</v>
      </c>
      <c r="N289" s="6">
        <v>2.5410679273451104</v>
      </c>
      <c r="O289" s="6">
        <v>2.8275635730281166</v>
      </c>
      <c r="P289" s="6">
        <v>2.8460482707141077</v>
      </c>
      <c r="Q289" s="6">
        <v>2.7526386165712862</v>
      </c>
      <c r="R289" s="6">
        <v>2.6592289624284646</v>
      </c>
      <c r="S289" s="6">
        <v>2.5658193082856426</v>
      </c>
      <c r="T289" s="6">
        <v>2.4724096541428215</v>
      </c>
      <c r="U289" s="6">
        <v>2.2989999999999999</v>
      </c>
      <c r="V289" s="6">
        <v>2.379</v>
      </c>
      <c r="W289" s="6">
        <v>2.4870000000000001</v>
      </c>
      <c r="X289" s="6">
        <v>2.452</v>
      </c>
      <c r="Y289" s="8">
        <v>2.4655632544782016</v>
      </c>
      <c r="Z289" s="8">
        <v>2.3883333333333332</v>
      </c>
      <c r="AA289" s="8">
        <v>2.3883333333333332</v>
      </c>
      <c r="AB289" s="8">
        <v>2.3883333333333332</v>
      </c>
      <c r="AC289" s="8">
        <v>2.3883333333333332</v>
      </c>
      <c r="AD289" s="6">
        <v>0</v>
      </c>
      <c r="AE289" s="6">
        <v>0</v>
      </c>
      <c r="AF289" s="6">
        <v>0</v>
      </c>
      <c r="AG289" s="6">
        <v>0</v>
      </c>
      <c r="AH289" s="6">
        <v>0</v>
      </c>
      <c r="AI289" s="6">
        <v>0</v>
      </c>
      <c r="AJ289" s="6">
        <v>0</v>
      </c>
      <c r="AK289" s="6">
        <v>0</v>
      </c>
      <c r="AL289" s="6">
        <v>0</v>
      </c>
      <c r="AM289" s="6">
        <v>0</v>
      </c>
      <c r="AN289" s="6">
        <v>0</v>
      </c>
      <c r="AO289" s="6">
        <v>0</v>
      </c>
      <c r="AP289" s="6">
        <v>0</v>
      </c>
      <c r="AQ289" s="6">
        <v>0</v>
      </c>
      <c r="AR289" s="6">
        <v>0</v>
      </c>
      <c r="AS289" s="6">
        <v>0</v>
      </c>
      <c r="AT289" s="6">
        <v>0</v>
      </c>
      <c r="AU289" s="6">
        <v>0</v>
      </c>
      <c r="AV289" s="6">
        <v>0</v>
      </c>
      <c r="AW289" s="6">
        <v>0</v>
      </c>
      <c r="AX289" s="8">
        <v>0</v>
      </c>
      <c r="AY289" s="8">
        <v>0</v>
      </c>
      <c r="AZ289" s="8">
        <v>0</v>
      </c>
      <c r="BA289" s="8">
        <v>0</v>
      </c>
      <c r="BB289" s="8">
        <v>0</v>
      </c>
    </row>
    <row r="290" spans="1:54" x14ac:dyDescent="0.2">
      <c r="A290" s="2" t="s">
        <v>289</v>
      </c>
      <c r="B290" s="2" t="str">
        <f t="shared" si="17"/>
        <v>39</v>
      </c>
      <c r="C290" s="2">
        <v>39004</v>
      </c>
      <c r="D290" s="2" t="s">
        <v>293</v>
      </c>
      <c r="E290" s="6">
        <v>50.298673726009262</v>
      </c>
      <c r="F290" s="6">
        <v>64.913209794837854</v>
      </c>
      <c r="G290" s="6">
        <v>64.055827928524153</v>
      </c>
      <c r="H290" s="6">
        <v>55.17244341495698</v>
      </c>
      <c r="I290" s="6">
        <v>53.685969556585043</v>
      </c>
      <c r="J290" s="6">
        <v>54.687576439444079</v>
      </c>
      <c r="K290" s="6">
        <v>51.124979483785573</v>
      </c>
      <c r="L290" s="6">
        <v>43.457547319655859</v>
      </c>
      <c r="M290" s="6">
        <v>43.13523229649239</v>
      </c>
      <c r="N290" s="6">
        <v>38.164648577101261</v>
      </c>
      <c r="O290" s="6">
        <v>36.134342819324949</v>
      </c>
      <c r="P290" s="6">
        <v>36.198885506287226</v>
      </c>
      <c r="Q290" s="6">
        <v>36.465108405029781</v>
      </c>
      <c r="R290" s="6">
        <v>36.731331303772336</v>
      </c>
      <c r="S290" s="6">
        <v>36.997554202514891</v>
      </c>
      <c r="T290" s="6">
        <v>37.263777101257446</v>
      </c>
      <c r="U290" s="6">
        <v>32.814999999999998</v>
      </c>
      <c r="V290" s="6">
        <v>37.53</v>
      </c>
      <c r="W290" s="6">
        <v>35.82</v>
      </c>
      <c r="X290" s="6">
        <v>10.632999999999999</v>
      </c>
      <c r="Y290" s="8">
        <v>35.388333333333328</v>
      </c>
      <c r="Z290" s="8">
        <v>35.388333333333328</v>
      </c>
      <c r="AA290" s="8">
        <v>35.388333333333328</v>
      </c>
      <c r="AB290" s="8">
        <v>35.388333333333328</v>
      </c>
      <c r="AC290" s="8">
        <v>35.388333333333328</v>
      </c>
      <c r="AD290" s="6">
        <v>12.018424999999297</v>
      </c>
      <c r="AE290" s="6">
        <v>14.894249999999374</v>
      </c>
      <c r="AF290" s="6">
        <v>17.770074999999451</v>
      </c>
      <c r="AG290" s="6">
        <v>20.645899999999529</v>
      </c>
      <c r="AH290" s="6">
        <v>23.521724999999606</v>
      </c>
      <c r="AI290" s="6">
        <v>26.397549999999683</v>
      </c>
      <c r="AJ290" s="6">
        <v>29.27337499999976</v>
      </c>
      <c r="AK290" s="6">
        <v>32.149199999999837</v>
      </c>
      <c r="AL290" s="6">
        <v>35.025024999999005</v>
      </c>
      <c r="AM290" s="6">
        <v>37.900849999999082</v>
      </c>
      <c r="AN290" s="6">
        <v>40.776674999999159</v>
      </c>
      <c r="AO290" s="6">
        <v>43.652499999999236</v>
      </c>
      <c r="AP290" s="6">
        <v>46.524067599742921</v>
      </c>
      <c r="AQ290" s="6">
        <v>49.395635199486605</v>
      </c>
      <c r="AR290" s="6">
        <v>52.267202799229381</v>
      </c>
      <c r="AS290" s="6">
        <v>55.138770398973065</v>
      </c>
      <c r="AT290" s="6">
        <v>58.010337998715841</v>
      </c>
      <c r="AU290" s="6">
        <v>60.881905598459525</v>
      </c>
      <c r="AV290" s="6">
        <v>63.75347319820321</v>
      </c>
      <c r="AW290" s="6">
        <v>66.625040797945985</v>
      </c>
      <c r="AX290" s="8">
        <v>66.942302896984529</v>
      </c>
      <c r="AY290" s="8">
        <v>68.528613392173725</v>
      </c>
      <c r="AZ290" s="8">
        <v>70.11492388736292</v>
      </c>
      <c r="BA290" s="8">
        <v>71.701234382552116</v>
      </c>
      <c r="BB290" s="8">
        <v>73.287544877741311</v>
      </c>
    </row>
    <row r="291" spans="1:54" x14ac:dyDescent="0.2">
      <c r="A291" s="2" t="s">
        <v>289</v>
      </c>
      <c r="B291" s="2" t="str">
        <f t="shared" si="17"/>
        <v>39</v>
      </c>
      <c r="C291" s="2">
        <v>39005</v>
      </c>
      <c r="D291" s="2" t="s">
        <v>294</v>
      </c>
      <c r="E291" s="6">
        <v>8.6890358298084109</v>
      </c>
      <c r="F291" s="6">
        <v>7.5238173675043543</v>
      </c>
      <c r="G291" s="6">
        <v>7.8021853694948993</v>
      </c>
      <c r="H291" s="6">
        <v>7.8743331674545907</v>
      </c>
      <c r="I291" s="6">
        <v>6.6807870116944512</v>
      </c>
      <c r="J291" s="6">
        <v>7.1203841751679526</v>
      </c>
      <c r="K291" s="6">
        <v>9.5162134859417762</v>
      </c>
      <c r="L291" s="6">
        <v>11.544953719830804</v>
      </c>
      <c r="M291" s="6">
        <v>11.936542423488431</v>
      </c>
      <c r="N291" s="6">
        <v>9.9985498880318495</v>
      </c>
      <c r="O291" s="6">
        <v>11.125847972132371</v>
      </c>
      <c r="P291" s="6">
        <v>11.198581239114208</v>
      </c>
      <c r="Q291" s="6">
        <v>9.9182649912913661</v>
      </c>
      <c r="R291" s="6">
        <v>8.6379487434685238</v>
      </c>
      <c r="S291" s="6">
        <v>7.3576324956456833</v>
      </c>
      <c r="T291" s="6">
        <v>6.077316247822842</v>
      </c>
      <c r="U291" s="6">
        <v>3.6360000000000001</v>
      </c>
      <c r="V291" s="6">
        <v>4.7969999999999997</v>
      </c>
      <c r="W291" s="6">
        <v>8.4740000000000002</v>
      </c>
      <c r="X291" s="6">
        <v>1.571</v>
      </c>
      <c r="Y291" s="8">
        <v>5.6356666666666664</v>
      </c>
      <c r="Z291" s="8">
        <v>5.6356666666666664</v>
      </c>
      <c r="AA291" s="8">
        <v>5.6356666666666664</v>
      </c>
      <c r="AB291" s="8">
        <v>5.6356666666666664</v>
      </c>
      <c r="AC291" s="8">
        <v>5.6356666666666664</v>
      </c>
      <c r="AD291" s="6">
        <v>8.0910374999998567</v>
      </c>
      <c r="AE291" s="6">
        <v>8.8331249999998818</v>
      </c>
      <c r="AF291" s="6">
        <v>9.5752124999999069</v>
      </c>
      <c r="AG291" s="6">
        <v>10.317299999999932</v>
      </c>
      <c r="AH291" s="6">
        <v>11.059387499999957</v>
      </c>
      <c r="AI291" s="6">
        <v>11.801474999999982</v>
      </c>
      <c r="AJ291" s="6">
        <v>12.543562500000007</v>
      </c>
      <c r="AK291" s="6">
        <v>13.285650000000032</v>
      </c>
      <c r="AL291" s="6">
        <v>14.02773749999983</v>
      </c>
      <c r="AM291" s="6">
        <v>14.769824999999855</v>
      </c>
      <c r="AN291" s="6">
        <v>15.51191249999988</v>
      </c>
      <c r="AO291" s="6">
        <v>16.253999999999905</v>
      </c>
      <c r="AP291" s="6">
        <v>17.025445190619394</v>
      </c>
      <c r="AQ291" s="6">
        <v>17.796890381238882</v>
      </c>
      <c r="AR291" s="6">
        <v>18.56833557185837</v>
      </c>
      <c r="AS291" s="6">
        <v>19.339780762477858</v>
      </c>
      <c r="AT291" s="6">
        <v>20.111225953097346</v>
      </c>
      <c r="AU291" s="6">
        <v>20.882671143716834</v>
      </c>
      <c r="AV291" s="6">
        <v>21.654116334336095</v>
      </c>
      <c r="AW291" s="6">
        <v>22.425561524955583</v>
      </c>
      <c r="AX291" s="8">
        <v>22.532349913169639</v>
      </c>
      <c r="AY291" s="8">
        <v>23.066291854240006</v>
      </c>
      <c r="AZ291" s="8">
        <v>23.600233795310402</v>
      </c>
      <c r="BA291" s="8">
        <v>24.134175736380769</v>
      </c>
      <c r="BB291" s="8">
        <v>24.668117677451136</v>
      </c>
    </row>
    <row r="292" spans="1:54" x14ac:dyDescent="0.2">
      <c r="A292" s="2" t="s">
        <v>289</v>
      </c>
      <c r="B292" s="2" t="str">
        <f t="shared" si="17"/>
        <v>39</v>
      </c>
      <c r="C292" s="2">
        <v>39006</v>
      </c>
      <c r="D292" s="2" t="s">
        <v>295</v>
      </c>
      <c r="E292" s="6">
        <v>1.7282060213983579</v>
      </c>
      <c r="F292" s="6">
        <v>1.4964498631500374</v>
      </c>
      <c r="G292" s="6">
        <v>1.5518158745956707</v>
      </c>
      <c r="H292" s="6">
        <v>1.5661657128638964</v>
      </c>
      <c r="I292" s="6">
        <v>1.3287753172430954</v>
      </c>
      <c r="J292" s="6">
        <v>1.4162090072157254</v>
      </c>
      <c r="K292" s="6">
        <v>1.8927275441652152</v>
      </c>
      <c r="L292" s="6">
        <v>2.2962338890271212</v>
      </c>
      <c r="M292" s="6">
        <v>2.3741189350584722</v>
      </c>
      <c r="N292" s="6">
        <v>1.9886618561831304</v>
      </c>
      <c r="O292" s="6">
        <v>2.2128758397611348</v>
      </c>
      <c r="P292" s="6">
        <v>2.2273421249066931</v>
      </c>
      <c r="Q292" s="6">
        <v>1.9378736999253543</v>
      </c>
      <c r="R292" s="6">
        <v>1.6484052749440159</v>
      </c>
      <c r="S292" s="6">
        <v>1.3589368499626775</v>
      </c>
      <c r="T292" s="6">
        <v>1.0694684249813389</v>
      </c>
      <c r="U292" s="6">
        <v>0.438</v>
      </c>
      <c r="V292" s="6">
        <v>0.78</v>
      </c>
      <c r="W292" s="6">
        <v>1.176948424068768</v>
      </c>
      <c r="X292" s="6">
        <v>1.135</v>
      </c>
      <c r="Y292" s="8">
        <v>0.79831614135625595</v>
      </c>
      <c r="Z292" s="8">
        <v>0.79831614135625595</v>
      </c>
      <c r="AA292" s="8">
        <v>0.79831614135625595</v>
      </c>
      <c r="AB292" s="8">
        <v>0.79831614135625595</v>
      </c>
      <c r="AC292" s="8">
        <v>0.79831614135625595</v>
      </c>
      <c r="AD292" s="6">
        <v>0</v>
      </c>
      <c r="AE292" s="6">
        <v>0</v>
      </c>
      <c r="AF292" s="6">
        <v>0</v>
      </c>
      <c r="AG292" s="6">
        <v>0</v>
      </c>
      <c r="AH292" s="6">
        <v>0</v>
      </c>
      <c r="AI292" s="6">
        <v>0</v>
      </c>
      <c r="AJ292" s="6">
        <v>0</v>
      </c>
      <c r="AK292" s="6">
        <v>0</v>
      </c>
      <c r="AL292" s="6">
        <v>0</v>
      </c>
      <c r="AM292" s="6">
        <v>0</v>
      </c>
      <c r="AN292" s="6">
        <v>0</v>
      </c>
      <c r="AO292" s="6">
        <v>0</v>
      </c>
      <c r="AP292" s="6">
        <v>0</v>
      </c>
      <c r="AQ292" s="6">
        <v>0</v>
      </c>
      <c r="AR292" s="6">
        <v>0</v>
      </c>
      <c r="AS292" s="6">
        <v>0</v>
      </c>
      <c r="AT292" s="6">
        <v>0</v>
      </c>
      <c r="AU292" s="6">
        <v>0</v>
      </c>
      <c r="AV292" s="6">
        <v>0</v>
      </c>
      <c r="AW292" s="6">
        <v>0</v>
      </c>
      <c r="AX292" s="8">
        <v>0</v>
      </c>
      <c r="AY292" s="8">
        <v>0</v>
      </c>
      <c r="AZ292" s="8">
        <v>0</v>
      </c>
      <c r="BA292" s="8">
        <v>0</v>
      </c>
      <c r="BB292" s="8">
        <v>0</v>
      </c>
    </row>
    <row r="293" spans="1:54" x14ac:dyDescent="0.2">
      <c r="A293" s="2" t="s">
        <v>289</v>
      </c>
      <c r="B293" s="2" t="str">
        <f t="shared" si="17"/>
        <v>39</v>
      </c>
      <c r="C293" s="2">
        <v>39007</v>
      </c>
      <c r="D293" s="2" t="s">
        <v>296</v>
      </c>
      <c r="E293" s="6">
        <v>3265.297</v>
      </c>
      <c r="F293" s="6">
        <v>3317.4070000000002</v>
      </c>
      <c r="G293" s="6">
        <v>3306.6460000000002</v>
      </c>
      <c r="H293" s="6">
        <v>3288.3359999999998</v>
      </c>
      <c r="I293" s="6">
        <v>3208.0889999999999</v>
      </c>
      <c r="J293" s="6">
        <v>3224.9679999999998</v>
      </c>
      <c r="K293" s="6">
        <v>3351.259</v>
      </c>
      <c r="L293" s="6">
        <v>3496.19</v>
      </c>
      <c r="M293" s="6">
        <v>3480.8989999999999</v>
      </c>
      <c r="N293" s="6">
        <v>3511.9490000000001</v>
      </c>
      <c r="O293" s="6">
        <v>3436.913</v>
      </c>
      <c r="P293" s="6">
        <v>3573.4119999999998</v>
      </c>
      <c r="Q293" s="6">
        <v>3394.4319999999998</v>
      </c>
      <c r="R293" s="6">
        <v>3299.739</v>
      </c>
      <c r="S293" s="6">
        <v>3306.3609999999999</v>
      </c>
      <c r="T293" s="6">
        <v>3385.8490000000002</v>
      </c>
      <c r="U293" s="6">
        <v>3429.4659999999999</v>
      </c>
      <c r="V293" s="6">
        <v>3553.1120000000001</v>
      </c>
      <c r="W293" s="6">
        <v>3539.1060000000002</v>
      </c>
      <c r="X293" s="6">
        <v>3468.9479999999999</v>
      </c>
      <c r="Y293" s="8">
        <v>3511.9267331582669</v>
      </c>
      <c r="Z293" s="8">
        <v>3573.0654257352962</v>
      </c>
      <c r="AA293" s="8">
        <v>3634.2041183123274</v>
      </c>
      <c r="AB293" s="8">
        <v>3695.3428108893568</v>
      </c>
      <c r="AC293" s="8">
        <v>3756.4815034663898</v>
      </c>
      <c r="AD293" s="6">
        <v>1922.2446600000112</v>
      </c>
      <c r="AE293" s="6">
        <v>1968.7542000000103</v>
      </c>
      <c r="AF293" s="6">
        <v>2015.2637400000094</v>
      </c>
      <c r="AG293" s="6">
        <v>2061.7732800000085</v>
      </c>
      <c r="AH293" s="6">
        <v>2108.2828200000076</v>
      </c>
      <c r="AI293" s="6">
        <v>2154.7923600000067</v>
      </c>
      <c r="AJ293" s="6">
        <v>2201.3019000000058</v>
      </c>
      <c r="AK293" s="6">
        <v>2247.8114400000049</v>
      </c>
      <c r="AL293" s="6">
        <v>2294.3209800000186</v>
      </c>
      <c r="AM293" s="6">
        <v>2340.8305200000177</v>
      </c>
      <c r="AN293" s="6">
        <v>2387.3400600000168</v>
      </c>
      <c r="AO293" s="6">
        <v>2433.8496000000159</v>
      </c>
      <c r="AP293" s="6">
        <v>2446.7653059281656</v>
      </c>
      <c r="AQ293" s="6">
        <v>2459.6810118563299</v>
      </c>
      <c r="AR293" s="6">
        <v>2472.5967177844977</v>
      </c>
      <c r="AS293" s="6">
        <v>2485.512423712662</v>
      </c>
      <c r="AT293" s="6">
        <v>2498.4281296408262</v>
      </c>
      <c r="AU293" s="6">
        <v>2511.3438355689905</v>
      </c>
      <c r="AV293" s="6">
        <v>2524.2595414971547</v>
      </c>
      <c r="AW293" s="6">
        <v>2537.1752474253226</v>
      </c>
      <c r="AX293" s="8">
        <v>2549.2570343178231</v>
      </c>
      <c r="AY293" s="8">
        <v>2609.6659687803331</v>
      </c>
      <c r="AZ293" s="8">
        <v>2670.0749032428394</v>
      </c>
      <c r="BA293" s="8">
        <v>2730.4838377053456</v>
      </c>
      <c r="BB293" s="8">
        <v>2790.8927721678556</v>
      </c>
    </row>
    <row r="294" spans="1:54" x14ac:dyDescent="0.2">
      <c r="A294" s="2" t="s">
        <v>289</v>
      </c>
      <c r="B294" s="2" t="str">
        <f t="shared" si="17"/>
        <v>39</v>
      </c>
      <c r="C294" s="2">
        <v>39008</v>
      </c>
      <c r="D294" s="2" t="s">
        <v>297</v>
      </c>
      <c r="E294" s="6">
        <v>11.90541925852202</v>
      </c>
      <c r="F294" s="6">
        <v>10.30887683503359</v>
      </c>
      <c r="G294" s="6">
        <v>10.690287136103509</v>
      </c>
      <c r="H294" s="6">
        <v>10.789141577506843</v>
      </c>
      <c r="I294" s="6">
        <v>9.1537855187857673</v>
      </c>
      <c r="J294" s="6">
        <v>9.7561064941527746</v>
      </c>
      <c r="K294" s="6">
        <v>13.038789748693706</v>
      </c>
      <c r="L294" s="6">
        <v>15.818500124409058</v>
      </c>
      <c r="M294" s="6">
        <v>16.355041552625032</v>
      </c>
      <c r="N294" s="6">
        <v>13.699670564817119</v>
      </c>
      <c r="O294" s="6">
        <v>15.244255785021151</v>
      </c>
      <c r="P294" s="6">
        <v>15.343912416023887</v>
      </c>
      <c r="Q294" s="6">
        <v>12.708329932819108</v>
      </c>
      <c r="R294" s="6">
        <v>10.072747449614331</v>
      </c>
      <c r="S294" s="6">
        <v>7.4371649664095525</v>
      </c>
      <c r="T294" s="6">
        <v>4.8015824832047773</v>
      </c>
      <c r="U294" s="6">
        <v>1.5249999999999999</v>
      </c>
      <c r="V294" s="6">
        <v>2.1659999999999999</v>
      </c>
      <c r="W294" s="6">
        <v>2.4529999999999998</v>
      </c>
      <c r="X294" s="6">
        <v>2.97</v>
      </c>
      <c r="Y294" s="8">
        <v>2.048</v>
      </c>
      <c r="Z294" s="8">
        <v>2.048</v>
      </c>
      <c r="AA294" s="8">
        <v>2.048</v>
      </c>
      <c r="AB294" s="8">
        <v>2.048</v>
      </c>
      <c r="AC294" s="8">
        <v>2.048</v>
      </c>
      <c r="AD294" s="6">
        <v>0</v>
      </c>
      <c r="AE294" s="6">
        <v>0</v>
      </c>
      <c r="AF294" s="6">
        <v>0</v>
      </c>
      <c r="AG294" s="6">
        <v>0</v>
      </c>
      <c r="AH294" s="6">
        <v>0</v>
      </c>
      <c r="AI294" s="6">
        <v>0</v>
      </c>
      <c r="AJ294" s="6">
        <v>0</v>
      </c>
      <c r="AK294" s="6">
        <v>0</v>
      </c>
      <c r="AL294" s="6">
        <v>0</v>
      </c>
      <c r="AM294" s="6">
        <v>0</v>
      </c>
      <c r="AN294" s="6">
        <v>0</v>
      </c>
      <c r="AO294" s="6">
        <v>0</v>
      </c>
      <c r="AP294" s="6">
        <v>0</v>
      </c>
      <c r="AQ294" s="6">
        <v>0</v>
      </c>
      <c r="AR294" s="6">
        <v>0</v>
      </c>
      <c r="AS294" s="6">
        <v>0</v>
      </c>
      <c r="AT294" s="6">
        <v>0</v>
      </c>
      <c r="AU294" s="6">
        <v>0</v>
      </c>
      <c r="AV294" s="6">
        <v>0</v>
      </c>
      <c r="AW294" s="6">
        <v>0</v>
      </c>
      <c r="AX294" s="8">
        <v>0</v>
      </c>
      <c r="AY294" s="8">
        <v>0</v>
      </c>
      <c r="AZ294" s="8">
        <v>0</v>
      </c>
      <c r="BA294" s="8">
        <v>0</v>
      </c>
      <c r="BB294" s="8">
        <v>0</v>
      </c>
    </row>
    <row r="295" spans="1:54" x14ac:dyDescent="0.2">
      <c r="A295" s="2" t="s">
        <v>289</v>
      </c>
      <c r="B295" s="2" t="str">
        <f t="shared" si="17"/>
        <v>39</v>
      </c>
      <c r="C295" s="2">
        <v>39009</v>
      </c>
      <c r="D295" s="2" t="s">
        <v>298</v>
      </c>
      <c r="E295" s="6">
        <v>2.1602575267479471</v>
      </c>
      <c r="F295" s="6">
        <v>1.8705623289375464</v>
      </c>
      <c r="G295" s="6">
        <v>1.9397698432445882</v>
      </c>
      <c r="H295" s="6">
        <v>1.9577071410798705</v>
      </c>
      <c r="I295" s="6">
        <v>1.660969146553869</v>
      </c>
      <c r="J295" s="6">
        <v>1.7702612590196565</v>
      </c>
      <c r="K295" s="6">
        <v>2.3659094302065187</v>
      </c>
      <c r="L295" s="6">
        <v>2.8702923612839011</v>
      </c>
      <c r="M295" s="6">
        <v>2.9676486688230903</v>
      </c>
      <c r="N295" s="6">
        <v>2.4858273202289123</v>
      </c>
      <c r="O295" s="6">
        <v>2.7660947997014182</v>
      </c>
      <c r="P295" s="6">
        <v>2.7841776561333664</v>
      </c>
      <c r="Q295" s="6">
        <v>3.6995421249066931</v>
      </c>
      <c r="R295" s="6">
        <v>4.6149065936800202</v>
      </c>
      <c r="S295" s="6">
        <v>5.5302710624533464</v>
      </c>
      <c r="T295" s="6">
        <v>6.4456355312266735</v>
      </c>
      <c r="U295" s="6">
        <v>6.6079999999999997</v>
      </c>
      <c r="V295" s="6">
        <v>7.3609999999999998</v>
      </c>
      <c r="W295" s="6">
        <v>7.1280000000000001</v>
      </c>
      <c r="X295" s="6">
        <v>8.4410000000000007</v>
      </c>
      <c r="Y295" s="8">
        <v>8.451219259724212</v>
      </c>
      <c r="Z295" s="8">
        <v>11.106617834587098</v>
      </c>
      <c r="AA295" s="8">
        <v>13.762016409449927</v>
      </c>
      <c r="AB295" s="8">
        <v>16.41741498431287</v>
      </c>
      <c r="AC295" s="8">
        <v>19.072813559175756</v>
      </c>
      <c r="AD295" s="6">
        <v>0</v>
      </c>
      <c r="AE295" s="6">
        <v>0</v>
      </c>
      <c r="AF295" s="6">
        <v>0</v>
      </c>
      <c r="AG295" s="6">
        <v>0</v>
      </c>
      <c r="AH295" s="6">
        <v>0</v>
      </c>
      <c r="AI295" s="6">
        <v>0</v>
      </c>
      <c r="AJ295" s="6">
        <v>0</v>
      </c>
      <c r="AK295" s="6">
        <v>0</v>
      </c>
      <c r="AL295" s="6">
        <v>0</v>
      </c>
      <c r="AM295" s="6">
        <v>0</v>
      </c>
      <c r="AN295" s="6">
        <v>0</v>
      </c>
      <c r="AO295" s="6">
        <v>0</v>
      </c>
      <c r="AP295" s="6">
        <v>0</v>
      </c>
      <c r="AQ295" s="6">
        <v>0</v>
      </c>
      <c r="AR295" s="6">
        <v>0</v>
      </c>
      <c r="AS295" s="6">
        <v>0</v>
      </c>
      <c r="AT295" s="6">
        <v>0</v>
      </c>
      <c r="AU295" s="6">
        <v>0</v>
      </c>
      <c r="AV295" s="6">
        <v>0</v>
      </c>
      <c r="AW295" s="6">
        <v>0</v>
      </c>
      <c r="AX295" s="8">
        <v>0</v>
      </c>
      <c r="AY295" s="8">
        <v>0</v>
      </c>
      <c r="AZ295" s="8">
        <v>0</v>
      </c>
      <c r="BA295" s="8">
        <v>0</v>
      </c>
      <c r="BB295" s="8">
        <v>0</v>
      </c>
    </row>
    <row r="296" spans="1:54" x14ac:dyDescent="0.2">
      <c r="A296" s="2" t="s">
        <v>289</v>
      </c>
      <c r="B296" s="2" t="str">
        <f t="shared" si="17"/>
        <v>39</v>
      </c>
      <c r="C296" s="2">
        <v>39010</v>
      </c>
      <c r="D296" s="2" t="s">
        <v>299</v>
      </c>
      <c r="E296" s="6">
        <v>58.326953222194575</v>
      </c>
      <c r="F296" s="6">
        <v>50.505182881313765</v>
      </c>
      <c r="G296" s="6">
        <v>52.373785767603884</v>
      </c>
      <c r="H296" s="6">
        <v>52.85809280915651</v>
      </c>
      <c r="I296" s="6">
        <v>44.84616695695447</v>
      </c>
      <c r="J296" s="6">
        <v>47.797053993530731</v>
      </c>
      <c r="K296" s="6">
        <v>63.879554615576019</v>
      </c>
      <c r="L296" s="6">
        <v>77.497893754665341</v>
      </c>
      <c r="M296" s="6">
        <v>80.126514058223449</v>
      </c>
      <c r="N296" s="6">
        <v>67.117337646180644</v>
      </c>
      <c r="O296" s="6">
        <v>74.684559591938296</v>
      </c>
      <c r="P296" s="6">
        <v>75.172796715600896</v>
      </c>
      <c r="Q296" s="6">
        <v>88.355037372480723</v>
      </c>
      <c r="R296" s="6">
        <v>101.53727802936054</v>
      </c>
      <c r="S296" s="6">
        <v>114.71951868624038</v>
      </c>
      <c r="T296" s="6">
        <v>127.90175934312019</v>
      </c>
      <c r="U296" s="6">
        <v>133.71899999999999</v>
      </c>
      <c r="V296" s="6">
        <v>141.084</v>
      </c>
      <c r="W296" s="6">
        <v>153.39099999999999</v>
      </c>
      <c r="X296" s="6">
        <v>157.1</v>
      </c>
      <c r="Y296" s="8">
        <v>166.70384592291975</v>
      </c>
      <c r="Z296" s="8">
        <v>211.43596021032499</v>
      </c>
      <c r="AA296" s="8">
        <v>256.16807449772932</v>
      </c>
      <c r="AB296" s="8">
        <v>300.90018878513456</v>
      </c>
      <c r="AC296" s="8">
        <v>345.63230307253798</v>
      </c>
      <c r="AD296" s="6">
        <v>0.47652500000003783</v>
      </c>
      <c r="AE296" s="6">
        <v>7.020249999999578</v>
      </c>
      <c r="AF296" s="6">
        <v>13.563974999999118</v>
      </c>
      <c r="AG296" s="6">
        <v>20.107700000000477</v>
      </c>
      <c r="AH296" s="6">
        <v>26.651425000000017</v>
      </c>
      <c r="AI296" s="6">
        <v>33.195149999999558</v>
      </c>
      <c r="AJ296" s="6">
        <v>39.738874999999098</v>
      </c>
      <c r="AK296" s="6">
        <v>46.282600000000457</v>
      </c>
      <c r="AL296" s="6">
        <v>52.826324999999997</v>
      </c>
      <c r="AM296" s="6">
        <v>59.370049999999537</v>
      </c>
      <c r="AN296" s="6">
        <v>65.913774999999077</v>
      </c>
      <c r="AO296" s="6">
        <v>72.457500000000437</v>
      </c>
      <c r="AP296" s="6">
        <v>76.769043083906581</v>
      </c>
      <c r="AQ296" s="6">
        <v>81.080586167810907</v>
      </c>
      <c r="AR296" s="6">
        <v>85.392129251717051</v>
      </c>
      <c r="AS296" s="6">
        <v>89.703672335621377</v>
      </c>
      <c r="AT296" s="6">
        <v>94.015215419527522</v>
      </c>
      <c r="AU296" s="6">
        <v>98.326758503431847</v>
      </c>
      <c r="AV296" s="6">
        <v>102.63830158733799</v>
      </c>
      <c r="AW296" s="6">
        <v>106.94984467124232</v>
      </c>
      <c r="AX296" s="8">
        <v>109.49626954436644</v>
      </c>
      <c r="AY296" s="8">
        <v>122.22839390998979</v>
      </c>
      <c r="AZ296" s="8">
        <v>134.96051827561405</v>
      </c>
      <c r="BA296" s="8">
        <v>147.69264264123831</v>
      </c>
      <c r="BB296" s="8">
        <v>160.42476700686166</v>
      </c>
    </row>
    <row r="297" spans="1:54" x14ac:dyDescent="0.2">
      <c r="A297" s="2" t="s">
        <v>289</v>
      </c>
      <c r="B297" s="2" t="str">
        <f t="shared" si="17"/>
        <v>39</v>
      </c>
      <c r="C297" s="2">
        <v>39011</v>
      </c>
      <c r="D297" s="2" t="s">
        <v>300</v>
      </c>
      <c r="E297" s="6">
        <v>6.4807725802438423</v>
      </c>
      <c r="F297" s="6">
        <v>5.6116869868126402</v>
      </c>
      <c r="G297" s="6">
        <v>5.8193095297337649</v>
      </c>
      <c r="H297" s="6">
        <v>5.8731214232396125</v>
      </c>
      <c r="I297" s="6">
        <v>4.9829074396616075</v>
      </c>
      <c r="J297" s="6">
        <v>5.3107837770589708</v>
      </c>
      <c r="K297" s="6">
        <v>7.0977282906195578</v>
      </c>
      <c r="L297" s="6">
        <v>8.6108770838517046</v>
      </c>
      <c r="M297" s="6">
        <v>8.9029460064692714</v>
      </c>
      <c r="N297" s="6">
        <v>7.4574819606867386</v>
      </c>
      <c r="O297" s="6">
        <v>8.2982843991042561</v>
      </c>
      <c r="P297" s="6">
        <v>8.3525329684001015</v>
      </c>
      <c r="Q297" s="6">
        <v>7.4954263747200809</v>
      </c>
      <c r="R297" s="6">
        <v>6.638319781040062</v>
      </c>
      <c r="S297" s="6">
        <v>5.7812131873600405</v>
      </c>
      <c r="T297" s="6">
        <v>4.9241065936800208</v>
      </c>
      <c r="U297" s="6">
        <v>2.7690000000000001</v>
      </c>
      <c r="V297" s="6">
        <v>4.0670000000000002</v>
      </c>
      <c r="W297" s="6">
        <v>5.6970000000000001</v>
      </c>
      <c r="X297" s="6">
        <v>4.5309999999999997</v>
      </c>
      <c r="Y297" s="8">
        <v>4.1776666666666671</v>
      </c>
      <c r="Z297" s="8">
        <v>4.1776666666666671</v>
      </c>
      <c r="AA297" s="8">
        <v>4.1776666666666671</v>
      </c>
      <c r="AB297" s="8">
        <v>4.1776666666666671</v>
      </c>
      <c r="AC297" s="8">
        <v>4.1776666666666671</v>
      </c>
      <c r="AD297" s="6">
        <v>0</v>
      </c>
      <c r="AE297" s="6">
        <v>0</v>
      </c>
      <c r="AF297" s="6">
        <v>0</v>
      </c>
      <c r="AG297" s="6">
        <v>0</v>
      </c>
      <c r="AH297" s="6">
        <v>0</v>
      </c>
      <c r="AI297" s="6">
        <v>0</v>
      </c>
      <c r="AJ297" s="6">
        <v>0</v>
      </c>
      <c r="AK297" s="6">
        <v>0</v>
      </c>
      <c r="AL297" s="6">
        <v>0</v>
      </c>
      <c r="AM297" s="6">
        <v>0</v>
      </c>
      <c r="AN297" s="6">
        <v>0</v>
      </c>
      <c r="AO297" s="6">
        <v>0</v>
      </c>
      <c r="AP297" s="6">
        <v>0</v>
      </c>
      <c r="AQ297" s="6">
        <v>0</v>
      </c>
      <c r="AR297" s="6">
        <v>0</v>
      </c>
      <c r="AS297" s="6">
        <v>0</v>
      </c>
      <c r="AT297" s="6">
        <v>0</v>
      </c>
      <c r="AU297" s="6">
        <v>0</v>
      </c>
      <c r="AV297" s="6">
        <v>0</v>
      </c>
      <c r="AW297" s="6">
        <v>0</v>
      </c>
      <c r="AX297" s="8">
        <v>0</v>
      </c>
      <c r="AY297" s="8">
        <v>0</v>
      </c>
      <c r="AZ297" s="8">
        <v>0</v>
      </c>
      <c r="BA297" s="8">
        <v>0</v>
      </c>
      <c r="BB297" s="8">
        <v>0</v>
      </c>
    </row>
    <row r="298" spans="1:54" x14ac:dyDescent="0.2">
      <c r="A298" s="2" t="s">
        <v>289</v>
      </c>
      <c r="B298" s="2" t="str">
        <f t="shared" si="17"/>
        <v>39</v>
      </c>
      <c r="C298" s="2">
        <v>39012</v>
      </c>
      <c r="D298" s="2" t="s">
        <v>301</v>
      </c>
      <c r="E298" s="6">
        <v>28.179359293356555</v>
      </c>
      <c r="F298" s="6">
        <v>24.40044637969644</v>
      </c>
      <c r="G298" s="6">
        <v>25.303219955212739</v>
      </c>
      <c r="H298" s="6">
        <v>25.537202040308532</v>
      </c>
      <c r="I298" s="6">
        <v>21.666419756158248</v>
      </c>
      <c r="J298" s="6">
        <v>23.092074645434185</v>
      </c>
      <c r="K298" s="6">
        <v>30.861974122916148</v>
      </c>
      <c r="L298" s="6">
        <v>37.441369246081116</v>
      </c>
      <c r="M298" s="6">
        <v>38.711328191092313</v>
      </c>
      <c r="N298" s="6">
        <v>32.426236377208262</v>
      </c>
      <c r="O298" s="6">
        <v>36.082169942771834</v>
      </c>
      <c r="P298" s="6">
        <v>36.318050758895247</v>
      </c>
      <c r="Q298" s="6">
        <v>40.220840607116195</v>
      </c>
      <c r="R298" s="6">
        <v>44.123630455337143</v>
      </c>
      <c r="S298" s="6">
        <v>48.026420303558098</v>
      </c>
      <c r="T298" s="6">
        <v>51.929210151779046</v>
      </c>
      <c r="U298" s="6">
        <v>52.881</v>
      </c>
      <c r="V298" s="6">
        <v>55.832000000000001</v>
      </c>
      <c r="W298" s="6">
        <v>53.881</v>
      </c>
      <c r="X298" s="6">
        <v>59.189</v>
      </c>
      <c r="Y298" s="8">
        <v>61.733444948556553</v>
      </c>
      <c r="Z298" s="8">
        <v>74.170049423326873</v>
      </c>
      <c r="AA298" s="8">
        <v>86.606653898098102</v>
      </c>
      <c r="AB298" s="8">
        <v>99.043258372868422</v>
      </c>
      <c r="AC298" s="8">
        <v>111.4798628476392</v>
      </c>
      <c r="AD298" s="6">
        <v>0</v>
      </c>
      <c r="AE298" s="6">
        <v>0</v>
      </c>
      <c r="AF298" s="6">
        <v>0</v>
      </c>
      <c r="AG298" s="6">
        <v>0</v>
      </c>
      <c r="AH298" s="6">
        <v>0</v>
      </c>
      <c r="AI298" s="6">
        <v>0</v>
      </c>
      <c r="AJ298" s="6">
        <v>0</v>
      </c>
      <c r="AK298" s="6">
        <v>0</v>
      </c>
      <c r="AL298" s="6">
        <v>0</v>
      </c>
      <c r="AM298" s="6">
        <v>0</v>
      </c>
      <c r="AN298" s="6">
        <v>0</v>
      </c>
      <c r="AO298" s="6">
        <v>0</v>
      </c>
      <c r="AP298" s="6">
        <v>0</v>
      </c>
      <c r="AQ298" s="6">
        <v>0</v>
      </c>
      <c r="AR298" s="6">
        <v>0</v>
      </c>
      <c r="AS298" s="6">
        <v>0</v>
      </c>
      <c r="AT298" s="6">
        <v>0</v>
      </c>
      <c r="AU298" s="6">
        <v>0</v>
      </c>
      <c r="AV298" s="6">
        <v>0</v>
      </c>
      <c r="AW298" s="6">
        <v>0</v>
      </c>
      <c r="AX298" s="8">
        <v>0</v>
      </c>
      <c r="AY298" s="8">
        <v>0</v>
      </c>
      <c r="AZ298" s="8">
        <v>0</v>
      </c>
      <c r="BA298" s="8">
        <v>0</v>
      </c>
      <c r="BB298" s="8">
        <v>0</v>
      </c>
    </row>
    <row r="299" spans="1:54" x14ac:dyDescent="0.2">
      <c r="A299" s="2" t="s">
        <v>289</v>
      </c>
      <c r="B299" s="2" t="str">
        <f t="shared" si="17"/>
        <v>39</v>
      </c>
      <c r="C299" s="2">
        <v>39013</v>
      </c>
      <c r="D299" s="2" t="s">
        <v>302</v>
      </c>
      <c r="E299" s="6">
        <v>25.347021647175914</v>
      </c>
      <c r="F299" s="6">
        <v>21.94793132620055</v>
      </c>
      <c r="G299" s="6">
        <v>22.7599661607365</v>
      </c>
      <c r="H299" s="6">
        <v>22.970430455337148</v>
      </c>
      <c r="I299" s="6">
        <v>19.488704652898729</v>
      </c>
      <c r="J299" s="6">
        <v>20.771065439163973</v>
      </c>
      <c r="K299" s="6">
        <v>27.760003981089824</v>
      </c>
      <c r="L299" s="6">
        <v>33.67809703906444</v>
      </c>
      <c r="M299" s="6">
        <v>34.82041104752426</v>
      </c>
      <c r="N299" s="6">
        <v>29.167040557352575</v>
      </c>
      <c r="O299" s="6">
        <v>32.455512316496645</v>
      </c>
      <c r="P299" s="6">
        <v>32.667684498631502</v>
      </c>
      <c r="Q299" s="6">
        <v>29.461947598905205</v>
      </c>
      <c r="R299" s="6">
        <v>26.256210699178901</v>
      </c>
      <c r="S299" s="6">
        <v>23.050473799452597</v>
      </c>
      <c r="T299" s="6">
        <v>19.844736899726296</v>
      </c>
      <c r="U299" s="6">
        <v>11.105</v>
      </c>
      <c r="V299" s="6">
        <v>16.638999999999999</v>
      </c>
      <c r="W299" s="6">
        <v>16.936</v>
      </c>
      <c r="X299" s="6">
        <v>14.355</v>
      </c>
      <c r="Y299" s="8">
        <v>14.893333333333333</v>
      </c>
      <c r="Z299" s="8">
        <v>14.893333333333333</v>
      </c>
      <c r="AA299" s="8">
        <v>14.893333333333333</v>
      </c>
      <c r="AB299" s="8">
        <v>14.893333333333333</v>
      </c>
      <c r="AC299" s="8">
        <v>14.893333333333333</v>
      </c>
      <c r="AD299" s="6">
        <v>0</v>
      </c>
      <c r="AE299" s="6">
        <v>0</v>
      </c>
      <c r="AF299" s="6">
        <v>0</v>
      </c>
      <c r="AG299" s="6">
        <v>0</v>
      </c>
      <c r="AH299" s="6">
        <v>0</v>
      </c>
      <c r="AI299" s="6">
        <v>0</v>
      </c>
      <c r="AJ299" s="6">
        <v>0</v>
      </c>
      <c r="AK299" s="6">
        <v>0</v>
      </c>
      <c r="AL299" s="6">
        <v>0</v>
      </c>
      <c r="AM299" s="6">
        <v>0</v>
      </c>
      <c r="AN299" s="6">
        <v>0</v>
      </c>
      <c r="AO299" s="6">
        <v>0</v>
      </c>
      <c r="AP299" s="6">
        <v>0</v>
      </c>
      <c r="AQ299" s="6">
        <v>0</v>
      </c>
      <c r="AR299" s="6">
        <v>0</v>
      </c>
      <c r="AS299" s="6">
        <v>0</v>
      </c>
      <c r="AT299" s="6">
        <v>0</v>
      </c>
      <c r="AU299" s="6">
        <v>0</v>
      </c>
      <c r="AV299" s="6">
        <v>0</v>
      </c>
      <c r="AW299" s="6">
        <v>0</v>
      </c>
      <c r="AX299" s="8">
        <v>0</v>
      </c>
      <c r="AY299" s="8">
        <v>0</v>
      </c>
      <c r="AZ299" s="8">
        <v>0</v>
      </c>
      <c r="BA299" s="8">
        <v>0</v>
      </c>
      <c r="BB299" s="8">
        <v>0</v>
      </c>
    </row>
    <row r="300" spans="1:54" x14ac:dyDescent="0.2">
      <c r="A300" s="2" t="s">
        <v>289</v>
      </c>
      <c r="B300" s="2" t="str">
        <f t="shared" si="17"/>
        <v>39</v>
      </c>
      <c r="C300" s="2">
        <v>39014</v>
      </c>
      <c r="D300" s="2" t="s">
        <v>303</v>
      </c>
      <c r="E300" s="6">
        <v>2529.0300000000002</v>
      </c>
      <c r="F300" s="6">
        <v>2630.8470000000002</v>
      </c>
      <c r="G300" s="6">
        <v>2557.2080000000001</v>
      </c>
      <c r="H300" s="6">
        <v>2640.0650000000001</v>
      </c>
      <c r="I300" s="6">
        <v>2582.6889999999999</v>
      </c>
      <c r="J300" s="6">
        <v>2560.0520000000001</v>
      </c>
      <c r="K300" s="6">
        <v>2674.6129999999998</v>
      </c>
      <c r="L300" s="6">
        <v>2758.212</v>
      </c>
      <c r="M300" s="6">
        <v>2665.6819999999998</v>
      </c>
      <c r="N300" s="6">
        <v>2859.2539999999999</v>
      </c>
      <c r="O300" s="6">
        <v>2607.6860000000001</v>
      </c>
      <c r="P300" s="6">
        <v>2673.7750000000001</v>
      </c>
      <c r="Q300" s="6">
        <v>2595.277</v>
      </c>
      <c r="R300" s="6">
        <v>2631.2669999999998</v>
      </c>
      <c r="S300" s="6">
        <v>2565.0239999999999</v>
      </c>
      <c r="T300" s="6">
        <v>2498.5410000000002</v>
      </c>
      <c r="U300" s="6">
        <v>2670.1109999999999</v>
      </c>
      <c r="V300" s="6">
        <v>2779.203</v>
      </c>
      <c r="W300" s="6">
        <v>2744.5039999999999</v>
      </c>
      <c r="X300" s="6">
        <v>2719.09</v>
      </c>
      <c r="Y300" s="8">
        <v>2731.2726666666663</v>
      </c>
      <c r="Z300" s="8">
        <v>2758.1773786764707</v>
      </c>
      <c r="AA300" s="8">
        <v>2807.2758862044825</v>
      </c>
      <c r="AB300" s="8">
        <v>2856.3743937324944</v>
      </c>
      <c r="AC300" s="8">
        <v>2905.4729012605062</v>
      </c>
      <c r="AD300" s="6">
        <v>5162.4594524999848</v>
      </c>
      <c r="AE300" s="6">
        <v>5340.0663749999949</v>
      </c>
      <c r="AF300" s="6">
        <v>5517.673297500005</v>
      </c>
      <c r="AG300" s="6">
        <v>5695.2802200000151</v>
      </c>
      <c r="AH300" s="6">
        <v>5872.8871425000252</v>
      </c>
      <c r="AI300" s="6">
        <v>6050.4940650000353</v>
      </c>
      <c r="AJ300" s="6">
        <v>6228.1009874999872</v>
      </c>
      <c r="AK300" s="6">
        <v>6405.7079099999974</v>
      </c>
      <c r="AL300" s="6">
        <v>6583.3148325000075</v>
      </c>
      <c r="AM300" s="6">
        <v>6760.9217550000176</v>
      </c>
      <c r="AN300" s="6">
        <v>6938.5286775000277</v>
      </c>
      <c r="AO300" s="6">
        <v>7116.1355999999796</v>
      </c>
      <c r="AP300" s="6">
        <v>7253.2989301506313</v>
      </c>
      <c r="AQ300" s="6">
        <v>7390.4622603012831</v>
      </c>
      <c r="AR300" s="6">
        <v>7527.6255904519348</v>
      </c>
      <c r="AS300" s="6">
        <v>7664.7889206025866</v>
      </c>
      <c r="AT300" s="6">
        <v>7801.9522507532383</v>
      </c>
      <c r="AU300" s="6">
        <v>7939.1155809038901</v>
      </c>
      <c r="AV300" s="6">
        <v>8076.2789110545418</v>
      </c>
      <c r="AW300" s="6">
        <v>8213.4422412051936</v>
      </c>
      <c r="AX300" s="8">
        <v>8252.5538709252287</v>
      </c>
      <c r="AY300" s="8">
        <v>8448.1120195253461</v>
      </c>
      <c r="AZ300" s="8">
        <v>8643.6701681254781</v>
      </c>
      <c r="BA300" s="8">
        <v>8839.2283167255955</v>
      </c>
      <c r="BB300" s="8">
        <v>9034.7864653257275</v>
      </c>
    </row>
    <row r="301" spans="1:54" x14ac:dyDescent="0.2">
      <c r="A301" s="2" t="s">
        <v>289</v>
      </c>
      <c r="B301" s="2" t="str">
        <f t="shared" si="17"/>
        <v>39</v>
      </c>
      <c r="C301" s="2">
        <v>39015</v>
      </c>
      <c r="D301" s="2" t="s">
        <v>304</v>
      </c>
      <c r="E301" s="6">
        <v>75.949326273990721</v>
      </c>
      <c r="F301" s="6">
        <v>98.016790205162138</v>
      </c>
      <c r="G301" s="6">
        <v>96.722172071475839</v>
      </c>
      <c r="H301" s="6">
        <v>83.308556585043007</v>
      </c>
      <c r="I301" s="6">
        <v>81.06403044341495</v>
      </c>
      <c r="J301" s="6">
        <v>82.576423560555924</v>
      </c>
      <c r="K301" s="6">
        <v>77.197020516214423</v>
      </c>
      <c r="L301" s="6">
        <v>65.619452680344139</v>
      </c>
      <c r="M301" s="6">
        <v>65.132767703507611</v>
      </c>
      <c r="N301" s="6">
        <v>57.627351422898741</v>
      </c>
      <c r="O301" s="6">
        <v>54.561657180675041</v>
      </c>
      <c r="P301" s="6">
        <v>54.659114493712771</v>
      </c>
      <c r="Q301" s="6">
        <v>56.294691594970217</v>
      </c>
      <c r="R301" s="6">
        <v>57.930268696227664</v>
      </c>
      <c r="S301" s="6">
        <v>59.56584579748511</v>
      </c>
      <c r="T301" s="6">
        <v>61.201422898742557</v>
      </c>
      <c r="U301" s="6">
        <v>55.174999999999997</v>
      </c>
      <c r="V301" s="6">
        <v>62.837000000000003</v>
      </c>
      <c r="W301" s="6">
        <v>68.944999999999993</v>
      </c>
      <c r="X301" s="6">
        <v>38.521000000000001</v>
      </c>
      <c r="Y301" s="8">
        <v>62.318999999999996</v>
      </c>
      <c r="Z301" s="8">
        <v>62.318999999999996</v>
      </c>
      <c r="AA301" s="8">
        <v>62.318999999999996</v>
      </c>
      <c r="AB301" s="8">
        <v>62.318999999999996</v>
      </c>
      <c r="AC301" s="8">
        <v>62.318999999999996</v>
      </c>
      <c r="AD301" s="6">
        <v>11.693643749999865</v>
      </c>
      <c r="AE301" s="6">
        <v>12.249374999999873</v>
      </c>
      <c r="AF301" s="6">
        <v>12.805106249999881</v>
      </c>
      <c r="AG301" s="6">
        <v>13.360837499999889</v>
      </c>
      <c r="AH301" s="6">
        <v>13.916568749999897</v>
      </c>
      <c r="AI301" s="6">
        <v>14.472299999999905</v>
      </c>
      <c r="AJ301" s="6">
        <v>15.028031249999913</v>
      </c>
      <c r="AK301" s="6">
        <v>15.583762499999693</v>
      </c>
      <c r="AL301" s="6">
        <v>16.139493749999701</v>
      </c>
      <c r="AM301" s="6">
        <v>16.695224999999709</v>
      </c>
      <c r="AN301" s="6">
        <v>17.250956249999717</v>
      </c>
      <c r="AO301" s="6">
        <v>17.806687499999725</v>
      </c>
      <c r="AP301" s="6">
        <v>18.749801567147642</v>
      </c>
      <c r="AQ301" s="6">
        <v>19.692915634295332</v>
      </c>
      <c r="AR301" s="6">
        <v>20.636029701443022</v>
      </c>
      <c r="AS301" s="6">
        <v>21.579143768590711</v>
      </c>
      <c r="AT301" s="6">
        <v>22.522257835738401</v>
      </c>
      <c r="AU301" s="6">
        <v>23.465371902885863</v>
      </c>
      <c r="AV301" s="6">
        <v>24.408485970033553</v>
      </c>
      <c r="AW301" s="6">
        <v>25.351600037181242</v>
      </c>
      <c r="AX301" s="8">
        <v>25.472321942120203</v>
      </c>
      <c r="AY301" s="8">
        <v>26.075931466815007</v>
      </c>
      <c r="AZ301" s="8">
        <v>26.679540991509782</v>
      </c>
      <c r="BA301" s="8">
        <v>27.283150516204586</v>
      </c>
      <c r="BB301" s="8">
        <v>27.886760040899389</v>
      </c>
    </row>
    <row r="302" spans="1:54" x14ac:dyDescent="0.2">
      <c r="A302" s="2" t="s">
        <v>289</v>
      </c>
      <c r="B302" s="2" t="str">
        <f t="shared" si="17"/>
        <v>39</v>
      </c>
      <c r="C302" s="2">
        <v>39016</v>
      </c>
      <c r="D302" s="2" t="s">
        <v>305</v>
      </c>
      <c r="E302" s="6">
        <v>12.86553371485444</v>
      </c>
      <c r="F302" s="6">
        <v>11.140237870116943</v>
      </c>
      <c r="G302" s="6">
        <v>11.552407066434437</v>
      </c>
      <c r="H302" s="6">
        <v>11.659233640209006</v>
      </c>
      <c r="I302" s="6">
        <v>9.8919940283652643</v>
      </c>
      <c r="J302" s="6">
        <v>10.542889275939288</v>
      </c>
      <c r="K302" s="6">
        <v>14.090305051007713</v>
      </c>
      <c r="L302" s="6">
        <v>17.094185618313013</v>
      </c>
      <c r="M302" s="6">
        <v>17.673996516546403</v>
      </c>
      <c r="N302" s="6">
        <v>14.804482707141078</v>
      </c>
      <c r="O302" s="6">
        <v>16.473631251555112</v>
      </c>
      <c r="P302" s="6">
        <v>16.581324707638718</v>
      </c>
      <c r="Q302" s="6">
        <v>15.666059766110973</v>
      </c>
      <c r="R302" s="6">
        <v>14.750794824583233</v>
      </c>
      <c r="S302" s="6">
        <v>13.835529883055489</v>
      </c>
      <c r="T302" s="6">
        <v>12.920264941527744</v>
      </c>
      <c r="U302" s="6">
        <v>10.57</v>
      </c>
      <c r="V302" s="6">
        <v>12.005000000000001</v>
      </c>
      <c r="W302" s="6">
        <v>12.895</v>
      </c>
      <c r="X302" s="6">
        <v>8.343</v>
      </c>
      <c r="Y302" s="8">
        <v>11.869575853151774</v>
      </c>
      <c r="Z302" s="8">
        <v>11.823333333333332</v>
      </c>
      <c r="AA302" s="8">
        <v>11.823333333333332</v>
      </c>
      <c r="AB302" s="8">
        <v>11.823333333333332</v>
      </c>
      <c r="AC302" s="8">
        <v>11.823333333333332</v>
      </c>
      <c r="AD302" s="6">
        <v>0</v>
      </c>
      <c r="AE302" s="6">
        <v>0</v>
      </c>
      <c r="AF302" s="6">
        <v>0</v>
      </c>
      <c r="AG302" s="6">
        <v>0</v>
      </c>
      <c r="AH302" s="6">
        <v>0</v>
      </c>
      <c r="AI302" s="6">
        <v>0</v>
      </c>
      <c r="AJ302" s="6">
        <v>0</v>
      </c>
      <c r="AK302" s="6">
        <v>0</v>
      </c>
      <c r="AL302" s="6">
        <v>0</v>
      </c>
      <c r="AM302" s="6">
        <v>0</v>
      </c>
      <c r="AN302" s="6">
        <v>0</v>
      </c>
      <c r="AO302" s="6">
        <v>0</v>
      </c>
      <c r="AP302" s="6">
        <v>0</v>
      </c>
      <c r="AQ302" s="6">
        <v>0</v>
      </c>
      <c r="AR302" s="6">
        <v>0</v>
      </c>
      <c r="AS302" s="6">
        <v>0</v>
      </c>
      <c r="AT302" s="6">
        <v>0</v>
      </c>
      <c r="AU302" s="6">
        <v>0</v>
      </c>
      <c r="AV302" s="6">
        <v>0</v>
      </c>
      <c r="AW302" s="6">
        <v>0</v>
      </c>
      <c r="AX302" s="8">
        <v>0</v>
      </c>
      <c r="AY302" s="8">
        <v>0</v>
      </c>
      <c r="AZ302" s="8">
        <v>0</v>
      </c>
      <c r="BA302" s="8">
        <v>0</v>
      </c>
      <c r="BB302" s="8">
        <v>0</v>
      </c>
    </row>
    <row r="303" spans="1:54" x14ac:dyDescent="0.2">
      <c r="A303" s="2" t="s">
        <v>289</v>
      </c>
      <c r="B303" s="2" t="str">
        <f t="shared" si="17"/>
        <v>39</v>
      </c>
      <c r="C303" s="2">
        <v>39017</v>
      </c>
      <c r="D303" s="2" t="s">
        <v>306</v>
      </c>
      <c r="E303" s="6">
        <v>1.2481487932321473</v>
      </c>
      <c r="F303" s="6">
        <v>1.0807693456083602</v>
      </c>
      <c r="G303" s="6">
        <v>1.1207559094302064</v>
      </c>
      <c r="H303" s="6">
        <v>1.1311196815128142</v>
      </c>
      <c r="I303" s="6">
        <v>0.95967106245334666</v>
      </c>
      <c r="J303" s="6">
        <v>1.0228176163224683</v>
      </c>
      <c r="K303" s="6">
        <v>1.3669698930082108</v>
      </c>
      <c r="L303" s="6">
        <v>1.6583911420751432</v>
      </c>
      <c r="M303" s="6">
        <v>1.7146414530977854</v>
      </c>
      <c r="N303" s="6">
        <v>1.4362557850211495</v>
      </c>
      <c r="O303" s="6">
        <v>1.5981881064941525</v>
      </c>
      <c r="P303" s="6">
        <v>1.6086359790992784</v>
      </c>
      <c r="Q303" s="6">
        <v>1.6069087832794229</v>
      </c>
      <c r="R303" s="6">
        <v>1.6051815874595667</v>
      </c>
      <c r="S303" s="6">
        <v>1.6034543916397113</v>
      </c>
      <c r="T303" s="6">
        <v>1.6017271958198556</v>
      </c>
      <c r="U303" s="6">
        <v>1.6017271958198556</v>
      </c>
      <c r="V303" s="6">
        <v>1.6</v>
      </c>
      <c r="W303" s="6">
        <v>1.8831174785100286</v>
      </c>
      <c r="X303" s="6">
        <v>0.64216845878136197</v>
      </c>
      <c r="Y303" s="8">
        <v>1.824082367884202</v>
      </c>
      <c r="Z303" s="8">
        <v>1.9816266712095327</v>
      </c>
      <c r="AA303" s="8">
        <v>2.1391709745348564</v>
      </c>
      <c r="AB303" s="8">
        <v>2.2967152778601871</v>
      </c>
      <c r="AC303" s="8">
        <v>2.4542595811855108</v>
      </c>
      <c r="AD303" s="6">
        <v>0</v>
      </c>
      <c r="AE303" s="6">
        <v>0</v>
      </c>
      <c r="AF303" s="6">
        <v>0</v>
      </c>
      <c r="AG303" s="6">
        <v>0</v>
      </c>
      <c r="AH303" s="6">
        <v>0</v>
      </c>
      <c r="AI303" s="6">
        <v>0</v>
      </c>
      <c r="AJ303" s="6">
        <v>0</v>
      </c>
      <c r="AK303" s="6">
        <v>0</v>
      </c>
      <c r="AL303" s="6">
        <v>0</v>
      </c>
      <c r="AM303" s="6">
        <v>0</v>
      </c>
      <c r="AN303" s="6">
        <v>0</v>
      </c>
      <c r="AO303" s="6">
        <v>0</v>
      </c>
      <c r="AP303" s="6">
        <v>0</v>
      </c>
      <c r="AQ303" s="6">
        <v>0</v>
      </c>
      <c r="AR303" s="6">
        <v>0</v>
      </c>
      <c r="AS303" s="6">
        <v>0</v>
      </c>
      <c r="AT303" s="6">
        <v>0</v>
      </c>
      <c r="AU303" s="6">
        <v>0</v>
      </c>
      <c r="AV303" s="6">
        <v>0</v>
      </c>
      <c r="AW303" s="6">
        <v>0</v>
      </c>
      <c r="AX303" s="8">
        <v>0</v>
      </c>
      <c r="AY303" s="8">
        <v>0</v>
      </c>
      <c r="AZ303" s="8">
        <v>0</v>
      </c>
      <c r="BA303" s="8">
        <v>0</v>
      </c>
      <c r="BB303" s="8">
        <v>0</v>
      </c>
    </row>
    <row r="304" spans="1:54" x14ac:dyDescent="0.2">
      <c r="A304" s="2" t="s">
        <v>289</v>
      </c>
      <c r="B304" s="2" t="str">
        <f t="shared" si="17"/>
        <v>39</v>
      </c>
      <c r="C304" s="2">
        <v>39018</v>
      </c>
      <c r="D304" s="2" t="s">
        <v>307</v>
      </c>
      <c r="E304" s="6">
        <v>3.6964406568798207</v>
      </c>
      <c r="F304" s="6">
        <v>3.2007399850709128</v>
      </c>
      <c r="G304" s="6">
        <v>3.3191617317740727</v>
      </c>
      <c r="H304" s="6">
        <v>3.349854441403334</v>
      </c>
      <c r="I304" s="6">
        <v>2.842102761881065</v>
      </c>
      <c r="J304" s="6">
        <v>3.0291137098780792</v>
      </c>
      <c r="K304" s="6">
        <v>4.0483339139089329</v>
      </c>
      <c r="L304" s="6">
        <v>4.9113891515302308</v>
      </c>
      <c r="M304" s="6">
        <v>5.0779766110972879</v>
      </c>
      <c r="N304" s="6">
        <v>4.2535267479472507</v>
      </c>
      <c r="O304" s="6">
        <v>4.7330955461557593</v>
      </c>
      <c r="P304" s="6">
        <v>4.764037322717094</v>
      </c>
      <c r="Q304" s="6">
        <v>4.7712298581736752</v>
      </c>
      <c r="R304" s="6">
        <v>4.7784223936302563</v>
      </c>
      <c r="S304" s="6">
        <v>4.7856149290868384</v>
      </c>
      <c r="T304" s="6">
        <v>4.7928074645434195</v>
      </c>
      <c r="U304" s="6">
        <v>4.7928074645434195</v>
      </c>
      <c r="V304" s="6">
        <v>4.8</v>
      </c>
      <c r="W304" s="6">
        <v>1.4711855300859598</v>
      </c>
      <c r="X304" s="6">
        <v>1.926505376344086</v>
      </c>
      <c r="Y304" s="8">
        <v>3.694272825578448</v>
      </c>
      <c r="Z304" s="8">
        <v>3.6879976648764594</v>
      </c>
      <c r="AA304" s="8">
        <v>3.6879976648764594</v>
      </c>
      <c r="AB304" s="8">
        <v>3.6879976648764594</v>
      </c>
      <c r="AC304" s="8">
        <v>3.6879976648764594</v>
      </c>
      <c r="AD304" s="6">
        <v>0</v>
      </c>
      <c r="AE304" s="6">
        <v>0</v>
      </c>
      <c r="AF304" s="6">
        <v>0</v>
      </c>
      <c r="AG304" s="6">
        <v>0</v>
      </c>
      <c r="AH304" s="6">
        <v>0</v>
      </c>
      <c r="AI304" s="6">
        <v>0</v>
      </c>
      <c r="AJ304" s="6">
        <v>0</v>
      </c>
      <c r="AK304" s="6">
        <v>0</v>
      </c>
      <c r="AL304" s="6">
        <v>0</v>
      </c>
      <c r="AM304" s="6">
        <v>0</v>
      </c>
      <c r="AN304" s="6">
        <v>0</v>
      </c>
      <c r="AO304" s="6">
        <v>0</v>
      </c>
      <c r="AP304" s="6">
        <v>0</v>
      </c>
      <c r="AQ304" s="6">
        <v>0</v>
      </c>
      <c r="AR304" s="6">
        <v>0</v>
      </c>
      <c r="AS304" s="6">
        <v>0</v>
      </c>
      <c r="AT304" s="6">
        <v>0</v>
      </c>
      <c r="AU304" s="6">
        <v>0</v>
      </c>
      <c r="AV304" s="6">
        <v>0</v>
      </c>
      <c r="AW304" s="6">
        <v>0</v>
      </c>
      <c r="AX304" s="8">
        <v>0</v>
      </c>
      <c r="AY304" s="8">
        <v>0</v>
      </c>
      <c r="AZ304" s="8">
        <v>0</v>
      </c>
      <c r="BA304" s="8">
        <v>0</v>
      </c>
      <c r="BB304" s="8">
        <v>0</v>
      </c>
    </row>
    <row r="305" spans="1:54" x14ac:dyDescent="0.2">
      <c r="A305" s="2" t="s">
        <v>308</v>
      </c>
      <c r="B305" s="2" t="str">
        <f t="shared" si="17"/>
        <v>40</v>
      </c>
      <c r="C305" s="2">
        <v>40001</v>
      </c>
      <c r="D305" s="2" t="s">
        <v>309</v>
      </c>
      <c r="E305" s="6">
        <v>220.62668585776015</v>
      </c>
      <c r="F305" s="6">
        <v>219.37195282027329</v>
      </c>
      <c r="G305" s="6">
        <v>220.13427104986573</v>
      </c>
      <c r="H305" s="6">
        <v>220.65500548873058</v>
      </c>
      <c r="I305" s="6">
        <v>231.33439612285414</v>
      </c>
      <c r="J305" s="6">
        <v>220.92548686208104</v>
      </c>
      <c r="K305" s="6">
        <v>220.29031799602944</v>
      </c>
      <c r="L305" s="6">
        <v>215.72218813499941</v>
      </c>
      <c r="M305" s="6">
        <v>228.77349235081164</v>
      </c>
      <c r="N305" s="6">
        <v>213.69415578652342</v>
      </c>
      <c r="O305" s="6">
        <v>207.72044750671492</v>
      </c>
      <c r="P305" s="6">
        <v>197.94844096695084</v>
      </c>
      <c r="Q305" s="6">
        <v>208.00075277356069</v>
      </c>
      <c r="R305" s="6">
        <v>218.05306458017054</v>
      </c>
      <c r="S305" s="6">
        <v>228.10537638678034</v>
      </c>
      <c r="T305" s="6">
        <v>238.15768819339019</v>
      </c>
      <c r="U305" s="6">
        <v>234.97300000000001</v>
      </c>
      <c r="V305" s="6">
        <v>248.21</v>
      </c>
      <c r="W305" s="6">
        <v>250.66</v>
      </c>
      <c r="X305" s="6">
        <v>36.332000000000001</v>
      </c>
      <c r="Y305" s="8">
        <v>253.55751956744052</v>
      </c>
      <c r="Z305" s="8">
        <v>275.97593419010377</v>
      </c>
      <c r="AA305" s="8">
        <v>298.39434881276702</v>
      </c>
      <c r="AB305" s="8">
        <v>320.81276343543027</v>
      </c>
      <c r="AC305" s="8">
        <v>343.23117805809352</v>
      </c>
      <c r="AD305" s="6">
        <v>65.627700000000232</v>
      </c>
      <c r="AE305" s="6">
        <v>64.976250000000164</v>
      </c>
      <c r="AF305" s="6">
        <v>64.324800000000096</v>
      </c>
      <c r="AG305" s="6">
        <v>63.673350000000255</v>
      </c>
      <c r="AH305" s="6">
        <v>63.021900000000187</v>
      </c>
      <c r="AI305" s="6">
        <v>62.370450000000119</v>
      </c>
      <c r="AJ305" s="6">
        <v>61.719000000000051</v>
      </c>
      <c r="AK305" s="6">
        <v>61.06755000000021</v>
      </c>
      <c r="AL305" s="6">
        <v>60.416100000000142</v>
      </c>
      <c r="AM305" s="6">
        <v>59.764650000000074</v>
      </c>
      <c r="AN305" s="6">
        <v>59.113200000000234</v>
      </c>
      <c r="AO305" s="6">
        <v>58.461750000000166</v>
      </c>
      <c r="AP305" s="6">
        <v>59.369375300784895</v>
      </c>
      <c r="AQ305" s="6">
        <v>60.27700060157008</v>
      </c>
      <c r="AR305" s="6">
        <v>61.184625902355037</v>
      </c>
      <c r="AS305" s="6">
        <v>62.092251203140222</v>
      </c>
      <c r="AT305" s="6">
        <v>62.999876503925407</v>
      </c>
      <c r="AU305" s="6">
        <v>63.907501804710364</v>
      </c>
      <c r="AV305" s="6">
        <v>64.815127105495549</v>
      </c>
      <c r="AW305" s="6">
        <v>65.722752406280506</v>
      </c>
      <c r="AX305" s="8">
        <v>66.984480142309167</v>
      </c>
      <c r="AY305" s="8">
        <v>73.293118822452925</v>
      </c>
      <c r="AZ305" s="8">
        <v>79.601757502597138</v>
      </c>
      <c r="BA305" s="8">
        <v>85.910396182740897</v>
      </c>
      <c r="BB305" s="8">
        <v>92.21903486288511</v>
      </c>
    </row>
    <row r="306" spans="1:54" x14ac:dyDescent="0.2">
      <c r="A306" s="2" t="s">
        <v>308</v>
      </c>
      <c r="B306" s="2" t="str">
        <f t="shared" si="17"/>
        <v>40</v>
      </c>
      <c r="C306" s="2">
        <v>40003</v>
      </c>
      <c r="D306" s="2" t="s">
        <v>310</v>
      </c>
      <c r="E306" s="6">
        <v>36.097141985353943</v>
      </c>
      <c r="F306" s="6">
        <v>34.912725793327908</v>
      </c>
      <c r="G306" s="6">
        <v>32.003122457282345</v>
      </c>
      <c r="H306" s="6">
        <v>33.77147070789259</v>
      </c>
      <c r="I306" s="6">
        <v>33.421153376729045</v>
      </c>
      <c r="J306" s="6">
        <v>33.917296582587468</v>
      </c>
      <c r="K306" s="6">
        <v>41.604373474369403</v>
      </c>
      <c r="L306" s="6">
        <v>46.935189178193653</v>
      </c>
      <c r="M306" s="6">
        <v>53.566914157851912</v>
      </c>
      <c r="N306" s="6">
        <v>56.931385272579334</v>
      </c>
      <c r="O306" s="6">
        <v>57.400500406834823</v>
      </c>
      <c r="P306" s="6">
        <v>58.015231895850278</v>
      </c>
      <c r="Q306" s="6">
        <v>58.668785516680224</v>
      </c>
      <c r="R306" s="6">
        <v>59.322339137510177</v>
      </c>
      <c r="S306" s="6">
        <v>59.975892758340116</v>
      </c>
      <c r="T306" s="6">
        <v>60.629446379170062</v>
      </c>
      <c r="U306" s="6">
        <v>65.706999999999994</v>
      </c>
      <c r="V306" s="6">
        <v>61.283000000000001</v>
      </c>
      <c r="W306" s="6">
        <v>67.775999999999996</v>
      </c>
      <c r="X306" s="6">
        <v>68.207999999999998</v>
      </c>
      <c r="Y306" s="8">
        <v>71.164442466604214</v>
      </c>
      <c r="Z306" s="8">
        <v>79.761294227731923</v>
      </c>
      <c r="AA306" s="8">
        <v>88.358145988859405</v>
      </c>
      <c r="AB306" s="8">
        <v>96.954997749987115</v>
      </c>
      <c r="AC306" s="8">
        <v>105.55184951111437</v>
      </c>
      <c r="AD306" s="6">
        <v>12.695337500000051</v>
      </c>
      <c r="AE306" s="6">
        <v>12.95900000000006</v>
      </c>
      <c r="AF306" s="6">
        <v>13.222662500000069</v>
      </c>
      <c r="AG306" s="6">
        <v>13.486325000000079</v>
      </c>
      <c r="AH306" s="6">
        <v>13.749987500000088</v>
      </c>
      <c r="AI306" s="6">
        <v>14.013650000000098</v>
      </c>
      <c r="AJ306" s="6">
        <v>14.277312499999994</v>
      </c>
      <c r="AK306" s="6">
        <v>14.540975000000003</v>
      </c>
      <c r="AL306" s="6">
        <v>14.804637500000013</v>
      </c>
      <c r="AM306" s="6">
        <v>15.068300000000022</v>
      </c>
      <c r="AN306" s="6">
        <v>15.331962500000031</v>
      </c>
      <c r="AO306" s="6">
        <v>15.595625000000041</v>
      </c>
      <c r="AP306" s="6">
        <v>17.024063591535196</v>
      </c>
      <c r="AQ306" s="6">
        <v>18.452502183070919</v>
      </c>
      <c r="AR306" s="6">
        <v>19.880940774606188</v>
      </c>
      <c r="AS306" s="6">
        <v>21.309379366141457</v>
      </c>
      <c r="AT306" s="6">
        <v>22.73781795767718</v>
      </c>
      <c r="AU306" s="6">
        <v>24.166256549212449</v>
      </c>
      <c r="AV306" s="6">
        <v>25.594695140747717</v>
      </c>
      <c r="AW306" s="6">
        <v>27.023133732283441</v>
      </c>
      <c r="AX306" s="8">
        <v>27.666541678290059</v>
      </c>
      <c r="AY306" s="8">
        <v>30.883581408323835</v>
      </c>
      <c r="AZ306" s="8">
        <v>34.10062113835761</v>
      </c>
      <c r="BA306" s="8">
        <v>37.317660868391386</v>
      </c>
      <c r="BB306" s="8">
        <v>40.534700598425161</v>
      </c>
    </row>
    <row r="307" spans="1:54" x14ac:dyDescent="0.2">
      <c r="A307" s="2" t="s">
        <v>308</v>
      </c>
      <c r="B307" s="2" t="str">
        <f t="shared" si="17"/>
        <v>40</v>
      </c>
      <c r="C307" s="2">
        <v>40004</v>
      </c>
      <c r="D307" s="2" t="s">
        <v>311</v>
      </c>
      <c r="E307" s="6">
        <v>0.77100691619202599</v>
      </c>
      <c r="F307" s="6">
        <v>0.74570870626525632</v>
      </c>
      <c r="G307" s="6">
        <v>0.68356183889340927</v>
      </c>
      <c r="H307" s="6">
        <v>0.72133238405207478</v>
      </c>
      <c r="I307" s="6">
        <v>0.71384987794955246</v>
      </c>
      <c r="J307" s="6">
        <v>0.72444711147274199</v>
      </c>
      <c r="K307" s="6">
        <v>0.88863710333604551</v>
      </c>
      <c r="L307" s="6">
        <v>1.0024991863303498</v>
      </c>
      <c r="M307" s="6">
        <v>1.144147681041497</v>
      </c>
      <c r="N307" s="6">
        <v>1.2160101708706266</v>
      </c>
      <c r="O307" s="6">
        <v>1.2260301057770544</v>
      </c>
      <c r="P307" s="6">
        <v>1.2391602929210739</v>
      </c>
      <c r="Q307" s="6">
        <v>1.0183282343368592</v>
      </c>
      <c r="R307" s="6">
        <v>0.7974961757526442</v>
      </c>
      <c r="S307" s="6">
        <v>0.57666411716842947</v>
      </c>
      <c r="T307" s="6">
        <v>0.35583205858421479</v>
      </c>
      <c r="U307" s="6">
        <v>0.35583205858421479</v>
      </c>
      <c r="V307" s="6">
        <v>0.13500000000000001</v>
      </c>
      <c r="W307" s="6">
        <v>0.50590736842105255</v>
      </c>
      <c r="X307" s="6">
        <v>0.34616666666666662</v>
      </c>
      <c r="Y307" s="8">
        <v>0.33224647566842247</v>
      </c>
      <c r="Z307" s="8">
        <v>0.33224647566842247</v>
      </c>
      <c r="AA307" s="8">
        <v>0.33224647566842247</v>
      </c>
      <c r="AB307" s="8">
        <v>0.33224647566842247</v>
      </c>
      <c r="AC307" s="8">
        <v>0.33224647566842247</v>
      </c>
      <c r="AD307" s="6">
        <v>2.0951187499999833</v>
      </c>
      <c r="AE307" s="6">
        <v>3.3131250000001273</v>
      </c>
      <c r="AF307" s="6">
        <v>4.5311312500002714</v>
      </c>
      <c r="AG307" s="6">
        <v>5.7491374999999607</v>
      </c>
      <c r="AH307" s="6">
        <v>6.9671437500001048</v>
      </c>
      <c r="AI307" s="6">
        <v>8.1851500000002488</v>
      </c>
      <c r="AJ307" s="6">
        <v>9.4031562499999382</v>
      </c>
      <c r="AK307" s="6">
        <v>10.621162500000082</v>
      </c>
      <c r="AL307" s="6">
        <v>11.839168750000226</v>
      </c>
      <c r="AM307" s="6">
        <v>13.057174999999916</v>
      </c>
      <c r="AN307" s="6">
        <v>14.27518125000006</v>
      </c>
      <c r="AO307" s="6">
        <v>15.493187500000204</v>
      </c>
      <c r="AP307" s="6">
        <v>15.962616078396195</v>
      </c>
      <c r="AQ307" s="6">
        <v>16.432044656792414</v>
      </c>
      <c r="AR307" s="6">
        <v>16.901473235188746</v>
      </c>
      <c r="AS307" s="6">
        <v>17.370901813584965</v>
      </c>
      <c r="AT307" s="6">
        <v>17.840330391981183</v>
      </c>
      <c r="AU307" s="6">
        <v>18.309758970377402</v>
      </c>
      <c r="AV307" s="6">
        <v>18.779187548773734</v>
      </c>
      <c r="AW307" s="6">
        <v>19.248616127169953</v>
      </c>
      <c r="AX307" s="8">
        <v>19.340276203966056</v>
      </c>
      <c r="AY307" s="8">
        <v>19.798576587946314</v>
      </c>
      <c r="AZ307" s="8">
        <v>20.256876971926545</v>
      </c>
      <c r="BA307" s="8">
        <v>20.715177355906775</v>
      </c>
      <c r="BB307" s="8">
        <v>21.173477739887034</v>
      </c>
    </row>
    <row r="308" spans="1:54" x14ac:dyDescent="0.2">
      <c r="A308" s="2" t="s">
        <v>308</v>
      </c>
      <c r="B308" s="2" t="str">
        <f t="shared" si="17"/>
        <v>40</v>
      </c>
      <c r="C308" s="2">
        <v>40005</v>
      </c>
      <c r="D308" s="2" t="s">
        <v>312</v>
      </c>
      <c r="E308" s="6">
        <v>161.11231414223988</v>
      </c>
      <c r="F308" s="6">
        <v>160.19604717972675</v>
      </c>
      <c r="G308" s="6">
        <v>160.7527289501343</v>
      </c>
      <c r="H308" s="6">
        <v>161.1329945112694</v>
      </c>
      <c r="I308" s="6">
        <v>168.93160387714588</v>
      </c>
      <c r="J308" s="6">
        <v>161.33051313791896</v>
      </c>
      <c r="K308" s="6">
        <v>160.86668200397057</v>
      </c>
      <c r="L308" s="6">
        <v>157.5308118650006</v>
      </c>
      <c r="M308" s="6">
        <v>167.06150764918837</v>
      </c>
      <c r="N308" s="6">
        <v>156.0498442134766</v>
      </c>
      <c r="O308" s="6">
        <v>151.68755249328507</v>
      </c>
      <c r="P308" s="6">
        <v>144.55155903304919</v>
      </c>
      <c r="Q308" s="6">
        <v>129.61184722643935</v>
      </c>
      <c r="R308" s="6">
        <v>114.67213541982952</v>
      </c>
      <c r="S308" s="6">
        <v>99.73242361321968</v>
      </c>
      <c r="T308" s="6">
        <v>84.792711806609844</v>
      </c>
      <c r="U308" s="6">
        <v>72.78</v>
      </c>
      <c r="V308" s="6">
        <v>69.852999999999994</v>
      </c>
      <c r="W308" s="6">
        <v>67.869</v>
      </c>
      <c r="X308" s="6">
        <v>255.46700000000001</v>
      </c>
      <c r="Y308" s="8">
        <v>70.167333333333332</v>
      </c>
      <c r="Z308" s="8">
        <v>70.167333333333332</v>
      </c>
      <c r="AA308" s="8">
        <v>70.167333333333332</v>
      </c>
      <c r="AB308" s="8">
        <v>70.167333333333332</v>
      </c>
      <c r="AC308" s="8">
        <v>70.167333333333332</v>
      </c>
      <c r="AD308" s="6">
        <v>4.7383562499999243</v>
      </c>
      <c r="AE308" s="6">
        <v>6.5819999999998799</v>
      </c>
      <c r="AF308" s="6">
        <v>8.4256437500002903</v>
      </c>
      <c r="AG308" s="6">
        <v>10.269287500000246</v>
      </c>
      <c r="AH308" s="6">
        <v>12.112931250000202</v>
      </c>
      <c r="AI308" s="6">
        <v>13.956575000000157</v>
      </c>
      <c r="AJ308" s="6">
        <v>15.800218750000113</v>
      </c>
      <c r="AK308" s="6">
        <v>17.643862500000068</v>
      </c>
      <c r="AL308" s="6">
        <v>19.487506250000024</v>
      </c>
      <c r="AM308" s="6">
        <v>21.33114999999998</v>
      </c>
      <c r="AN308" s="6">
        <v>23.174793749999935</v>
      </c>
      <c r="AO308" s="6">
        <v>25.018437499999891</v>
      </c>
      <c r="AP308" s="6">
        <v>26.445124104384831</v>
      </c>
      <c r="AQ308" s="6">
        <v>27.871810708769317</v>
      </c>
      <c r="AR308" s="6">
        <v>29.298497313154257</v>
      </c>
      <c r="AS308" s="6">
        <v>30.725183917538743</v>
      </c>
      <c r="AT308" s="6">
        <v>32.151870521923229</v>
      </c>
      <c r="AU308" s="6">
        <v>33.578557126308169</v>
      </c>
      <c r="AV308" s="6">
        <v>35.005243730692655</v>
      </c>
      <c r="AW308" s="6">
        <v>36.431930335077595</v>
      </c>
      <c r="AX308" s="8">
        <v>36.605415717625306</v>
      </c>
      <c r="AY308" s="8">
        <v>37.472842630365278</v>
      </c>
      <c r="AZ308" s="8">
        <v>38.340269543105194</v>
      </c>
      <c r="BA308" s="8">
        <v>39.207696455845166</v>
      </c>
      <c r="BB308" s="8">
        <v>40.075123368585082</v>
      </c>
    </row>
    <row r="309" spans="1:54" x14ac:dyDescent="0.2">
      <c r="A309" s="2" t="s">
        <v>308</v>
      </c>
      <c r="B309" s="2" t="str">
        <f t="shared" si="17"/>
        <v>40</v>
      </c>
      <c r="C309" s="2">
        <v>40007</v>
      </c>
      <c r="D309" s="2" t="s">
        <v>313</v>
      </c>
      <c r="E309" s="6">
        <v>55.968092961757527</v>
      </c>
      <c r="F309" s="6">
        <v>54.131672904800652</v>
      </c>
      <c r="G309" s="6">
        <v>49.620375305126117</v>
      </c>
      <c r="H309" s="6">
        <v>52.362173515052881</v>
      </c>
      <c r="I309" s="6">
        <v>51.819011594792514</v>
      </c>
      <c r="J309" s="6">
        <v>52.588274410089497</v>
      </c>
      <c r="K309" s="6">
        <v>64.506975183075667</v>
      </c>
      <c r="L309" s="6">
        <v>72.772327298616759</v>
      </c>
      <c r="M309" s="6">
        <v>83.05472030105777</v>
      </c>
      <c r="N309" s="6">
        <v>88.27128376729047</v>
      </c>
      <c r="O309" s="6">
        <v>88.998639951179825</v>
      </c>
      <c r="P309" s="6">
        <v>89.951772172497968</v>
      </c>
      <c r="Q309" s="6">
        <v>99.67961773799837</v>
      </c>
      <c r="R309" s="6">
        <v>109.4074633034988</v>
      </c>
      <c r="S309" s="6">
        <v>119.13530886899919</v>
      </c>
      <c r="T309" s="6">
        <v>128.86315443449959</v>
      </c>
      <c r="U309" s="6">
        <v>136.55500000000001</v>
      </c>
      <c r="V309" s="6">
        <v>138.59100000000001</v>
      </c>
      <c r="W309" s="6">
        <v>156.232</v>
      </c>
      <c r="X309" s="6">
        <v>147.81200000000001</v>
      </c>
      <c r="Y309" s="8">
        <v>166.2880029271173</v>
      </c>
      <c r="Z309" s="8">
        <v>205.80754779561357</v>
      </c>
      <c r="AA309" s="8">
        <v>245.32709266410984</v>
      </c>
      <c r="AB309" s="8">
        <v>284.84663753260611</v>
      </c>
      <c r="AC309" s="8">
        <v>324.36618240110238</v>
      </c>
      <c r="AD309" s="6">
        <v>28.833593750000091</v>
      </c>
      <c r="AE309" s="6">
        <v>30.302875000000313</v>
      </c>
      <c r="AF309" s="6">
        <v>31.77215625000008</v>
      </c>
      <c r="AG309" s="6">
        <v>33.241437500000302</v>
      </c>
      <c r="AH309" s="6">
        <v>34.710718750000069</v>
      </c>
      <c r="AI309" s="6">
        <v>36.180000000000291</v>
      </c>
      <c r="AJ309" s="6">
        <v>37.649281250000058</v>
      </c>
      <c r="AK309" s="6">
        <v>39.11856250000028</v>
      </c>
      <c r="AL309" s="6">
        <v>40.587843750000047</v>
      </c>
      <c r="AM309" s="6">
        <v>42.057125000000269</v>
      </c>
      <c r="AN309" s="6">
        <v>43.526406250000491</v>
      </c>
      <c r="AO309" s="6">
        <v>44.995687500000258</v>
      </c>
      <c r="AP309" s="6">
        <v>49.991549187820056</v>
      </c>
      <c r="AQ309" s="6">
        <v>54.987410875641217</v>
      </c>
      <c r="AR309" s="6">
        <v>59.983272563462378</v>
      </c>
      <c r="AS309" s="6">
        <v>64.979134251281721</v>
      </c>
      <c r="AT309" s="6">
        <v>69.974995939102882</v>
      </c>
      <c r="AU309" s="6">
        <v>74.970857626924044</v>
      </c>
      <c r="AV309" s="6">
        <v>79.966719314743386</v>
      </c>
      <c r="AW309" s="6">
        <v>84.962581002564548</v>
      </c>
      <c r="AX309" s="8">
        <v>86.985499597863509</v>
      </c>
      <c r="AY309" s="8">
        <v>97.100092574359678</v>
      </c>
      <c r="AZ309" s="8">
        <v>107.21468555085494</v>
      </c>
      <c r="BA309" s="8">
        <v>117.32927852735111</v>
      </c>
      <c r="BB309" s="8">
        <v>127.44387150384637</v>
      </c>
    </row>
    <row r="310" spans="1:54" x14ac:dyDescent="0.2">
      <c r="A310" s="2" t="s">
        <v>308</v>
      </c>
      <c r="B310" s="2" t="str">
        <f t="shared" si="17"/>
        <v>40</v>
      </c>
      <c r="C310" s="2">
        <v>40008</v>
      </c>
      <c r="D310" s="2" t="s">
        <v>314</v>
      </c>
      <c r="E310" s="6">
        <v>3138.127</v>
      </c>
      <c r="F310" s="6">
        <v>3258.616</v>
      </c>
      <c r="G310" s="6">
        <v>3280.83</v>
      </c>
      <c r="H310" s="6">
        <v>3236.7539999999999</v>
      </c>
      <c r="I310" s="6">
        <v>3200.1379999999999</v>
      </c>
      <c r="J310" s="6">
        <v>3115.038</v>
      </c>
      <c r="K310" s="6">
        <v>3337.0659999999998</v>
      </c>
      <c r="L310" s="6">
        <v>3572.2330000000002</v>
      </c>
      <c r="M310" s="6">
        <v>3539.4119999999998</v>
      </c>
      <c r="N310" s="6">
        <v>3546.201</v>
      </c>
      <c r="O310" s="6">
        <v>3548.35</v>
      </c>
      <c r="P310" s="6">
        <v>3541.915</v>
      </c>
      <c r="Q310" s="6">
        <v>3234.395</v>
      </c>
      <c r="R310" s="6">
        <v>3244.8380000000002</v>
      </c>
      <c r="S310" s="6">
        <v>2785.444</v>
      </c>
      <c r="T310" s="6">
        <v>2795.3159999999998</v>
      </c>
      <c r="U310" s="6">
        <v>2933.556</v>
      </c>
      <c r="V310" s="6">
        <v>3327.357</v>
      </c>
      <c r="W310" s="6">
        <v>3429.2220000000002</v>
      </c>
      <c r="X310" s="6">
        <v>3403.2370000000001</v>
      </c>
      <c r="Y310" s="8">
        <v>3230.0450000000001</v>
      </c>
      <c r="Z310" s="8">
        <v>3230.0450000000001</v>
      </c>
      <c r="AA310" s="8">
        <v>3230.0450000000001</v>
      </c>
      <c r="AB310" s="8">
        <v>3230.0450000000001</v>
      </c>
      <c r="AC310" s="8">
        <v>3230.0450000000001</v>
      </c>
      <c r="AD310" s="6">
        <v>1362.4894499999937</v>
      </c>
      <c r="AE310" s="6">
        <v>1410.0743999999977</v>
      </c>
      <c r="AF310" s="6">
        <v>1457.6593500000017</v>
      </c>
      <c r="AG310" s="6">
        <v>1505.2442999999912</v>
      </c>
      <c r="AH310" s="6">
        <v>1552.8292499999952</v>
      </c>
      <c r="AI310" s="6">
        <v>1600.4141999999993</v>
      </c>
      <c r="AJ310" s="6">
        <v>1647.9991500000033</v>
      </c>
      <c r="AK310" s="6">
        <v>1695.5840999999928</v>
      </c>
      <c r="AL310" s="6">
        <v>1743.1690499999968</v>
      </c>
      <c r="AM310" s="6">
        <v>1790.7540000000008</v>
      </c>
      <c r="AN310" s="6">
        <v>1838.3389499999903</v>
      </c>
      <c r="AO310" s="6">
        <v>1885.9238999999943</v>
      </c>
      <c r="AP310" s="6">
        <v>1898.4138249208663</v>
      </c>
      <c r="AQ310" s="6">
        <v>1910.9037498417347</v>
      </c>
      <c r="AR310" s="6">
        <v>1923.393674762603</v>
      </c>
      <c r="AS310" s="6">
        <v>1935.8835996834714</v>
      </c>
      <c r="AT310" s="6">
        <v>1948.3735246043361</v>
      </c>
      <c r="AU310" s="6">
        <v>1960.8634495252045</v>
      </c>
      <c r="AV310" s="6">
        <v>1973.3533744460728</v>
      </c>
      <c r="AW310" s="6">
        <v>1985.8432993669412</v>
      </c>
      <c r="AX310" s="8">
        <v>1995.2996960305936</v>
      </c>
      <c r="AY310" s="8">
        <v>2042.5816793488557</v>
      </c>
      <c r="AZ310" s="8">
        <v>2089.8636626671178</v>
      </c>
      <c r="BA310" s="8">
        <v>2137.1456459853762</v>
      </c>
      <c r="BB310" s="8">
        <v>2184.4276293036382</v>
      </c>
    </row>
    <row r="311" spans="1:54" x14ac:dyDescent="0.2">
      <c r="A311" s="2" t="s">
        <v>308</v>
      </c>
      <c r="B311" s="2" t="str">
        <f t="shared" si="17"/>
        <v>40</v>
      </c>
      <c r="C311" s="2">
        <v>40009</v>
      </c>
      <c r="D311" s="2" t="s">
        <v>315</v>
      </c>
      <c r="E311" s="6">
        <v>5.9928264849471109</v>
      </c>
      <c r="F311" s="6">
        <v>5.796190398698128</v>
      </c>
      <c r="G311" s="6">
        <v>5.313139747762408</v>
      </c>
      <c r="H311" s="6">
        <v>5.6067198942229455</v>
      </c>
      <c r="I311" s="6">
        <v>5.5485604149715213</v>
      </c>
      <c r="J311" s="6">
        <v>5.6309298209926766</v>
      </c>
      <c r="K311" s="6">
        <v>6.9071338486574438</v>
      </c>
      <c r="L311" s="6">
        <v>7.7921527664768098</v>
      </c>
      <c r="M311" s="6">
        <v>8.8931478844589087</v>
      </c>
      <c r="N311" s="6">
        <v>9.4517154190398696</v>
      </c>
      <c r="O311" s="6">
        <v>9.5295976403580127</v>
      </c>
      <c r="P311" s="6">
        <v>9.6316550040683477</v>
      </c>
      <c r="Q311" s="6">
        <v>8.1019240032546769</v>
      </c>
      <c r="R311" s="6">
        <v>6.5721930024410087</v>
      </c>
      <c r="S311" s="6">
        <v>5.0424620016273396</v>
      </c>
      <c r="T311" s="6">
        <v>3.5127310008136696</v>
      </c>
      <c r="U311" s="6">
        <v>1.3320000000000001</v>
      </c>
      <c r="V311" s="6">
        <v>1.9830000000000001</v>
      </c>
      <c r="W311" s="6">
        <v>1.794</v>
      </c>
      <c r="X311" s="6">
        <v>1.026</v>
      </c>
      <c r="Y311" s="8">
        <v>1.7030000000000001</v>
      </c>
      <c r="Z311" s="8">
        <v>1.7030000000000001</v>
      </c>
      <c r="AA311" s="8">
        <v>1.7030000000000001</v>
      </c>
      <c r="AB311" s="8">
        <v>1.7030000000000001</v>
      </c>
      <c r="AC311" s="8">
        <v>1.7030000000000001</v>
      </c>
      <c r="AD311" s="6">
        <v>10.56618125</v>
      </c>
      <c r="AE311" s="6">
        <v>11.155124999999998</v>
      </c>
      <c r="AF311" s="6">
        <v>11.744068749999997</v>
      </c>
      <c r="AG311" s="6">
        <v>12.333012499999995</v>
      </c>
      <c r="AH311" s="6">
        <v>12.921956249999994</v>
      </c>
      <c r="AI311" s="6">
        <v>13.510899999999992</v>
      </c>
      <c r="AJ311" s="6">
        <v>14.099843749999991</v>
      </c>
      <c r="AK311" s="6">
        <v>14.688787499999989</v>
      </c>
      <c r="AL311" s="6">
        <v>15.277731249999988</v>
      </c>
      <c r="AM311" s="6">
        <v>15.866674999999987</v>
      </c>
      <c r="AN311" s="6">
        <v>16.455618749999985</v>
      </c>
      <c r="AO311" s="6">
        <v>17.044562499999984</v>
      </c>
      <c r="AP311" s="6">
        <v>17.893164249767551</v>
      </c>
      <c r="AQ311" s="6">
        <v>18.741765999535119</v>
      </c>
      <c r="AR311" s="6">
        <v>19.590367749302686</v>
      </c>
      <c r="AS311" s="6">
        <v>20.438969499070254</v>
      </c>
      <c r="AT311" s="6">
        <v>21.287571248837594</v>
      </c>
      <c r="AU311" s="6">
        <v>22.136172998605161</v>
      </c>
      <c r="AV311" s="6">
        <v>22.984774748372729</v>
      </c>
      <c r="AW311" s="6">
        <v>23.833376498140296</v>
      </c>
      <c r="AX311" s="8">
        <v>23.946868767179041</v>
      </c>
      <c r="AY311" s="8">
        <v>24.514330112372846</v>
      </c>
      <c r="AZ311" s="8">
        <v>25.08179145756668</v>
      </c>
      <c r="BA311" s="8">
        <v>25.649252802760486</v>
      </c>
      <c r="BB311" s="8">
        <v>26.21671414795432</v>
      </c>
    </row>
    <row r="312" spans="1:54" x14ac:dyDescent="0.2">
      <c r="A312" s="2" t="s">
        <v>308</v>
      </c>
      <c r="B312" s="2" t="str">
        <f t="shared" si="17"/>
        <v>40</v>
      </c>
      <c r="C312" s="2">
        <v>40011</v>
      </c>
      <c r="D312" s="2" t="s">
        <v>316</v>
      </c>
      <c r="E312" s="6">
        <v>1.0864188364524003</v>
      </c>
      <c r="F312" s="6">
        <v>1.0507713588283156</v>
      </c>
      <c r="G312" s="6">
        <v>0.96320077298616769</v>
      </c>
      <c r="H312" s="6">
        <v>1.016422904800651</v>
      </c>
      <c r="I312" s="6">
        <v>1.0058793734743694</v>
      </c>
      <c r="J312" s="6">
        <v>1.0208118388934093</v>
      </c>
      <c r="K312" s="6">
        <v>1.2521704637917006</v>
      </c>
      <c r="L312" s="6">
        <v>1.4126124898291292</v>
      </c>
      <c r="M312" s="6">
        <v>1.6122080960130187</v>
      </c>
      <c r="N312" s="6">
        <v>1.7134688771358828</v>
      </c>
      <c r="O312" s="6">
        <v>1.727587876322213</v>
      </c>
      <c r="P312" s="6">
        <v>1.7460895036615134</v>
      </c>
      <c r="Q312" s="6">
        <v>1.6870716029292108</v>
      </c>
      <c r="R312" s="6">
        <v>1.6280537021969081</v>
      </c>
      <c r="S312" s="6">
        <v>1.5690358014646055</v>
      </c>
      <c r="T312" s="6">
        <v>1.5100179007323029</v>
      </c>
      <c r="U312" s="6">
        <v>1.387</v>
      </c>
      <c r="V312" s="6">
        <v>1.4510000000000001</v>
      </c>
      <c r="W312" s="6">
        <v>1.95</v>
      </c>
      <c r="X312" s="6">
        <v>1.67</v>
      </c>
      <c r="Y312" s="8">
        <v>1.7211574328694059</v>
      </c>
      <c r="Z312" s="8">
        <v>1.8054226753577742</v>
      </c>
      <c r="AA312" s="8">
        <v>1.8896879178461496</v>
      </c>
      <c r="AB312" s="8">
        <v>1.973953160334518</v>
      </c>
      <c r="AC312" s="8">
        <v>2.0582184028228863</v>
      </c>
      <c r="AD312" s="6">
        <v>0</v>
      </c>
      <c r="AE312" s="6">
        <v>0</v>
      </c>
      <c r="AF312" s="6">
        <v>0</v>
      </c>
      <c r="AG312" s="6">
        <v>0</v>
      </c>
      <c r="AH312" s="6">
        <v>0</v>
      </c>
      <c r="AI312" s="6">
        <v>0</v>
      </c>
      <c r="AJ312" s="6">
        <v>0</v>
      </c>
      <c r="AK312" s="6">
        <v>0</v>
      </c>
      <c r="AL312" s="6">
        <v>0</v>
      </c>
      <c r="AM312" s="6">
        <v>0</v>
      </c>
      <c r="AN312" s="6">
        <v>0</v>
      </c>
      <c r="AO312" s="6">
        <v>0</v>
      </c>
      <c r="AP312" s="6">
        <v>0</v>
      </c>
      <c r="AQ312" s="6">
        <v>0</v>
      </c>
      <c r="AR312" s="6">
        <v>0</v>
      </c>
      <c r="AS312" s="6">
        <v>0</v>
      </c>
      <c r="AT312" s="6">
        <v>0</v>
      </c>
      <c r="AU312" s="6">
        <v>0</v>
      </c>
      <c r="AV312" s="6">
        <v>0</v>
      </c>
      <c r="AW312" s="6">
        <v>0</v>
      </c>
      <c r="AX312" s="8">
        <v>0</v>
      </c>
      <c r="AY312" s="8">
        <v>0</v>
      </c>
      <c r="AZ312" s="8">
        <v>0</v>
      </c>
      <c r="BA312" s="8">
        <v>0</v>
      </c>
      <c r="BB312" s="8">
        <v>0</v>
      </c>
    </row>
    <row r="313" spans="1:54" x14ac:dyDescent="0.2">
      <c r="A313" s="2" t="s">
        <v>308</v>
      </c>
      <c r="B313" s="2" t="str">
        <f t="shared" si="17"/>
        <v>40</v>
      </c>
      <c r="C313" s="2">
        <v>40012</v>
      </c>
      <c r="D313" s="2" t="s">
        <v>317</v>
      </c>
      <c r="E313" s="6">
        <v>99.344999999999999</v>
      </c>
      <c r="F313" s="6">
        <v>122.496</v>
      </c>
      <c r="G313" s="6">
        <v>109.628</v>
      </c>
      <c r="H313" s="6">
        <v>105.422</v>
      </c>
      <c r="I313" s="6">
        <v>114.35599999999999</v>
      </c>
      <c r="J313" s="6">
        <v>132.589</v>
      </c>
      <c r="K313" s="6">
        <v>155.71199999999999</v>
      </c>
      <c r="L313" s="6">
        <v>173.62</v>
      </c>
      <c r="M313" s="6">
        <v>182.55099999999999</v>
      </c>
      <c r="N313" s="6">
        <v>175.268</v>
      </c>
      <c r="O313" s="6">
        <v>168.06399999999999</v>
      </c>
      <c r="P313" s="6">
        <v>200.52</v>
      </c>
      <c r="Q313" s="6">
        <v>180.78700000000001</v>
      </c>
      <c r="R313" s="6">
        <v>182.398</v>
      </c>
      <c r="S313" s="6">
        <v>203.85599999999999</v>
      </c>
      <c r="T313" s="6">
        <v>196.02099999999999</v>
      </c>
      <c r="U313" s="6">
        <v>200.91499999999999</v>
      </c>
      <c r="V313" s="6">
        <v>220.09299999999999</v>
      </c>
      <c r="W313" s="6">
        <v>224.36099999999999</v>
      </c>
      <c r="X313" s="6">
        <v>222.51599999999999</v>
      </c>
      <c r="Y313" s="8">
        <v>233.69967528011239</v>
      </c>
      <c r="Z313" s="8">
        <v>262.60097132352985</v>
      </c>
      <c r="AA313" s="8">
        <v>291.50226736694731</v>
      </c>
      <c r="AB313" s="8">
        <v>320.40356341036477</v>
      </c>
      <c r="AC313" s="8">
        <v>349.30485945378132</v>
      </c>
      <c r="AD313" s="6">
        <v>19.111268750000818</v>
      </c>
      <c r="AE313" s="6">
        <v>25.732750000001033</v>
      </c>
      <c r="AF313" s="6">
        <v>32.35423124999943</v>
      </c>
      <c r="AG313" s="6">
        <v>38.975712499999645</v>
      </c>
      <c r="AH313" s="6">
        <v>45.59719374999986</v>
      </c>
      <c r="AI313" s="6">
        <v>52.218675000000076</v>
      </c>
      <c r="AJ313" s="6">
        <v>58.840156250000291</v>
      </c>
      <c r="AK313" s="6">
        <v>65.461637500000506</v>
      </c>
      <c r="AL313" s="6">
        <v>72.083118750000722</v>
      </c>
      <c r="AM313" s="6">
        <v>78.704600000000937</v>
      </c>
      <c r="AN313" s="6">
        <v>85.326081249999334</v>
      </c>
      <c r="AO313" s="6">
        <v>91.947562499999549</v>
      </c>
      <c r="AP313" s="6">
        <v>99.860369124391582</v>
      </c>
      <c r="AQ313" s="6">
        <v>107.77317574877998</v>
      </c>
      <c r="AR313" s="6">
        <v>115.68598237317019</v>
      </c>
      <c r="AS313" s="6">
        <v>123.5987889975604</v>
      </c>
      <c r="AT313" s="6">
        <v>131.51159562195062</v>
      </c>
      <c r="AU313" s="6">
        <v>139.42440224634083</v>
      </c>
      <c r="AV313" s="6">
        <v>147.33720887072923</v>
      </c>
      <c r="AW313" s="6">
        <v>155.25001549511944</v>
      </c>
      <c r="AX313" s="8">
        <v>158.94644443547986</v>
      </c>
      <c r="AY313" s="8">
        <v>177.42858913727923</v>
      </c>
      <c r="AZ313" s="8">
        <v>195.91073383907951</v>
      </c>
      <c r="BA313" s="8">
        <v>214.39287854087888</v>
      </c>
      <c r="BB313" s="8">
        <v>232.87502324267916</v>
      </c>
    </row>
    <row r="314" spans="1:54" x14ac:dyDescent="0.2">
      <c r="A314" s="2" t="s">
        <v>308</v>
      </c>
      <c r="B314" s="2" t="str">
        <f t="shared" si="17"/>
        <v>40</v>
      </c>
      <c r="C314" s="2">
        <v>40013</v>
      </c>
      <c r="D314" s="2" t="s">
        <v>318</v>
      </c>
      <c r="E314" s="6">
        <v>8.6913506916192027</v>
      </c>
      <c r="F314" s="6">
        <v>8.406170870626525</v>
      </c>
      <c r="G314" s="6">
        <v>7.7056061838893415</v>
      </c>
      <c r="H314" s="6">
        <v>8.131383238405208</v>
      </c>
      <c r="I314" s="6">
        <v>8.0470349877949552</v>
      </c>
      <c r="J314" s="6">
        <v>8.1664947111472745</v>
      </c>
      <c r="K314" s="6">
        <v>10.017363710333605</v>
      </c>
      <c r="L314" s="6">
        <v>11.300899918633034</v>
      </c>
      <c r="M314" s="6">
        <v>12.89766476810415</v>
      </c>
      <c r="N314" s="6">
        <v>13.707751017087062</v>
      </c>
      <c r="O314" s="6">
        <v>13.820703010577704</v>
      </c>
      <c r="P314" s="6">
        <v>13.968716029292107</v>
      </c>
      <c r="Q314" s="6">
        <v>16.073372823433687</v>
      </c>
      <c r="R314" s="6">
        <v>18.178029617575266</v>
      </c>
      <c r="S314" s="6">
        <v>20.282686411716845</v>
      </c>
      <c r="T314" s="6">
        <v>22.387343205858421</v>
      </c>
      <c r="U314" s="6">
        <v>23.495999999999999</v>
      </c>
      <c r="V314" s="6">
        <v>24.492000000000001</v>
      </c>
      <c r="W314" s="6">
        <v>24.111000000000001</v>
      </c>
      <c r="X314" s="6">
        <v>26.859000000000002</v>
      </c>
      <c r="Y314" s="8">
        <v>28.06151019824938</v>
      </c>
      <c r="Z314" s="8">
        <v>35.016010814626725</v>
      </c>
      <c r="AA314" s="8">
        <v>41.970511431004525</v>
      </c>
      <c r="AB314" s="8">
        <v>48.92501204738187</v>
      </c>
      <c r="AC314" s="8">
        <v>55.879512663759442</v>
      </c>
      <c r="AD314" s="6">
        <v>0</v>
      </c>
      <c r="AE314" s="6">
        <v>0</v>
      </c>
      <c r="AF314" s="6">
        <v>0</v>
      </c>
      <c r="AG314" s="6">
        <v>0</v>
      </c>
      <c r="AH314" s="6">
        <v>0</v>
      </c>
      <c r="AI314" s="6">
        <v>0</v>
      </c>
      <c r="AJ314" s="6">
        <v>0</v>
      </c>
      <c r="AK314" s="6">
        <v>0</v>
      </c>
      <c r="AL314" s="6">
        <v>0</v>
      </c>
      <c r="AM314" s="6">
        <v>0</v>
      </c>
      <c r="AN314" s="6">
        <v>0</v>
      </c>
      <c r="AO314" s="6">
        <v>0</v>
      </c>
      <c r="AP314" s="6">
        <v>0</v>
      </c>
      <c r="AQ314" s="6">
        <v>0</v>
      </c>
      <c r="AR314" s="6">
        <v>0</v>
      </c>
      <c r="AS314" s="6">
        <v>0</v>
      </c>
      <c r="AT314" s="6">
        <v>0</v>
      </c>
      <c r="AU314" s="6">
        <v>0</v>
      </c>
      <c r="AV314" s="6">
        <v>0</v>
      </c>
      <c r="AW314" s="6">
        <v>0</v>
      </c>
      <c r="AX314" s="8">
        <v>0</v>
      </c>
      <c r="AY314" s="8">
        <v>0</v>
      </c>
      <c r="AZ314" s="8">
        <v>0</v>
      </c>
      <c r="BA314" s="8">
        <v>0</v>
      </c>
      <c r="BB314" s="8">
        <v>0</v>
      </c>
    </row>
    <row r="315" spans="1:54" x14ac:dyDescent="0.2">
      <c r="A315" s="2" t="s">
        <v>308</v>
      </c>
      <c r="B315" s="2" t="str">
        <f t="shared" si="17"/>
        <v>40</v>
      </c>
      <c r="C315" s="2">
        <v>40014</v>
      </c>
      <c r="D315" s="2" t="s">
        <v>319</v>
      </c>
      <c r="E315" s="6">
        <v>1.9625630593978844</v>
      </c>
      <c r="F315" s="6">
        <v>1.898167615947925</v>
      </c>
      <c r="G315" s="6">
        <v>1.7399755899104965</v>
      </c>
      <c r="H315" s="6">
        <v>1.8361187957689178</v>
      </c>
      <c r="I315" s="6">
        <v>1.8170724165988608</v>
      </c>
      <c r="J315" s="6">
        <v>1.8440471928397071</v>
      </c>
      <c r="K315" s="6">
        <v>2.2619853539462977</v>
      </c>
      <c r="L315" s="6">
        <v>2.5518161106590722</v>
      </c>
      <c r="M315" s="6">
        <v>2.9123759153783562</v>
      </c>
      <c r="N315" s="6">
        <v>3.0952986167615948</v>
      </c>
      <c r="O315" s="6">
        <v>3.1208039056143209</v>
      </c>
      <c r="P315" s="6">
        <v>3.1542262001627335</v>
      </c>
      <c r="Q315" s="6">
        <v>2.8781809601301864</v>
      </c>
      <c r="R315" s="6">
        <v>2.6021357200976403</v>
      </c>
      <c r="S315" s="6">
        <v>2.3260904800650932</v>
      </c>
      <c r="T315" s="6">
        <v>2.0500452400325466</v>
      </c>
      <c r="U315" s="6">
        <v>1.014</v>
      </c>
      <c r="V315" s="6">
        <v>1.774</v>
      </c>
      <c r="W315" s="6">
        <v>1.9450000000000001</v>
      </c>
      <c r="X315" s="6">
        <v>0.59</v>
      </c>
      <c r="Y315" s="8">
        <v>1.5776666666666668</v>
      </c>
      <c r="Z315" s="8">
        <v>1.5776666666666668</v>
      </c>
      <c r="AA315" s="8">
        <v>1.5776666666666668</v>
      </c>
      <c r="AB315" s="8">
        <v>1.5776666666666668</v>
      </c>
      <c r="AC315" s="8">
        <v>1.5776666666666668</v>
      </c>
      <c r="AD315" s="6">
        <v>6.6485500000000002</v>
      </c>
      <c r="AE315" s="6">
        <v>7.0488749999999527</v>
      </c>
      <c r="AF315" s="6">
        <v>7.4492000000000189</v>
      </c>
      <c r="AG315" s="6">
        <v>7.8495249999999714</v>
      </c>
      <c r="AH315" s="6">
        <v>8.2498500000000377</v>
      </c>
      <c r="AI315" s="6">
        <v>8.6501749999999902</v>
      </c>
      <c r="AJ315" s="6">
        <v>9.0504999999999427</v>
      </c>
      <c r="AK315" s="6">
        <v>9.4508250000000089</v>
      </c>
      <c r="AL315" s="6">
        <v>9.8511499999999614</v>
      </c>
      <c r="AM315" s="6">
        <v>10.251475000000028</v>
      </c>
      <c r="AN315" s="6">
        <v>10.65179999999998</v>
      </c>
      <c r="AO315" s="6">
        <v>11.052125000000046</v>
      </c>
      <c r="AP315" s="6">
        <v>11.589461481000399</v>
      </c>
      <c r="AQ315" s="6">
        <v>12.126797962000637</v>
      </c>
      <c r="AR315" s="6">
        <v>12.664134443001103</v>
      </c>
      <c r="AS315" s="6">
        <v>13.201470924001569</v>
      </c>
      <c r="AT315" s="6">
        <v>13.738807405001808</v>
      </c>
      <c r="AU315" s="6">
        <v>14.276143886002274</v>
      </c>
      <c r="AV315" s="6">
        <v>14.813480367002512</v>
      </c>
      <c r="AW315" s="6">
        <v>15.350816848002978</v>
      </c>
      <c r="AX315" s="8">
        <v>15.423915975850576</v>
      </c>
      <c r="AY315" s="8">
        <v>15.789411615088738</v>
      </c>
      <c r="AZ315" s="8">
        <v>16.154907254326901</v>
      </c>
      <c r="BA315" s="8">
        <v>16.520402893565063</v>
      </c>
      <c r="BB315" s="8">
        <v>16.885898532803225</v>
      </c>
    </row>
    <row r="316" spans="1:54" x14ac:dyDescent="0.2">
      <c r="A316" s="2" t="s">
        <v>308</v>
      </c>
      <c r="B316" s="2" t="str">
        <f t="shared" si="17"/>
        <v>40</v>
      </c>
      <c r="C316" s="2">
        <v>40015</v>
      </c>
      <c r="D316" s="2" t="s">
        <v>320</v>
      </c>
      <c r="E316" s="6">
        <v>0.66586960943856799</v>
      </c>
      <c r="F316" s="6">
        <v>0.6440211554109031</v>
      </c>
      <c r="G316" s="6">
        <v>0.59034886086248983</v>
      </c>
      <c r="H316" s="6">
        <v>0.62296887713588289</v>
      </c>
      <c r="I316" s="6">
        <v>0.61650671277461355</v>
      </c>
      <c r="J316" s="6">
        <v>0.62565886899918632</v>
      </c>
      <c r="K316" s="6">
        <v>0.76745931651749388</v>
      </c>
      <c r="L316" s="6">
        <v>0.86579475183075671</v>
      </c>
      <c r="M316" s="6">
        <v>0.98812754271765668</v>
      </c>
      <c r="N316" s="6">
        <v>1.0501906021155412</v>
      </c>
      <c r="O316" s="6">
        <v>1.0588441822620016</v>
      </c>
      <c r="P316" s="6">
        <v>1.0701838893409277</v>
      </c>
      <c r="Q316" s="6">
        <v>1.0461471114727421</v>
      </c>
      <c r="R316" s="6">
        <v>1.0221103336045565</v>
      </c>
      <c r="S316" s="6">
        <v>0.99807355573637113</v>
      </c>
      <c r="T316" s="6">
        <v>0.97403677786818554</v>
      </c>
      <c r="U316" s="6">
        <v>0.92700000000000005</v>
      </c>
      <c r="V316" s="6">
        <v>0.95</v>
      </c>
      <c r="W316" s="6">
        <v>1.0109999999999999</v>
      </c>
      <c r="X316" s="6">
        <v>1.169</v>
      </c>
      <c r="Y316" s="8">
        <v>1.0312785153748258</v>
      </c>
      <c r="Z316" s="8">
        <v>1.0558192346120698</v>
      </c>
      <c r="AA316" s="8">
        <v>1.0803599538493192</v>
      </c>
      <c r="AB316" s="8">
        <v>1.1049006730865667</v>
      </c>
      <c r="AC316" s="8">
        <v>1.1294413923238142</v>
      </c>
      <c r="AD316" s="6">
        <v>0</v>
      </c>
      <c r="AE316" s="6">
        <v>0</v>
      </c>
      <c r="AF316" s="6">
        <v>0</v>
      </c>
      <c r="AG316" s="6">
        <v>0</v>
      </c>
      <c r="AH316" s="6">
        <v>0</v>
      </c>
      <c r="AI316" s="6">
        <v>0</v>
      </c>
      <c r="AJ316" s="6">
        <v>0</v>
      </c>
      <c r="AK316" s="6">
        <v>0</v>
      </c>
      <c r="AL316" s="6">
        <v>0</v>
      </c>
      <c r="AM316" s="6">
        <v>0</v>
      </c>
      <c r="AN316" s="6">
        <v>0</v>
      </c>
      <c r="AO316" s="6">
        <v>0</v>
      </c>
      <c r="AP316" s="6">
        <v>0</v>
      </c>
      <c r="AQ316" s="6">
        <v>0</v>
      </c>
      <c r="AR316" s="6">
        <v>0</v>
      </c>
      <c r="AS316" s="6">
        <v>0</v>
      </c>
      <c r="AT316" s="6">
        <v>0</v>
      </c>
      <c r="AU316" s="6">
        <v>0</v>
      </c>
      <c r="AV316" s="6">
        <v>0</v>
      </c>
      <c r="AW316" s="6">
        <v>0</v>
      </c>
      <c r="AX316" s="8">
        <v>0</v>
      </c>
      <c r="AY316" s="8">
        <v>0</v>
      </c>
      <c r="AZ316" s="8">
        <v>0</v>
      </c>
      <c r="BA316" s="8">
        <v>0</v>
      </c>
      <c r="BB316" s="8">
        <v>0</v>
      </c>
    </row>
    <row r="317" spans="1:54" x14ac:dyDescent="0.2">
      <c r="A317" s="2" t="s">
        <v>308</v>
      </c>
      <c r="B317" s="2" t="str">
        <f t="shared" si="17"/>
        <v>40</v>
      </c>
      <c r="C317" s="2">
        <v>40016</v>
      </c>
      <c r="D317" s="2" t="s">
        <v>321</v>
      </c>
      <c r="E317" s="6">
        <v>689.532495020243</v>
      </c>
      <c r="F317" s="6">
        <v>684.21613959514173</v>
      </c>
      <c r="G317" s="6">
        <v>700.00589781376516</v>
      </c>
      <c r="H317" s="6">
        <v>657.63814052631574</v>
      </c>
      <c r="I317" s="6">
        <v>650.78726441295555</v>
      </c>
      <c r="J317" s="6">
        <v>687.52445789473688</v>
      </c>
      <c r="K317" s="6">
        <v>751.9667706882592</v>
      </c>
      <c r="L317" s="6">
        <v>731.97833214574905</v>
      </c>
      <c r="M317" s="6">
        <v>753.71349222672063</v>
      </c>
      <c r="N317" s="6">
        <v>731.49537056680163</v>
      </c>
      <c r="O317" s="6">
        <v>739.99788712550605</v>
      </c>
      <c r="P317" s="6">
        <v>741.26668449392719</v>
      </c>
      <c r="Q317" s="6">
        <v>684.12599999999998</v>
      </c>
      <c r="R317" s="6">
        <v>707.30499999999995</v>
      </c>
      <c r="S317" s="6">
        <v>704.01300000000003</v>
      </c>
      <c r="T317" s="6">
        <v>716.18600000000004</v>
      </c>
      <c r="U317" s="6">
        <v>704.17100000000005</v>
      </c>
      <c r="V317" s="6">
        <v>693.86599999999999</v>
      </c>
      <c r="W317" s="6">
        <v>674.81</v>
      </c>
      <c r="X317" s="6">
        <v>674.05700000000002</v>
      </c>
      <c r="Y317" s="8">
        <v>692.92201799486907</v>
      </c>
      <c r="Z317" s="8">
        <v>690.94899999999996</v>
      </c>
      <c r="AA317" s="8">
        <v>690.94899999999996</v>
      </c>
      <c r="AB317" s="8">
        <v>690.94899999999996</v>
      </c>
      <c r="AC317" s="8">
        <v>690.94899999999996</v>
      </c>
      <c r="AD317" s="6">
        <v>186.86744999999974</v>
      </c>
      <c r="AE317" s="6">
        <v>189.50399999999991</v>
      </c>
      <c r="AF317" s="6">
        <v>192.14055000000008</v>
      </c>
      <c r="AG317" s="6">
        <v>194.77709999999934</v>
      </c>
      <c r="AH317" s="6">
        <v>197.41364999999951</v>
      </c>
      <c r="AI317" s="6">
        <v>200.05019999999968</v>
      </c>
      <c r="AJ317" s="6">
        <v>202.68674999999985</v>
      </c>
      <c r="AK317" s="6">
        <v>205.32330000000002</v>
      </c>
      <c r="AL317" s="6">
        <v>207.95985000000019</v>
      </c>
      <c r="AM317" s="6">
        <v>210.59639999999945</v>
      </c>
      <c r="AN317" s="6">
        <v>213.23294999999962</v>
      </c>
      <c r="AO317" s="6">
        <v>215.86949999999979</v>
      </c>
      <c r="AP317" s="6">
        <v>217.58933028217234</v>
      </c>
      <c r="AQ317" s="6">
        <v>219.30916056434489</v>
      </c>
      <c r="AR317" s="6">
        <v>221.02899084651699</v>
      </c>
      <c r="AS317" s="6">
        <v>222.74882112868954</v>
      </c>
      <c r="AT317" s="6">
        <v>224.46865141086164</v>
      </c>
      <c r="AU317" s="6">
        <v>226.18848169303419</v>
      </c>
      <c r="AV317" s="6">
        <v>227.90831197520674</v>
      </c>
      <c r="AW317" s="6">
        <v>229.62814225737884</v>
      </c>
      <c r="AX317" s="8">
        <v>230.72160960146152</v>
      </c>
      <c r="AY317" s="8">
        <v>236.18894632187562</v>
      </c>
      <c r="AZ317" s="8">
        <v>241.65628304228926</v>
      </c>
      <c r="BA317" s="8">
        <v>247.1236197627029</v>
      </c>
      <c r="BB317" s="8">
        <v>252.590956483117</v>
      </c>
    </row>
    <row r="318" spans="1:54" x14ac:dyDescent="0.2">
      <c r="A318" s="2" t="s">
        <v>308</v>
      </c>
      <c r="B318" s="2" t="str">
        <f t="shared" si="17"/>
        <v>40</v>
      </c>
      <c r="C318" s="2">
        <v>40018</v>
      </c>
      <c r="D318" s="2" t="s">
        <v>322</v>
      </c>
      <c r="E318" s="6">
        <v>8.79648799837266</v>
      </c>
      <c r="F318" s="6">
        <v>8.5078584214808775</v>
      </c>
      <c r="G318" s="6">
        <v>7.7988191619202603</v>
      </c>
      <c r="H318" s="6">
        <v>8.2297467453213997</v>
      </c>
      <c r="I318" s="6">
        <v>8.1443781529698942</v>
      </c>
      <c r="J318" s="6">
        <v>8.2652829536208294</v>
      </c>
      <c r="K318" s="6">
        <v>10.138541497152154</v>
      </c>
      <c r="L318" s="6">
        <v>11.437604353132629</v>
      </c>
      <c r="M318" s="6">
        <v>13.053684906427991</v>
      </c>
      <c r="N318" s="6">
        <v>13.873570585842147</v>
      </c>
      <c r="O318" s="6">
        <v>13.987888934092759</v>
      </c>
      <c r="P318" s="6">
        <v>14.137692432872253</v>
      </c>
      <c r="Q318" s="6">
        <v>13.646153946297801</v>
      </c>
      <c r="R318" s="6">
        <v>13.154615459723351</v>
      </c>
      <c r="S318" s="6">
        <v>12.6630769731489</v>
      </c>
      <c r="T318" s="6">
        <v>12.171538486574452</v>
      </c>
      <c r="U318" s="6">
        <v>10.638</v>
      </c>
      <c r="V318" s="6">
        <v>11.68</v>
      </c>
      <c r="W318" s="6">
        <v>11.492000000000001</v>
      </c>
      <c r="X318" s="6">
        <v>15.856</v>
      </c>
      <c r="Y318" s="8">
        <v>11.900078623351249</v>
      </c>
      <c r="Z318" s="8">
        <v>11.360528402754454</v>
      </c>
      <c r="AA318" s="8">
        <v>11.270000000000001</v>
      </c>
      <c r="AB318" s="8">
        <v>11.270000000000001</v>
      </c>
      <c r="AC318" s="8">
        <v>11.270000000000001</v>
      </c>
      <c r="AD318" s="6">
        <v>3.3090312499998618</v>
      </c>
      <c r="AE318" s="6">
        <v>3.85612500000002</v>
      </c>
      <c r="AF318" s="6">
        <v>4.4032187499999509</v>
      </c>
      <c r="AG318" s="6">
        <v>4.9503124999998818</v>
      </c>
      <c r="AH318" s="6">
        <v>5.49740625000004</v>
      </c>
      <c r="AI318" s="6">
        <v>6.0444999999999709</v>
      </c>
      <c r="AJ318" s="6">
        <v>6.5915937499999018</v>
      </c>
      <c r="AK318" s="6">
        <v>7.13868750000006</v>
      </c>
      <c r="AL318" s="6">
        <v>7.6857812499999909</v>
      </c>
      <c r="AM318" s="6">
        <v>8.2328749999999218</v>
      </c>
      <c r="AN318" s="6">
        <v>8.7799687499998527</v>
      </c>
      <c r="AO318" s="6">
        <v>9.3270625000000109</v>
      </c>
      <c r="AP318" s="6">
        <v>9.861156937683063</v>
      </c>
      <c r="AQ318" s="6">
        <v>10.395251375366342</v>
      </c>
      <c r="AR318" s="6">
        <v>10.929345813049622</v>
      </c>
      <c r="AS318" s="6">
        <v>11.463440250732901</v>
      </c>
      <c r="AT318" s="6">
        <v>11.997534688416181</v>
      </c>
      <c r="AU318" s="6">
        <v>12.531629126099233</v>
      </c>
      <c r="AV318" s="6">
        <v>13.065723563782512</v>
      </c>
      <c r="AW318" s="6">
        <v>13.599818001465792</v>
      </c>
      <c r="AX318" s="8">
        <v>13.664579039568139</v>
      </c>
      <c r="AY318" s="8">
        <v>13.988384230079248</v>
      </c>
      <c r="AZ318" s="8">
        <v>14.312189420590329</v>
      </c>
      <c r="BA318" s="8">
        <v>14.635994611101438</v>
      </c>
      <c r="BB318" s="8">
        <v>14.959799801612519</v>
      </c>
    </row>
    <row r="319" spans="1:54" x14ac:dyDescent="0.2">
      <c r="A319" s="2" t="s">
        <v>308</v>
      </c>
      <c r="B319" s="2" t="str">
        <f t="shared" ref="B319:B340" si="18">LEFT(C319,2)</f>
        <v>40</v>
      </c>
      <c r="C319" s="2">
        <v>40019</v>
      </c>
      <c r="D319" s="2" t="s">
        <v>323</v>
      </c>
      <c r="E319" s="6">
        <v>5.7825518714401962</v>
      </c>
      <c r="F319" s="6">
        <v>5.5928152969894223</v>
      </c>
      <c r="G319" s="6">
        <v>5.1267137917005705</v>
      </c>
      <c r="H319" s="6">
        <v>5.4099928803905613</v>
      </c>
      <c r="I319" s="6">
        <v>5.3538740846216442</v>
      </c>
      <c r="J319" s="6">
        <v>5.4333533360455659</v>
      </c>
      <c r="K319" s="6">
        <v>6.6647782750203426</v>
      </c>
      <c r="L319" s="6">
        <v>7.5187438974776244</v>
      </c>
      <c r="M319" s="6">
        <v>8.5811076078112301</v>
      </c>
      <c r="N319" s="6">
        <v>9.1200762815297001</v>
      </c>
      <c r="O319" s="6">
        <v>9.1952257933279089</v>
      </c>
      <c r="P319" s="6">
        <v>9.2937021969080558</v>
      </c>
      <c r="Q319" s="6">
        <v>8.8815617575264447</v>
      </c>
      <c r="R319" s="6">
        <v>8.4694213181448319</v>
      </c>
      <c r="S319" s="6">
        <v>8.0572808787632209</v>
      </c>
      <c r="T319" s="6">
        <v>7.6451404393816107</v>
      </c>
      <c r="U319" s="6">
        <v>2.87</v>
      </c>
      <c r="V319" s="6">
        <v>7.2329999999999997</v>
      </c>
      <c r="W319" s="6">
        <v>9.1479999999999997</v>
      </c>
      <c r="X319" s="6">
        <v>8.5920000000000005</v>
      </c>
      <c r="Y319" s="8">
        <v>7.1431522811667776</v>
      </c>
      <c r="Z319" s="8">
        <v>6.5895239646652328</v>
      </c>
      <c r="AA319" s="8">
        <v>6.4169999999999989</v>
      </c>
      <c r="AB319" s="8">
        <v>6.4169999999999989</v>
      </c>
      <c r="AC319" s="8">
        <v>6.4169999999999989</v>
      </c>
      <c r="AD319" s="6">
        <v>7.4495500000002721</v>
      </c>
      <c r="AE319" s="6">
        <v>8.6340000000000146</v>
      </c>
      <c r="AF319" s="6">
        <v>9.8184500000002117</v>
      </c>
      <c r="AG319" s="6">
        <v>11.002900000000409</v>
      </c>
      <c r="AH319" s="6">
        <v>12.187350000000151</v>
      </c>
      <c r="AI319" s="6">
        <v>13.371800000000349</v>
      </c>
      <c r="AJ319" s="6">
        <v>14.556250000000091</v>
      </c>
      <c r="AK319" s="6">
        <v>15.740700000000288</v>
      </c>
      <c r="AL319" s="6">
        <v>16.925150000000031</v>
      </c>
      <c r="AM319" s="6">
        <v>18.109600000000228</v>
      </c>
      <c r="AN319" s="6">
        <v>19.294050000000425</v>
      </c>
      <c r="AO319" s="6">
        <v>20.478500000000167</v>
      </c>
      <c r="AP319" s="6">
        <v>22.01190296357845</v>
      </c>
      <c r="AQ319" s="6">
        <v>23.545305927157187</v>
      </c>
      <c r="AR319" s="6">
        <v>25.078708890735925</v>
      </c>
      <c r="AS319" s="6">
        <v>26.612111854314662</v>
      </c>
      <c r="AT319" s="6">
        <v>28.1455148178934</v>
      </c>
      <c r="AU319" s="6">
        <v>29.678917781472137</v>
      </c>
      <c r="AV319" s="6">
        <v>31.212320745050874</v>
      </c>
      <c r="AW319" s="6">
        <v>32.745723708629157</v>
      </c>
      <c r="AX319" s="8">
        <v>32.901655726289619</v>
      </c>
      <c r="AY319" s="8">
        <v>33.681315814590334</v>
      </c>
      <c r="AZ319" s="8">
        <v>34.46097590289105</v>
      </c>
      <c r="BA319" s="8">
        <v>35.240635991191709</v>
      </c>
      <c r="BB319" s="8">
        <v>36.020296079492425</v>
      </c>
    </row>
    <row r="320" spans="1:54" x14ac:dyDescent="0.2">
      <c r="A320" s="2" t="s">
        <v>308</v>
      </c>
      <c r="B320" s="2" t="str">
        <f t="shared" si="18"/>
        <v>40</v>
      </c>
      <c r="C320" s="2">
        <v>40020</v>
      </c>
      <c r="D320" s="2" t="s">
        <v>324</v>
      </c>
      <c r="E320" s="6">
        <v>2.6284326688364525</v>
      </c>
      <c r="F320" s="6">
        <v>2.5421887713588287</v>
      </c>
      <c r="G320" s="6">
        <v>2.3303244507729866</v>
      </c>
      <c r="H320" s="6">
        <v>2.459087672904801</v>
      </c>
      <c r="I320" s="6">
        <v>2.4335791293734745</v>
      </c>
      <c r="J320" s="6">
        <v>2.4697060618388935</v>
      </c>
      <c r="K320" s="6">
        <v>3.0294446704637918</v>
      </c>
      <c r="L320" s="6">
        <v>3.4176108624898291</v>
      </c>
      <c r="M320" s="6">
        <v>3.9005034580960132</v>
      </c>
      <c r="N320" s="6">
        <v>4.1454892188771364</v>
      </c>
      <c r="O320" s="6">
        <v>4.1796480878763225</v>
      </c>
      <c r="P320" s="6">
        <v>4.224410089503662</v>
      </c>
      <c r="Q320" s="6">
        <v>3.6959280716029297</v>
      </c>
      <c r="R320" s="6">
        <v>3.1674460537021973</v>
      </c>
      <c r="S320" s="6">
        <v>2.6389640358014654</v>
      </c>
      <c r="T320" s="6">
        <v>2.1104820179007326</v>
      </c>
      <c r="U320" s="6">
        <v>1.3049999999999999</v>
      </c>
      <c r="V320" s="6">
        <v>1.5820000000000001</v>
      </c>
      <c r="W320" s="6">
        <v>1.2749999999999999</v>
      </c>
      <c r="X320" s="6">
        <v>0.41599999999999998</v>
      </c>
      <c r="Y320" s="8">
        <v>1.3873333333333333</v>
      </c>
      <c r="Z320" s="8">
        <v>1.3873333333333333</v>
      </c>
      <c r="AA320" s="8">
        <v>1.3873333333333333</v>
      </c>
      <c r="AB320" s="8">
        <v>1.3873333333333333</v>
      </c>
      <c r="AC320" s="8">
        <v>1.3873333333333333</v>
      </c>
      <c r="AD320" s="6">
        <v>8.5510624999997162</v>
      </c>
      <c r="AE320" s="6">
        <v>9.8523749999999382</v>
      </c>
      <c r="AF320" s="6">
        <v>11.153687499999705</v>
      </c>
      <c r="AG320" s="6">
        <v>12.454999999999927</v>
      </c>
      <c r="AH320" s="6">
        <v>13.756312500000149</v>
      </c>
      <c r="AI320" s="6">
        <v>15.057624999999916</v>
      </c>
      <c r="AJ320" s="6">
        <v>16.358937500000138</v>
      </c>
      <c r="AK320" s="6">
        <v>17.660249999999905</v>
      </c>
      <c r="AL320" s="6">
        <v>18.961562500000127</v>
      </c>
      <c r="AM320" s="6">
        <v>20.262874999999894</v>
      </c>
      <c r="AN320" s="6">
        <v>21.564187500000116</v>
      </c>
      <c r="AO320" s="6">
        <v>22.865499999999884</v>
      </c>
      <c r="AP320" s="6">
        <v>24.146472617102972</v>
      </c>
      <c r="AQ320" s="6">
        <v>25.427445234205607</v>
      </c>
      <c r="AR320" s="6">
        <v>26.708417851308241</v>
      </c>
      <c r="AS320" s="6">
        <v>27.989390468410875</v>
      </c>
      <c r="AT320" s="6">
        <v>29.270363085513964</v>
      </c>
      <c r="AU320" s="6">
        <v>30.551335702616598</v>
      </c>
      <c r="AV320" s="6">
        <v>31.832308319719232</v>
      </c>
      <c r="AW320" s="6">
        <v>33.113280936821866</v>
      </c>
      <c r="AX320" s="8">
        <v>33.270963226997253</v>
      </c>
      <c r="AY320" s="8">
        <v>34.059374677873961</v>
      </c>
      <c r="AZ320" s="8">
        <v>34.84778612875067</v>
      </c>
      <c r="BA320" s="8">
        <v>35.636197579627378</v>
      </c>
      <c r="BB320" s="8">
        <v>36.424609030504087</v>
      </c>
    </row>
    <row r="321" spans="1:54" x14ac:dyDescent="0.2">
      <c r="A321" s="2" t="s">
        <v>308</v>
      </c>
      <c r="B321" s="2" t="str">
        <f t="shared" si="18"/>
        <v>40</v>
      </c>
      <c r="C321" s="2">
        <v>40022</v>
      </c>
      <c r="D321" s="2" t="s">
        <v>325</v>
      </c>
      <c r="E321" s="6">
        <v>3.679805736371033</v>
      </c>
      <c r="F321" s="6">
        <v>3.5590642799023593</v>
      </c>
      <c r="G321" s="6">
        <v>3.2624542310821809</v>
      </c>
      <c r="H321" s="6">
        <v>3.4427227420667208</v>
      </c>
      <c r="I321" s="6">
        <v>3.4070107811228643</v>
      </c>
      <c r="J321" s="6">
        <v>3.4575884865744504</v>
      </c>
      <c r="K321" s="6">
        <v>4.2412225386493079</v>
      </c>
      <c r="L321" s="6">
        <v>4.7846552074857609</v>
      </c>
      <c r="M321" s="6">
        <v>5.4607048413344179</v>
      </c>
      <c r="N321" s="6">
        <v>5.8036849064279901</v>
      </c>
      <c r="O321" s="6">
        <v>5.8515073230268504</v>
      </c>
      <c r="P321" s="6">
        <v>5.9141741253051263</v>
      </c>
      <c r="Q321" s="6">
        <v>5.8655393002441008</v>
      </c>
      <c r="R321" s="6">
        <v>5.8169044751830752</v>
      </c>
      <c r="S321" s="6">
        <v>5.7682696501220505</v>
      </c>
      <c r="T321" s="6">
        <v>5.7196348250610249</v>
      </c>
      <c r="U321" s="6">
        <v>5.6230000000000002</v>
      </c>
      <c r="V321" s="6">
        <v>5.6710000000000003</v>
      </c>
      <c r="W321" s="6">
        <v>5.9749999999999996</v>
      </c>
      <c r="X321" s="6">
        <v>1.857</v>
      </c>
      <c r="Y321" s="8">
        <v>6.2386576586798359</v>
      </c>
      <c r="Z321" s="8">
        <v>6.6207369079954983</v>
      </c>
      <c r="AA321" s="8">
        <v>7.0028161573111891</v>
      </c>
      <c r="AB321" s="8">
        <v>7.3848954066268515</v>
      </c>
      <c r="AC321" s="8">
        <v>7.7669746559425423</v>
      </c>
      <c r="AD321" s="6">
        <v>10.704781249999996</v>
      </c>
      <c r="AE321" s="6">
        <v>12.063375000000178</v>
      </c>
      <c r="AF321" s="6">
        <v>13.421968749999905</v>
      </c>
      <c r="AG321" s="6">
        <v>14.780562500000087</v>
      </c>
      <c r="AH321" s="6">
        <v>16.139156250000269</v>
      </c>
      <c r="AI321" s="6">
        <v>17.497749999999996</v>
      </c>
      <c r="AJ321" s="6">
        <v>18.856343750000178</v>
      </c>
      <c r="AK321" s="6">
        <v>20.214937499999905</v>
      </c>
      <c r="AL321" s="6">
        <v>21.573531250000087</v>
      </c>
      <c r="AM321" s="6">
        <v>22.932125000000269</v>
      </c>
      <c r="AN321" s="6">
        <v>24.290718749999996</v>
      </c>
      <c r="AO321" s="6">
        <v>25.649312500000178</v>
      </c>
      <c r="AP321" s="6">
        <v>26.964896321033393</v>
      </c>
      <c r="AQ321" s="6">
        <v>28.280480142067063</v>
      </c>
      <c r="AR321" s="6">
        <v>29.596063963100733</v>
      </c>
      <c r="AS321" s="6">
        <v>30.911647784134402</v>
      </c>
      <c r="AT321" s="6">
        <v>32.227231605168072</v>
      </c>
      <c r="AU321" s="6">
        <v>33.542815426201742</v>
      </c>
      <c r="AV321" s="6">
        <v>34.858399247234956</v>
      </c>
      <c r="AW321" s="6">
        <v>36.173983068268626</v>
      </c>
      <c r="AX321" s="8">
        <v>36.775663247950206</v>
      </c>
      <c r="AY321" s="8">
        <v>39.784064146357423</v>
      </c>
      <c r="AZ321" s="8">
        <v>42.792465044764413</v>
      </c>
      <c r="BA321" s="8">
        <v>45.800865943171402</v>
      </c>
      <c r="BB321" s="8">
        <v>48.809266841578392</v>
      </c>
    </row>
    <row r="322" spans="1:54" x14ac:dyDescent="0.2">
      <c r="A322" s="2" t="s">
        <v>308</v>
      </c>
      <c r="B322" s="2" t="str">
        <f t="shared" si="18"/>
        <v>40</v>
      </c>
      <c r="C322" s="2">
        <v>40028</v>
      </c>
      <c r="D322" s="2" t="s">
        <v>326</v>
      </c>
      <c r="E322" s="6">
        <v>0.66586960943856799</v>
      </c>
      <c r="F322" s="6">
        <v>0.6440211554109031</v>
      </c>
      <c r="G322" s="6">
        <v>0.59034886086248983</v>
      </c>
      <c r="H322" s="6">
        <v>0.62296887713588289</v>
      </c>
      <c r="I322" s="6">
        <v>0.61650671277461355</v>
      </c>
      <c r="J322" s="6">
        <v>0.62565886899918632</v>
      </c>
      <c r="K322" s="6">
        <v>0.76745931651749388</v>
      </c>
      <c r="L322" s="6">
        <v>0.86579475183075671</v>
      </c>
      <c r="M322" s="6">
        <v>0.98812754271765668</v>
      </c>
      <c r="N322" s="6">
        <v>1.0501906021155412</v>
      </c>
      <c r="O322" s="6">
        <v>1.0588441822620016</v>
      </c>
      <c r="P322" s="6">
        <v>1.0701838893409277</v>
      </c>
      <c r="Q322" s="6">
        <v>1.0761471114727421</v>
      </c>
      <c r="R322" s="6">
        <v>1.0821103336045568</v>
      </c>
      <c r="S322" s="6">
        <v>1.088073555736371</v>
      </c>
      <c r="T322" s="6">
        <v>1.0940367778681857</v>
      </c>
      <c r="U322" s="6">
        <v>1.0940367778681857</v>
      </c>
      <c r="V322" s="6">
        <v>1.1000000000000001</v>
      </c>
      <c r="W322" s="6">
        <v>0.19929684210526316</v>
      </c>
      <c r="X322" s="6">
        <v>0.18462222222222224</v>
      </c>
      <c r="Y322" s="8">
        <v>0.81422624891859385</v>
      </c>
      <c r="Z322" s="8">
        <v>0.79777787332448291</v>
      </c>
      <c r="AA322" s="8">
        <v>0.79777787332448291</v>
      </c>
      <c r="AB322" s="8">
        <v>0.79777787332448291</v>
      </c>
      <c r="AC322" s="8">
        <v>0.79777787332448291</v>
      </c>
      <c r="AD322" s="6">
        <v>2.0312437499999874</v>
      </c>
      <c r="AE322" s="6">
        <v>2.1974999999999909</v>
      </c>
      <c r="AF322" s="6">
        <v>2.3637562499999945</v>
      </c>
      <c r="AG322" s="6">
        <v>2.530012499999998</v>
      </c>
      <c r="AH322" s="6">
        <v>2.6962687500000015</v>
      </c>
      <c r="AI322" s="6">
        <v>2.8625250000000051</v>
      </c>
      <c r="AJ322" s="6">
        <v>3.0287812500000086</v>
      </c>
      <c r="AK322" s="6">
        <v>3.1950375000000122</v>
      </c>
      <c r="AL322" s="6">
        <v>3.3612937499999589</v>
      </c>
      <c r="AM322" s="6">
        <v>3.5275499999999624</v>
      </c>
      <c r="AN322" s="6">
        <v>3.693806249999966</v>
      </c>
      <c r="AO322" s="6">
        <v>3.8600624999999695</v>
      </c>
      <c r="AP322" s="6">
        <v>4.0682767776460196</v>
      </c>
      <c r="AQ322" s="6">
        <v>4.2764910552920128</v>
      </c>
      <c r="AR322" s="6">
        <v>4.484705332938006</v>
      </c>
      <c r="AS322" s="6">
        <v>4.6929196105839992</v>
      </c>
      <c r="AT322" s="6">
        <v>4.9011338882299924</v>
      </c>
      <c r="AU322" s="6">
        <v>5.1093481658759856</v>
      </c>
      <c r="AV322" s="6">
        <v>5.3175624435219788</v>
      </c>
      <c r="AW322" s="6">
        <v>5.525776721167972</v>
      </c>
      <c r="AX322" s="8">
        <v>5.5520899436497047</v>
      </c>
      <c r="AY322" s="8">
        <v>5.6836560560584672</v>
      </c>
      <c r="AZ322" s="8">
        <v>5.8152221684672227</v>
      </c>
      <c r="BA322" s="8">
        <v>5.9467882808759853</v>
      </c>
      <c r="BB322" s="8">
        <v>6.0783543932847479</v>
      </c>
    </row>
    <row r="323" spans="1:54" x14ac:dyDescent="0.2">
      <c r="A323" s="2" t="s">
        <v>308</v>
      </c>
      <c r="B323" s="2" t="str">
        <f t="shared" si="18"/>
        <v>40</v>
      </c>
      <c r="C323" s="2">
        <v>40031</v>
      </c>
      <c r="D323" s="2" t="s">
        <v>327</v>
      </c>
      <c r="E323" s="6">
        <v>10.606706157808476</v>
      </c>
      <c r="F323" s="6">
        <v>9.8352271130882691</v>
      </c>
      <c r="G323" s="6">
        <v>8.8437653945211903</v>
      </c>
      <c r="H323" s="6">
        <v>8.71626012643409</v>
      </c>
      <c r="I323" s="6">
        <v>8.3514507141184726</v>
      </c>
      <c r="J323" s="6">
        <v>8.4808805900257536</v>
      </c>
      <c r="K323" s="6">
        <v>8.1211713884336216</v>
      </c>
      <c r="L323" s="6">
        <v>9.2477405759775237</v>
      </c>
      <c r="M323" s="6">
        <v>9.7049311636619056</v>
      </c>
      <c r="N323" s="6">
        <v>8.963572231327559</v>
      </c>
      <c r="O323" s="6">
        <v>7.9268822289861856</v>
      </c>
      <c r="P323" s="6">
        <v>8.4091889487239513</v>
      </c>
      <c r="Q323" s="6">
        <v>9.9263511589791609</v>
      </c>
      <c r="R323" s="6">
        <v>11.44351336923437</v>
      </c>
      <c r="S323" s="6">
        <v>12.96067557948958</v>
      </c>
      <c r="T323" s="6">
        <v>14.477837789744788</v>
      </c>
      <c r="U323" s="6">
        <v>14.945</v>
      </c>
      <c r="V323" s="6">
        <v>15.994999999999999</v>
      </c>
      <c r="W323" s="6">
        <v>14.167999999999999</v>
      </c>
      <c r="X323" s="6">
        <v>14.302</v>
      </c>
      <c r="Y323" s="8">
        <v>16.899443315227018</v>
      </c>
      <c r="Z323" s="8">
        <v>20.637671092318897</v>
      </c>
      <c r="AA323" s="8">
        <v>24.375898869410776</v>
      </c>
      <c r="AB323" s="8">
        <v>28.114126646502655</v>
      </c>
      <c r="AC323" s="8">
        <v>31.852354423594534</v>
      </c>
      <c r="AD323" s="6">
        <v>2.9495062500000131</v>
      </c>
      <c r="AE323" s="6">
        <v>3.6577499999998508</v>
      </c>
      <c r="AF323" s="6">
        <v>4.365993749999916</v>
      </c>
      <c r="AG323" s="6">
        <v>5.0742374999999811</v>
      </c>
      <c r="AH323" s="6">
        <v>5.7824812500000462</v>
      </c>
      <c r="AI323" s="6">
        <v>6.4907249999998839</v>
      </c>
      <c r="AJ323" s="6">
        <v>7.1989687499999491</v>
      </c>
      <c r="AK323" s="6">
        <v>7.9072125000000142</v>
      </c>
      <c r="AL323" s="6">
        <v>8.6154562499998519</v>
      </c>
      <c r="AM323" s="6">
        <v>9.3236999999999171</v>
      </c>
      <c r="AN323" s="6">
        <v>10.031943749999982</v>
      </c>
      <c r="AO323" s="6">
        <v>10.740187500000047</v>
      </c>
      <c r="AP323" s="6">
        <v>11.029942059721861</v>
      </c>
      <c r="AQ323" s="6">
        <v>11.319696619443675</v>
      </c>
      <c r="AR323" s="6">
        <v>11.609451179165603</v>
      </c>
      <c r="AS323" s="6">
        <v>11.899205738887531</v>
      </c>
      <c r="AT323" s="6">
        <v>12.188960298609345</v>
      </c>
      <c r="AU323" s="6">
        <v>12.478714858331273</v>
      </c>
      <c r="AV323" s="6">
        <v>12.768469418053087</v>
      </c>
      <c r="AW323" s="6">
        <v>13.058223977775015</v>
      </c>
      <c r="AX323" s="8">
        <v>13.369134072483916</v>
      </c>
      <c r="AY323" s="8">
        <v>14.923684546028539</v>
      </c>
      <c r="AZ323" s="8">
        <v>16.478235019573276</v>
      </c>
      <c r="BA323" s="8">
        <v>18.032785493117899</v>
      </c>
      <c r="BB323" s="8">
        <v>19.587335966662522</v>
      </c>
    </row>
    <row r="324" spans="1:54" x14ac:dyDescent="0.2">
      <c r="A324" s="2" t="s">
        <v>308</v>
      </c>
      <c r="B324" s="2" t="str">
        <f t="shared" si="18"/>
        <v>40</v>
      </c>
      <c r="C324" s="2">
        <v>40032</v>
      </c>
      <c r="D324" s="2" t="s">
        <v>328</v>
      </c>
      <c r="E324" s="6">
        <v>8.7263964605370212</v>
      </c>
      <c r="F324" s="6">
        <v>8.4400667209113109</v>
      </c>
      <c r="G324" s="6">
        <v>7.7366771765663147</v>
      </c>
      <c r="H324" s="6">
        <v>8.1641710740439386</v>
      </c>
      <c r="I324" s="6">
        <v>8.0794827095199349</v>
      </c>
      <c r="J324" s="6">
        <v>8.1994241253051268</v>
      </c>
      <c r="K324" s="6">
        <v>10.057756305939789</v>
      </c>
      <c r="L324" s="6">
        <v>11.346468063466233</v>
      </c>
      <c r="M324" s="6">
        <v>12.949671480878763</v>
      </c>
      <c r="N324" s="6">
        <v>13.763024206672091</v>
      </c>
      <c r="O324" s="6">
        <v>13.876431651749391</v>
      </c>
      <c r="P324" s="6">
        <v>14.025041497152158</v>
      </c>
      <c r="Q324" s="6">
        <v>14.007233197721726</v>
      </c>
      <c r="R324" s="6">
        <v>13.989424898291293</v>
      </c>
      <c r="S324" s="6">
        <v>13.971616598860862</v>
      </c>
      <c r="T324" s="6">
        <v>13.953808299430431</v>
      </c>
      <c r="U324" s="6">
        <v>12.877000000000001</v>
      </c>
      <c r="V324" s="6">
        <v>13.936</v>
      </c>
      <c r="W324" s="6">
        <v>14.254</v>
      </c>
      <c r="X324" s="6">
        <v>7.048</v>
      </c>
      <c r="Y324" s="8">
        <v>14.984780123796835</v>
      </c>
      <c r="Z324" s="8">
        <v>15.945761285179227</v>
      </c>
      <c r="AA324" s="8">
        <v>16.906742446561623</v>
      </c>
      <c r="AB324" s="8">
        <v>17.867723607943962</v>
      </c>
      <c r="AC324" s="8">
        <v>18.828704769326354</v>
      </c>
      <c r="AD324" s="6">
        <v>6.1118624999999724</v>
      </c>
      <c r="AE324" s="6">
        <v>6.230624999999975</v>
      </c>
      <c r="AF324" s="6">
        <v>6.3493874999999775</v>
      </c>
      <c r="AG324" s="6">
        <v>6.4681499999999801</v>
      </c>
      <c r="AH324" s="6">
        <v>6.5869124999999826</v>
      </c>
      <c r="AI324" s="6">
        <v>6.7056749999999852</v>
      </c>
      <c r="AJ324" s="6">
        <v>6.8244374999999877</v>
      </c>
      <c r="AK324" s="6">
        <v>6.9431999999999903</v>
      </c>
      <c r="AL324" s="6">
        <v>7.0619624999999928</v>
      </c>
      <c r="AM324" s="6">
        <v>7.1807249999999954</v>
      </c>
      <c r="AN324" s="6">
        <v>7.2994874999999695</v>
      </c>
      <c r="AO324" s="6">
        <v>7.418249999999972</v>
      </c>
      <c r="AP324" s="6">
        <v>8.4888358172861444</v>
      </c>
      <c r="AQ324" s="6">
        <v>9.5594216345721179</v>
      </c>
      <c r="AR324" s="6">
        <v>10.630007451858546</v>
      </c>
      <c r="AS324" s="6">
        <v>11.70059326914452</v>
      </c>
      <c r="AT324" s="6">
        <v>12.771179086430948</v>
      </c>
      <c r="AU324" s="6">
        <v>13.841764903716921</v>
      </c>
      <c r="AV324" s="6">
        <v>14.912350721002895</v>
      </c>
      <c r="AW324" s="6">
        <v>15.982936538289323</v>
      </c>
      <c r="AX324" s="8">
        <v>16.268698047021303</v>
      </c>
      <c r="AY324" s="8">
        <v>17.69750559068143</v>
      </c>
      <c r="AZ324" s="8">
        <v>19.126313134341558</v>
      </c>
      <c r="BA324" s="8">
        <v>20.555120678001686</v>
      </c>
      <c r="BB324" s="8">
        <v>21.983928221661813</v>
      </c>
    </row>
    <row r="325" spans="1:54" x14ac:dyDescent="0.2">
      <c r="A325" s="2" t="s">
        <v>308</v>
      </c>
      <c r="B325" s="2" t="str">
        <f t="shared" si="18"/>
        <v>40</v>
      </c>
      <c r="C325" s="2">
        <v>40033</v>
      </c>
      <c r="D325" s="2" t="s">
        <v>329</v>
      </c>
      <c r="E325" s="6">
        <v>15.432628424256615</v>
      </c>
      <c r="F325" s="6">
        <v>14.310135799578553</v>
      </c>
      <c r="G325" s="6">
        <v>12.867571060641536</v>
      </c>
      <c r="H325" s="6">
        <v>12.682052446733785</v>
      </c>
      <c r="I325" s="6">
        <v>12.151259189885272</v>
      </c>
      <c r="J325" s="6">
        <v>12.339578084757669</v>
      </c>
      <c r="K325" s="6">
        <v>11.816205572465464</v>
      </c>
      <c r="L325" s="6">
        <v>13.455350035120579</v>
      </c>
      <c r="M325" s="6">
        <v>14.120556778272066</v>
      </c>
      <c r="N325" s="6">
        <v>13.041888550690704</v>
      </c>
      <c r="O325" s="6">
        <v>11.533517209084522</v>
      </c>
      <c r="P325" s="6">
        <v>12.235267618824631</v>
      </c>
      <c r="Q325" s="6">
        <v>10.137814095059705</v>
      </c>
      <c r="R325" s="6">
        <v>8.0403605712947783</v>
      </c>
      <c r="S325" s="6">
        <v>5.9429070475298529</v>
      </c>
      <c r="T325" s="6">
        <v>3.8454535237649261</v>
      </c>
      <c r="U325" s="6">
        <v>2.4159999999999999</v>
      </c>
      <c r="V325" s="6">
        <v>1.748</v>
      </c>
      <c r="W325" s="6">
        <v>1.607</v>
      </c>
      <c r="X325" s="6">
        <v>3.2280000000000002</v>
      </c>
      <c r="Y325" s="8">
        <v>1.9236666666666666</v>
      </c>
      <c r="Z325" s="8">
        <v>1.9236666666666666</v>
      </c>
      <c r="AA325" s="8">
        <v>1.9236666666666666</v>
      </c>
      <c r="AB325" s="8">
        <v>1.9236666666666666</v>
      </c>
      <c r="AC325" s="8">
        <v>1.9236666666666666</v>
      </c>
      <c r="AD325" s="6">
        <v>21.354225000000042</v>
      </c>
      <c r="AE325" s="6">
        <v>21.796500000000037</v>
      </c>
      <c r="AF325" s="6">
        <v>22.238775000000032</v>
      </c>
      <c r="AG325" s="6">
        <v>22.681050000000027</v>
      </c>
      <c r="AH325" s="6">
        <v>23.123325000000023</v>
      </c>
      <c r="AI325" s="6">
        <v>23.565600000000018</v>
      </c>
      <c r="AJ325" s="6">
        <v>24.007875000000013</v>
      </c>
      <c r="AK325" s="6">
        <v>24.450150000000008</v>
      </c>
      <c r="AL325" s="6">
        <v>24.892425000000003</v>
      </c>
      <c r="AM325" s="6">
        <v>25.334700000000112</v>
      </c>
      <c r="AN325" s="6">
        <v>25.776975000000107</v>
      </c>
      <c r="AO325" s="6">
        <v>26.219250000000102</v>
      </c>
      <c r="AP325" s="6">
        <v>26.383117689609776</v>
      </c>
      <c r="AQ325" s="6">
        <v>26.546985379219564</v>
      </c>
      <c r="AR325" s="6">
        <v>26.710853068829351</v>
      </c>
      <c r="AS325" s="6">
        <v>26.874720758439196</v>
      </c>
      <c r="AT325" s="6">
        <v>27.038588448048984</v>
      </c>
      <c r="AU325" s="6">
        <v>27.202456137658771</v>
      </c>
      <c r="AV325" s="6">
        <v>27.366323827268616</v>
      </c>
      <c r="AW325" s="6">
        <v>27.530191516878403</v>
      </c>
      <c r="AX325" s="8">
        <v>27.661287666958799</v>
      </c>
      <c r="AY325" s="8">
        <v>28.316768417360663</v>
      </c>
      <c r="AZ325" s="8">
        <v>28.972249167762527</v>
      </c>
      <c r="BA325" s="8">
        <v>29.627729918164391</v>
      </c>
      <c r="BB325" s="8">
        <v>30.283210668566255</v>
      </c>
    </row>
    <row r="326" spans="1:54" x14ac:dyDescent="0.2">
      <c r="A326" s="2" t="s">
        <v>308</v>
      </c>
      <c r="B326" s="2" t="str">
        <f t="shared" si="18"/>
        <v>40</v>
      </c>
      <c r="C326" s="2">
        <v>40036</v>
      </c>
      <c r="D326" s="2" t="s">
        <v>330</v>
      </c>
      <c r="E326" s="6">
        <v>8.2357556956875513</v>
      </c>
      <c r="F326" s="6">
        <v>7.9655248169243285</v>
      </c>
      <c r="G326" s="6">
        <v>7.3016832790886905</v>
      </c>
      <c r="H326" s="6">
        <v>7.705141375101709</v>
      </c>
      <c r="I326" s="6">
        <v>7.6252146053702203</v>
      </c>
      <c r="J326" s="6">
        <v>7.7384123270951992</v>
      </c>
      <c r="K326" s="6">
        <v>9.4922599674532133</v>
      </c>
      <c r="L326" s="6">
        <v>10.708514035801466</v>
      </c>
      <c r="M326" s="6">
        <v>12.221577502034176</v>
      </c>
      <c r="N326" s="6">
        <v>12.989199552481692</v>
      </c>
      <c r="O326" s="6">
        <v>13.09623067534581</v>
      </c>
      <c r="P326" s="6">
        <v>13.236484947111474</v>
      </c>
      <c r="Q326" s="6">
        <v>10.716187957689179</v>
      </c>
      <c r="R326" s="6">
        <v>8.1958909682668839</v>
      </c>
      <c r="S326" s="6">
        <v>5.6755939788445904</v>
      </c>
      <c r="T326" s="6">
        <v>3.1552969894222946</v>
      </c>
      <c r="U326" s="6">
        <v>0.59899999999999998</v>
      </c>
      <c r="V326" s="6">
        <v>0.63500000000000001</v>
      </c>
      <c r="W326" s="6">
        <v>1.0109999999999999</v>
      </c>
      <c r="X326" s="6">
        <v>0.35899999999999999</v>
      </c>
      <c r="Y326" s="8">
        <v>0.74833333333333341</v>
      </c>
      <c r="Z326" s="8">
        <v>0.74833333333333341</v>
      </c>
      <c r="AA326" s="8">
        <v>0.74833333333333341</v>
      </c>
      <c r="AB326" s="8">
        <v>0.74833333333333341</v>
      </c>
      <c r="AC326" s="8">
        <v>0.74833333333333341</v>
      </c>
      <c r="AD326" s="6">
        <v>4.9921062500000062</v>
      </c>
      <c r="AE326" s="6">
        <v>5.60287500000004</v>
      </c>
      <c r="AF326" s="6">
        <v>6.2136437500000739</v>
      </c>
      <c r="AG326" s="6">
        <v>6.8244125000001077</v>
      </c>
      <c r="AH326" s="6">
        <v>7.4351812500001415</v>
      </c>
      <c r="AI326" s="6">
        <v>8.045949999999948</v>
      </c>
      <c r="AJ326" s="6">
        <v>8.6567187499999818</v>
      </c>
      <c r="AK326" s="6">
        <v>9.2674875000000156</v>
      </c>
      <c r="AL326" s="6">
        <v>9.8782562500000495</v>
      </c>
      <c r="AM326" s="6">
        <v>10.489025000000083</v>
      </c>
      <c r="AN326" s="6">
        <v>11.099793750000117</v>
      </c>
      <c r="AO326" s="6">
        <v>11.710562500000151</v>
      </c>
      <c r="AP326" s="6">
        <v>12.339627566369927</v>
      </c>
      <c r="AQ326" s="6">
        <v>12.968692632739931</v>
      </c>
      <c r="AR326" s="6">
        <v>13.597757699109707</v>
      </c>
      <c r="AS326" s="6">
        <v>14.22682276547971</v>
      </c>
      <c r="AT326" s="6">
        <v>14.855887831849714</v>
      </c>
      <c r="AU326" s="6">
        <v>15.48495289821949</v>
      </c>
      <c r="AV326" s="6">
        <v>16.114017964589493</v>
      </c>
      <c r="AW326" s="6">
        <v>16.743083030959269</v>
      </c>
      <c r="AX326" s="8">
        <v>16.822811997773357</v>
      </c>
      <c r="AY326" s="8">
        <v>17.221456831843824</v>
      </c>
      <c r="AZ326" s="8">
        <v>17.620101665914262</v>
      </c>
      <c r="BA326" s="8">
        <v>18.018746499984729</v>
      </c>
      <c r="BB326" s="8">
        <v>18.417391334055196</v>
      </c>
    </row>
    <row r="327" spans="1:54" x14ac:dyDescent="0.2">
      <c r="A327" s="2" t="s">
        <v>308</v>
      </c>
      <c r="B327" s="2" t="str">
        <f t="shared" si="18"/>
        <v>40</v>
      </c>
      <c r="C327" s="2">
        <v>40037</v>
      </c>
      <c r="D327" s="2" t="s">
        <v>331</v>
      </c>
      <c r="E327" s="6">
        <v>5.2568653376729051</v>
      </c>
      <c r="F327" s="6">
        <v>5.0843775427176574</v>
      </c>
      <c r="G327" s="6">
        <v>4.6606489015459731</v>
      </c>
      <c r="H327" s="6">
        <v>4.918175345809602</v>
      </c>
      <c r="I327" s="6">
        <v>4.8671582587469491</v>
      </c>
      <c r="J327" s="6">
        <v>4.939412123677787</v>
      </c>
      <c r="K327" s="6">
        <v>6.0588893409275837</v>
      </c>
      <c r="L327" s="6">
        <v>6.8352217249796583</v>
      </c>
      <c r="M327" s="6">
        <v>7.8010069161920264</v>
      </c>
      <c r="N327" s="6">
        <v>8.2909784377542728</v>
      </c>
      <c r="O327" s="6">
        <v>8.3592961757526449</v>
      </c>
      <c r="P327" s="6">
        <v>8.4488201790073241</v>
      </c>
      <c r="Q327" s="6">
        <v>7.3494561432058587</v>
      </c>
      <c r="R327" s="6">
        <v>6.2500921074043942</v>
      </c>
      <c r="S327" s="6">
        <v>5.1507280716029289</v>
      </c>
      <c r="T327" s="6">
        <v>4.0513640358014644</v>
      </c>
      <c r="U327" s="6">
        <v>2.9020000000000001</v>
      </c>
      <c r="V327" s="6">
        <v>2.952</v>
      </c>
      <c r="W327" s="6">
        <v>2.129</v>
      </c>
      <c r="X327" s="6">
        <v>0.72899999999999998</v>
      </c>
      <c r="Y327" s="8">
        <v>2.661</v>
      </c>
      <c r="Z327" s="8">
        <v>2.661</v>
      </c>
      <c r="AA327" s="8">
        <v>2.661</v>
      </c>
      <c r="AB327" s="8">
        <v>2.661</v>
      </c>
      <c r="AC327" s="8">
        <v>2.661</v>
      </c>
      <c r="AD327" s="6">
        <v>10.538556249999829</v>
      </c>
      <c r="AE327" s="6">
        <v>11.060249999999996</v>
      </c>
      <c r="AF327" s="6">
        <v>11.581943749999937</v>
      </c>
      <c r="AG327" s="6">
        <v>12.103637499999877</v>
      </c>
      <c r="AH327" s="6">
        <v>12.625331250000045</v>
      </c>
      <c r="AI327" s="6">
        <v>13.147024999999985</v>
      </c>
      <c r="AJ327" s="6">
        <v>13.668718749999925</v>
      </c>
      <c r="AK327" s="6">
        <v>14.190412499999866</v>
      </c>
      <c r="AL327" s="6">
        <v>14.712106250000033</v>
      </c>
      <c r="AM327" s="6">
        <v>15.233799999999974</v>
      </c>
      <c r="AN327" s="6">
        <v>15.755493749999914</v>
      </c>
      <c r="AO327" s="6">
        <v>16.277187499999854</v>
      </c>
      <c r="AP327" s="6">
        <v>16.914743194593484</v>
      </c>
      <c r="AQ327" s="6">
        <v>17.552298889187114</v>
      </c>
      <c r="AR327" s="6">
        <v>18.189854583780743</v>
      </c>
      <c r="AS327" s="6">
        <v>18.827410278374373</v>
      </c>
      <c r="AT327" s="6">
        <v>19.464965972968002</v>
      </c>
      <c r="AU327" s="6">
        <v>20.102521667561632</v>
      </c>
      <c r="AV327" s="6">
        <v>20.740077362155262</v>
      </c>
      <c r="AW327" s="6">
        <v>21.377633056748664</v>
      </c>
      <c r="AX327" s="8">
        <v>21.479431309400013</v>
      </c>
      <c r="AY327" s="8">
        <v>21.988422572655935</v>
      </c>
      <c r="AZ327" s="8">
        <v>22.497413835911857</v>
      </c>
      <c r="BA327" s="8">
        <v>23.006405099167779</v>
      </c>
      <c r="BB327" s="8">
        <v>23.515396362423701</v>
      </c>
    </row>
    <row r="328" spans="1:54" x14ac:dyDescent="0.2">
      <c r="A328" s="2" t="s">
        <v>308</v>
      </c>
      <c r="B328" s="2" t="str">
        <f t="shared" si="18"/>
        <v>40</v>
      </c>
      <c r="C328" s="2">
        <v>40041</v>
      </c>
      <c r="D328" s="2" t="s">
        <v>332</v>
      </c>
      <c r="E328" s="6">
        <v>295.26692064777325</v>
      </c>
      <c r="F328" s="6">
        <v>292.99038704453437</v>
      </c>
      <c r="G328" s="6">
        <v>299.75177004048584</v>
      </c>
      <c r="H328" s="6">
        <v>281.60933684210528</v>
      </c>
      <c r="I328" s="6">
        <v>278.67570121457487</v>
      </c>
      <c r="J328" s="6">
        <v>294.40705263157895</v>
      </c>
      <c r="K328" s="6">
        <v>322.00210202429145</v>
      </c>
      <c r="L328" s="6">
        <v>313.44278866396758</v>
      </c>
      <c r="M328" s="6">
        <v>322.75007125506073</v>
      </c>
      <c r="N328" s="6">
        <v>313.23597813765178</v>
      </c>
      <c r="O328" s="6">
        <v>316.87686801619429</v>
      </c>
      <c r="P328" s="6">
        <v>317.42018380566799</v>
      </c>
      <c r="Q328" s="6">
        <v>260.20299999999997</v>
      </c>
      <c r="R328" s="6">
        <v>246.54599999999999</v>
      </c>
      <c r="S328" s="6">
        <v>252.17099999999999</v>
      </c>
      <c r="T328" s="6">
        <v>250.714</v>
      </c>
      <c r="U328" s="6">
        <v>256.154</v>
      </c>
      <c r="V328" s="6">
        <v>223.76499999999999</v>
      </c>
      <c r="W328" s="6">
        <v>249.28700000000001</v>
      </c>
      <c r="X328" s="6">
        <v>243.74299999999999</v>
      </c>
      <c r="Y328" s="8">
        <v>243.06866666666667</v>
      </c>
      <c r="Z328" s="8">
        <v>243.06866666666667</v>
      </c>
      <c r="AA328" s="8">
        <v>243.06866666666667</v>
      </c>
      <c r="AB328" s="8">
        <v>243.06866666666667</v>
      </c>
      <c r="AC328" s="8">
        <v>243.06866666666667</v>
      </c>
      <c r="AD328" s="6">
        <v>117.0185100000017</v>
      </c>
      <c r="AE328" s="6">
        <v>125.86140000000159</v>
      </c>
      <c r="AF328" s="6">
        <v>134.70429000000149</v>
      </c>
      <c r="AG328" s="6">
        <v>143.54718000000139</v>
      </c>
      <c r="AH328" s="6">
        <v>152.39007000000129</v>
      </c>
      <c r="AI328" s="6">
        <v>161.23296000000119</v>
      </c>
      <c r="AJ328" s="6">
        <v>170.07585000000108</v>
      </c>
      <c r="AK328" s="6">
        <v>178.91874000000098</v>
      </c>
      <c r="AL328" s="6">
        <v>187.76163000000088</v>
      </c>
      <c r="AM328" s="6">
        <v>196.60452000000078</v>
      </c>
      <c r="AN328" s="6">
        <v>205.44741000000067</v>
      </c>
      <c r="AO328" s="6">
        <v>214.29030000000057</v>
      </c>
      <c r="AP328" s="6">
        <v>214.05443903624041</v>
      </c>
      <c r="AQ328" s="6">
        <v>213.81857807248082</v>
      </c>
      <c r="AR328" s="6">
        <v>213.58271710872123</v>
      </c>
      <c r="AS328" s="6">
        <v>213.34685614496163</v>
      </c>
      <c r="AT328" s="6">
        <v>213.11099518120204</v>
      </c>
      <c r="AU328" s="6">
        <v>212.87513421744245</v>
      </c>
      <c r="AV328" s="6">
        <v>212.63927325368286</v>
      </c>
      <c r="AW328" s="6">
        <v>212.40341228992327</v>
      </c>
      <c r="AX328" s="8">
        <v>213.41485711035148</v>
      </c>
      <c r="AY328" s="8">
        <v>218.47208121249241</v>
      </c>
      <c r="AZ328" s="8">
        <v>223.5293053146338</v>
      </c>
      <c r="BA328" s="8">
        <v>228.58652941677474</v>
      </c>
      <c r="BB328" s="8">
        <v>233.64375351891567</v>
      </c>
    </row>
    <row r="329" spans="1:54" x14ac:dyDescent="0.2">
      <c r="A329" s="2" t="s">
        <v>308</v>
      </c>
      <c r="B329" s="2" t="str">
        <f t="shared" si="18"/>
        <v>40</v>
      </c>
      <c r="C329" s="2">
        <v>40043</v>
      </c>
      <c r="D329" s="2" t="s">
        <v>333</v>
      </c>
      <c r="E329" s="6">
        <v>38.400921564036523</v>
      </c>
      <c r="F329" s="6">
        <v>35.607829548115191</v>
      </c>
      <c r="G329" s="6">
        <v>32.018303910091312</v>
      </c>
      <c r="H329" s="6">
        <v>31.556678997892767</v>
      </c>
      <c r="I329" s="6">
        <v>30.235909154764695</v>
      </c>
      <c r="J329" s="6">
        <v>30.704501990166239</v>
      </c>
      <c r="K329" s="6">
        <v>29.402197143526106</v>
      </c>
      <c r="L329" s="6">
        <v>33.480870990400376</v>
      </c>
      <c r="M329" s="6">
        <v>35.136101147272306</v>
      </c>
      <c r="N329" s="6">
        <v>32.452057129477872</v>
      </c>
      <c r="O329" s="6">
        <v>28.698785296183562</v>
      </c>
      <c r="P329" s="6">
        <v>30.444946850854603</v>
      </c>
      <c r="Q329" s="6">
        <v>31.823157480683683</v>
      </c>
      <c r="R329" s="6">
        <v>33.20136811051276</v>
      </c>
      <c r="S329" s="6">
        <v>34.579578740341844</v>
      </c>
      <c r="T329" s="6">
        <v>35.957789370170914</v>
      </c>
      <c r="U329" s="6">
        <v>35.515999999999998</v>
      </c>
      <c r="V329" s="6">
        <v>37.335999999999999</v>
      </c>
      <c r="W329" s="6">
        <v>39.012</v>
      </c>
      <c r="X329" s="6">
        <v>37.94</v>
      </c>
      <c r="Y329" s="8">
        <v>39.246046179923837</v>
      </c>
      <c r="Z329" s="8">
        <v>43.253065285716332</v>
      </c>
      <c r="AA329" s="8">
        <v>47.26008439150911</v>
      </c>
      <c r="AB329" s="8">
        <v>51.267103497301605</v>
      </c>
      <c r="AC329" s="8">
        <v>55.274122603094384</v>
      </c>
      <c r="AD329" s="6">
        <v>15.217756249999638</v>
      </c>
      <c r="AE329" s="6">
        <v>16.621874999999818</v>
      </c>
      <c r="AF329" s="6">
        <v>18.025993749999543</v>
      </c>
      <c r="AG329" s="6">
        <v>19.430112499999723</v>
      </c>
      <c r="AH329" s="6">
        <v>20.834231249999448</v>
      </c>
      <c r="AI329" s="6">
        <v>22.238349999999627</v>
      </c>
      <c r="AJ329" s="6">
        <v>23.642468749999807</v>
      </c>
      <c r="AK329" s="6">
        <v>25.046587499999532</v>
      </c>
      <c r="AL329" s="6">
        <v>26.450706249999712</v>
      </c>
      <c r="AM329" s="6">
        <v>27.854824999999437</v>
      </c>
      <c r="AN329" s="6">
        <v>29.258943749999617</v>
      </c>
      <c r="AO329" s="6">
        <v>30.663062499999796</v>
      </c>
      <c r="AP329" s="6">
        <v>31.664441400519991</v>
      </c>
      <c r="AQ329" s="6">
        <v>32.665820301039957</v>
      </c>
      <c r="AR329" s="6">
        <v>33.667199201559924</v>
      </c>
      <c r="AS329" s="6">
        <v>34.668578102079891</v>
      </c>
      <c r="AT329" s="6">
        <v>35.669957002599858</v>
      </c>
      <c r="AU329" s="6">
        <v>36.671335903120053</v>
      </c>
      <c r="AV329" s="6">
        <v>37.672714803640019</v>
      </c>
      <c r="AW329" s="6">
        <v>38.674093704159986</v>
      </c>
      <c r="AX329" s="8">
        <v>39.562413437977511</v>
      </c>
      <c r="AY329" s="8">
        <v>44.004012107066728</v>
      </c>
      <c r="AZ329" s="8">
        <v>48.445610776155718</v>
      </c>
      <c r="BA329" s="8">
        <v>52.887209445244935</v>
      </c>
      <c r="BB329" s="8">
        <v>57.328808114334151</v>
      </c>
    </row>
    <row r="330" spans="1:54" x14ac:dyDescent="0.2">
      <c r="A330" s="2" t="s">
        <v>308</v>
      </c>
      <c r="B330" s="2" t="str">
        <f t="shared" si="18"/>
        <v>40</v>
      </c>
      <c r="C330" s="2">
        <v>40044</v>
      </c>
      <c r="D330" s="2" t="s">
        <v>334</v>
      </c>
      <c r="E330" s="6">
        <v>4.3872020604073985</v>
      </c>
      <c r="F330" s="6">
        <v>4.0680988059002576</v>
      </c>
      <c r="G330" s="6">
        <v>3.6580051510184965</v>
      </c>
      <c r="H330" s="6">
        <v>3.6052657457269963</v>
      </c>
      <c r="I330" s="6">
        <v>3.4543713416061808</v>
      </c>
      <c r="J330" s="6">
        <v>3.5079068133926481</v>
      </c>
      <c r="K330" s="6">
        <v>3.3591219854834931</v>
      </c>
      <c r="L330" s="6">
        <v>3.8250995083118706</v>
      </c>
      <c r="M330" s="6">
        <v>4.0142051041910563</v>
      </c>
      <c r="N330" s="6">
        <v>3.7075602903301332</v>
      </c>
      <c r="O330" s="6">
        <v>3.2787590728166705</v>
      </c>
      <c r="P330" s="6">
        <v>3.4782533364551629</v>
      </c>
      <c r="Q330" s="6">
        <v>3.0022026691641304</v>
      </c>
      <c r="R330" s="6">
        <v>2.5261520018730979</v>
      </c>
      <c r="S330" s="6">
        <v>2.0501013345820658</v>
      </c>
      <c r="T330" s="6">
        <v>1.5740506672910324</v>
      </c>
      <c r="U330" s="6">
        <v>0.995</v>
      </c>
      <c r="V330" s="6">
        <v>1.0980000000000001</v>
      </c>
      <c r="W330" s="6">
        <v>0.49099999999999999</v>
      </c>
      <c r="X330" s="6">
        <v>0.45700000000000002</v>
      </c>
      <c r="Y330" s="8">
        <v>0.8613333333333334</v>
      </c>
      <c r="Z330" s="8">
        <v>0.8613333333333334</v>
      </c>
      <c r="AA330" s="8">
        <v>0.8613333333333334</v>
      </c>
      <c r="AB330" s="8">
        <v>0.8613333333333334</v>
      </c>
      <c r="AC330" s="8">
        <v>0.8613333333333334</v>
      </c>
      <c r="AD330" s="6">
        <v>14.468174999999974</v>
      </c>
      <c r="AE330" s="6">
        <v>15.056249999999864</v>
      </c>
      <c r="AF330" s="6">
        <v>15.644324999999981</v>
      </c>
      <c r="AG330" s="6">
        <v>16.23239999999987</v>
      </c>
      <c r="AH330" s="6">
        <v>16.820474999999988</v>
      </c>
      <c r="AI330" s="6">
        <v>17.408549999999877</v>
      </c>
      <c r="AJ330" s="6">
        <v>17.996624999999995</v>
      </c>
      <c r="AK330" s="6">
        <v>18.584699999999884</v>
      </c>
      <c r="AL330" s="6">
        <v>19.172775000000001</v>
      </c>
      <c r="AM330" s="6">
        <v>19.760849999999891</v>
      </c>
      <c r="AN330" s="6">
        <v>20.348925000000008</v>
      </c>
      <c r="AO330" s="6">
        <v>20.936999999999898</v>
      </c>
      <c r="AP330" s="6">
        <v>21.790139680938637</v>
      </c>
      <c r="AQ330" s="6">
        <v>22.643279361877148</v>
      </c>
      <c r="AR330" s="6">
        <v>23.49641904281566</v>
      </c>
      <c r="AS330" s="6">
        <v>24.349558723754399</v>
      </c>
      <c r="AT330" s="6">
        <v>25.20269840469291</v>
      </c>
      <c r="AU330" s="6">
        <v>26.055838085631422</v>
      </c>
      <c r="AV330" s="6">
        <v>26.90897776657016</v>
      </c>
      <c r="AW330" s="6">
        <v>27.762117447508672</v>
      </c>
      <c r="AX330" s="8">
        <v>27.894318006782669</v>
      </c>
      <c r="AY330" s="8">
        <v>28.555320803151915</v>
      </c>
      <c r="AZ330" s="8">
        <v>29.216323599521161</v>
      </c>
      <c r="BA330" s="8">
        <v>29.877326395890407</v>
      </c>
      <c r="BB330" s="8">
        <v>30.538329192259653</v>
      </c>
    </row>
    <row r="331" spans="1:54" x14ac:dyDescent="0.2">
      <c r="A331" s="2" t="s">
        <v>308</v>
      </c>
      <c r="B331" s="2" t="str">
        <f t="shared" si="18"/>
        <v>40</v>
      </c>
      <c r="C331" s="2">
        <v>40045</v>
      </c>
      <c r="D331" s="2" t="s">
        <v>335</v>
      </c>
      <c r="E331" s="6">
        <v>110.2595843319838</v>
      </c>
      <c r="F331" s="6">
        <v>109.40947336032389</v>
      </c>
      <c r="G331" s="6">
        <v>111.934332145749</v>
      </c>
      <c r="H331" s="6">
        <v>105.15952263157895</v>
      </c>
      <c r="I331" s="6">
        <v>104.06403437246965</v>
      </c>
      <c r="J331" s="6">
        <v>109.93848947368421</v>
      </c>
      <c r="K331" s="6">
        <v>120.24312728744938</v>
      </c>
      <c r="L331" s="6">
        <v>117.04687919028341</v>
      </c>
      <c r="M331" s="6">
        <v>120.52243651821863</v>
      </c>
      <c r="N331" s="6">
        <v>116.96965129554656</v>
      </c>
      <c r="O331" s="6">
        <v>118.3292448582996</v>
      </c>
      <c r="P331" s="6">
        <v>118.53213170040486</v>
      </c>
      <c r="Q331" s="6">
        <v>135.03350536032389</v>
      </c>
      <c r="R331" s="6">
        <v>151.5348790202429</v>
      </c>
      <c r="S331" s="6">
        <v>168.03625268016194</v>
      </c>
      <c r="T331" s="6">
        <v>184.53762634008098</v>
      </c>
      <c r="U331" s="6">
        <v>184.53762634008098</v>
      </c>
      <c r="V331" s="6">
        <v>201.03899999999999</v>
      </c>
      <c r="W331" s="6">
        <v>200.124</v>
      </c>
      <c r="X331" s="6">
        <v>184.82300000000001</v>
      </c>
      <c r="Y331" s="8">
        <v>220.22108499602928</v>
      </c>
      <c r="Z331" s="8">
        <v>267.5778239833362</v>
      </c>
      <c r="AA331" s="8">
        <v>314.93456297064131</v>
      </c>
      <c r="AB331" s="8">
        <v>362.29130195794642</v>
      </c>
      <c r="AC331" s="8">
        <v>409.64804094525152</v>
      </c>
      <c r="AD331" s="6">
        <v>90.794340000000375</v>
      </c>
      <c r="AE331" s="6">
        <v>95.967899999999645</v>
      </c>
      <c r="AF331" s="6">
        <v>101.14146000000073</v>
      </c>
      <c r="AG331" s="6">
        <v>106.31502</v>
      </c>
      <c r="AH331" s="6">
        <v>111.48857999999927</v>
      </c>
      <c r="AI331" s="6">
        <v>116.66214000000036</v>
      </c>
      <c r="AJ331" s="6">
        <v>121.83569999999963</v>
      </c>
      <c r="AK331" s="6">
        <v>127.00926000000072</v>
      </c>
      <c r="AL331" s="6">
        <v>132.18281999999999</v>
      </c>
      <c r="AM331" s="6">
        <v>137.35637999999926</v>
      </c>
      <c r="AN331" s="6">
        <v>142.52994000000035</v>
      </c>
      <c r="AO331" s="6">
        <v>147.70349999999962</v>
      </c>
      <c r="AP331" s="6">
        <v>150.94649314569597</v>
      </c>
      <c r="AQ331" s="6">
        <v>154.18948629139231</v>
      </c>
      <c r="AR331" s="6">
        <v>157.43247943708866</v>
      </c>
      <c r="AS331" s="6">
        <v>160.67547258278501</v>
      </c>
      <c r="AT331" s="6">
        <v>163.91846572848135</v>
      </c>
      <c r="AU331" s="6">
        <v>167.1614588741777</v>
      </c>
      <c r="AV331" s="6">
        <v>170.40445201987404</v>
      </c>
      <c r="AW331" s="6">
        <v>173.64744516556948</v>
      </c>
      <c r="AX331" s="8">
        <v>177.7819081457028</v>
      </c>
      <c r="AY331" s="8">
        <v>198.45422304636577</v>
      </c>
      <c r="AZ331" s="8">
        <v>219.12653794702874</v>
      </c>
      <c r="BA331" s="8">
        <v>239.79885284769171</v>
      </c>
      <c r="BB331" s="8">
        <v>260.47116774835467</v>
      </c>
    </row>
    <row r="332" spans="1:54" x14ac:dyDescent="0.2">
      <c r="A332" s="2" t="s">
        <v>308</v>
      </c>
      <c r="B332" s="2" t="str">
        <f t="shared" si="18"/>
        <v>40</v>
      </c>
      <c r="C332" s="2">
        <v>40046</v>
      </c>
      <c r="D332" s="2" t="s">
        <v>336</v>
      </c>
      <c r="E332" s="6">
        <v>2.6985242066720914</v>
      </c>
      <c r="F332" s="6">
        <v>2.609980471928397</v>
      </c>
      <c r="G332" s="6">
        <v>2.3924664361269325</v>
      </c>
      <c r="H332" s="6">
        <v>2.5246633441822617</v>
      </c>
      <c r="I332" s="6">
        <v>2.4984745728234339</v>
      </c>
      <c r="J332" s="6">
        <v>2.5355648901545975</v>
      </c>
      <c r="K332" s="6">
        <v>3.1102298616761597</v>
      </c>
      <c r="L332" s="6">
        <v>3.5087471521562246</v>
      </c>
      <c r="M332" s="6">
        <v>4.0045168836452403</v>
      </c>
      <c r="N332" s="6">
        <v>4.2560355980471929</v>
      </c>
      <c r="O332" s="6">
        <v>4.2911053702196904</v>
      </c>
      <c r="P332" s="6">
        <v>4.3370610252237594</v>
      </c>
      <c r="Q332" s="6">
        <v>4.0418488201790073</v>
      </c>
      <c r="R332" s="6">
        <v>3.7466366151342556</v>
      </c>
      <c r="S332" s="6">
        <v>3.451424410089504</v>
      </c>
      <c r="T332" s="6">
        <v>3.1562122050447523</v>
      </c>
      <c r="U332" s="6">
        <v>2.38</v>
      </c>
      <c r="V332" s="6">
        <v>2.8610000000000002</v>
      </c>
      <c r="W332" s="6">
        <v>1.96</v>
      </c>
      <c r="X332" s="6">
        <v>2.2010000000000001</v>
      </c>
      <c r="Y332" s="8">
        <v>2.4003333333333332</v>
      </c>
      <c r="Z332" s="8">
        <v>2.4003333333333332</v>
      </c>
      <c r="AA332" s="8">
        <v>2.4003333333333332</v>
      </c>
      <c r="AB332" s="8">
        <v>2.4003333333333332</v>
      </c>
      <c r="AC332" s="8">
        <v>2.4003333333333332</v>
      </c>
      <c r="AD332" s="6">
        <v>17.084150000000022</v>
      </c>
      <c r="AE332" s="6">
        <v>17.344124999999963</v>
      </c>
      <c r="AF332" s="6">
        <v>17.604100000000017</v>
      </c>
      <c r="AG332" s="6">
        <v>17.864074999999957</v>
      </c>
      <c r="AH332" s="6">
        <v>18.124050000000011</v>
      </c>
      <c r="AI332" s="6">
        <v>18.384024999999951</v>
      </c>
      <c r="AJ332" s="6">
        <v>18.644000000000005</v>
      </c>
      <c r="AK332" s="6">
        <v>18.903974999999946</v>
      </c>
      <c r="AL332" s="6">
        <v>19.16395</v>
      </c>
      <c r="AM332" s="6">
        <v>19.423925000000054</v>
      </c>
      <c r="AN332" s="6">
        <v>19.683899999999994</v>
      </c>
      <c r="AO332" s="6">
        <v>19.943875000000048</v>
      </c>
      <c r="AP332" s="6">
        <v>20.752094072920954</v>
      </c>
      <c r="AQ332" s="6">
        <v>21.560313145841974</v>
      </c>
      <c r="AR332" s="6">
        <v>22.368532218762766</v>
      </c>
      <c r="AS332" s="6">
        <v>23.176751291683786</v>
      </c>
      <c r="AT332" s="6">
        <v>23.984970364604806</v>
      </c>
      <c r="AU332" s="6">
        <v>24.793189437525598</v>
      </c>
      <c r="AV332" s="6">
        <v>25.601408510446618</v>
      </c>
      <c r="AW332" s="6">
        <v>26.409627583367637</v>
      </c>
      <c r="AX332" s="8">
        <v>26.535387714716904</v>
      </c>
      <c r="AY332" s="8">
        <v>27.164188371463752</v>
      </c>
      <c r="AZ332" s="8">
        <v>27.792989028210599</v>
      </c>
      <c r="BA332" s="8">
        <v>28.421789684957446</v>
      </c>
      <c r="BB332" s="8">
        <v>29.050590341704321</v>
      </c>
    </row>
    <row r="333" spans="1:54" x14ac:dyDescent="0.2">
      <c r="A333" s="2" t="s">
        <v>308</v>
      </c>
      <c r="B333" s="2" t="str">
        <f t="shared" si="18"/>
        <v>40</v>
      </c>
      <c r="C333" s="2">
        <v>40049</v>
      </c>
      <c r="D333" s="2" t="s">
        <v>337</v>
      </c>
      <c r="E333" s="6">
        <v>14.579039869812856</v>
      </c>
      <c r="F333" s="6">
        <v>14.100673718470301</v>
      </c>
      <c r="G333" s="6">
        <v>12.925532953620829</v>
      </c>
      <c r="H333" s="6">
        <v>13.639739625711959</v>
      </c>
      <c r="I333" s="6">
        <v>13.498252237591537</v>
      </c>
      <c r="J333" s="6">
        <v>13.698636289666394</v>
      </c>
      <c r="K333" s="6">
        <v>16.803319772172497</v>
      </c>
      <c r="L333" s="6">
        <v>18.956348250610251</v>
      </c>
      <c r="M333" s="6">
        <v>21.634792514239216</v>
      </c>
      <c r="N333" s="6">
        <v>22.993646867371844</v>
      </c>
      <c r="O333" s="6">
        <v>23.183114727420666</v>
      </c>
      <c r="P333" s="6">
        <v>23.431394629780307</v>
      </c>
      <c r="Q333" s="6">
        <v>22.317515703824245</v>
      </c>
      <c r="R333" s="6">
        <v>21.203636777868184</v>
      </c>
      <c r="S333" s="6">
        <v>20.089757851912118</v>
      </c>
      <c r="T333" s="6">
        <v>18.97587892595606</v>
      </c>
      <c r="U333" s="6">
        <v>21.841000000000001</v>
      </c>
      <c r="V333" s="6">
        <v>17.861999999999998</v>
      </c>
      <c r="W333" s="6">
        <v>17.221</v>
      </c>
      <c r="X333" s="6">
        <v>14.166</v>
      </c>
      <c r="Y333" s="8">
        <v>19.223830764461979</v>
      </c>
      <c r="Z333" s="8">
        <v>18.974666666666668</v>
      </c>
      <c r="AA333" s="8">
        <v>18.974666666666668</v>
      </c>
      <c r="AB333" s="8">
        <v>18.974666666666668</v>
      </c>
      <c r="AC333" s="8">
        <v>18.974666666666668</v>
      </c>
      <c r="AD333" s="6">
        <v>11.611068749999987</v>
      </c>
      <c r="AE333" s="6">
        <v>11.703000000000003</v>
      </c>
      <c r="AF333" s="6">
        <v>11.794931249999991</v>
      </c>
      <c r="AG333" s="6">
        <v>11.886862500000007</v>
      </c>
      <c r="AH333" s="6">
        <v>11.978793749999994</v>
      </c>
      <c r="AI333" s="6">
        <v>12.070724999999982</v>
      </c>
      <c r="AJ333" s="6">
        <v>12.162656249999998</v>
      </c>
      <c r="AK333" s="6">
        <v>12.254587499999985</v>
      </c>
      <c r="AL333" s="6">
        <v>12.346518750000001</v>
      </c>
      <c r="AM333" s="6">
        <v>12.438449999999989</v>
      </c>
      <c r="AN333" s="6">
        <v>12.530381250000005</v>
      </c>
      <c r="AO333" s="6">
        <v>12.622312499999992</v>
      </c>
      <c r="AP333" s="6">
        <v>13.03455767708499</v>
      </c>
      <c r="AQ333" s="6">
        <v>13.44680285416996</v>
      </c>
      <c r="AR333" s="6">
        <v>13.859048031254929</v>
      </c>
      <c r="AS333" s="6">
        <v>14.271293208340012</v>
      </c>
      <c r="AT333" s="6">
        <v>14.683538385424981</v>
      </c>
      <c r="AU333" s="6">
        <v>15.095783562509951</v>
      </c>
      <c r="AV333" s="6">
        <v>15.508028739595034</v>
      </c>
      <c r="AW333" s="6">
        <v>15.920273916680003</v>
      </c>
      <c r="AX333" s="8">
        <v>15.996084744854699</v>
      </c>
      <c r="AY333" s="8">
        <v>16.375138885728035</v>
      </c>
      <c r="AZ333" s="8">
        <v>16.754193026601371</v>
      </c>
      <c r="BA333" s="8">
        <v>17.133247167474707</v>
      </c>
      <c r="BB333" s="8">
        <v>17.512301308348043</v>
      </c>
    </row>
    <row r="334" spans="1:54" x14ac:dyDescent="0.2">
      <c r="A334" s="2" t="s">
        <v>308</v>
      </c>
      <c r="B334" s="2" t="str">
        <f t="shared" si="18"/>
        <v>40</v>
      </c>
      <c r="C334" s="2">
        <v>40050</v>
      </c>
      <c r="D334" s="2" t="s">
        <v>338</v>
      </c>
      <c r="E334" s="6">
        <v>41.394541793490987</v>
      </c>
      <c r="F334" s="6">
        <v>38.383708733317725</v>
      </c>
      <c r="G334" s="6">
        <v>34.514354483727466</v>
      </c>
      <c r="H334" s="6">
        <v>34.016742683212371</v>
      </c>
      <c r="I334" s="6">
        <v>32.593009599625383</v>
      </c>
      <c r="J334" s="6">
        <v>33.098132521657696</v>
      </c>
      <c r="K334" s="6">
        <v>31.694303910091314</v>
      </c>
      <c r="L334" s="6">
        <v>36.090938890189655</v>
      </c>
      <c r="M334" s="6">
        <v>37.875205806602672</v>
      </c>
      <c r="N334" s="6">
        <v>34.98192179817373</v>
      </c>
      <c r="O334" s="6">
        <v>30.936056192929058</v>
      </c>
      <c r="P334" s="6">
        <v>32.818343245141655</v>
      </c>
      <c r="Q334" s="6">
        <v>30.621874596113322</v>
      </c>
      <c r="R334" s="6">
        <v>28.425405947084993</v>
      </c>
      <c r="S334" s="6">
        <v>26.22893729805666</v>
      </c>
      <c r="T334" s="6">
        <v>24.032468649028328</v>
      </c>
      <c r="U334" s="6">
        <v>17.251999999999999</v>
      </c>
      <c r="V334" s="6">
        <v>21.835999999999999</v>
      </c>
      <c r="W334" s="6">
        <v>21.024999999999999</v>
      </c>
      <c r="X334" s="6">
        <v>24.390999999999998</v>
      </c>
      <c r="Y334" s="8">
        <v>20.037666666666663</v>
      </c>
      <c r="Z334" s="8">
        <v>20.037666666666663</v>
      </c>
      <c r="AA334" s="8">
        <v>20.037666666666663</v>
      </c>
      <c r="AB334" s="8">
        <v>20.037666666666663</v>
      </c>
      <c r="AC334" s="8">
        <v>20.037666666666663</v>
      </c>
      <c r="AD334" s="6">
        <v>72.951000000000022</v>
      </c>
      <c r="AE334" s="6">
        <v>74.453250000000025</v>
      </c>
      <c r="AF334" s="6">
        <v>75.955500000000029</v>
      </c>
      <c r="AG334" s="6">
        <v>77.457750000000033</v>
      </c>
      <c r="AH334" s="6">
        <v>78.960000000000036</v>
      </c>
      <c r="AI334" s="6">
        <v>80.46225000000004</v>
      </c>
      <c r="AJ334" s="6">
        <v>81.964500000000044</v>
      </c>
      <c r="AK334" s="6">
        <v>83.466750000000047</v>
      </c>
      <c r="AL334" s="6">
        <v>84.969000000000051</v>
      </c>
      <c r="AM334" s="6">
        <v>86.471250000000055</v>
      </c>
      <c r="AN334" s="6">
        <v>87.973500000000058</v>
      </c>
      <c r="AO334" s="6">
        <v>89.475750000000062</v>
      </c>
      <c r="AP334" s="6">
        <v>89.309181040240105</v>
      </c>
      <c r="AQ334" s="6">
        <v>89.142612080480205</v>
      </c>
      <c r="AR334" s="6">
        <v>88.976043120720306</v>
      </c>
      <c r="AS334" s="6">
        <v>88.809474160960349</v>
      </c>
      <c r="AT334" s="6">
        <v>88.642905201200449</v>
      </c>
      <c r="AU334" s="6">
        <v>88.476336241440549</v>
      </c>
      <c r="AV334" s="6">
        <v>88.309767281680593</v>
      </c>
      <c r="AW334" s="6">
        <v>88.143198321920693</v>
      </c>
      <c r="AX334" s="8">
        <v>88.562927837739267</v>
      </c>
      <c r="AY334" s="8">
        <v>90.661575416832648</v>
      </c>
      <c r="AZ334" s="8">
        <v>92.760222995926028</v>
      </c>
      <c r="BA334" s="8">
        <v>94.858870575019409</v>
      </c>
      <c r="BB334" s="8">
        <v>96.957518154112677</v>
      </c>
    </row>
    <row r="335" spans="1:54" x14ac:dyDescent="0.2">
      <c r="A335" s="2" t="s">
        <v>339</v>
      </c>
      <c r="B335" s="2" t="str">
        <f t="shared" si="18"/>
        <v>99</v>
      </c>
      <c r="C335" s="2">
        <v>99001</v>
      </c>
      <c r="D335" s="2" t="s">
        <v>340</v>
      </c>
      <c r="E335" s="6">
        <v>2111.6190000000001</v>
      </c>
      <c r="F335" s="6">
        <v>2179.105</v>
      </c>
      <c r="G335" s="6">
        <v>2123.4850000000001</v>
      </c>
      <c r="H335" s="6">
        <v>2005.2070000000001</v>
      </c>
      <c r="I335" s="6">
        <v>1899.277</v>
      </c>
      <c r="J335" s="6">
        <v>1903.7</v>
      </c>
      <c r="K335" s="6">
        <v>1977.029</v>
      </c>
      <c r="L335" s="6">
        <v>2070.0340000000001</v>
      </c>
      <c r="M335" s="6">
        <v>2121.5</v>
      </c>
      <c r="N335" s="6">
        <v>2150.585</v>
      </c>
      <c r="O335" s="6">
        <v>2090.1669999999999</v>
      </c>
      <c r="P335" s="6">
        <v>2170.087</v>
      </c>
      <c r="Q335" s="6">
        <v>2140.6570000000002</v>
      </c>
      <c r="R335" s="6">
        <v>2104.8380000000002</v>
      </c>
      <c r="S335" s="6">
        <v>2065.2759999999998</v>
      </c>
      <c r="T335" s="6">
        <v>2149.6689999999999</v>
      </c>
      <c r="U335" s="6">
        <v>2141.3649999999998</v>
      </c>
      <c r="V335" s="6">
        <v>2198.9740000000002</v>
      </c>
      <c r="W335" s="6">
        <v>2227.7159999999999</v>
      </c>
      <c r="X335" s="6">
        <v>2216.0320000000002</v>
      </c>
      <c r="Y335" s="8">
        <v>2227.4471704131647</v>
      </c>
      <c r="Z335" s="8">
        <v>2295.5782367647043</v>
      </c>
      <c r="AA335" s="8">
        <v>2363.7093031162476</v>
      </c>
      <c r="AB335" s="8">
        <v>2431.8403694677872</v>
      </c>
      <c r="AC335" s="8">
        <v>2499.9714358193269</v>
      </c>
      <c r="AD335" s="6">
        <v>649.19000999999844</v>
      </c>
      <c r="AE335" s="6">
        <v>659.98170000000027</v>
      </c>
      <c r="AF335" s="6">
        <v>670.77338999999847</v>
      </c>
      <c r="AG335" s="6">
        <v>681.56508000000031</v>
      </c>
      <c r="AH335" s="6">
        <v>692.35676999999851</v>
      </c>
      <c r="AI335" s="6">
        <v>703.14846000000034</v>
      </c>
      <c r="AJ335" s="6">
        <v>713.94014999999854</v>
      </c>
      <c r="AK335" s="6">
        <v>724.73184000000037</v>
      </c>
      <c r="AL335" s="6">
        <v>735.52352999999857</v>
      </c>
      <c r="AM335" s="6">
        <v>746.31522000000041</v>
      </c>
      <c r="AN335" s="6">
        <v>757.10690999999861</v>
      </c>
      <c r="AO335" s="6">
        <v>767.89860000000044</v>
      </c>
      <c r="AP335" s="6">
        <v>770.09126159408652</v>
      </c>
      <c r="AQ335" s="6">
        <v>772.28392318817305</v>
      </c>
      <c r="AR335" s="6">
        <v>774.47658478225958</v>
      </c>
      <c r="AS335" s="6">
        <v>776.66924637634702</v>
      </c>
      <c r="AT335" s="6">
        <v>778.86190797043355</v>
      </c>
      <c r="AU335" s="6">
        <v>781.05456956452008</v>
      </c>
      <c r="AV335" s="6">
        <v>783.24723115860752</v>
      </c>
      <c r="AW335" s="6">
        <v>785.43989275269405</v>
      </c>
      <c r="AX335" s="8">
        <v>790.74638125043384</v>
      </c>
      <c r="AY335" s="8">
        <v>817.27882373913053</v>
      </c>
      <c r="AZ335" s="8">
        <v>843.81126622782722</v>
      </c>
      <c r="BA335" s="8">
        <v>870.34370871652391</v>
      </c>
      <c r="BB335" s="8">
        <v>896.87615120521878</v>
      </c>
    </row>
    <row r="336" spans="1:54" x14ac:dyDescent="0.2">
      <c r="A336" s="2" t="s">
        <v>339</v>
      </c>
      <c r="B336" s="2" t="str">
        <f t="shared" si="18"/>
        <v>99</v>
      </c>
      <c r="C336" s="2">
        <v>99002</v>
      </c>
      <c r="D336" s="2" t="s">
        <v>341</v>
      </c>
      <c r="E336" s="6">
        <v>1853.6389999999999</v>
      </c>
      <c r="F336" s="6">
        <v>1990.7470000000001</v>
      </c>
      <c r="G336" s="6">
        <v>1902.5909999999999</v>
      </c>
      <c r="H336" s="6">
        <v>1882.942</v>
      </c>
      <c r="I336" s="6">
        <v>1784.5429999999999</v>
      </c>
      <c r="J336" s="6">
        <v>1852.298</v>
      </c>
      <c r="K336" s="6">
        <v>1881.8150000000001</v>
      </c>
      <c r="L336" s="6">
        <v>1848.6769999999999</v>
      </c>
      <c r="M336" s="6">
        <v>1819.5419999999999</v>
      </c>
      <c r="N336" s="6">
        <v>1841.5219999999999</v>
      </c>
      <c r="O336" s="6">
        <v>1769.375</v>
      </c>
      <c r="P336" s="6">
        <v>1792.33</v>
      </c>
      <c r="Q336" s="6">
        <v>1744.44</v>
      </c>
      <c r="R336" s="6">
        <v>1762.325</v>
      </c>
      <c r="S336" s="6">
        <v>1766.627</v>
      </c>
      <c r="T336" s="6">
        <v>1836.7429999999999</v>
      </c>
      <c r="U336" s="6">
        <v>1841.6559999999999</v>
      </c>
      <c r="V336" s="6">
        <v>1846.672</v>
      </c>
      <c r="W336" s="6">
        <v>1868.684</v>
      </c>
      <c r="X336" s="6">
        <v>1848.3530000000001</v>
      </c>
      <c r="Y336" s="8">
        <v>1852.3373333333332</v>
      </c>
      <c r="Z336" s="8">
        <v>1887.6812772058834</v>
      </c>
      <c r="AA336" s="8">
        <v>1924.0830245798327</v>
      </c>
      <c r="AB336" s="8">
        <v>1960.484771953784</v>
      </c>
      <c r="AC336" s="8">
        <v>1996.8865193277336</v>
      </c>
      <c r="AD336" s="6">
        <v>353.02931999999782</v>
      </c>
      <c r="AE336" s="6">
        <v>361.22309999999561</v>
      </c>
      <c r="AF336" s="6">
        <v>369.41687999999704</v>
      </c>
      <c r="AG336" s="6">
        <v>377.61065999999846</v>
      </c>
      <c r="AH336" s="6">
        <v>385.80443999999625</v>
      </c>
      <c r="AI336" s="6">
        <v>393.99821999999767</v>
      </c>
      <c r="AJ336" s="6">
        <v>402.1919999999991</v>
      </c>
      <c r="AK336" s="6">
        <v>410.38577999999688</v>
      </c>
      <c r="AL336" s="6">
        <v>418.57955999999831</v>
      </c>
      <c r="AM336" s="6">
        <v>426.7733399999961</v>
      </c>
      <c r="AN336" s="6">
        <v>434.96711999999752</v>
      </c>
      <c r="AO336" s="6">
        <v>443.16089999999895</v>
      </c>
      <c r="AP336" s="6">
        <v>444.79181144635322</v>
      </c>
      <c r="AQ336" s="6">
        <v>446.42272289270659</v>
      </c>
      <c r="AR336" s="6">
        <v>448.05363433905995</v>
      </c>
      <c r="AS336" s="6">
        <v>449.68454578541332</v>
      </c>
      <c r="AT336" s="6">
        <v>451.31545723176669</v>
      </c>
      <c r="AU336" s="6">
        <v>452.94636867812005</v>
      </c>
      <c r="AV336" s="6">
        <v>454.57728012447342</v>
      </c>
      <c r="AW336" s="6">
        <v>456.20819157082678</v>
      </c>
      <c r="AX336" s="8">
        <v>458.38061153068793</v>
      </c>
      <c r="AY336" s="8">
        <v>469.24271132999365</v>
      </c>
      <c r="AZ336" s="8">
        <v>480.10481112929847</v>
      </c>
      <c r="BA336" s="8">
        <v>490.96691092860419</v>
      </c>
      <c r="BB336" s="8">
        <v>501.82901072790992</v>
      </c>
    </row>
    <row r="337" spans="1:54" x14ac:dyDescent="0.2">
      <c r="A337" s="2" t="s">
        <v>339</v>
      </c>
      <c r="B337" s="2" t="str">
        <f t="shared" si="18"/>
        <v>99</v>
      </c>
      <c r="C337" s="2">
        <v>99003</v>
      </c>
      <c r="D337" s="2" t="s">
        <v>342</v>
      </c>
      <c r="E337" s="6">
        <v>3.1950196744186048</v>
      </c>
      <c r="F337" s="6">
        <v>3.6533005116279065</v>
      </c>
      <c r="G337" s="6">
        <v>4.9661003720930239</v>
      </c>
      <c r="H337" s="6">
        <v>6.8433680930232557</v>
      </c>
      <c r="I337" s="6">
        <v>7.1750875813953492</v>
      </c>
      <c r="J337" s="6">
        <v>6.3715043720930229</v>
      </c>
      <c r="K337" s="6">
        <v>6.9035006511627905</v>
      </c>
      <c r="L337" s="6">
        <v>7.0733574418604652</v>
      </c>
      <c r="M337" s="6">
        <v>7.2037389767441864</v>
      </c>
      <c r="N337" s="6">
        <v>6.6505901860465118</v>
      </c>
      <c r="O337" s="6">
        <v>6.2054441860465115</v>
      </c>
      <c r="P337" s="6">
        <v>7.5128360465116275</v>
      </c>
      <c r="Q337" s="6">
        <v>7.3224688372093025</v>
      </c>
      <c r="R337" s="6">
        <v>7.1321016279069767</v>
      </c>
      <c r="S337" s="6">
        <v>6.9417344186046508</v>
      </c>
      <c r="T337" s="6">
        <v>6.7513672093023249</v>
      </c>
      <c r="U337" s="6">
        <v>6.3529999999999998</v>
      </c>
      <c r="V337" s="6">
        <v>6.5609999999999999</v>
      </c>
      <c r="W337" s="6">
        <v>6.5650000000000004</v>
      </c>
      <c r="X337" s="6">
        <v>7.8710000000000004</v>
      </c>
      <c r="Y337" s="8">
        <v>6.4929999999999994</v>
      </c>
      <c r="Z337" s="8">
        <v>6.4929999999999994</v>
      </c>
      <c r="AA337" s="8">
        <v>6.4929999999999994</v>
      </c>
      <c r="AB337" s="8">
        <v>6.4929999999999994</v>
      </c>
      <c r="AC337" s="8">
        <v>6.4929999999999994</v>
      </c>
      <c r="AD337" s="6">
        <v>0</v>
      </c>
      <c r="AE337" s="6">
        <v>0</v>
      </c>
      <c r="AF337" s="6">
        <v>0</v>
      </c>
      <c r="AG337" s="6">
        <v>0</v>
      </c>
      <c r="AH337" s="6">
        <v>0</v>
      </c>
      <c r="AI337" s="6">
        <v>0</v>
      </c>
      <c r="AJ337" s="6">
        <v>0</v>
      </c>
      <c r="AK337" s="6">
        <v>0</v>
      </c>
      <c r="AL337" s="6">
        <v>0</v>
      </c>
      <c r="AM337" s="6">
        <v>0</v>
      </c>
      <c r="AN337" s="6">
        <v>0</v>
      </c>
      <c r="AO337" s="6">
        <v>0</v>
      </c>
      <c r="AP337" s="6">
        <v>0</v>
      </c>
      <c r="AQ337" s="6">
        <v>0</v>
      </c>
      <c r="AR337" s="6">
        <v>0</v>
      </c>
      <c r="AS337" s="6">
        <v>0</v>
      </c>
      <c r="AT337" s="6">
        <v>0</v>
      </c>
      <c r="AU337" s="6">
        <v>0</v>
      </c>
      <c r="AV337" s="6">
        <v>0</v>
      </c>
      <c r="AW337" s="6">
        <v>0</v>
      </c>
      <c r="AX337" s="8">
        <v>0</v>
      </c>
      <c r="AY337" s="8">
        <v>0</v>
      </c>
      <c r="AZ337" s="8">
        <v>0</v>
      </c>
      <c r="BA337" s="8">
        <v>0</v>
      </c>
      <c r="BB337" s="8">
        <v>0</v>
      </c>
    </row>
    <row r="338" spans="1:54" x14ac:dyDescent="0.2">
      <c r="A338" s="2" t="s">
        <v>339</v>
      </c>
      <c r="B338" s="2" t="str">
        <f t="shared" si="18"/>
        <v>99</v>
      </c>
      <c r="C338" s="2">
        <v>99004</v>
      </c>
      <c r="D338" s="2" t="s">
        <v>343</v>
      </c>
      <c r="E338" s="6">
        <v>3.0626815813953492</v>
      </c>
      <c r="F338" s="6">
        <v>3.5019803720930236</v>
      </c>
      <c r="G338" s="6">
        <v>4.7604039069767436</v>
      </c>
      <c r="H338" s="6">
        <v>6.5599149767441869</v>
      </c>
      <c r="I338" s="6">
        <v>6.8778946046511633</v>
      </c>
      <c r="J338" s="6">
        <v>6.1075959069767443</v>
      </c>
      <c r="K338" s="6">
        <v>6.6175568372093023</v>
      </c>
      <c r="L338" s="6">
        <v>6.7803781395348839</v>
      </c>
      <c r="M338" s="6">
        <v>6.9053592558139538</v>
      </c>
      <c r="N338" s="6">
        <v>6.3751219534883727</v>
      </c>
      <c r="O338" s="6">
        <v>5.9484139534883722</v>
      </c>
      <c r="P338" s="6">
        <v>7.2016534883720933</v>
      </c>
      <c r="Q338" s="6">
        <v>6.8149227906976746</v>
      </c>
      <c r="R338" s="6">
        <v>6.4281920930232559</v>
      </c>
      <c r="S338" s="6">
        <v>6.0414613953488381</v>
      </c>
      <c r="T338" s="6">
        <v>5.6547306976744185</v>
      </c>
      <c r="U338" s="6">
        <v>5.8419999999999996</v>
      </c>
      <c r="V338" s="6">
        <v>5.2679999999999998</v>
      </c>
      <c r="W338" s="6">
        <v>6.1619999999999999</v>
      </c>
      <c r="X338" s="6">
        <v>6.2450000000000001</v>
      </c>
      <c r="Y338" s="8">
        <v>5.7573333333333325</v>
      </c>
      <c r="Z338" s="8">
        <v>5.7573333333333325</v>
      </c>
      <c r="AA338" s="8">
        <v>5.7573333333333325</v>
      </c>
      <c r="AB338" s="8">
        <v>5.7573333333333325</v>
      </c>
      <c r="AC338" s="8">
        <v>5.7573333333333325</v>
      </c>
      <c r="AD338" s="6">
        <v>4.4634937499999978</v>
      </c>
      <c r="AE338" s="6">
        <v>4.5716250000000116</v>
      </c>
      <c r="AF338" s="6">
        <v>4.679756249999997</v>
      </c>
      <c r="AG338" s="6">
        <v>4.7878875000000107</v>
      </c>
      <c r="AH338" s="6">
        <v>4.8960187499999961</v>
      </c>
      <c r="AI338" s="6">
        <v>5.0041500000000099</v>
      </c>
      <c r="AJ338" s="6">
        <v>5.1122812499999952</v>
      </c>
      <c r="AK338" s="6">
        <v>5.220412500000009</v>
      </c>
      <c r="AL338" s="6">
        <v>5.3285437499999944</v>
      </c>
      <c r="AM338" s="6">
        <v>5.4366750000000081</v>
      </c>
      <c r="AN338" s="6">
        <v>5.5448062500000219</v>
      </c>
      <c r="AO338" s="6">
        <v>5.6529375000000073</v>
      </c>
      <c r="AP338" s="6">
        <v>5.8524422065188446</v>
      </c>
      <c r="AQ338" s="6">
        <v>6.0519469130376251</v>
      </c>
      <c r="AR338" s="6">
        <v>6.2514516195564056</v>
      </c>
      <c r="AS338" s="6">
        <v>6.4509563260751861</v>
      </c>
      <c r="AT338" s="6">
        <v>6.6504610325939666</v>
      </c>
      <c r="AU338" s="6">
        <v>6.8499657391127471</v>
      </c>
      <c r="AV338" s="6">
        <v>7.0494704456315844</v>
      </c>
      <c r="AW338" s="6">
        <v>7.2489751521503649</v>
      </c>
      <c r="AX338" s="8">
        <v>7.2834940814462712</v>
      </c>
      <c r="AY338" s="8">
        <v>7.4560887279260371</v>
      </c>
      <c r="AZ338" s="8">
        <v>7.6286833744058171</v>
      </c>
      <c r="BA338" s="8">
        <v>7.801278020885583</v>
      </c>
      <c r="BB338" s="8">
        <v>7.9738726673653488</v>
      </c>
    </row>
    <row r="339" spans="1:54" x14ac:dyDescent="0.2">
      <c r="A339" s="2" t="s">
        <v>339</v>
      </c>
      <c r="B339" s="2" t="str">
        <f t="shared" si="18"/>
        <v>99</v>
      </c>
      <c r="C339" s="2">
        <v>99005</v>
      </c>
      <c r="D339" s="2" t="s">
        <v>344</v>
      </c>
      <c r="E339" s="6">
        <v>736.70299999999997</v>
      </c>
      <c r="F339" s="6">
        <v>766.49800000000005</v>
      </c>
      <c r="G339" s="6">
        <v>728.572</v>
      </c>
      <c r="H339" s="6">
        <v>709.79499999999996</v>
      </c>
      <c r="I339" s="6">
        <v>695.40200000000004</v>
      </c>
      <c r="J339" s="6">
        <v>714.72</v>
      </c>
      <c r="K339" s="6">
        <v>717.60400000000004</v>
      </c>
      <c r="L339" s="6">
        <v>749.35599999999999</v>
      </c>
      <c r="M339" s="6">
        <v>723.471</v>
      </c>
      <c r="N339" s="6">
        <v>742.87699999999995</v>
      </c>
      <c r="O339" s="6">
        <v>775.69</v>
      </c>
      <c r="P339" s="6">
        <v>788.96199999999999</v>
      </c>
      <c r="Q339" s="6">
        <v>774.43899999999996</v>
      </c>
      <c r="R339" s="6">
        <v>743.73800000000006</v>
      </c>
      <c r="S339" s="6">
        <v>778.64800000000002</v>
      </c>
      <c r="T339" s="6">
        <v>775.37300000000005</v>
      </c>
      <c r="U339" s="6">
        <v>789.98900000000003</v>
      </c>
      <c r="V339" s="6">
        <v>822.048</v>
      </c>
      <c r="W339" s="6">
        <v>828.553</v>
      </c>
      <c r="X339" s="6">
        <v>828.30399999999997</v>
      </c>
      <c r="Y339" s="8">
        <v>830.49759698879552</v>
      </c>
      <c r="Z339" s="8">
        <v>868.94330514705871</v>
      </c>
      <c r="AA339" s="8">
        <v>907.38901330532281</v>
      </c>
      <c r="AB339" s="8">
        <v>945.83472146358599</v>
      </c>
      <c r="AC339" s="8">
        <v>984.28042962184918</v>
      </c>
      <c r="AD339" s="6">
        <v>635.60301000000254</v>
      </c>
      <c r="AE339" s="6">
        <v>647.95500000000175</v>
      </c>
      <c r="AF339" s="6">
        <v>660.30699000000095</v>
      </c>
      <c r="AG339" s="6">
        <v>672.65898000000016</v>
      </c>
      <c r="AH339" s="6">
        <v>685.01096999999936</v>
      </c>
      <c r="AI339" s="6">
        <v>697.3629600000022</v>
      </c>
      <c r="AJ339" s="6">
        <v>709.71495000000141</v>
      </c>
      <c r="AK339" s="6">
        <v>722.06694000000061</v>
      </c>
      <c r="AL339" s="6">
        <v>734.41892999999982</v>
      </c>
      <c r="AM339" s="6">
        <v>746.77091999999902</v>
      </c>
      <c r="AN339" s="6">
        <v>759.12291000000187</v>
      </c>
      <c r="AO339" s="6">
        <v>771.47490000000107</v>
      </c>
      <c r="AP339" s="6">
        <v>771.97097739697688</v>
      </c>
      <c r="AQ339" s="6">
        <v>772.46705479395359</v>
      </c>
      <c r="AR339" s="6">
        <v>772.96313219093031</v>
      </c>
      <c r="AS339" s="6">
        <v>773.45920958790703</v>
      </c>
      <c r="AT339" s="6">
        <v>773.95528698488374</v>
      </c>
      <c r="AU339" s="6">
        <v>774.45136438186046</v>
      </c>
      <c r="AV339" s="6">
        <v>774.94744177883717</v>
      </c>
      <c r="AW339" s="6">
        <v>775.44351917581389</v>
      </c>
      <c r="AX339" s="8">
        <v>783.19382978845533</v>
      </c>
      <c r="AY339" s="8">
        <v>821.94538285166345</v>
      </c>
      <c r="AZ339" s="8">
        <v>860.69693591486975</v>
      </c>
      <c r="BA339" s="8">
        <v>899.44848897807788</v>
      </c>
      <c r="BB339" s="8">
        <v>938.200042041286</v>
      </c>
    </row>
    <row r="340" spans="1:54" x14ac:dyDescent="0.2">
      <c r="A340" s="2" t="s">
        <v>339</v>
      </c>
      <c r="B340" s="2" t="str">
        <f t="shared" si="18"/>
        <v>99</v>
      </c>
      <c r="C340" s="2">
        <v>99006</v>
      </c>
      <c r="D340" s="2" t="s">
        <v>345</v>
      </c>
      <c r="E340" s="6">
        <v>1.2099482790697675</v>
      </c>
      <c r="F340" s="6">
        <v>1.3834984186046515</v>
      </c>
      <c r="G340" s="6">
        <v>1.8806533953488374</v>
      </c>
      <c r="H340" s="6">
        <v>2.5915713488372094</v>
      </c>
      <c r="I340" s="6">
        <v>2.7171929302325584</v>
      </c>
      <c r="J340" s="6">
        <v>2.4128773953488372</v>
      </c>
      <c r="K340" s="6">
        <v>2.6143434418604654</v>
      </c>
      <c r="L340" s="6">
        <v>2.6786679069767443</v>
      </c>
      <c r="M340" s="6">
        <v>2.7280431627906978</v>
      </c>
      <c r="N340" s="6">
        <v>2.518566697674419</v>
      </c>
      <c r="O340" s="6">
        <v>2.3499906976744187</v>
      </c>
      <c r="P340" s="6">
        <v>2.8450976744186045</v>
      </c>
      <c r="Q340" s="6">
        <v>2.3716781395348834</v>
      </c>
      <c r="R340" s="6">
        <v>1.8982586046511627</v>
      </c>
      <c r="S340" s="6">
        <v>1.4248390697674416</v>
      </c>
      <c r="T340" s="6">
        <v>0.95141953488372066</v>
      </c>
      <c r="U340" s="6">
        <v>0.64700000000000002</v>
      </c>
      <c r="V340" s="6">
        <v>0.47799999999999998</v>
      </c>
      <c r="W340" s="6">
        <v>0.55200000000000005</v>
      </c>
      <c r="X340" s="6">
        <v>0.53800000000000003</v>
      </c>
      <c r="Y340" s="8">
        <v>0.55900000000000005</v>
      </c>
      <c r="Z340" s="8">
        <v>0.55900000000000005</v>
      </c>
      <c r="AA340" s="8">
        <v>0.55900000000000005</v>
      </c>
      <c r="AB340" s="8">
        <v>0.55900000000000005</v>
      </c>
      <c r="AC340" s="8">
        <v>0.55900000000000005</v>
      </c>
      <c r="AD340" s="6">
        <v>0.57647500000001628</v>
      </c>
      <c r="AE340" s="6">
        <v>0.72600000000005593</v>
      </c>
      <c r="AF340" s="6">
        <v>0.87552500000003874</v>
      </c>
      <c r="AG340" s="6">
        <v>1.0250500000000216</v>
      </c>
      <c r="AH340" s="6">
        <v>1.1745750000000612</v>
      </c>
      <c r="AI340" s="6">
        <v>1.324100000000044</v>
      </c>
      <c r="AJ340" s="6">
        <v>1.4736250000000268</v>
      </c>
      <c r="AK340" s="6">
        <v>1.6231500000000665</v>
      </c>
      <c r="AL340" s="6">
        <v>1.7726750000000493</v>
      </c>
      <c r="AM340" s="6">
        <v>1.9222000000000321</v>
      </c>
      <c r="AN340" s="6">
        <v>2.0717250000000149</v>
      </c>
      <c r="AO340" s="6">
        <v>2.2212500000000546</v>
      </c>
      <c r="AP340" s="6">
        <v>2.2545419509114879</v>
      </c>
      <c r="AQ340" s="6">
        <v>2.2878339018229781</v>
      </c>
      <c r="AR340" s="6">
        <v>2.321125852734454</v>
      </c>
      <c r="AS340" s="6">
        <v>2.3544178036459442</v>
      </c>
      <c r="AT340" s="6">
        <v>2.3877097545574344</v>
      </c>
      <c r="AU340" s="6">
        <v>2.4210017054689104</v>
      </c>
      <c r="AV340" s="6">
        <v>2.4542936563804005</v>
      </c>
      <c r="AW340" s="6">
        <v>2.4875856072918907</v>
      </c>
      <c r="AX340" s="8">
        <v>2.4994312530408891</v>
      </c>
      <c r="AY340" s="8">
        <v>2.5586594817859343</v>
      </c>
      <c r="AZ340" s="8">
        <v>2.6178877105309759</v>
      </c>
      <c r="BA340" s="8">
        <v>2.6771159392760211</v>
      </c>
      <c r="BB340" s="8">
        <v>2.7363441680210663</v>
      </c>
    </row>
    <row r="341" spans="1:54" x14ac:dyDescent="0.2">
      <c r="A341" s="2"/>
      <c r="B341" s="2"/>
      <c r="C341" s="2">
        <v>99007</v>
      </c>
      <c r="D341" s="3" t="s">
        <v>346</v>
      </c>
      <c r="E341" s="6">
        <v>4.480589720930233</v>
      </c>
      <c r="F341" s="6">
        <v>5.1232675813953481</v>
      </c>
      <c r="G341" s="6">
        <v>6.9642946046511627</v>
      </c>
      <c r="H341" s="6">
        <v>9.5969126511627891</v>
      </c>
      <c r="I341" s="6">
        <v>10.062105069767442</v>
      </c>
      <c r="J341" s="6">
        <v>8.9351866046511628</v>
      </c>
      <c r="K341" s="6">
        <v>9.6812405581395335</v>
      </c>
      <c r="L341" s="6">
        <v>9.919442093023255</v>
      </c>
      <c r="M341" s="6">
        <v>10.102284837209302</v>
      </c>
      <c r="N341" s="6">
        <v>9.3265673023255822</v>
      </c>
      <c r="O341" s="6">
        <v>8.7023093023255811</v>
      </c>
      <c r="P341" s="6">
        <v>10.535752325581393</v>
      </c>
      <c r="Q341" s="6">
        <v>10.628601860465114</v>
      </c>
      <c r="R341" s="6">
        <v>10.721451395348836</v>
      </c>
      <c r="S341" s="6">
        <v>10.814300930232557</v>
      </c>
      <c r="T341" s="6">
        <v>10.907150465116278</v>
      </c>
      <c r="U341" s="6">
        <v>10.907150465116278</v>
      </c>
      <c r="V341" s="6">
        <v>11</v>
      </c>
      <c r="W341" s="6">
        <v>5.0465069767441868</v>
      </c>
      <c r="X341" s="6">
        <v>2.7566916666666668</v>
      </c>
      <c r="Y341" s="8">
        <v>8.9845524806201542</v>
      </c>
      <c r="Z341" s="8">
        <v>8.9845524806201542</v>
      </c>
      <c r="AA341" s="8">
        <v>8.9845524806201542</v>
      </c>
      <c r="AB341" s="8">
        <v>8.9845524806201542</v>
      </c>
      <c r="AC341" s="8">
        <v>8.9845524806201542</v>
      </c>
      <c r="AD341" s="6">
        <v>5.3407812500000205</v>
      </c>
      <c r="AE341" s="6">
        <v>5.5466250000000059</v>
      </c>
      <c r="AF341" s="6">
        <v>5.7524687499999914</v>
      </c>
      <c r="AG341" s="6">
        <v>5.9583125000000337</v>
      </c>
      <c r="AH341" s="6">
        <v>6.1641562500000191</v>
      </c>
      <c r="AI341" s="6">
        <v>6.3700000000000045</v>
      </c>
      <c r="AJ341" s="6">
        <v>6.57584374999999</v>
      </c>
      <c r="AK341" s="6">
        <v>6.7816875000000323</v>
      </c>
      <c r="AL341" s="6">
        <v>6.9875312500000177</v>
      </c>
      <c r="AM341" s="6">
        <v>7.1933750000000032</v>
      </c>
      <c r="AN341" s="6">
        <v>7.3992187499999886</v>
      </c>
      <c r="AO341" s="6">
        <v>7.6050625000000309</v>
      </c>
      <c r="AP341" s="6">
        <v>7.7992699943259822</v>
      </c>
      <c r="AQ341" s="6">
        <v>7.9934774886519335</v>
      </c>
      <c r="AR341" s="6">
        <v>8.1876849829778848</v>
      </c>
      <c r="AS341" s="6">
        <v>8.3818924773037793</v>
      </c>
      <c r="AT341" s="6">
        <v>8.5760999716297306</v>
      </c>
      <c r="AU341" s="6">
        <v>8.7703074659556819</v>
      </c>
      <c r="AV341" s="6">
        <v>8.9645149602816332</v>
      </c>
      <c r="AW341" s="6">
        <v>9.1587224546075845</v>
      </c>
      <c r="AX341" s="8">
        <v>9.2023354186771371</v>
      </c>
      <c r="AY341" s="8">
        <v>9.4204002390249286</v>
      </c>
      <c r="AZ341" s="8">
        <v>9.6384650593727343</v>
      </c>
      <c r="BA341" s="8">
        <v>9.8565298797205259</v>
      </c>
      <c r="BB341" s="8">
        <v>10.074594700068332</v>
      </c>
    </row>
    <row r="342" spans="1:54" x14ac:dyDescent="0.2">
      <c r="A342" s="2" t="s">
        <v>339</v>
      </c>
      <c r="B342" s="2" t="str">
        <f>LEFT(C342,2)</f>
        <v>99</v>
      </c>
      <c r="C342" s="2">
        <v>99008</v>
      </c>
      <c r="D342" s="2" t="s">
        <v>347</v>
      </c>
      <c r="E342" s="6">
        <v>2.8547217209302329</v>
      </c>
      <c r="F342" s="6">
        <v>3.264191581395349</v>
      </c>
      <c r="G342" s="6">
        <v>4.4371666046511633</v>
      </c>
      <c r="H342" s="6">
        <v>6.1144886511627909</v>
      </c>
      <c r="I342" s="6">
        <v>6.4108770697674426</v>
      </c>
      <c r="J342" s="6">
        <v>5.6928826046511629</v>
      </c>
      <c r="K342" s="6">
        <v>6.1682165581395356</v>
      </c>
      <c r="L342" s="6">
        <v>6.3199820930232562</v>
      </c>
      <c r="M342" s="6">
        <v>6.4364768372093026</v>
      </c>
      <c r="N342" s="6">
        <v>5.942243302325581</v>
      </c>
      <c r="O342" s="6">
        <v>5.5445093023255811</v>
      </c>
      <c r="P342" s="6">
        <v>6.712652325581395</v>
      </c>
      <c r="Q342" s="6">
        <v>5.6129218604651161</v>
      </c>
      <c r="R342" s="6">
        <v>4.5131913953488363</v>
      </c>
      <c r="S342" s="6">
        <v>3.4134609302325578</v>
      </c>
      <c r="T342" s="6">
        <v>2.3137304651162793</v>
      </c>
      <c r="U342" s="6">
        <v>1.633</v>
      </c>
      <c r="V342" s="6">
        <v>1.214</v>
      </c>
      <c r="W342" s="6">
        <v>0.98899999999999999</v>
      </c>
      <c r="X342" s="6">
        <v>1.38</v>
      </c>
      <c r="Y342" s="8">
        <v>1.2786666666666666</v>
      </c>
      <c r="Z342" s="8">
        <v>1.2786666666666666</v>
      </c>
      <c r="AA342" s="8">
        <v>1.2786666666666666</v>
      </c>
      <c r="AB342" s="8">
        <v>1.2786666666666666</v>
      </c>
      <c r="AC342" s="8">
        <v>1.2786666666666666</v>
      </c>
      <c r="AD342" s="6">
        <v>5.8312312499999734</v>
      </c>
      <c r="AE342" s="6">
        <v>6.4297500000000127</v>
      </c>
      <c r="AF342" s="6">
        <v>7.028268750000052</v>
      </c>
      <c r="AG342" s="6">
        <v>7.6267875000000913</v>
      </c>
      <c r="AH342" s="6">
        <v>8.2253062500001306</v>
      </c>
      <c r="AI342" s="6">
        <v>8.8238249999999425</v>
      </c>
      <c r="AJ342" s="6">
        <v>9.4223437499999818</v>
      </c>
      <c r="AK342" s="6">
        <v>10.020862500000021</v>
      </c>
      <c r="AL342" s="6">
        <v>10.61938125000006</v>
      </c>
      <c r="AM342" s="6">
        <v>11.2179000000001</v>
      </c>
      <c r="AN342" s="6">
        <v>11.816418750000139</v>
      </c>
      <c r="AO342" s="6">
        <v>12.414937499999951</v>
      </c>
      <c r="AP342" s="6">
        <v>12.779634059955697</v>
      </c>
      <c r="AQ342" s="6">
        <v>13.144330619911329</v>
      </c>
      <c r="AR342" s="6">
        <v>13.509027179866962</v>
      </c>
      <c r="AS342" s="6">
        <v>13.873723739822594</v>
      </c>
      <c r="AT342" s="6">
        <v>14.23842029977834</v>
      </c>
      <c r="AU342" s="6">
        <v>14.603116859733973</v>
      </c>
      <c r="AV342" s="6">
        <v>14.967813419689605</v>
      </c>
      <c r="AW342" s="6">
        <v>15.332509979645351</v>
      </c>
      <c r="AX342" s="8">
        <v>15.405521931929314</v>
      </c>
      <c r="AY342" s="8">
        <v>15.770581693349442</v>
      </c>
      <c r="AZ342" s="8">
        <v>16.135641454769569</v>
      </c>
      <c r="BA342" s="8">
        <v>16.500701216189668</v>
      </c>
      <c r="BB342" s="8">
        <v>16.865760977609796</v>
      </c>
    </row>
    <row r="343" spans="1:54" x14ac:dyDescent="0.2">
      <c r="A343" s="2" t="s">
        <v>339</v>
      </c>
      <c r="B343" s="2" t="str">
        <f>LEFT(C343,2)</f>
        <v>99</v>
      </c>
      <c r="C343" s="2">
        <v>99009</v>
      </c>
      <c r="D343" s="2" t="s">
        <v>348</v>
      </c>
      <c r="E343" s="6">
        <v>4.1591972093023264</v>
      </c>
      <c r="F343" s="6">
        <v>4.7557758139534885</v>
      </c>
      <c r="G343" s="6">
        <v>6.4647460465116273</v>
      </c>
      <c r="H343" s="6">
        <v>8.9085265116279082</v>
      </c>
      <c r="I343" s="6">
        <v>9.3403506976744204</v>
      </c>
      <c r="J343" s="6">
        <v>8.2942660465116269</v>
      </c>
      <c r="K343" s="6">
        <v>8.98680558139535</v>
      </c>
      <c r="L343" s="6">
        <v>9.2079209302325591</v>
      </c>
      <c r="M343" s="6">
        <v>9.3776483720930237</v>
      </c>
      <c r="N343" s="6">
        <v>8.6575730232558126</v>
      </c>
      <c r="O343" s="6">
        <v>8.0780930232558141</v>
      </c>
      <c r="P343" s="6">
        <v>9.7800232558139548</v>
      </c>
      <c r="Q343" s="6">
        <v>9.4330186046511635</v>
      </c>
      <c r="R343" s="6">
        <v>9.0860139534883722</v>
      </c>
      <c r="S343" s="6">
        <v>8.7390093023255826</v>
      </c>
      <c r="T343" s="6">
        <v>8.3920046511627913</v>
      </c>
      <c r="U343" s="6">
        <v>7.0810000000000004</v>
      </c>
      <c r="V343" s="6">
        <v>8.0449999999999999</v>
      </c>
      <c r="W343" s="6">
        <v>8.2050000000000001</v>
      </c>
      <c r="X343" s="6">
        <v>8.5399999999999991</v>
      </c>
      <c r="Y343" s="8">
        <v>7.777000000000001</v>
      </c>
      <c r="Z343" s="8">
        <v>7.777000000000001</v>
      </c>
      <c r="AA343" s="8">
        <v>7.777000000000001</v>
      </c>
      <c r="AB343" s="8">
        <v>7.777000000000001</v>
      </c>
      <c r="AC343" s="8">
        <v>7.777000000000001</v>
      </c>
      <c r="AD343" s="6">
        <v>2.1001062500000103</v>
      </c>
      <c r="AE343" s="6">
        <v>2.2421249999999873</v>
      </c>
      <c r="AF343" s="6">
        <v>2.3841437499999643</v>
      </c>
      <c r="AG343" s="6">
        <v>2.5261624999999981</v>
      </c>
      <c r="AH343" s="6">
        <v>2.6681812499999751</v>
      </c>
      <c r="AI343" s="6">
        <v>2.8102000000000089</v>
      </c>
      <c r="AJ343" s="6">
        <v>2.9522187499999859</v>
      </c>
      <c r="AK343" s="6">
        <v>3.0942374999999629</v>
      </c>
      <c r="AL343" s="6">
        <v>3.2362562499999967</v>
      </c>
      <c r="AM343" s="6">
        <v>3.3782749999999737</v>
      </c>
      <c r="AN343" s="6">
        <v>3.5202937500000075</v>
      </c>
      <c r="AO343" s="6">
        <v>3.6623124999999845</v>
      </c>
      <c r="AP343" s="6">
        <v>3.824300950457598</v>
      </c>
      <c r="AQ343" s="6">
        <v>3.9862894009152114</v>
      </c>
      <c r="AR343" s="6">
        <v>4.1482778513727681</v>
      </c>
      <c r="AS343" s="6">
        <v>4.3102663018303815</v>
      </c>
      <c r="AT343" s="6">
        <v>4.472254752287995</v>
      </c>
      <c r="AU343" s="6">
        <v>4.6342432027455516</v>
      </c>
      <c r="AV343" s="6">
        <v>4.796231653203165</v>
      </c>
      <c r="AW343" s="6">
        <v>4.9582201036607216</v>
      </c>
      <c r="AX343" s="8">
        <v>4.9818306755829198</v>
      </c>
      <c r="AY343" s="8">
        <v>5.0998835351938894</v>
      </c>
      <c r="AZ343" s="8">
        <v>5.2179363948048589</v>
      </c>
      <c r="BA343" s="8">
        <v>5.3359892544158285</v>
      </c>
      <c r="BB343" s="8">
        <v>5.4540421140267981</v>
      </c>
    </row>
    <row r="344" spans="1:54" x14ac:dyDescent="0.2">
      <c r="A344" s="2"/>
      <c r="B344" s="2"/>
      <c r="C344" s="2">
        <v>99010</v>
      </c>
      <c r="D344" s="3" t="s">
        <v>349</v>
      </c>
      <c r="E344" s="6">
        <v>1.6258679999999999</v>
      </c>
      <c r="F344" s="6">
        <v>1.8590759999999997</v>
      </c>
      <c r="G344" s="6">
        <v>2.5271280000000003</v>
      </c>
      <c r="H344" s="6">
        <v>3.482424</v>
      </c>
      <c r="I344" s="6">
        <v>3.6512280000000001</v>
      </c>
      <c r="J344" s="6">
        <v>3.2423039999999999</v>
      </c>
      <c r="K344" s="6">
        <v>3.5130240000000001</v>
      </c>
      <c r="L344" s="6">
        <v>3.5994600000000001</v>
      </c>
      <c r="M344" s="6">
        <v>3.6658080000000002</v>
      </c>
      <c r="N344" s="6">
        <v>3.3843239999999999</v>
      </c>
      <c r="O344" s="6">
        <v>3.1578000000000004</v>
      </c>
      <c r="P344" s="6">
        <v>3.8230999999999997</v>
      </c>
      <c r="Q344" s="6">
        <v>3.8184799999999997</v>
      </c>
      <c r="R344" s="6">
        <v>3.8138599999999996</v>
      </c>
      <c r="S344" s="6">
        <v>3.80924</v>
      </c>
      <c r="T344" s="6">
        <v>3.8046199999999999</v>
      </c>
      <c r="U344" s="6">
        <v>3.8046199999999999</v>
      </c>
      <c r="V344" s="6">
        <v>3.8</v>
      </c>
      <c r="W344" s="6">
        <v>1.450493023255814</v>
      </c>
      <c r="X344" s="6">
        <v>0.78130833333333327</v>
      </c>
      <c r="Y344" s="8">
        <v>3.0183710077519379</v>
      </c>
      <c r="Z344" s="8">
        <v>3.0183710077519379</v>
      </c>
      <c r="AA344" s="8">
        <v>3.0183710077519379</v>
      </c>
      <c r="AB344" s="8">
        <v>3.0183710077519379</v>
      </c>
      <c r="AC344" s="8">
        <v>3.0183710077519379</v>
      </c>
      <c r="AD344" s="6">
        <v>0</v>
      </c>
      <c r="AE344" s="6">
        <v>0</v>
      </c>
      <c r="AF344" s="6">
        <v>0</v>
      </c>
      <c r="AG344" s="6">
        <v>0</v>
      </c>
      <c r="AH344" s="6">
        <v>0</v>
      </c>
      <c r="AI344" s="6">
        <v>0</v>
      </c>
      <c r="AJ344" s="6">
        <v>0</v>
      </c>
      <c r="AK344" s="6">
        <v>0</v>
      </c>
      <c r="AL344" s="6">
        <v>0</v>
      </c>
      <c r="AM344" s="6">
        <v>0</v>
      </c>
      <c r="AN344" s="6">
        <v>0</v>
      </c>
      <c r="AO344" s="6">
        <v>0</v>
      </c>
      <c r="AP344" s="6">
        <v>0</v>
      </c>
      <c r="AQ344" s="6">
        <v>0</v>
      </c>
      <c r="AR344" s="6">
        <v>0</v>
      </c>
      <c r="AS344" s="6">
        <v>0</v>
      </c>
      <c r="AT344" s="6">
        <v>0</v>
      </c>
      <c r="AU344" s="6">
        <v>0</v>
      </c>
      <c r="AV344" s="6">
        <v>0</v>
      </c>
      <c r="AW344" s="6">
        <v>0</v>
      </c>
      <c r="AX344" s="8">
        <v>0</v>
      </c>
      <c r="AY344" s="8">
        <v>0</v>
      </c>
      <c r="AZ344" s="8">
        <v>0</v>
      </c>
      <c r="BA344" s="8">
        <v>0</v>
      </c>
      <c r="BB344" s="8">
        <v>0</v>
      </c>
    </row>
    <row r="345" spans="1:54" x14ac:dyDescent="0.2">
      <c r="A345" s="2" t="s">
        <v>339</v>
      </c>
      <c r="B345" s="2" t="str">
        <f>LEFT(C345,2)</f>
        <v>99</v>
      </c>
      <c r="C345" s="2">
        <v>99011</v>
      </c>
      <c r="D345" s="2" t="s">
        <v>350</v>
      </c>
      <c r="E345" s="6">
        <v>0.94527209302325577</v>
      </c>
      <c r="F345" s="6">
        <v>1.0808581395348837</v>
      </c>
      <c r="G345" s="6">
        <v>1.4692604651162791</v>
      </c>
      <c r="H345" s="6">
        <v>2.0246651162790696</v>
      </c>
      <c r="I345" s="6">
        <v>2.1228069767441862</v>
      </c>
      <c r="J345" s="6">
        <v>1.8850604651162788</v>
      </c>
      <c r="K345" s="6">
        <v>2.0424558139534885</v>
      </c>
      <c r="L345" s="6">
        <v>2.0927093023255812</v>
      </c>
      <c r="M345" s="6">
        <v>2.1312837209302322</v>
      </c>
      <c r="N345" s="6">
        <v>1.9676302325581398</v>
      </c>
      <c r="O345" s="6">
        <v>1.8359302325581395</v>
      </c>
      <c r="P345" s="6">
        <v>2.2227325581395347</v>
      </c>
      <c r="Q345" s="6">
        <v>3.0333860465116276</v>
      </c>
      <c r="R345" s="6">
        <v>3.8440395348837209</v>
      </c>
      <c r="S345" s="6">
        <v>4.6546930232558141</v>
      </c>
      <c r="T345" s="6">
        <v>5.4653465116279074</v>
      </c>
      <c r="U345" s="6">
        <v>7.0670000000000002</v>
      </c>
      <c r="V345" s="6">
        <v>6.2759999999999998</v>
      </c>
      <c r="W345" s="6">
        <v>5.7309999999999999</v>
      </c>
      <c r="X345" s="6">
        <v>6.7670000000000003</v>
      </c>
      <c r="Y345" s="8">
        <v>7.3601125543124795</v>
      </c>
      <c r="Z345" s="8">
        <v>9.721731783515736</v>
      </c>
      <c r="AA345" s="8">
        <v>12.083351012718992</v>
      </c>
      <c r="AB345" s="8">
        <v>14.44497024192242</v>
      </c>
      <c r="AC345" s="8">
        <v>16.806589471125676</v>
      </c>
      <c r="AD345" s="6">
        <v>1.7175125000001117</v>
      </c>
      <c r="AE345" s="6">
        <v>2.1690000000000964</v>
      </c>
      <c r="AF345" s="6">
        <v>2.6204875000000811</v>
      </c>
      <c r="AG345" s="6">
        <v>3.0719750000000658</v>
      </c>
      <c r="AH345" s="6">
        <v>3.5234625000000506</v>
      </c>
      <c r="AI345" s="6">
        <v>3.9749500000000353</v>
      </c>
      <c r="AJ345" s="6">
        <v>4.42643750000002</v>
      </c>
      <c r="AK345" s="6">
        <v>4.8779250000001184</v>
      </c>
      <c r="AL345" s="6">
        <v>5.3294125000001031</v>
      </c>
      <c r="AM345" s="6">
        <v>5.7809000000000879</v>
      </c>
      <c r="AN345" s="6">
        <v>6.2323875000000726</v>
      </c>
      <c r="AO345" s="6">
        <v>6.6838750000000573</v>
      </c>
      <c r="AP345" s="6">
        <v>6.6908860610851981</v>
      </c>
      <c r="AQ345" s="6">
        <v>6.6978971221703958</v>
      </c>
      <c r="AR345" s="6">
        <v>6.7049081832555917</v>
      </c>
      <c r="AS345" s="6">
        <v>6.7119192443407893</v>
      </c>
      <c r="AT345" s="6">
        <v>6.718930305425987</v>
      </c>
      <c r="AU345" s="6">
        <v>6.7259413665111847</v>
      </c>
      <c r="AV345" s="6">
        <v>6.7329524275963823</v>
      </c>
      <c r="AW345" s="6">
        <v>6.7399634886815782</v>
      </c>
      <c r="AX345" s="8">
        <v>6.9004388098406935</v>
      </c>
      <c r="AY345" s="8">
        <v>7.7028154156361097</v>
      </c>
      <c r="AZ345" s="8">
        <v>8.505192021431526</v>
      </c>
      <c r="BA345" s="8">
        <v>9.3075686272269991</v>
      </c>
      <c r="BB345" s="8">
        <v>10.109945233022415</v>
      </c>
    </row>
    <row r="346" spans="1:54" x14ac:dyDescent="0.2">
      <c r="A346" s="2"/>
      <c r="B346" s="2"/>
      <c r="C346" s="2">
        <v>99012</v>
      </c>
      <c r="D346" s="3" t="s">
        <v>351</v>
      </c>
      <c r="E346" s="6">
        <v>1.8149224186046513</v>
      </c>
      <c r="F346" s="6">
        <v>2.0752476279069771</v>
      </c>
      <c r="G346" s="6">
        <v>2.8209800930232558</v>
      </c>
      <c r="H346" s="6">
        <v>3.8873570232558148</v>
      </c>
      <c r="I346" s="6">
        <v>4.0757893953488376</v>
      </c>
      <c r="J346" s="6">
        <v>3.6193160930232557</v>
      </c>
      <c r="K346" s="6">
        <v>3.9215151627906972</v>
      </c>
      <c r="L346" s="6">
        <v>4.018001860465116</v>
      </c>
      <c r="M346" s="6">
        <v>4.0920647441860467</v>
      </c>
      <c r="N346" s="6">
        <v>3.7778500465116278</v>
      </c>
      <c r="O346" s="6">
        <v>3.5249860465116281</v>
      </c>
      <c r="P346" s="6">
        <v>4.2676465116279072</v>
      </c>
      <c r="Q346" s="6">
        <v>4.2741172093023261</v>
      </c>
      <c r="R346" s="6">
        <v>4.2805879069767441</v>
      </c>
      <c r="S346" s="6">
        <v>4.287058604651163</v>
      </c>
      <c r="T346" s="6">
        <v>4.2935293023255818</v>
      </c>
      <c r="U346" s="6">
        <v>4.2935293023255818</v>
      </c>
      <c r="V346" s="6">
        <v>4.3</v>
      </c>
      <c r="W346" s="6">
        <v>4.8124770642201842</v>
      </c>
      <c r="X346" s="6">
        <v>4.1229622641509431</v>
      </c>
      <c r="Y346" s="8">
        <v>4.5878826180544721</v>
      </c>
      <c r="Z346" s="8">
        <v>4.826491173046854</v>
      </c>
      <c r="AA346" s="8">
        <v>5.065099728039236</v>
      </c>
      <c r="AB346" s="8">
        <v>5.3037082830316251</v>
      </c>
      <c r="AC346" s="8">
        <v>5.5423168380240071</v>
      </c>
      <c r="AD346" s="6">
        <v>2.8265687500000922</v>
      </c>
      <c r="AE346" s="6">
        <v>3.1196250000000418</v>
      </c>
      <c r="AF346" s="6">
        <v>3.4126812500001051</v>
      </c>
      <c r="AG346" s="6">
        <v>3.7057375000000548</v>
      </c>
      <c r="AH346" s="6">
        <v>3.9987937500001181</v>
      </c>
      <c r="AI346" s="6">
        <v>4.2918500000000677</v>
      </c>
      <c r="AJ346" s="6">
        <v>4.5849062500000173</v>
      </c>
      <c r="AK346" s="6">
        <v>4.8779625000000806</v>
      </c>
      <c r="AL346" s="6">
        <v>5.1710187500000302</v>
      </c>
      <c r="AM346" s="6">
        <v>5.4640750000000935</v>
      </c>
      <c r="AN346" s="6">
        <v>5.7571312500000431</v>
      </c>
      <c r="AO346" s="6">
        <v>6.0501875000001064</v>
      </c>
      <c r="AP346" s="6">
        <v>6.2236595971808129</v>
      </c>
      <c r="AQ346" s="6">
        <v>6.397131694361633</v>
      </c>
      <c r="AR346" s="6">
        <v>6.5706037915424531</v>
      </c>
      <c r="AS346" s="6">
        <v>6.7440758887232732</v>
      </c>
      <c r="AT346" s="6">
        <v>6.9175479859040934</v>
      </c>
      <c r="AU346" s="6">
        <v>7.0910200830849135</v>
      </c>
      <c r="AV346" s="6">
        <v>7.2644921802657336</v>
      </c>
      <c r="AW346" s="6">
        <v>7.4379642774465538</v>
      </c>
      <c r="AX346" s="8">
        <v>7.5230621232284136</v>
      </c>
      <c r="AY346" s="8">
        <v>7.9485513521377129</v>
      </c>
      <c r="AZ346" s="8">
        <v>8.3740405810470406</v>
      </c>
      <c r="BA346" s="8">
        <v>8.7995298099563399</v>
      </c>
      <c r="BB346" s="8">
        <v>9.2250190388656677</v>
      </c>
    </row>
    <row r="347" spans="1:54" x14ac:dyDescent="0.2">
      <c r="A347" s="2" t="s">
        <v>339</v>
      </c>
      <c r="B347" s="2" t="str">
        <f t="shared" ref="B347:B352" si="19">LEFT(C347,2)</f>
        <v>99</v>
      </c>
      <c r="C347" s="2">
        <v>99013</v>
      </c>
      <c r="D347" s="2" t="s">
        <v>352</v>
      </c>
      <c r="E347" s="6">
        <v>3427.3220000000001</v>
      </c>
      <c r="F347" s="6">
        <v>3331.212</v>
      </c>
      <c r="G347" s="6">
        <v>3302.7080000000001</v>
      </c>
      <c r="H347" s="6">
        <v>3227.1860000000001</v>
      </c>
      <c r="I347" s="6">
        <v>3163.8910000000001</v>
      </c>
      <c r="J347" s="6">
        <v>3259.6129999999998</v>
      </c>
      <c r="K347" s="6">
        <v>3336.067</v>
      </c>
      <c r="L347" s="6">
        <v>3402.902</v>
      </c>
      <c r="M347" s="6">
        <v>3278.7939999999999</v>
      </c>
      <c r="N347" s="6">
        <v>3346.9160000000002</v>
      </c>
      <c r="O347" s="6">
        <v>3353.5940000000001</v>
      </c>
      <c r="P347" s="6">
        <v>3528.0459999999998</v>
      </c>
      <c r="Q347" s="6">
        <v>3525.3879999999999</v>
      </c>
      <c r="R347" s="6">
        <v>3406.4630000000002</v>
      </c>
      <c r="S347" s="6">
        <v>3317.3290000000002</v>
      </c>
      <c r="T347" s="6">
        <v>3487.7289999999998</v>
      </c>
      <c r="U347" s="6">
        <v>3539.3470000000002</v>
      </c>
      <c r="V347" s="6">
        <v>3559.6149999999998</v>
      </c>
      <c r="W347" s="6">
        <v>3630.3180000000002</v>
      </c>
      <c r="X347" s="6">
        <v>3632.0250000000001</v>
      </c>
      <c r="Y347" s="8">
        <v>3610.5967318627445</v>
      </c>
      <c r="Z347" s="8">
        <v>3714.1630161764697</v>
      </c>
      <c r="AA347" s="8">
        <v>3817.7293004901949</v>
      </c>
      <c r="AB347" s="8">
        <v>3921.2955848039237</v>
      </c>
      <c r="AC347" s="8">
        <v>4024.8618691176489</v>
      </c>
      <c r="AD347" s="6">
        <v>1124.4916199999989</v>
      </c>
      <c r="AE347" s="6">
        <v>1131.834899999998</v>
      </c>
      <c r="AF347" s="6">
        <v>1139.178179999999</v>
      </c>
      <c r="AG347" s="6">
        <v>1146.5214599999981</v>
      </c>
      <c r="AH347" s="6">
        <v>1153.8647399999991</v>
      </c>
      <c r="AI347" s="6">
        <v>1161.2080199999982</v>
      </c>
      <c r="AJ347" s="6">
        <v>1168.5512999999992</v>
      </c>
      <c r="AK347" s="6">
        <v>1175.8945799999983</v>
      </c>
      <c r="AL347" s="6">
        <v>1183.2378599999993</v>
      </c>
      <c r="AM347" s="6">
        <v>1190.5811399999984</v>
      </c>
      <c r="AN347" s="6">
        <v>1197.9244199999976</v>
      </c>
      <c r="AO347" s="6">
        <v>1205.2676999999985</v>
      </c>
      <c r="AP347" s="6">
        <v>1211.7757955229936</v>
      </c>
      <c r="AQ347" s="6">
        <v>1218.2838910459868</v>
      </c>
      <c r="AR347" s="6">
        <v>1224.7919865689801</v>
      </c>
      <c r="AS347" s="6">
        <v>1231.3000820919733</v>
      </c>
      <c r="AT347" s="6">
        <v>1237.8081776149666</v>
      </c>
      <c r="AU347" s="6">
        <v>1244.3162731379616</v>
      </c>
      <c r="AV347" s="6">
        <v>1250.8243686609549</v>
      </c>
      <c r="AW347" s="6">
        <v>1257.3324641839481</v>
      </c>
      <c r="AX347" s="8">
        <v>1264.8397198715174</v>
      </c>
      <c r="AY347" s="8">
        <v>1302.3759983093551</v>
      </c>
      <c r="AZ347" s="8">
        <v>1339.9122767471908</v>
      </c>
      <c r="BA347" s="8">
        <v>1377.4485551850285</v>
      </c>
      <c r="BB347" s="8">
        <v>1414.9848336228661</v>
      </c>
    </row>
    <row r="348" spans="1:54" x14ac:dyDescent="0.2">
      <c r="A348" s="2" t="s">
        <v>339</v>
      </c>
      <c r="B348" s="2" t="str">
        <f t="shared" si="19"/>
        <v>99</v>
      </c>
      <c r="C348" s="2">
        <v>99014</v>
      </c>
      <c r="D348" s="2" t="s">
        <v>353</v>
      </c>
      <c r="E348" s="6">
        <v>7649.49</v>
      </c>
      <c r="F348" s="6">
        <v>7725.277</v>
      </c>
      <c r="G348" s="6">
        <v>7567.5739999999996</v>
      </c>
      <c r="H348" s="6">
        <v>7468.2020000000002</v>
      </c>
      <c r="I348" s="6">
        <v>7343.9840000000004</v>
      </c>
      <c r="J348" s="6">
        <v>7193.2979999999998</v>
      </c>
      <c r="K348" s="6">
        <v>7445.6040000000003</v>
      </c>
      <c r="L348" s="6">
        <v>7548.0309999999999</v>
      </c>
      <c r="M348" s="6">
        <v>7525.9790000000003</v>
      </c>
      <c r="N348" s="6">
        <v>7366.0820000000003</v>
      </c>
      <c r="O348" s="6">
        <v>7425.5370000000003</v>
      </c>
      <c r="P348" s="6">
        <v>7772.2510000000002</v>
      </c>
      <c r="Q348" s="6">
        <v>7604.0559999999996</v>
      </c>
      <c r="R348" s="6">
        <v>7320.6189999999997</v>
      </c>
      <c r="S348" s="6">
        <v>6993.8609999999999</v>
      </c>
      <c r="T348" s="6">
        <v>6916.643</v>
      </c>
      <c r="U348" s="6">
        <v>7093.7960000000003</v>
      </c>
      <c r="V348" s="6">
        <v>7376.99</v>
      </c>
      <c r="W348" s="6">
        <v>7460.3</v>
      </c>
      <c r="X348" s="6">
        <v>7548.1350000000002</v>
      </c>
      <c r="Y348" s="8">
        <v>7310.3620000000001</v>
      </c>
      <c r="Z348" s="8">
        <v>7310.3620000000001</v>
      </c>
      <c r="AA348" s="8">
        <v>7310.3620000000001</v>
      </c>
      <c r="AB348" s="8">
        <v>7310.3620000000001</v>
      </c>
      <c r="AC348" s="8">
        <v>7310.3620000000001</v>
      </c>
      <c r="AD348" s="6">
        <v>1996.922068749991</v>
      </c>
      <c r="AE348" s="6">
        <v>2075.8342499999853</v>
      </c>
      <c r="AF348" s="6">
        <v>2154.7464312499797</v>
      </c>
      <c r="AG348" s="6">
        <v>2233.658612499974</v>
      </c>
      <c r="AH348" s="6">
        <v>2312.5707937499683</v>
      </c>
      <c r="AI348" s="6">
        <v>2391.4829749999917</v>
      </c>
      <c r="AJ348" s="6">
        <v>2470.395156249986</v>
      </c>
      <c r="AK348" s="6">
        <v>2549.3073374999803</v>
      </c>
      <c r="AL348" s="6">
        <v>2628.2195187499747</v>
      </c>
      <c r="AM348" s="6">
        <v>2707.131699999969</v>
      </c>
      <c r="AN348" s="6">
        <v>2786.0438812499924</v>
      </c>
      <c r="AO348" s="6">
        <v>2864.9560624999867</v>
      </c>
      <c r="AP348" s="6">
        <v>2857.0047705021443</v>
      </c>
      <c r="AQ348" s="6">
        <v>2849.0534785042892</v>
      </c>
      <c r="AR348" s="6">
        <v>2841.1021865064322</v>
      </c>
      <c r="AS348" s="6">
        <v>2833.150894508577</v>
      </c>
      <c r="AT348" s="6">
        <v>2825.1996025107201</v>
      </c>
      <c r="AU348" s="6">
        <v>2817.2483105128631</v>
      </c>
      <c r="AV348" s="6">
        <v>2809.2970185150079</v>
      </c>
      <c r="AW348" s="6">
        <v>2801.345726517151</v>
      </c>
      <c r="AX348" s="8">
        <v>2814.6854680719916</v>
      </c>
      <c r="AY348" s="8">
        <v>2881.3841758462113</v>
      </c>
      <c r="AZ348" s="8">
        <v>2948.0828836204309</v>
      </c>
      <c r="BA348" s="8">
        <v>3014.781591394647</v>
      </c>
      <c r="BB348" s="8">
        <v>3081.4802991688666</v>
      </c>
    </row>
    <row r="349" spans="1:54" x14ac:dyDescent="0.2">
      <c r="A349" s="2" t="s">
        <v>339</v>
      </c>
      <c r="B349" s="2" t="str">
        <f t="shared" si="19"/>
        <v>99</v>
      </c>
      <c r="C349" s="2">
        <v>99015</v>
      </c>
      <c r="D349" s="2" t="s">
        <v>354</v>
      </c>
      <c r="E349" s="6">
        <v>2.5900455348837208</v>
      </c>
      <c r="F349" s="6">
        <v>2.9615513023255811</v>
      </c>
      <c r="G349" s="6">
        <v>4.0257736744186046</v>
      </c>
      <c r="H349" s="6">
        <v>5.5475824186046507</v>
      </c>
      <c r="I349" s="6">
        <v>5.81649111627907</v>
      </c>
      <c r="J349" s="6">
        <v>5.1650656744186048</v>
      </c>
      <c r="K349" s="6">
        <v>5.5963289302325583</v>
      </c>
      <c r="L349" s="6">
        <v>5.7340234883720926</v>
      </c>
      <c r="M349" s="6">
        <v>5.8397173953488366</v>
      </c>
      <c r="N349" s="6">
        <v>5.3913068372093029</v>
      </c>
      <c r="O349" s="6">
        <v>5.0304488372093017</v>
      </c>
      <c r="P349" s="6">
        <v>6.0902872093023248</v>
      </c>
      <c r="Q349" s="6">
        <v>5.3356297674418602</v>
      </c>
      <c r="R349" s="6">
        <v>4.5809723255813948</v>
      </c>
      <c r="S349" s="6">
        <v>3.8263148837209302</v>
      </c>
      <c r="T349" s="6">
        <v>3.0716574418604652</v>
      </c>
      <c r="U349" s="6">
        <v>2.1440000000000001</v>
      </c>
      <c r="V349" s="6">
        <v>2.3170000000000002</v>
      </c>
      <c r="W349" s="6">
        <v>1.665</v>
      </c>
      <c r="X349" s="6">
        <v>1.696</v>
      </c>
      <c r="Y349" s="8">
        <v>2.0420000000000003</v>
      </c>
      <c r="Z349" s="8">
        <v>2.0420000000000003</v>
      </c>
      <c r="AA349" s="8">
        <v>2.0420000000000003</v>
      </c>
      <c r="AB349" s="8">
        <v>2.0420000000000003</v>
      </c>
      <c r="AC349" s="8">
        <v>2.0420000000000003</v>
      </c>
      <c r="AD349" s="6">
        <v>11.803949999999986</v>
      </c>
      <c r="AE349" s="6">
        <v>12.326625000000149</v>
      </c>
      <c r="AF349" s="6">
        <v>12.849300000000085</v>
      </c>
      <c r="AG349" s="6">
        <v>13.37197500000002</v>
      </c>
      <c r="AH349" s="6">
        <v>13.894650000000183</v>
      </c>
      <c r="AI349" s="6">
        <v>14.417325000000119</v>
      </c>
      <c r="AJ349" s="6">
        <v>14.940000000000055</v>
      </c>
      <c r="AK349" s="6">
        <v>15.46267499999999</v>
      </c>
      <c r="AL349" s="6">
        <v>15.985350000000153</v>
      </c>
      <c r="AM349" s="6">
        <v>16.508025000000089</v>
      </c>
      <c r="AN349" s="6">
        <v>17.030700000000024</v>
      </c>
      <c r="AO349" s="6">
        <v>17.553375000000187</v>
      </c>
      <c r="AP349" s="6">
        <v>18.009153551785857</v>
      </c>
      <c r="AQ349" s="6">
        <v>18.464932103571755</v>
      </c>
      <c r="AR349" s="6">
        <v>18.920710655357539</v>
      </c>
      <c r="AS349" s="6">
        <v>19.376489207143322</v>
      </c>
      <c r="AT349" s="6">
        <v>19.83226775892922</v>
      </c>
      <c r="AU349" s="6">
        <v>20.288046310715004</v>
      </c>
      <c r="AV349" s="6">
        <v>20.743824862500901</v>
      </c>
      <c r="AW349" s="6">
        <v>21.199603414286685</v>
      </c>
      <c r="AX349" s="8">
        <v>21.300553906735587</v>
      </c>
      <c r="AY349" s="8">
        <v>21.805306368980524</v>
      </c>
      <c r="AZ349" s="8">
        <v>22.310058831225433</v>
      </c>
      <c r="BA349" s="8">
        <v>22.81481129347037</v>
      </c>
      <c r="BB349" s="8">
        <v>23.319563755715279</v>
      </c>
    </row>
    <row r="350" spans="1:54" x14ac:dyDescent="0.2">
      <c r="A350" s="2" t="s">
        <v>339</v>
      </c>
      <c r="B350" s="2" t="str">
        <f t="shared" si="19"/>
        <v>99</v>
      </c>
      <c r="C350" s="2">
        <v>99016</v>
      </c>
      <c r="D350" s="2" t="s">
        <v>355</v>
      </c>
      <c r="E350" s="6">
        <v>1.6258679999999999</v>
      </c>
      <c r="F350" s="6">
        <v>1.8590759999999997</v>
      </c>
      <c r="G350" s="6">
        <v>2.5271280000000003</v>
      </c>
      <c r="H350" s="6">
        <v>3.482424</v>
      </c>
      <c r="I350" s="6">
        <v>3.6512280000000001</v>
      </c>
      <c r="J350" s="6">
        <v>3.2423039999999999</v>
      </c>
      <c r="K350" s="6">
        <v>3.5130240000000001</v>
      </c>
      <c r="L350" s="6">
        <v>3.5994600000000001</v>
      </c>
      <c r="M350" s="6">
        <v>3.6658080000000002</v>
      </c>
      <c r="N350" s="6">
        <v>3.3843239999999999</v>
      </c>
      <c r="O350" s="6">
        <v>3.1578000000000004</v>
      </c>
      <c r="P350" s="6">
        <v>3.8230999999999997</v>
      </c>
      <c r="Q350" s="6">
        <v>5.6188799999999999</v>
      </c>
      <c r="R350" s="6">
        <v>7.4146599999999996</v>
      </c>
      <c r="S350" s="6">
        <v>9.2104400000000002</v>
      </c>
      <c r="T350" s="6">
        <v>11.006220000000001</v>
      </c>
      <c r="U350" s="6">
        <v>12.743</v>
      </c>
      <c r="V350" s="6">
        <v>12.802</v>
      </c>
      <c r="W350" s="6">
        <v>12.131</v>
      </c>
      <c r="X350" s="6">
        <v>15.12</v>
      </c>
      <c r="Y350" s="8">
        <v>14.930098965966522</v>
      </c>
      <c r="Z350" s="8">
        <v>20.045875902941134</v>
      </c>
      <c r="AA350" s="8">
        <v>25.161652839916087</v>
      </c>
      <c r="AB350" s="8">
        <v>30.277429776890813</v>
      </c>
      <c r="AC350" s="8">
        <v>35.393206713865652</v>
      </c>
      <c r="AD350" s="6">
        <v>0</v>
      </c>
      <c r="AE350" s="6">
        <v>0.44724999999993997</v>
      </c>
      <c r="AF350" s="6">
        <v>0.90373749999992015</v>
      </c>
      <c r="AG350" s="6">
        <v>1.3602249999999003</v>
      </c>
      <c r="AH350" s="6">
        <v>1.8167124999998805</v>
      </c>
      <c r="AI350" s="6">
        <v>2.2731999999998607</v>
      </c>
      <c r="AJ350" s="6">
        <v>2.7296874999999545</v>
      </c>
      <c r="AK350" s="6">
        <v>3.1861749999999347</v>
      </c>
      <c r="AL350" s="6">
        <v>3.6426624999999149</v>
      </c>
      <c r="AM350" s="6">
        <v>4.099149999999895</v>
      </c>
      <c r="AN350" s="6">
        <v>4.5556374999998752</v>
      </c>
      <c r="AO350" s="6">
        <v>5.0121249999999691</v>
      </c>
      <c r="AP350" s="6">
        <v>4.9262956791793897</v>
      </c>
      <c r="AQ350" s="6">
        <v>4.8404663583588103</v>
      </c>
      <c r="AR350" s="6">
        <v>4.7546370375382025</v>
      </c>
      <c r="AS350" s="6">
        <v>4.6688077167175948</v>
      </c>
      <c r="AT350" s="6">
        <v>4.5829783958970154</v>
      </c>
      <c r="AU350" s="6">
        <v>4.4971490750764076</v>
      </c>
      <c r="AV350" s="6">
        <v>4.4113197542557998</v>
      </c>
      <c r="AW350" s="6">
        <v>4.3254904334352204</v>
      </c>
      <c r="AX350" s="8">
        <v>4.4284783008979787</v>
      </c>
      <c r="AY350" s="8">
        <v>4.9434176382116846</v>
      </c>
      <c r="AZ350" s="8">
        <v>5.4583569755253905</v>
      </c>
      <c r="BA350" s="8">
        <v>5.9732963128391248</v>
      </c>
      <c r="BB350" s="8">
        <v>6.4882356501528307</v>
      </c>
    </row>
    <row r="351" spans="1:54" x14ac:dyDescent="0.2">
      <c r="A351" s="2" t="s">
        <v>339</v>
      </c>
      <c r="B351" s="2" t="str">
        <f t="shared" si="19"/>
        <v>99</v>
      </c>
      <c r="C351" s="2">
        <v>99017</v>
      </c>
      <c r="D351" s="2" t="s">
        <v>356</v>
      </c>
      <c r="E351" s="6">
        <v>2.8358162790697676</v>
      </c>
      <c r="F351" s="6">
        <v>3.2425744186046512</v>
      </c>
      <c r="G351" s="6">
        <v>4.4077813953488372</v>
      </c>
      <c r="H351" s="6">
        <v>6.0739953488372098</v>
      </c>
      <c r="I351" s="6">
        <v>6.3684209302325581</v>
      </c>
      <c r="J351" s="6">
        <v>5.6551813953488379</v>
      </c>
      <c r="K351" s="6">
        <v>6.1273674418604651</v>
      </c>
      <c r="L351" s="6">
        <v>6.2781279069767448</v>
      </c>
      <c r="M351" s="6">
        <v>6.393851162790698</v>
      </c>
      <c r="N351" s="6">
        <v>5.9028906976744189</v>
      </c>
      <c r="O351" s="6">
        <v>5.5077906976744186</v>
      </c>
      <c r="P351" s="6">
        <v>6.6681976744186047</v>
      </c>
      <c r="Q351" s="6">
        <v>9.227358139534882</v>
      </c>
      <c r="R351" s="6">
        <v>11.786518604651162</v>
      </c>
      <c r="S351" s="6">
        <v>14.345679069767442</v>
      </c>
      <c r="T351" s="6">
        <v>16.90483953488372</v>
      </c>
      <c r="U351" s="6">
        <v>18.736999999999998</v>
      </c>
      <c r="V351" s="6">
        <v>19.463999999999999</v>
      </c>
      <c r="W351" s="6">
        <v>19.117000000000001</v>
      </c>
      <c r="X351" s="6">
        <v>19.161000000000001</v>
      </c>
      <c r="Y351" s="8">
        <v>22.60218626237679</v>
      </c>
      <c r="Z351" s="8">
        <v>29.994251232900069</v>
      </c>
      <c r="AA351" s="8">
        <v>37.386316203423121</v>
      </c>
      <c r="AB351" s="8">
        <v>44.778381173945945</v>
      </c>
      <c r="AC351" s="8">
        <v>52.170446144469224</v>
      </c>
      <c r="AD351" s="6">
        <v>0.21363749999909487</v>
      </c>
      <c r="AE351" s="6">
        <v>2.6574999999993452</v>
      </c>
      <c r="AF351" s="6">
        <v>5.1013624999995955</v>
      </c>
      <c r="AG351" s="6">
        <v>7.5452249999989363</v>
      </c>
      <c r="AH351" s="6">
        <v>9.9890874999991865</v>
      </c>
      <c r="AI351" s="6">
        <v>12.432949999999437</v>
      </c>
      <c r="AJ351" s="6">
        <v>14.876812499999687</v>
      </c>
      <c r="AK351" s="6">
        <v>17.320674999999028</v>
      </c>
      <c r="AL351" s="6">
        <v>19.764537499999278</v>
      </c>
      <c r="AM351" s="6">
        <v>22.208399999999529</v>
      </c>
      <c r="AN351" s="6">
        <v>24.652262499998869</v>
      </c>
      <c r="AO351" s="6">
        <v>27.09612499999912</v>
      </c>
      <c r="AP351" s="6">
        <v>27.142700980623871</v>
      </c>
      <c r="AQ351" s="6">
        <v>27.189276961247757</v>
      </c>
      <c r="AR351" s="6">
        <v>27.235852941871642</v>
      </c>
      <c r="AS351" s="6">
        <v>27.282428922495527</v>
      </c>
      <c r="AT351" s="6">
        <v>27.329004903119412</v>
      </c>
      <c r="AU351" s="6">
        <v>27.375580883743297</v>
      </c>
      <c r="AV351" s="6">
        <v>27.422156864367182</v>
      </c>
      <c r="AW351" s="6">
        <v>27.468732844991067</v>
      </c>
      <c r="AX351" s="8">
        <v>28.122750293681293</v>
      </c>
      <c r="AY351" s="8">
        <v>31.392837537132664</v>
      </c>
      <c r="AZ351" s="8">
        <v>34.662924780584035</v>
      </c>
      <c r="BA351" s="8">
        <v>37.933012024035179</v>
      </c>
      <c r="BB351" s="8">
        <v>41.20309926748655</v>
      </c>
    </row>
    <row r="352" spans="1:54" x14ac:dyDescent="0.2">
      <c r="A352" s="2" t="s">
        <v>339</v>
      </c>
      <c r="B352" s="2" t="str">
        <f t="shared" si="19"/>
        <v>99</v>
      </c>
      <c r="C352" s="2">
        <v>99018</v>
      </c>
      <c r="D352" s="2" t="s">
        <v>357</v>
      </c>
      <c r="E352" s="6">
        <v>5.5455962790697679</v>
      </c>
      <c r="F352" s="6">
        <v>6.341034418604651</v>
      </c>
      <c r="G352" s="6">
        <v>8.619661395348837</v>
      </c>
      <c r="H352" s="6">
        <v>11.878035348837209</v>
      </c>
      <c r="I352" s="6">
        <v>12.453800930232559</v>
      </c>
      <c r="J352" s="6">
        <v>11.059021395348838</v>
      </c>
      <c r="K352" s="6">
        <v>11.982407441860465</v>
      </c>
      <c r="L352" s="6">
        <v>12.277227906976744</v>
      </c>
      <c r="M352" s="6">
        <v>12.503531162790697</v>
      </c>
      <c r="N352" s="6">
        <v>11.543430697674419</v>
      </c>
      <c r="O352" s="6">
        <v>19.387423255813957</v>
      </c>
      <c r="P352" s="6">
        <v>23.472055813953489</v>
      </c>
      <c r="Q352" s="6">
        <v>23.423844651162788</v>
      </c>
      <c r="R352" s="6">
        <v>23.375633488372092</v>
      </c>
      <c r="S352" s="6">
        <v>23.327422325581392</v>
      </c>
      <c r="T352" s="6">
        <v>23.279211162790698</v>
      </c>
      <c r="U352" s="6">
        <v>24.081</v>
      </c>
      <c r="V352" s="6">
        <v>23.231000000000002</v>
      </c>
      <c r="W352" s="6">
        <v>28.445</v>
      </c>
      <c r="X352" s="6">
        <v>31.568000000000001</v>
      </c>
      <c r="Y352" s="8">
        <v>28.0795883159401</v>
      </c>
      <c r="Z352" s="8">
        <v>32.107872893980812</v>
      </c>
      <c r="AA352" s="8">
        <v>36.136157472021296</v>
      </c>
      <c r="AB352" s="8">
        <v>40.164442050061837</v>
      </c>
      <c r="AC352" s="8">
        <v>44.192726628102321</v>
      </c>
      <c r="AD352" s="6">
        <v>3.6575687499998821</v>
      </c>
      <c r="AE352" s="6">
        <v>7.6620000000002619</v>
      </c>
      <c r="AF352" s="6">
        <v>11.666431249999732</v>
      </c>
      <c r="AG352" s="6">
        <v>15.670862500000112</v>
      </c>
      <c r="AH352" s="6">
        <v>19.675293749999582</v>
      </c>
      <c r="AI352" s="6">
        <v>23.679724999999962</v>
      </c>
      <c r="AJ352" s="6">
        <v>27.684156250000342</v>
      </c>
      <c r="AK352" s="6">
        <v>31.688587499999812</v>
      </c>
      <c r="AL352" s="6">
        <v>35.693018750000192</v>
      </c>
      <c r="AM352" s="6">
        <v>39.697449999999662</v>
      </c>
      <c r="AN352" s="6">
        <v>43.701881250000042</v>
      </c>
      <c r="AO352" s="6">
        <v>47.706312499999513</v>
      </c>
      <c r="AP352" s="6">
        <v>48.840384148021258</v>
      </c>
      <c r="AQ352" s="6">
        <v>49.974455796042548</v>
      </c>
      <c r="AR352" s="6">
        <v>51.108527444063839</v>
      </c>
      <c r="AS352" s="6">
        <v>52.242599092085129</v>
      </c>
      <c r="AT352" s="6">
        <v>53.37667074010642</v>
      </c>
      <c r="AU352" s="6">
        <v>54.51074238812771</v>
      </c>
      <c r="AV352" s="6">
        <v>55.644814036149</v>
      </c>
      <c r="AW352" s="6">
        <v>56.778885684170291</v>
      </c>
      <c r="AX352" s="8">
        <v>58.13076391474533</v>
      </c>
      <c r="AY352" s="8">
        <v>64.8901550676228</v>
      </c>
      <c r="AZ352" s="8">
        <v>71.64954622050027</v>
      </c>
      <c r="BA352" s="8">
        <v>78.408937373377285</v>
      </c>
      <c r="BB352" s="8">
        <v>85.168328526254754</v>
      </c>
    </row>
    <row r="353" spans="1:54" x14ac:dyDescent="0.2">
      <c r="A353" s="2"/>
      <c r="B353" s="2"/>
      <c r="C353" s="2">
        <v>99019</v>
      </c>
      <c r="D353" s="3" t="s">
        <v>358</v>
      </c>
      <c r="E353" s="6">
        <v>1.4368135813953491</v>
      </c>
      <c r="F353" s="6">
        <v>1.6429043720930232</v>
      </c>
      <c r="G353" s="6">
        <v>2.2332759069767447</v>
      </c>
      <c r="H353" s="6">
        <v>3.077490976744186</v>
      </c>
      <c r="I353" s="6">
        <v>3.2266666046511632</v>
      </c>
      <c r="J353" s="6">
        <v>2.8652919069767444</v>
      </c>
      <c r="K353" s="6">
        <v>3.1045328372093026</v>
      </c>
      <c r="L353" s="6">
        <v>3.1809181395348842</v>
      </c>
      <c r="M353" s="6">
        <v>3.2395512558139536</v>
      </c>
      <c r="N353" s="6">
        <v>2.990797953488372</v>
      </c>
      <c r="O353" s="6">
        <v>2.7906139534883723</v>
      </c>
      <c r="P353" s="6">
        <v>3.3785534883720931</v>
      </c>
      <c r="Q353" s="6">
        <v>3.3828427906976741</v>
      </c>
      <c r="R353" s="6">
        <v>3.3871320930232556</v>
      </c>
      <c r="S353" s="6">
        <v>3.391421395348837</v>
      </c>
      <c r="T353" s="6">
        <v>3.3957106976744185</v>
      </c>
      <c r="U353" s="6">
        <v>3.3957106976744185</v>
      </c>
      <c r="V353" s="6">
        <v>3.4</v>
      </c>
      <c r="W353" s="6">
        <v>1.7445229357798167</v>
      </c>
      <c r="X353" s="6">
        <v>1.4800377358490566</v>
      </c>
      <c r="Y353" s="8">
        <v>2.846744544484745</v>
      </c>
      <c r="Z353" s="8">
        <v>2.846744544484745</v>
      </c>
      <c r="AA353" s="8">
        <v>2.846744544484745</v>
      </c>
      <c r="AB353" s="8">
        <v>2.846744544484745</v>
      </c>
      <c r="AC353" s="8">
        <v>2.846744544484745</v>
      </c>
      <c r="AD353" s="6">
        <v>3.9023124999999936</v>
      </c>
      <c r="AE353" s="6">
        <v>4.2881250000000364</v>
      </c>
      <c r="AF353" s="6">
        <v>4.6739374999999654</v>
      </c>
      <c r="AG353" s="6">
        <v>5.0597500000000082</v>
      </c>
      <c r="AH353" s="6">
        <v>5.4455625000000509</v>
      </c>
      <c r="AI353" s="6">
        <v>5.83137499999998</v>
      </c>
      <c r="AJ353" s="6">
        <v>6.2171875000000227</v>
      </c>
      <c r="AK353" s="6">
        <v>6.6029999999999518</v>
      </c>
      <c r="AL353" s="6">
        <v>6.9888124999999945</v>
      </c>
      <c r="AM353" s="6">
        <v>7.3746250000000373</v>
      </c>
      <c r="AN353" s="6">
        <v>7.7604374999999663</v>
      </c>
      <c r="AO353" s="6">
        <v>8.1462500000000091</v>
      </c>
      <c r="AP353" s="6">
        <v>8.3373059827587781</v>
      </c>
      <c r="AQ353" s="6">
        <v>8.5283619655175471</v>
      </c>
      <c r="AR353" s="6">
        <v>8.7194179482763161</v>
      </c>
      <c r="AS353" s="6">
        <v>8.9104739310350851</v>
      </c>
      <c r="AT353" s="6">
        <v>9.1015299137938541</v>
      </c>
      <c r="AU353" s="6">
        <v>9.2925858965526231</v>
      </c>
      <c r="AV353" s="6">
        <v>9.4836418793113921</v>
      </c>
      <c r="AW353" s="6">
        <v>9.6746978620701611</v>
      </c>
      <c r="AX353" s="8">
        <v>9.7207678518895477</v>
      </c>
      <c r="AY353" s="8">
        <v>9.9511178009864523</v>
      </c>
      <c r="AZ353" s="8">
        <v>10.181467750083357</v>
      </c>
      <c r="BA353" s="8">
        <v>10.411817699180261</v>
      </c>
      <c r="BB353" s="8">
        <v>10.64216764827718</v>
      </c>
    </row>
    <row r="354" spans="1:54" x14ac:dyDescent="0.2">
      <c r="A354" s="2" t="s">
        <v>339</v>
      </c>
      <c r="B354" s="2" t="str">
        <f t="shared" ref="B354:B363" si="20">LEFT(C354,2)</f>
        <v>99</v>
      </c>
      <c r="C354" s="2">
        <v>99020</v>
      </c>
      <c r="D354" s="2" t="s">
        <v>359</v>
      </c>
      <c r="E354" s="6">
        <v>3.32735776744186</v>
      </c>
      <c r="F354" s="6">
        <v>3.8046206511627902</v>
      </c>
      <c r="G354" s="6">
        <v>5.1717968372093015</v>
      </c>
      <c r="H354" s="6">
        <v>7.1268212093023253</v>
      </c>
      <c r="I354" s="6">
        <v>7.4722805581395342</v>
      </c>
      <c r="J354" s="6">
        <v>6.6354128372093015</v>
      </c>
      <c r="K354" s="6">
        <v>7.1894444651162788</v>
      </c>
      <c r="L354" s="6">
        <v>7.3663367441860448</v>
      </c>
      <c r="M354" s="6">
        <v>7.5021186976744181</v>
      </c>
      <c r="N354" s="6">
        <v>6.9260584186046508</v>
      </c>
      <c r="O354" s="6">
        <v>6.4624744186046508</v>
      </c>
      <c r="P354" s="6">
        <v>7.8240186046511626</v>
      </c>
      <c r="Q354" s="6">
        <v>8.9522148837209308</v>
      </c>
      <c r="R354" s="6">
        <v>10.0804111627907</v>
      </c>
      <c r="S354" s="6">
        <v>11.208607441860465</v>
      </c>
      <c r="T354" s="6">
        <v>12.336803720930234</v>
      </c>
      <c r="U354" s="6">
        <v>15.132999999999999</v>
      </c>
      <c r="V354" s="6">
        <v>13.465</v>
      </c>
      <c r="W354" s="6">
        <v>13.239000000000001</v>
      </c>
      <c r="X354" s="6">
        <v>12.946999999999999</v>
      </c>
      <c r="Y354" s="8">
        <v>15.422557011908225</v>
      </c>
      <c r="Z354" s="8">
        <v>19.018009730916674</v>
      </c>
      <c r="AA354" s="8">
        <v>22.613462449925237</v>
      </c>
      <c r="AB354" s="8">
        <v>26.208915168933686</v>
      </c>
      <c r="AC354" s="8">
        <v>29.804367887942249</v>
      </c>
      <c r="AD354" s="6">
        <v>7.3844937499998196</v>
      </c>
      <c r="AE354" s="6">
        <v>8.5211249999997563</v>
      </c>
      <c r="AF354" s="6">
        <v>9.6577562500001477</v>
      </c>
      <c r="AG354" s="6">
        <v>10.794387500000084</v>
      </c>
      <c r="AH354" s="6">
        <v>11.931018750000021</v>
      </c>
      <c r="AI354" s="6">
        <v>13.067649999999958</v>
      </c>
      <c r="AJ354" s="6">
        <v>14.204281249999894</v>
      </c>
      <c r="AK354" s="6">
        <v>15.340912499999831</v>
      </c>
      <c r="AL354" s="6">
        <v>16.477543749999768</v>
      </c>
      <c r="AM354" s="6">
        <v>17.614175000000159</v>
      </c>
      <c r="AN354" s="6">
        <v>18.750806250000096</v>
      </c>
      <c r="AO354" s="6">
        <v>19.887437500000033</v>
      </c>
      <c r="AP354" s="6">
        <v>20.723770765312338</v>
      </c>
      <c r="AQ354" s="6">
        <v>21.560104030624643</v>
      </c>
      <c r="AR354" s="6">
        <v>22.396437295936948</v>
      </c>
      <c r="AS354" s="6">
        <v>23.232770561249254</v>
      </c>
      <c r="AT354" s="6">
        <v>24.069103826561559</v>
      </c>
      <c r="AU354" s="6">
        <v>24.905437091873864</v>
      </c>
      <c r="AV354" s="6">
        <v>25.741770357186397</v>
      </c>
      <c r="AW354" s="6">
        <v>26.578103622498702</v>
      </c>
      <c r="AX354" s="8">
        <v>27.210915613510451</v>
      </c>
      <c r="AY354" s="8">
        <v>30.37497556856988</v>
      </c>
      <c r="AZ354" s="8">
        <v>33.539035523629082</v>
      </c>
      <c r="BA354" s="8">
        <v>36.70309547868851</v>
      </c>
      <c r="BB354" s="8">
        <v>39.867155433747939</v>
      </c>
    </row>
    <row r="355" spans="1:54" x14ac:dyDescent="0.2">
      <c r="A355" s="2" t="s">
        <v>339</v>
      </c>
      <c r="B355" s="2" t="str">
        <f t="shared" si="20"/>
        <v>99</v>
      </c>
      <c r="C355" s="2">
        <v>99021</v>
      </c>
      <c r="D355" s="2" t="s">
        <v>360</v>
      </c>
      <c r="E355" s="6">
        <v>1.7582060930232557</v>
      </c>
      <c r="F355" s="6">
        <v>2.0103961395348837</v>
      </c>
      <c r="G355" s="6">
        <v>2.7328244651162792</v>
      </c>
      <c r="H355" s="6">
        <v>3.7658771162790696</v>
      </c>
      <c r="I355" s="6">
        <v>3.948420976744186</v>
      </c>
      <c r="J355" s="6">
        <v>3.5062124651162785</v>
      </c>
      <c r="K355" s="6">
        <v>3.7989678139534888</v>
      </c>
      <c r="L355" s="6">
        <v>3.892439302325581</v>
      </c>
      <c r="M355" s="6">
        <v>3.9641877209302319</v>
      </c>
      <c r="N355" s="6">
        <v>3.6597922325581393</v>
      </c>
      <c r="O355" s="6">
        <v>3.4148302325581392</v>
      </c>
      <c r="P355" s="6">
        <v>4.1342825581395344</v>
      </c>
      <c r="Q355" s="6">
        <v>4.1274260465116273</v>
      </c>
      <c r="R355" s="6">
        <v>4.120569534883721</v>
      </c>
      <c r="S355" s="6">
        <v>4.1137130232558139</v>
      </c>
      <c r="T355" s="6">
        <v>4.1068565116279059</v>
      </c>
      <c r="U355" s="6">
        <v>4.1068565116279059</v>
      </c>
      <c r="V355" s="6">
        <v>4.0999999999999996</v>
      </c>
      <c r="W355" s="6">
        <v>0.13764516129032259</v>
      </c>
      <c r="X355" s="6">
        <v>3.9978851963746231E-2</v>
      </c>
      <c r="Y355" s="8">
        <v>2.7815005576394092</v>
      </c>
      <c r="Z355" s="8">
        <v>2.7815005576394092</v>
      </c>
      <c r="AA355" s="8">
        <v>2.7815005576394092</v>
      </c>
      <c r="AB355" s="8">
        <v>2.7815005576394092</v>
      </c>
      <c r="AC355" s="8">
        <v>2.7815005576394092</v>
      </c>
      <c r="AD355" s="6">
        <v>23.631600000000049</v>
      </c>
      <c r="AE355" s="6">
        <v>24.006750000000011</v>
      </c>
      <c r="AF355" s="6">
        <v>24.381900000000087</v>
      </c>
      <c r="AG355" s="6">
        <v>24.757050000000049</v>
      </c>
      <c r="AH355" s="6">
        <v>25.132200000000012</v>
      </c>
      <c r="AI355" s="6">
        <v>25.507350000000088</v>
      </c>
      <c r="AJ355" s="6">
        <v>25.88250000000005</v>
      </c>
      <c r="AK355" s="6">
        <v>26.257650000000012</v>
      </c>
      <c r="AL355" s="6">
        <v>26.632800000000088</v>
      </c>
      <c r="AM355" s="6">
        <v>27.007950000000051</v>
      </c>
      <c r="AN355" s="6">
        <v>27.383100000000013</v>
      </c>
      <c r="AO355" s="6">
        <v>27.758250000000089</v>
      </c>
      <c r="AP355" s="6">
        <v>27.546895869140883</v>
      </c>
      <c r="AQ355" s="6">
        <v>27.33554173828179</v>
      </c>
      <c r="AR355" s="6">
        <v>27.124187607422641</v>
      </c>
      <c r="AS355" s="6">
        <v>26.912833476563492</v>
      </c>
      <c r="AT355" s="6">
        <v>26.701479345704399</v>
      </c>
      <c r="AU355" s="6">
        <v>26.49012521484525</v>
      </c>
      <c r="AV355" s="6">
        <v>26.278771083986157</v>
      </c>
      <c r="AW355" s="6">
        <v>26.067416953127008</v>
      </c>
      <c r="AX355" s="8">
        <v>26.191547510046632</v>
      </c>
      <c r="AY355" s="8">
        <v>26.812200294644896</v>
      </c>
      <c r="AZ355" s="8">
        <v>27.432853079243159</v>
      </c>
      <c r="BA355" s="8">
        <v>28.053505863841423</v>
      </c>
      <c r="BB355" s="8">
        <v>28.674158648439686</v>
      </c>
    </row>
    <row r="356" spans="1:54" x14ac:dyDescent="0.2">
      <c r="A356" s="2" t="s">
        <v>3</v>
      </c>
      <c r="B356" s="2" t="str">
        <f t="shared" si="20"/>
        <v>99</v>
      </c>
      <c r="C356" s="2">
        <v>99022</v>
      </c>
      <c r="D356" s="2" t="s">
        <v>361</v>
      </c>
      <c r="E356" s="6">
        <v>0.22686530232558141</v>
      </c>
      <c r="F356" s="6">
        <v>0.25940595348837214</v>
      </c>
      <c r="G356" s="6">
        <v>0.35262251162790698</v>
      </c>
      <c r="H356" s="6">
        <v>0.48591962790697685</v>
      </c>
      <c r="I356" s="6">
        <v>0.50947367441860469</v>
      </c>
      <c r="J356" s="6">
        <v>0.45241451162790697</v>
      </c>
      <c r="K356" s="6">
        <v>0.49018939534883715</v>
      </c>
      <c r="L356" s="6">
        <v>0.5022502325581395</v>
      </c>
      <c r="M356" s="6">
        <v>0.51150809302325584</v>
      </c>
      <c r="N356" s="6">
        <v>0.47223125581395348</v>
      </c>
      <c r="O356" s="6">
        <v>0.44062325581395351</v>
      </c>
      <c r="P356" s="6">
        <v>0.5334558139534884</v>
      </c>
      <c r="Q356" s="6">
        <v>0.51296465116279077</v>
      </c>
      <c r="R356" s="6">
        <v>0.49247348837209304</v>
      </c>
      <c r="S356" s="6">
        <v>0.47198232558139541</v>
      </c>
      <c r="T356" s="6">
        <v>0.45149116279069768</v>
      </c>
      <c r="U356" s="6">
        <v>0.34599999999999997</v>
      </c>
      <c r="V356" s="6">
        <v>0.43099999999999999</v>
      </c>
      <c r="W356" s="6">
        <v>0.38300000000000001</v>
      </c>
      <c r="X356" s="6">
        <v>0.45400000000000001</v>
      </c>
      <c r="Y356" s="8">
        <v>0.38666666666666666</v>
      </c>
      <c r="Z356" s="8">
        <v>0.38666666666666666</v>
      </c>
      <c r="AA356" s="8">
        <v>0.38666666666666666</v>
      </c>
      <c r="AB356" s="8">
        <v>0.38666666666666666</v>
      </c>
      <c r="AC356" s="8">
        <v>0.38666666666666666</v>
      </c>
      <c r="AD356" s="6">
        <v>7.6311812499999974</v>
      </c>
      <c r="AE356" s="6">
        <v>7.7384999999999877</v>
      </c>
      <c r="AF356" s="6">
        <v>7.8458187499999781</v>
      </c>
      <c r="AG356" s="6">
        <v>7.9531374999999969</v>
      </c>
      <c r="AH356" s="6">
        <v>8.0604562499999872</v>
      </c>
      <c r="AI356" s="6">
        <v>8.1677749999999776</v>
      </c>
      <c r="AJ356" s="6">
        <v>8.2750937499999964</v>
      </c>
      <c r="AK356" s="6">
        <v>8.3824124999999867</v>
      </c>
      <c r="AL356" s="6">
        <v>8.4897312500000055</v>
      </c>
      <c r="AM356" s="6">
        <v>8.5970499999999959</v>
      </c>
      <c r="AN356" s="6">
        <v>8.7043687499999862</v>
      </c>
      <c r="AO356" s="6">
        <v>8.811687500000005</v>
      </c>
      <c r="AP356" s="6">
        <v>9.0052341896189887</v>
      </c>
      <c r="AQ356" s="6">
        <v>9.1987808792380292</v>
      </c>
      <c r="AR356" s="6">
        <v>9.3923275688570129</v>
      </c>
      <c r="AS356" s="6">
        <v>9.5858742584760535</v>
      </c>
      <c r="AT356" s="6">
        <v>9.779420948095094</v>
      </c>
      <c r="AU356" s="6">
        <v>9.9729676377140777</v>
      </c>
      <c r="AV356" s="6">
        <v>10.166514327333118</v>
      </c>
      <c r="AW356" s="6">
        <v>10.360061016952102</v>
      </c>
      <c r="AX356" s="8">
        <v>10.409394640842351</v>
      </c>
      <c r="AY356" s="8">
        <v>10.656062760293594</v>
      </c>
      <c r="AZ356" s="8">
        <v>10.902730879744837</v>
      </c>
      <c r="BA356" s="8">
        <v>11.149398999196066</v>
      </c>
      <c r="BB356" s="8">
        <v>11.396067118647309</v>
      </c>
    </row>
    <row r="357" spans="1:54" x14ac:dyDescent="0.2">
      <c r="A357" s="2" t="s">
        <v>339</v>
      </c>
      <c r="B357" s="2" t="str">
        <f t="shared" si="20"/>
        <v>99</v>
      </c>
      <c r="C357" s="2">
        <v>99023</v>
      </c>
      <c r="D357" s="2" t="s">
        <v>362</v>
      </c>
      <c r="E357" s="6">
        <v>8.1671508837209306</v>
      </c>
      <c r="F357" s="6">
        <v>9.3386143255813963</v>
      </c>
      <c r="G357" s="6">
        <v>12.694410418604653</v>
      </c>
      <c r="H357" s="6">
        <v>17.493106604651164</v>
      </c>
      <c r="I357" s="6">
        <v>18.341052279069771</v>
      </c>
      <c r="J357" s="6">
        <v>16.28692241860465</v>
      </c>
      <c r="K357" s="6">
        <v>17.64681823255814</v>
      </c>
      <c r="L357" s="6">
        <v>18.081008372093027</v>
      </c>
      <c r="M357" s="6">
        <v>18.41429134883721</v>
      </c>
      <c r="N357" s="6">
        <v>17.000325209302328</v>
      </c>
      <c r="O357" s="6">
        <v>15.862437209302326</v>
      </c>
      <c r="P357" s="6">
        <v>19.20440930232558</v>
      </c>
      <c r="Q357" s="6">
        <v>19.052127441860463</v>
      </c>
      <c r="R357" s="6">
        <v>18.899845581395347</v>
      </c>
      <c r="S357" s="6">
        <v>18.747563720930231</v>
      </c>
      <c r="T357" s="6">
        <v>18.595281860465114</v>
      </c>
      <c r="U357" s="6">
        <v>17.341999999999999</v>
      </c>
      <c r="V357" s="6">
        <v>18.443000000000001</v>
      </c>
      <c r="W357" s="6">
        <v>16.364000000000001</v>
      </c>
      <c r="X357" s="6">
        <v>13.314</v>
      </c>
      <c r="Y357" s="8">
        <v>17.382999999999999</v>
      </c>
      <c r="Z357" s="8">
        <v>17.382999999999999</v>
      </c>
      <c r="AA357" s="8">
        <v>17.382999999999999</v>
      </c>
      <c r="AB357" s="8">
        <v>17.382999999999999</v>
      </c>
      <c r="AC357" s="8">
        <v>17.382999999999999</v>
      </c>
      <c r="AD357" s="6">
        <v>15.254612499999894</v>
      </c>
      <c r="AE357" s="6">
        <v>15.824249999999893</v>
      </c>
      <c r="AF357" s="6">
        <v>16.393887499999892</v>
      </c>
      <c r="AG357" s="6">
        <v>16.96352499999989</v>
      </c>
      <c r="AH357" s="6">
        <v>17.533162499999889</v>
      </c>
      <c r="AI357" s="6">
        <v>18.102799999999888</v>
      </c>
      <c r="AJ357" s="6">
        <v>18.672437499999887</v>
      </c>
      <c r="AK357" s="6">
        <v>19.242074999999886</v>
      </c>
      <c r="AL357" s="6">
        <v>19.811712499999885</v>
      </c>
      <c r="AM357" s="6">
        <v>20.381349999999884</v>
      </c>
      <c r="AN357" s="6">
        <v>20.950987499999883</v>
      </c>
      <c r="AO357" s="6">
        <v>21.520624999999882</v>
      </c>
      <c r="AP357" s="6">
        <v>22.46944748307078</v>
      </c>
      <c r="AQ357" s="6">
        <v>23.418269966141679</v>
      </c>
      <c r="AR357" s="6">
        <v>24.367092449212578</v>
      </c>
      <c r="AS357" s="6">
        <v>25.315914932283476</v>
      </c>
      <c r="AT357" s="6">
        <v>26.264737415354148</v>
      </c>
      <c r="AU357" s="6">
        <v>27.213559898425046</v>
      </c>
      <c r="AV357" s="6">
        <v>28.162382381495945</v>
      </c>
      <c r="AW357" s="6">
        <v>29.111204864566844</v>
      </c>
      <c r="AX357" s="8">
        <v>29.249829649636524</v>
      </c>
      <c r="AY357" s="8">
        <v>29.942953574983392</v>
      </c>
      <c r="AZ357" s="8">
        <v>30.636077500330202</v>
      </c>
      <c r="BA357" s="8">
        <v>31.32920142567707</v>
      </c>
      <c r="BB357" s="8">
        <v>32.022325351023881</v>
      </c>
    </row>
    <row r="358" spans="1:54" x14ac:dyDescent="0.2">
      <c r="A358" s="2" t="s">
        <v>339</v>
      </c>
      <c r="B358" s="2" t="str">
        <f t="shared" si="20"/>
        <v>99</v>
      </c>
      <c r="C358" s="2">
        <v>99024</v>
      </c>
      <c r="D358" s="2" t="s">
        <v>363</v>
      </c>
      <c r="E358" s="6">
        <v>6.0497413953488373</v>
      </c>
      <c r="F358" s="6">
        <v>6.917492093023256</v>
      </c>
      <c r="G358" s="6">
        <v>9.4032669767441845</v>
      </c>
      <c r="H358" s="6">
        <v>12.957856744186046</v>
      </c>
      <c r="I358" s="6">
        <v>13.58596465116279</v>
      </c>
      <c r="J358" s="6">
        <v>12.064386976744187</v>
      </c>
      <c r="K358" s="6">
        <v>13.071717209302326</v>
      </c>
      <c r="L358" s="6">
        <v>13.393339534883721</v>
      </c>
      <c r="M358" s="6">
        <v>13.640215813953489</v>
      </c>
      <c r="N358" s="6">
        <v>12.592833488372092</v>
      </c>
      <c r="O358" s="6">
        <v>11.749953488372093</v>
      </c>
      <c r="P358" s="6">
        <v>14.225488372093023</v>
      </c>
      <c r="Q358" s="6">
        <v>14.10759069767442</v>
      </c>
      <c r="R358" s="6">
        <v>13.989693023255814</v>
      </c>
      <c r="S358" s="6">
        <v>13.871795348837207</v>
      </c>
      <c r="T358" s="6">
        <v>13.753897674418601</v>
      </c>
      <c r="U358" s="6">
        <v>14.32</v>
      </c>
      <c r="V358" s="6">
        <v>13.635999999999999</v>
      </c>
      <c r="W358" s="6">
        <v>16.265999999999998</v>
      </c>
      <c r="X358" s="6">
        <v>15.602</v>
      </c>
      <c r="Y358" s="8">
        <v>14.995002798579918</v>
      </c>
      <c r="Z358" s="8">
        <v>15.719078120383074</v>
      </c>
      <c r="AA358" s="8">
        <v>16.44315344218623</v>
      </c>
      <c r="AB358" s="8">
        <v>17.167228763989328</v>
      </c>
      <c r="AC358" s="8">
        <v>17.891304085792484</v>
      </c>
      <c r="AD358" s="6">
        <v>24.228174999999737</v>
      </c>
      <c r="AE358" s="6">
        <v>25.856999999999516</v>
      </c>
      <c r="AF358" s="6">
        <v>27.48582499999975</v>
      </c>
      <c r="AG358" s="6">
        <v>29.114649999999529</v>
      </c>
      <c r="AH358" s="6">
        <v>30.743474999999762</v>
      </c>
      <c r="AI358" s="6">
        <v>32.372299999999541</v>
      </c>
      <c r="AJ358" s="6">
        <v>34.001124999999774</v>
      </c>
      <c r="AK358" s="6">
        <v>35.629949999999553</v>
      </c>
      <c r="AL358" s="6">
        <v>37.258774999999787</v>
      </c>
      <c r="AM358" s="6">
        <v>38.887599999999566</v>
      </c>
      <c r="AN358" s="6">
        <v>40.516424999999799</v>
      </c>
      <c r="AO358" s="6">
        <v>42.145249999999578</v>
      </c>
      <c r="AP358" s="6">
        <v>43.005961164970813</v>
      </c>
      <c r="AQ358" s="6">
        <v>43.866672329941139</v>
      </c>
      <c r="AR358" s="6">
        <v>44.727383494911692</v>
      </c>
      <c r="AS358" s="6">
        <v>45.588094659882245</v>
      </c>
      <c r="AT358" s="6">
        <v>46.448805824852798</v>
      </c>
      <c r="AU358" s="6">
        <v>47.309516989823351</v>
      </c>
      <c r="AV358" s="6">
        <v>48.170228154793904</v>
      </c>
      <c r="AW358" s="6">
        <v>49.030939319764457</v>
      </c>
      <c r="AX358" s="8">
        <v>49.529975714434499</v>
      </c>
      <c r="AY358" s="8">
        <v>52.025157687785509</v>
      </c>
      <c r="AZ358" s="8">
        <v>54.520339661136404</v>
      </c>
      <c r="BA358" s="8">
        <v>57.015521634487413</v>
      </c>
      <c r="BB358" s="8">
        <v>59.510703607838309</v>
      </c>
    </row>
    <row r="359" spans="1:54" x14ac:dyDescent="0.2">
      <c r="A359" s="2" t="s">
        <v>339</v>
      </c>
      <c r="B359" s="2" t="str">
        <f t="shared" si="20"/>
        <v>99</v>
      </c>
      <c r="C359" s="2">
        <v>99025</v>
      </c>
      <c r="D359" s="2" t="s">
        <v>364</v>
      </c>
      <c r="E359" s="6">
        <v>7.9591910232558138</v>
      </c>
      <c r="F359" s="6">
        <v>9.1008255348837217</v>
      </c>
      <c r="G359" s="6">
        <v>12.371173116279072</v>
      </c>
      <c r="H359" s="6">
        <v>17.04768027906977</v>
      </c>
      <c r="I359" s="6">
        <v>17.874034744186048</v>
      </c>
      <c r="J359" s="6">
        <v>15.872209116279071</v>
      </c>
      <c r="K359" s="6">
        <v>17.197477953488374</v>
      </c>
      <c r="L359" s="6">
        <v>17.620612325581398</v>
      </c>
      <c r="M359" s="6">
        <v>17.945408930232556</v>
      </c>
      <c r="N359" s="6">
        <v>16.567446558139537</v>
      </c>
      <c r="O359" s="6">
        <v>15.458532558139536</v>
      </c>
      <c r="P359" s="6">
        <v>18.715408139534883</v>
      </c>
      <c r="Q359" s="6">
        <v>17.561526511627907</v>
      </c>
      <c r="R359" s="6">
        <v>16.407644883720927</v>
      </c>
      <c r="S359" s="6">
        <v>15.253763255813954</v>
      </c>
      <c r="T359" s="6">
        <v>14.099881627906976</v>
      </c>
      <c r="U359" s="6">
        <v>15.82</v>
      </c>
      <c r="V359" s="6">
        <v>12.946</v>
      </c>
      <c r="W359" s="6">
        <v>10.69</v>
      </c>
      <c r="X359" s="6">
        <v>10.016999999999999</v>
      </c>
      <c r="Y359" s="8">
        <v>13.151999999999999</v>
      </c>
      <c r="Z359" s="8">
        <v>13.151999999999999</v>
      </c>
      <c r="AA359" s="8">
        <v>13.151999999999999</v>
      </c>
      <c r="AB359" s="8">
        <v>13.151999999999999</v>
      </c>
      <c r="AC359" s="8">
        <v>13.151999999999999</v>
      </c>
      <c r="AD359" s="6">
        <v>3.4760625000003529</v>
      </c>
      <c r="AE359" s="6">
        <v>5.0553749999999127</v>
      </c>
      <c r="AF359" s="6">
        <v>6.6346874999999272</v>
      </c>
      <c r="AG359" s="6">
        <v>8.2139999999999418</v>
      </c>
      <c r="AH359" s="6">
        <v>9.7933124999999563</v>
      </c>
      <c r="AI359" s="6">
        <v>11.372624999999971</v>
      </c>
      <c r="AJ359" s="6">
        <v>12.951937499999985</v>
      </c>
      <c r="AK359" s="6">
        <v>14.53125</v>
      </c>
      <c r="AL359" s="6">
        <v>16.110562500000015</v>
      </c>
      <c r="AM359" s="6">
        <v>17.689875000000029</v>
      </c>
      <c r="AN359" s="6">
        <v>19.269187500000044</v>
      </c>
      <c r="AO359" s="6">
        <v>20.848500000000058</v>
      </c>
      <c r="AP359" s="6">
        <v>21.907665406188244</v>
      </c>
      <c r="AQ359" s="6">
        <v>22.966830812376429</v>
      </c>
      <c r="AR359" s="6">
        <v>24.025996218564615</v>
      </c>
      <c r="AS359" s="6">
        <v>25.0851616247528</v>
      </c>
      <c r="AT359" s="6">
        <v>26.144327030940985</v>
      </c>
      <c r="AU359" s="6">
        <v>27.203492437129171</v>
      </c>
      <c r="AV359" s="6">
        <v>28.262657843317356</v>
      </c>
      <c r="AW359" s="6">
        <v>29.321823249505542</v>
      </c>
      <c r="AX359" s="8">
        <v>29.461450979265379</v>
      </c>
      <c r="AY359" s="8">
        <v>30.159589628063117</v>
      </c>
      <c r="AZ359" s="8">
        <v>30.857728276860854</v>
      </c>
      <c r="BA359" s="8">
        <v>31.555866925658648</v>
      </c>
      <c r="BB359" s="8">
        <v>32.254005574456386</v>
      </c>
    </row>
    <row r="360" spans="1:54" x14ac:dyDescent="0.2">
      <c r="A360" s="2" t="s">
        <v>339</v>
      </c>
      <c r="B360" s="2" t="str">
        <f t="shared" si="20"/>
        <v>99</v>
      </c>
      <c r="C360" s="2">
        <v>99026</v>
      </c>
      <c r="D360" s="2" t="s">
        <v>365</v>
      </c>
      <c r="E360" s="6">
        <v>11.986050139534886</v>
      </c>
      <c r="F360" s="6">
        <v>13.705281209302328</v>
      </c>
      <c r="G360" s="6">
        <v>18.630222697674419</v>
      </c>
      <c r="H360" s="6">
        <v>25.672753674418605</v>
      </c>
      <c r="I360" s="6">
        <v>26.91719246511628</v>
      </c>
      <c r="J360" s="6">
        <v>23.902566697674416</v>
      </c>
      <c r="K360" s="6">
        <v>25.898339720930235</v>
      </c>
      <c r="L360" s="6">
        <v>26.535553953488375</v>
      </c>
      <c r="M360" s="6">
        <v>27.024677581395352</v>
      </c>
      <c r="N360" s="6">
        <v>24.949551348837208</v>
      </c>
      <c r="O360" s="6">
        <v>23.279595348837212</v>
      </c>
      <c r="P360" s="6">
        <v>28.184248837209303</v>
      </c>
      <c r="Q360" s="6">
        <v>23.832999069767443</v>
      </c>
      <c r="R360" s="6">
        <v>19.481749302325579</v>
      </c>
      <c r="S360" s="6">
        <v>15.13049953488372</v>
      </c>
      <c r="T360" s="6">
        <v>10.779249767441858</v>
      </c>
      <c r="U360" s="6">
        <v>6.2690000000000001</v>
      </c>
      <c r="V360" s="6">
        <v>6.4279999999999999</v>
      </c>
      <c r="W360" s="6">
        <v>5.2709999999999999</v>
      </c>
      <c r="X360" s="6">
        <v>3.86</v>
      </c>
      <c r="Y360" s="8">
        <v>5.9893333333333336</v>
      </c>
      <c r="Z360" s="8">
        <v>5.9893333333333336</v>
      </c>
      <c r="AA360" s="8">
        <v>5.9893333333333336</v>
      </c>
      <c r="AB360" s="8">
        <v>5.9893333333333336</v>
      </c>
      <c r="AC360" s="8">
        <v>5.9893333333333336</v>
      </c>
      <c r="AD360" s="6">
        <v>20.191199999999924</v>
      </c>
      <c r="AE360" s="6">
        <v>20.40074999999996</v>
      </c>
      <c r="AF360" s="6">
        <v>20.610299999999938</v>
      </c>
      <c r="AG360" s="6">
        <v>20.819849999999917</v>
      </c>
      <c r="AH360" s="6">
        <v>21.029399999999953</v>
      </c>
      <c r="AI360" s="6">
        <v>21.238949999999932</v>
      </c>
      <c r="AJ360" s="6">
        <v>21.448499999999967</v>
      </c>
      <c r="AK360" s="6">
        <v>21.658049999999946</v>
      </c>
      <c r="AL360" s="6">
        <v>21.867599999999925</v>
      </c>
      <c r="AM360" s="6">
        <v>22.077149999999961</v>
      </c>
      <c r="AN360" s="6">
        <v>22.286699999999939</v>
      </c>
      <c r="AO360" s="6">
        <v>22.496249999999918</v>
      </c>
      <c r="AP360" s="6">
        <v>23.047699163911147</v>
      </c>
      <c r="AQ360" s="6">
        <v>23.599148327822377</v>
      </c>
      <c r="AR360" s="6">
        <v>24.150597491733606</v>
      </c>
      <c r="AS360" s="6">
        <v>24.702046655644608</v>
      </c>
      <c r="AT360" s="6">
        <v>25.253495819555837</v>
      </c>
      <c r="AU360" s="6">
        <v>25.804944983467067</v>
      </c>
      <c r="AV360" s="6">
        <v>26.356394147378069</v>
      </c>
      <c r="AW360" s="6">
        <v>26.907843311289298</v>
      </c>
      <c r="AX360" s="8">
        <v>27.035975898485958</v>
      </c>
      <c r="AY360" s="8">
        <v>27.676638834469031</v>
      </c>
      <c r="AZ360" s="8">
        <v>28.317301770452104</v>
      </c>
      <c r="BA360" s="8">
        <v>28.957964706435178</v>
      </c>
      <c r="BB360" s="8">
        <v>29.598627642418251</v>
      </c>
    </row>
    <row r="361" spans="1:54" x14ac:dyDescent="0.2">
      <c r="A361" s="2" t="s">
        <v>339</v>
      </c>
      <c r="B361" s="2" t="str">
        <f t="shared" si="20"/>
        <v>99</v>
      </c>
      <c r="C361" s="2">
        <v>99027</v>
      </c>
      <c r="D361" s="2" t="s">
        <v>366</v>
      </c>
      <c r="E361" s="6">
        <v>0</v>
      </c>
      <c r="F361" s="6">
        <v>0</v>
      </c>
      <c r="G361" s="6">
        <v>0</v>
      </c>
      <c r="H361" s="6">
        <v>0</v>
      </c>
      <c r="I361" s="6">
        <v>0</v>
      </c>
      <c r="J361" s="6">
        <v>0</v>
      </c>
      <c r="K361" s="6">
        <v>0</v>
      </c>
      <c r="L361" s="6">
        <v>0</v>
      </c>
      <c r="M361" s="6">
        <v>0</v>
      </c>
      <c r="N361" s="6">
        <v>0</v>
      </c>
      <c r="O361" s="6">
        <v>0</v>
      </c>
      <c r="P361" s="6">
        <v>0</v>
      </c>
      <c r="Q361" s="6">
        <v>0</v>
      </c>
      <c r="R361" s="6">
        <v>0</v>
      </c>
      <c r="S361" s="6">
        <v>0</v>
      </c>
      <c r="T361" s="6">
        <v>0</v>
      </c>
      <c r="U361" s="6">
        <v>0</v>
      </c>
      <c r="V361" s="6">
        <v>0</v>
      </c>
      <c r="W361" s="6">
        <v>0.24528842105263157</v>
      </c>
      <c r="X361" s="6">
        <v>0.46155555555555555</v>
      </c>
      <c r="Y361" s="8">
        <v>0.10490889576883244</v>
      </c>
      <c r="Z361" s="8">
        <v>0.16953758513932105</v>
      </c>
      <c r="AA361" s="8">
        <v>0.23416627450980521</v>
      </c>
      <c r="AB361" s="8">
        <v>0.29879496388029025</v>
      </c>
      <c r="AC361" s="8">
        <v>0.36342365325077441</v>
      </c>
      <c r="AD361" s="6">
        <v>1.8579499999998461</v>
      </c>
      <c r="AE361" s="6">
        <v>2.7303749999998672</v>
      </c>
      <c r="AF361" s="6">
        <v>3.6027999999998883</v>
      </c>
      <c r="AG361" s="6">
        <v>4.4752249999999094</v>
      </c>
      <c r="AH361" s="6">
        <v>5.3476499999999305</v>
      </c>
      <c r="AI361" s="6">
        <v>6.2200749999999516</v>
      </c>
      <c r="AJ361" s="6">
        <v>7.0924999999999727</v>
      </c>
      <c r="AK361" s="6">
        <v>7.9649249999999938</v>
      </c>
      <c r="AL361" s="6">
        <v>8.8373500000000149</v>
      </c>
      <c r="AM361" s="6">
        <v>9.709775000000036</v>
      </c>
      <c r="AN361" s="6">
        <v>10.582200000000057</v>
      </c>
      <c r="AO361" s="6">
        <v>11.454624999999851</v>
      </c>
      <c r="AP361" s="6">
        <v>11.688914316723867</v>
      </c>
      <c r="AQ361" s="6">
        <v>11.923203633447713</v>
      </c>
      <c r="AR361" s="6">
        <v>12.157492950171559</v>
      </c>
      <c r="AS361" s="6">
        <v>12.391782266895405</v>
      </c>
      <c r="AT361" s="6">
        <v>12.62607158361925</v>
      </c>
      <c r="AU361" s="6">
        <v>12.860360900343096</v>
      </c>
      <c r="AV361" s="6">
        <v>13.094650217066999</v>
      </c>
      <c r="AW361" s="6">
        <v>13.328939533790845</v>
      </c>
      <c r="AX361" s="8">
        <v>13.646295236976357</v>
      </c>
      <c r="AY361" s="8">
        <v>15.233073752903806</v>
      </c>
      <c r="AZ361" s="8">
        <v>16.819852268831369</v>
      </c>
      <c r="BA361" s="8">
        <v>18.406630784758818</v>
      </c>
      <c r="BB361" s="8">
        <v>19.993409300686267</v>
      </c>
    </row>
    <row r="362" spans="1:54" x14ac:dyDescent="0.2">
      <c r="A362" s="2" t="s">
        <v>339</v>
      </c>
      <c r="B362" s="2" t="str">
        <f t="shared" si="20"/>
        <v>99</v>
      </c>
      <c r="C362" s="2">
        <v>99028</v>
      </c>
      <c r="D362" s="3" t="s">
        <v>377</v>
      </c>
      <c r="E362" s="6">
        <v>3.2517360000000002</v>
      </c>
      <c r="F362" s="6">
        <v>3.7181520000000003</v>
      </c>
      <c r="G362" s="6">
        <v>5.0542560000000005</v>
      </c>
      <c r="H362" s="6">
        <v>6.9648480000000008</v>
      </c>
      <c r="I362" s="6">
        <v>7.3024560000000012</v>
      </c>
      <c r="J362" s="6">
        <v>6.4846079999999997</v>
      </c>
      <c r="K362" s="6">
        <v>7.0260479999999994</v>
      </c>
      <c r="L362" s="6">
        <v>7.1989200000000002</v>
      </c>
      <c r="M362" s="6">
        <v>7.3316160000000004</v>
      </c>
      <c r="N362" s="6">
        <v>6.7686479999999998</v>
      </c>
      <c r="O362" s="6">
        <v>6.3155999999999999</v>
      </c>
      <c r="P362" s="6">
        <v>7.6462000000000003</v>
      </c>
      <c r="Q362" s="6">
        <v>7.6569599999999998</v>
      </c>
      <c r="R362" s="6">
        <v>7.6677199999999992</v>
      </c>
      <c r="S362" s="6">
        <v>7.6784800000000004</v>
      </c>
      <c r="T362" s="6">
        <v>7.6892399999999999</v>
      </c>
      <c r="U362" s="6">
        <v>7.6892399999999999</v>
      </c>
      <c r="V362" s="6">
        <v>7.6999999999999993</v>
      </c>
      <c r="W362" s="6">
        <v>6.5570000000000004</v>
      </c>
      <c r="X362" s="6">
        <v>5.6029999999999998</v>
      </c>
      <c r="Y362" s="8">
        <v>7.3333492792717081</v>
      </c>
      <c r="Z362" s="8">
        <v>7.3154133333333329</v>
      </c>
      <c r="AA362" s="8">
        <v>7.3154133333333329</v>
      </c>
      <c r="AB362" s="8">
        <v>7.3154133333333329</v>
      </c>
      <c r="AC362" s="8">
        <v>7.3154133333333329</v>
      </c>
      <c r="AD362" s="6">
        <v>6.7288812500000859</v>
      </c>
      <c r="AE362" s="6">
        <v>7.4077500000000782</v>
      </c>
      <c r="AF362" s="6">
        <v>8.0866187500000706</v>
      </c>
      <c r="AG362" s="6">
        <v>8.7654875000000629</v>
      </c>
      <c r="AH362" s="6">
        <v>9.444356250000169</v>
      </c>
      <c r="AI362" s="6">
        <v>10.123225000000048</v>
      </c>
      <c r="AJ362" s="6">
        <v>10.80209375000004</v>
      </c>
      <c r="AK362" s="6">
        <v>11.480962500000032</v>
      </c>
      <c r="AL362" s="6">
        <v>12.159831250000025</v>
      </c>
      <c r="AM362" s="6">
        <v>12.838700000000131</v>
      </c>
      <c r="AN362" s="6">
        <v>13.517568750000009</v>
      </c>
      <c r="AO362" s="6">
        <v>14.196437500000116</v>
      </c>
      <c r="AP362" s="6">
        <v>14.560965579939591</v>
      </c>
      <c r="AQ362" s="6">
        <v>14.92549365987918</v>
      </c>
      <c r="AR362" s="6">
        <v>15.290021739818769</v>
      </c>
      <c r="AS362" s="6">
        <v>15.654549819758358</v>
      </c>
      <c r="AT362" s="6">
        <v>16.019077899697947</v>
      </c>
      <c r="AU362" s="6">
        <v>16.383605979637537</v>
      </c>
      <c r="AV362" s="6">
        <v>16.748134059577126</v>
      </c>
      <c r="AW362" s="6">
        <v>17.112662139516715</v>
      </c>
      <c r="AX362" s="8">
        <v>17.243829975117961</v>
      </c>
      <c r="AY362" s="8">
        <v>17.899669153124165</v>
      </c>
      <c r="AZ362" s="8">
        <v>18.555508331130397</v>
      </c>
      <c r="BA362" s="8">
        <v>19.211347509136601</v>
      </c>
      <c r="BB362" s="8">
        <v>19.867186687142848</v>
      </c>
    </row>
    <row r="363" spans="1:54" x14ac:dyDescent="0.2">
      <c r="A363" s="2" t="s">
        <v>339</v>
      </c>
      <c r="B363" s="2" t="str">
        <f t="shared" si="20"/>
        <v>99</v>
      </c>
      <c r="C363" s="2">
        <v>99029</v>
      </c>
      <c r="D363" s="3" t="s">
        <v>378</v>
      </c>
      <c r="E363" s="6">
        <v>6.1064577209302326</v>
      </c>
      <c r="F363" s="6">
        <v>6.9823435813953481</v>
      </c>
      <c r="G363" s="6">
        <v>9.4914226046511629</v>
      </c>
      <c r="H363" s="6">
        <v>13.079336651162789</v>
      </c>
      <c r="I363" s="6">
        <v>13.713333069767442</v>
      </c>
      <c r="J363" s="6">
        <v>12.177490604651162</v>
      </c>
      <c r="K363" s="6">
        <v>13.194264558139533</v>
      </c>
      <c r="L363" s="6">
        <v>13.518902093023256</v>
      </c>
      <c r="M363" s="6">
        <v>13.768092837209302</v>
      </c>
      <c r="N363" s="6">
        <v>12.710891302325582</v>
      </c>
      <c r="O363" s="6">
        <v>11.860109302325581</v>
      </c>
      <c r="P363" s="6">
        <v>14.358852325581394</v>
      </c>
      <c r="Q363" s="6">
        <v>14.447081860465113</v>
      </c>
      <c r="R363" s="6">
        <v>14.535311395348836</v>
      </c>
      <c r="S363" s="6">
        <v>14.623540930232558</v>
      </c>
      <c r="T363" s="6">
        <v>14.711770465116278</v>
      </c>
      <c r="U363" s="6">
        <v>14.711770465116278</v>
      </c>
      <c r="V363" s="6">
        <v>14.8</v>
      </c>
      <c r="W363" s="6">
        <v>6.4970000000000008</v>
      </c>
      <c r="X363" s="6">
        <v>3.5379999999999998</v>
      </c>
      <c r="Y363" s="8">
        <v>12.002923488372092</v>
      </c>
      <c r="Z363" s="8">
        <v>12.002923488372092</v>
      </c>
      <c r="AA363" s="8">
        <v>12.002923488372092</v>
      </c>
      <c r="AB363" s="8">
        <v>12.002923488372092</v>
      </c>
      <c r="AC363" s="8">
        <v>12.002923488372092</v>
      </c>
      <c r="AD363" s="6">
        <v>5.3407812500000205</v>
      </c>
      <c r="AE363" s="6">
        <v>5.5466250000000059</v>
      </c>
      <c r="AF363" s="6">
        <v>5.7524687499999914</v>
      </c>
      <c r="AG363" s="6">
        <v>5.9583125000000337</v>
      </c>
      <c r="AH363" s="6">
        <v>6.1641562500000191</v>
      </c>
      <c r="AI363" s="6">
        <v>6.3700000000000045</v>
      </c>
      <c r="AJ363" s="6">
        <v>6.57584374999999</v>
      </c>
      <c r="AK363" s="6">
        <v>6.7816875000000323</v>
      </c>
      <c r="AL363" s="6">
        <v>6.9875312500000177</v>
      </c>
      <c r="AM363" s="6">
        <v>7.1933750000000032</v>
      </c>
      <c r="AN363" s="6">
        <v>7.3992187499999886</v>
      </c>
      <c r="AO363" s="6">
        <v>7.6050625000000309</v>
      </c>
      <c r="AP363" s="6">
        <v>7.7992699943259822</v>
      </c>
      <c r="AQ363" s="6">
        <v>7.9934774886519335</v>
      </c>
      <c r="AR363" s="6">
        <v>8.1876849829778848</v>
      </c>
      <c r="AS363" s="6">
        <v>8.3818924773037793</v>
      </c>
      <c r="AT363" s="6">
        <v>8.5760999716297306</v>
      </c>
      <c r="AU363" s="6">
        <v>8.7703074659556819</v>
      </c>
      <c r="AV363" s="6">
        <v>8.9645149602816332</v>
      </c>
      <c r="AW363" s="6">
        <v>9.1587224546075845</v>
      </c>
      <c r="AX363" s="8">
        <v>9.2023354186771371</v>
      </c>
      <c r="AY363" s="8">
        <v>9.4204002390249286</v>
      </c>
      <c r="AZ363" s="8">
        <v>9.6384650593727343</v>
      </c>
      <c r="BA363" s="8">
        <v>9.8565298797205259</v>
      </c>
      <c r="BB363" s="8">
        <v>10.074594700068332</v>
      </c>
    </row>
    <row r="364" spans="1:54" x14ac:dyDescent="0.2">
      <c r="A364" s="2" t="s">
        <v>200</v>
      </c>
      <c r="B364" s="2">
        <v>48</v>
      </c>
      <c r="C364" s="2">
        <v>48018</v>
      </c>
      <c r="D364" s="2" t="s">
        <v>367</v>
      </c>
      <c r="E364" s="6">
        <v>20</v>
      </c>
      <c r="F364" s="6">
        <v>20</v>
      </c>
      <c r="G364" s="6">
        <v>20</v>
      </c>
      <c r="H364" s="6">
        <v>20</v>
      </c>
      <c r="I364" s="6">
        <v>20</v>
      </c>
      <c r="J364" s="6">
        <v>20</v>
      </c>
      <c r="K364" s="6">
        <v>20</v>
      </c>
      <c r="L364" s="6">
        <v>20</v>
      </c>
      <c r="M364" s="6">
        <v>20</v>
      </c>
      <c r="N364" s="6">
        <v>20</v>
      </c>
      <c r="O364" s="6">
        <v>20</v>
      </c>
      <c r="P364" s="6">
        <v>20</v>
      </c>
      <c r="Q364" s="6">
        <v>20</v>
      </c>
      <c r="R364" s="6">
        <v>20</v>
      </c>
      <c r="S364" s="6">
        <v>20.773</v>
      </c>
      <c r="T364" s="6">
        <v>21.564</v>
      </c>
      <c r="U364" s="6">
        <v>18.138999999999999</v>
      </c>
      <c r="V364" s="6">
        <v>22.635999999999999</v>
      </c>
      <c r="W364" s="6">
        <v>23.658999999999999</v>
      </c>
      <c r="X364" s="6">
        <v>22.096578571428537</v>
      </c>
      <c r="Y364" s="8">
        <v>22.36379562324926</v>
      </c>
      <c r="Z364" s="8">
        <v>23.699880882352929</v>
      </c>
      <c r="AA364" s="8">
        <v>25.035966141456541</v>
      </c>
      <c r="AB364" s="8">
        <v>26.37205140056021</v>
      </c>
      <c r="AC364" s="8">
        <v>27.70813665966385</v>
      </c>
      <c r="AD364" s="6">
        <v>61.959368750000067</v>
      </c>
      <c r="AE364" s="6">
        <v>64.765875000000051</v>
      </c>
      <c r="AF364" s="6">
        <v>67.572381250000035</v>
      </c>
      <c r="AG364" s="6">
        <v>70.378887500000019</v>
      </c>
      <c r="AH364" s="6">
        <v>73.185393750000003</v>
      </c>
      <c r="AI364" s="6">
        <v>75.991899999999987</v>
      </c>
      <c r="AJ364" s="6">
        <v>78.798406249999971</v>
      </c>
      <c r="AK364" s="6">
        <v>81.604912499999955</v>
      </c>
      <c r="AL364" s="6">
        <v>84.411418749999939</v>
      </c>
      <c r="AM364" s="6">
        <v>87.217924999999923</v>
      </c>
      <c r="AN364" s="6">
        <v>90.024431249999907</v>
      </c>
      <c r="AO364" s="6">
        <v>92.830937499999891</v>
      </c>
      <c r="AP364" s="6">
        <v>94.752655868455349</v>
      </c>
      <c r="AQ364" s="6">
        <v>96.674374236910353</v>
      </c>
      <c r="AR364" s="6">
        <v>98.596092605365811</v>
      </c>
      <c r="AS364" s="6">
        <v>100.51781097382127</v>
      </c>
      <c r="AT364" s="6">
        <v>102.43952934227627</v>
      </c>
      <c r="AU364" s="6">
        <v>104.36124771073173</v>
      </c>
      <c r="AV364" s="6">
        <v>106.28296607918674</v>
      </c>
      <c r="AW364" s="6">
        <v>108.20468444764219</v>
      </c>
      <c r="AX364" s="8">
        <v>109.6993034627244</v>
      </c>
      <c r="AY364" s="8">
        <v>117.17239853813498</v>
      </c>
      <c r="AZ364" s="8">
        <v>124.64549361354557</v>
      </c>
      <c r="BA364" s="8">
        <v>132.11858868895615</v>
      </c>
      <c r="BB364" s="8">
        <v>139.59168376436673</v>
      </c>
    </row>
    <row r="365" spans="1:54" x14ac:dyDescent="0.2">
      <c r="A365" s="2" t="s">
        <v>200</v>
      </c>
      <c r="B365" s="2">
        <v>48</v>
      </c>
      <c r="C365" s="2">
        <v>48026</v>
      </c>
      <c r="D365" s="2" t="s">
        <v>368</v>
      </c>
      <c r="E365" s="6">
        <v>22.5</v>
      </c>
      <c r="F365" s="6">
        <v>22.5</v>
      </c>
      <c r="G365" s="6">
        <v>22.5</v>
      </c>
      <c r="H365" s="6">
        <v>22.5</v>
      </c>
      <c r="I365" s="6">
        <v>22.5</v>
      </c>
      <c r="J365" s="6">
        <v>22.5</v>
      </c>
      <c r="K365" s="6">
        <v>22.5</v>
      </c>
      <c r="L365" s="6">
        <v>22.5</v>
      </c>
      <c r="M365" s="6">
        <v>22.5</v>
      </c>
      <c r="N365" s="6">
        <v>22.5</v>
      </c>
      <c r="O365" s="6">
        <v>22.5</v>
      </c>
      <c r="P365" s="6">
        <v>22.5</v>
      </c>
      <c r="Q365" s="6">
        <v>22.5</v>
      </c>
      <c r="R365" s="6">
        <v>22.5</v>
      </c>
      <c r="S365" s="6">
        <v>22.843</v>
      </c>
      <c r="T365" s="6">
        <v>24.452000000000002</v>
      </c>
      <c r="U365" s="6">
        <v>23.24</v>
      </c>
      <c r="V365" s="6">
        <v>26.545999999999999</v>
      </c>
      <c r="W365" s="6">
        <v>26.763999999999999</v>
      </c>
      <c r="X365" s="6">
        <v>25.911699999999911</v>
      </c>
      <c r="Y365" s="8">
        <v>26.338947794117558</v>
      </c>
      <c r="Z365" s="8">
        <v>28.475186764705796</v>
      </c>
      <c r="AA365" s="8">
        <v>30.611425735294034</v>
      </c>
      <c r="AB365" s="8">
        <v>32.747664705882272</v>
      </c>
      <c r="AC365" s="8">
        <v>34.88390367647051</v>
      </c>
      <c r="AD365" s="6">
        <v>27.433099999999968</v>
      </c>
      <c r="AE365" s="6">
        <v>28.133249999999862</v>
      </c>
      <c r="AF365" s="6">
        <v>28.833399999999983</v>
      </c>
      <c r="AG365" s="6">
        <v>29.533549999999877</v>
      </c>
      <c r="AH365" s="6">
        <v>30.233699999999999</v>
      </c>
      <c r="AI365" s="6">
        <v>30.933849999999893</v>
      </c>
      <c r="AJ365" s="6">
        <v>31.634000000000015</v>
      </c>
      <c r="AK365" s="6">
        <v>32.334149999999909</v>
      </c>
      <c r="AL365" s="6">
        <v>33.03430000000003</v>
      </c>
      <c r="AM365" s="6">
        <v>33.734449999999924</v>
      </c>
      <c r="AN365" s="6">
        <v>34.434600000000046</v>
      </c>
      <c r="AO365" s="6">
        <v>35.13474999999994</v>
      </c>
      <c r="AP365" s="6">
        <v>36.107830035790357</v>
      </c>
      <c r="AQ365" s="6">
        <v>37.080910071580547</v>
      </c>
      <c r="AR365" s="6">
        <v>38.053990107370964</v>
      </c>
      <c r="AS365" s="6">
        <v>39.027070143161154</v>
      </c>
      <c r="AT365" s="6">
        <v>40.000150178951571</v>
      </c>
      <c r="AU365" s="6">
        <v>40.973230214741761</v>
      </c>
      <c r="AV365" s="6">
        <v>41.946310250531951</v>
      </c>
      <c r="AW365" s="6">
        <v>42.919390286322368</v>
      </c>
      <c r="AX365" s="8">
        <v>43.669667604840924</v>
      </c>
      <c r="AY365" s="8">
        <v>47.421054197434387</v>
      </c>
      <c r="AZ365" s="8">
        <v>51.172440790027849</v>
      </c>
      <c r="BA365" s="8">
        <v>54.923827382621539</v>
      </c>
      <c r="BB365" s="8">
        <v>58.675213975215001</v>
      </c>
    </row>
    <row r="366" spans="1:54" x14ac:dyDescent="0.2">
      <c r="A366" s="2" t="s">
        <v>200</v>
      </c>
      <c r="B366" s="2">
        <v>48</v>
      </c>
      <c r="C366" s="2">
        <v>48031</v>
      </c>
      <c r="D366" s="2" t="s">
        <v>369</v>
      </c>
      <c r="E366" s="6">
        <v>20</v>
      </c>
      <c r="F366" s="6">
        <v>20</v>
      </c>
      <c r="G366" s="6">
        <v>20</v>
      </c>
      <c r="H366" s="6">
        <v>20</v>
      </c>
      <c r="I366" s="6">
        <v>20</v>
      </c>
      <c r="J366" s="6">
        <v>20</v>
      </c>
      <c r="K366" s="6">
        <v>20</v>
      </c>
      <c r="L366" s="6">
        <v>20</v>
      </c>
      <c r="M366" s="6">
        <v>20</v>
      </c>
      <c r="N366" s="6">
        <v>20</v>
      </c>
      <c r="O366" s="6">
        <v>20</v>
      </c>
      <c r="P366" s="6">
        <v>20</v>
      </c>
      <c r="Q366" s="6">
        <v>20</v>
      </c>
      <c r="R366" s="6">
        <v>20</v>
      </c>
      <c r="S366" s="6">
        <v>23.931000000000001</v>
      </c>
      <c r="T366" s="6">
        <v>19.081</v>
      </c>
      <c r="U366" s="6">
        <v>22.628</v>
      </c>
      <c r="V366" s="6">
        <v>24.69</v>
      </c>
      <c r="W366" s="6">
        <v>23.23</v>
      </c>
      <c r="X366" s="6">
        <v>23.571105357142926</v>
      </c>
      <c r="Y366" s="8">
        <v>23.979194782913225</v>
      </c>
      <c r="Z366" s="8">
        <v>26.019641911764751</v>
      </c>
      <c r="AA366" s="8">
        <v>28.060089040616276</v>
      </c>
      <c r="AB366" s="8">
        <v>30.100536169467773</v>
      </c>
      <c r="AC366" s="8">
        <v>32.140983298319412</v>
      </c>
      <c r="AD366" s="6">
        <v>17.095387500000015</v>
      </c>
      <c r="AE366" s="6">
        <v>17.69925000000012</v>
      </c>
      <c r="AF366" s="6">
        <v>18.303112499999997</v>
      </c>
      <c r="AG366" s="6">
        <v>18.906975000000102</v>
      </c>
      <c r="AH366" s="6">
        <v>19.51083749999998</v>
      </c>
      <c r="AI366" s="6">
        <v>20.114700000000084</v>
      </c>
      <c r="AJ366" s="6">
        <v>20.718562499999962</v>
      </c>
      <c r="AK366" s="6">
        <v>21.322425000000067</v>
      </c>
      <c r="AL366" s="6">
        <v>21.926287499999944</v>
      </c>
      <c r="AM366" s="6">
        <v>22.530150000000049</v>
      </c>
      <c r="AN366" s="6">
        <v>23.134012499999926</v>
      </c>
      <c r="AO366" s="6">
        <v>23.737875000000031</v>
      </c>
      <c r="AP366" s="6">
        <v>24.224662610065479</v>
      </c>
      <c r="AQ366" s="6">
        <v>24.711450220130928</v>
      </c>
      <c r="AR366" s="6">
        <v>25.19823783019649</v>
      </c>
      <c r="AS366" s="6">
        <v>25.685025440262052</v>
      </c>
      <c r="AT366" s="6">
        <v>26.171813050327501</v>
      </c>
      <c r="AU366" s="6">
        <v>26.658600660393063</v>
      </c>
      <c r="AV366" s="6">
        <v>27.145388270458511</v>
      </c>
      <c r="AW366" s="6">
        <v>27.632175880524073</v>
      </c>
      <c r="AX366" s="8">
        <v>28.114779529237012</v>
      </c>
      <c r="AY366" s="8">
        <v>30.527797772801136</v>
      </c>
      <c r="AZ366" s="8">
        <v>32.940816016365147</v>
      </c>
      <c r="BA366" s="8">
        <v>35.353834259929272</v>
      </c>
      <c r="BB366" s="8">
        <v>37.766852503493396</v>
      </c>
    </row>
    <row r="368" spans="1:54" s="31" customFormat="1" x14ac:dyDescent="0.2">
      <c r="B368" s="31">
        <v>33</v>
      </c>
      <c r="E368" s="32">
        <f>SUMIF($B$3:$B$366,$B368,E$3:E$366)</f>
        <v>342.57</v>
      </c>
      <c r="F368" s="32">
        <f t="shared" ref="F368:AE377" si="21">SUMIF($B$3:$B$366,$B368,F$3:F$366)</f>
        <v>404.05299999999994</v>
      </c>
      <c r="G368" s="32">
        <f t="shared" si="21"/>
        <v>454.34699999999992</v>
      </c>
      <c r="H368" s="32">
        <f t="shared" si="21"/>
        <v>531.92900000000009</v>
      </c>
      <c r="I368" s="32">
        <f t="shared" si="21"/>
        <v>578.17899999999997</v>
      </c>
      <c r="J368" s="32">
        <f t="shared" si="21"/>
        <v>600.48100000000022</v>
      </c>
      <c r="K368" s="32">
        <f t="shared" si="21"/>
        <v>574.5139999999999</v>
      </c>
      <c r="L368" s="32">
        <f t="shared" si="21"/>
        <v>616.06900000000019</v>
      </c>
      <c r="M368" s="32">
        <f t="shared" si="21"/>
        <v>666.91300000000012</v>
      </c>
      <c r="N368" s="32">
        <f t="shared" si="21"/>
        <v>666.78499999999985</v>
      </c>
      <c r="O368" s="32">
        <f t="shared" si="21"/>
        <v>660.66600000000017</v>
      </c>
      <c r="P368" s="32">
        <f t="shared" si="21"/>
        <v>599.69100000000003</v>
      </c>
      <c r="Q368" s="32">
        <f t="shared" si="21"/>
        <v>544.20760000000007</v>
      </c>
      <c r="R368" s="32">
        <f t="shared" si="21"/>
        <v>547.20319999999992</v>
      </c>
      <c r="S368" s="32">
        <f t="shared" si="21"/>
        <v>531.39380000000006</v>
      </c>
      <c r="T368" s="32">
        <f t="shared" si="21"/>
        <v>497.15439999999995</v>
      </c>
      <c r="U368" s="32">
        <f t="shared" si="21"/>
        <v>513.09018258027311</v>
      </c>
      <c r="V368" s="32">
        <f t="shared" si="21"/>
        <v>524.20299999999986</v>
      </c>
      <c r="W368" s="32">
        <f t="shared" si="21"/>
        <v>538.37177779145838</v>
      </c>
      <c r="X368" s="32">
        <f t="shared" si="21"/>
        <v>454.80988263679086</v>
      </c>
      <c r="Y368" s="35">
        <f t="shared" si="21"/>
        <v>542.19396330269808</v>
      </c>
      <c r="Z368" s="35">
        <f t="shared" si="21"/>
        <v>571.62349050012483</v>
      </c>
      <c r="AA368" s="35">
        <f t="shared" si="21"/>
        <v>608.21870131315279</v>
      </c>
      <c r="AB368" s="35">
        <f t="shared" si="21"/>
        <v>645.24185327675798</v>
      </c>
      <c r="AC368" s="35">
        <f t="shared" si="21"/>
        <v>682.37480279893441</v>
      </c>
      <c r="AD368" s="32">
        <f>SUMIF($B$3:$B$366,$B368,AD$3:AD$366)</f>
        <v>1054.0735124999942</v>
      </c>
      <c r="AE368" s="32">
        <f t="shared" si="21"/>
        <v>1083.7532499999966</v>
      </c>
      <c r="AF368" s="32">
        <f t="shared" ref="AF368:BB369" si="22">SUMIF($B$3:$B$366,$B368,AF$3:AF$366)</f>
        <v>1113.432987499998</v>
      </c>
      <c r="AG368" s="32">
        <f t="shared" si="22"/>
        <v>1143.1127249999922</v>
      </c>
      <c r="AH368" s="32">
        <f t="shared" si="22"/>
        <v>1172.7924624999946</v>
      </c>
      <c r="AI368" s="32">
        <f t="shared" si="22"/>
        <v>1202.472199999997</v>
      </c>
      <c r="AJ368" s="32">
        <f t="shared" si="22"/>
        <v>1232.151937499998</v>
      </c>
      <c r="AK368" s="32">
        <f t="shared" si="22"/>
        <v>1261.8316749999935</v>
      </c>
      <c r="AL368" s="32">
        <f t="shared" si="22"/>
        <v>1291.5114124999936</v>
      </c>
      <c r="AM368" s="32">
        <f t="shared" si="22"/>
        <v>1321.1911499999962</v>
      </c>
      <c r="AN368" s="32">
        <f t="shared" si="22"/>
        <v>1350.8708874999979</v>
      </c>
      <c r="AO368" s="32">
        <f t="shared" si="22"/>
        <v>1380.550624999993</v>
      </c>
      <c r="AP368" s="32">
        <f t="shared" si="22"/>
        <v>1400.7279956763834</v>
      </c>
      <c r="AQ368" s="32">
        <f t="shared" si="22"/>
        <v>1420.9053663527664</v>
      </c>
      <c r="AR368" s="32">
        <f t="shared" si="22"/>
        <v>1441.0827370291504</v>
      </c>
      <c r="AS368" s="32">
        <f t="shared" si="22"/>
        <v>1461.2601077055331</v>
      </c>
      <c r="AT368" s="32">
        <f t="shared" si="22"/>
        <v>1481.4374783819171</v>
      </c>
      <c r="AU368" s="32">
        <f t="shared" si="22"/>
        <v>1501.6148490582996</v>
      </c>
      <c r="AV368" s="32">
        <f t="shared" si="22"/>
        <v>1521.7922197346829</v>
      </c>
      <c r="AW368" s="32">
        <f t="shared" si="22"/>
        <v>1541.9695904110652</v>
      </c>
      <c r="AX368" s="35">
        <f t="shared" si="22"/>
        <v>1552.2425239670767</v>
      </c>
      <c r="AY368" s="35">
        <f t="shared" si="22"/>
        <v>1603.6071917471359</v>
      </c>
      <c r="AZ368" s="35">
        <f t="shared" si="22"/>
        <v>1654.9718595271947</v>
      </c>
      <c r="BA368" s="35">
        <f t="shared" si="22"/>
        <v>1706.336527307252</v>
      </c>
      <c r="BB368" s="35">
        <f t="shared" si="22"/>
        <v>1757.701195087312</v>
      </c>
    </row>
    <row r="369" spans="1:54" s="31" customFormat="1" x14ac:dyDescent="0.2">
      <c r="B369" s="31">
        <v>34</v>
      </c>
      <c r="E369" s="32">
        <f t="shared" ref="E369:T377" si="23">SUMIF($B$3:$B$366,$B369,E$3:E$366)</f>
        <v>1718.5751813548532</v>
      </c>
      <c r="F369" s="32">
        <f t="shared" si="23"/>
        <v>1754.2552818008069</v>
      </c>
      <c r="G369" s="32">
        <f t="shared" si="23"/>
        <v>1653.7167831811428</v>
      </c>
      <c r="H369" s="32">
        <f t="shared" si="23"/>
        <v>1707.1259173922278</v>
      </c>
      <c r="I369" s="32">
        <f t="shared" si="23"/>
        <v>1655.9311038437031</v>
      </c>
      <c r="J369" s="32">
        <f t="shared" si="23"/>
        <v>1615.5889991505626</v>
      </c>
      <c r="K369" s="32">
        <f t="shared" si="23"/>
        <v>1596.2614168613286</v>
      </c>
      <c r="L369" s="32">
        <f t="shared" si="23"/>
        <v>1606.0381114886388</v>
      </c>
      <c r="M369" s="32">
        <f t="shared" si="23"/>
        <v>1608.2723915905713</v>
      </c>
      <c r="N369" s="32">
        <f t="shared" si="23"/>
        <v>1506.6060248460396</v>
      </c>
      <c r="O369" s="32">
        <f t="shared" si="23"/>
        <v>1515.3634586961139</v>
      </c>
      <c r="P369" s="32">
        <f t="shared" si="23"/>
        <v>1486.2220248460394</v>
      </c>
      <c r="Q369" s="32">
        <f t="shared" si="23"/>
        <v>1497.6164198768311</v>
      </c>
      <c r="R369" s="32">
        <f t="shared" si="23"/>
        <v>1520.6668149076236</v>
      </c>
      <c r="S369" s="32">
        <f t="shared" si="23"/>
        <v>1567.6522099384156</v>
      </c>
      <c r="T369" s="32">
        <f t="shared" si="23"/>
        <v>1616.9046049692074</v>
      </c>
      <c r="U369" s="32">
        <f t="shared" si="21"/>
        <v>1735.8843924065634</v>
      </c>
      <c r="V369" s="32">
        <f t="shared" si="21"/>
        <v>1626.8400000000006</v>
      </c>
      <c r="W369" s="32">
        <f t="shared" si="21"/>
        <v>1658.3991406164275</v>
      </c>
      <c r="X369" s="32">
        <f t="shared" si="21"/>
        <v>1463.8732180275483</v>
      </c>
      <c r="Y369" s="35">
        <f t="shared" si="21"/>
        <v>1796.1903914032935</v>
      </c>
      <c r="Z369" s="35">
        <f t="shared" si="21"/>
        <v>2031.4471994909654</v>
      </c>
      <c r="AA369" s="35">
        <f t="shared" si="21"/>
        <v>2269.0404696089313</v>
      </c>
      <c r="AB369" s="35">
        <f t="shared" si="21"/>
        <v>2506.6597302651794</v>
      </c>
      <c r="AC369" s="35">
        <f t="shared" si="21"/>
        <v>2745.8321054393027</v>
      </c>
      <c r="AD369" s="32">
        <f t="shared" si="21"/>
        <v>1426.5170687500013</v>
      </c>
      <c r="AE369" s="32">
        <f t="shared" si="21"/>
        <v>1516.1272500000021</v>
      </c>
      <c r="AF369" s="32">
        <f t="shared" si="22"/>
        <v>1605.7374312500033</v>
      </c>
      <c r="AG369" s="32">
        <f t="shared" si="22"/>
        <v>1695.347612500005</v>
      </c>
      <c r="AH369" s="32">
        <f t="shared" si="22"/>
        <v>1784.9577937500039</v>
      </c>
      <c r="AI369" s="32">
        <f t="shared" si="22"/>
        <v>1874.5679750000063</v>
      </c>
      <c r="AJ369" s="32">
        <f t="shared" si="22"/>
        <v>1964.1781562500032</v>
      </c>
      <c r="AK369" s="32">
        <f t="shared" si="22"/>
        <v>2053.7883375000047</v>
      </c>
      <c r="AL369" s="32">
        <f t="shared" si="22"/>
        <v>2143.3985187500048</v>
      </c>
      <c r="AM369" s="32">
        <f t="shared" si="22"/>
        <v>2233.0087000000062</v>
      </c>
      <c r="AN369" s="32">
        <f t="shared" si="22"/>
        <v>2322.6188812500059</v>
      </c>
      <c r="AO369" s="32">
        <f t="shared" si="22"/>
        <v>2412.2290625000073</v>
      </c>
      <c r="AP369" s="32">
        <f t="shared" si="22"/>
        <v>2448.2009219382089</v>
      </c>
      <c r="AQ369" s="32">
        <f t="shared" si="22"/>
        <v>2484.1727813764119</v>
      </c>
      <c r="AR369" s="32">
        <f t="shared" si="22"/>
        <v>2520.1446408146194</v>
      </c>
      <c r="AS369" s="32">
        <f t="shared" si="22"/>
        <v>2556.1165002528232</v>
      </c>
      <c r="AT369" s="32">
        <f t="shared" si="22"/>
        <v>2592.0883596910321</v>
      </c>
      <c r="AU369" s="32">
        <f t="shared" si="22"/>
        <v>2628.0602191292423</v>
      </c>
      <c r="AV369" s="32">
        <f t="shared" si="22"/>
        <v>2664.032078567443</v>
      </c>
      <c r="AW369" s="32">
        <f t="shared" si="22"/>
        <v>2700.0039380056537</v>
      </c>
      <c r="AX369" s="35">
        <f t="shared" si="22"/>
        <v>2741.2432832586528</v>
      </c>
      <c r="AY369" s="35">
        <f t="shared" si="22"/>
        <v>2947.4400095236565</v>
      </c>
      <c r="AZ369" s="35">
        <f t="shared" si="22"/>
        <v>3153.6367357886602</v>
      </c>
      <c r="BA369" s="35">
        <f t="shared" si="22"/>
        <v>3359.8334620536648</v>
      </c>
      <c r="BB369" s="35">
        <f t="shared" si="22"/>
        <v>3566.0301883186685</v>
      </c>
    </row>
    <row r="370" spans="1:54" s="31" customFormat="1" x14ac:dyDescent="0.2">
      <c r="B370" s="31">
        <v>35</v>
      </c>
      <c r="E370" s="32">
        <f t="shared" si="23"/>
        <v>825.01900000000001</v>
      </c>
      <c r="F370" s="32">
        <f t="shared" si="21"/>
        <v>979.11799999999982</v>
      </c>
      <c r="G370" s="32">
        <f t="shared" si="21"/>
        <v>869.24099999999987</v>
      </c>
      <c r="H370" s="32">
        <f t="shared" si="21"/>
        <v>756.20299999999997</v>
      </c>
      <c r="I370" s="32">
        <f t="shared" si="21"/>
        <v>820.02900000000011</v>
      </c>
      <c r="J370" s="32">
        <f t="shared" si="21"/>
        <v>831.1099999999999</v>
      </c>
      <c r="K370" s="32">
        <f t="shared" si="21"/>
        <v>974.68300000000011</v>
      </c>
      <c r="L370" s="32">
        <f t="shared" si="21"/>
        <v>1010.2439999999999</v>
      </c>
      <c r="M370" s="32">
        <f t="shared" si="21"/>
        <v>1221.4420000000002</v>
      </c>
      <c r="N370" s="32">
        <f t="shared" si="21"/>
        <v>1197.3159999999998</v>
      </c>
      <c r="O370" s="32">
        <f t="shared" si="21"/>
        <v>769.48400000000004</v>
      </c>
      <c r="P370" s="32">
        <f t="shared" si="21"/>
        <v>686.38200000000006</v>
      </c>
      <c r="Q370" s="32">
        <f t="shared" si="21"/>
        <v>695.89959999999996</v>
      </c>
      <c r="R370" s="32">
        <f t="shared" si="21"/>
        <v>727.28820000000007</v>
      </c>
      <c r="S370" s="32">
        <f t="shared" si="21"/>
        <v>629.68580000000009</v>
      </c>
      <c r="T370" s="32">
        <f t="shared" si="21"/>
        <v>724.3123999999998</v>
      </c>
      <c r="U370" s="32">
        <f t="shared" si="21"/>
        <v>701.59675678135079</v>
      </c>
      <c r="V370" s="32">
        <f t="shared" si="21"/>
        <v>795.05399999999997</v>
      </c>
      <c r="W370" s="32">
        <f t="shared" si="21"/>
        <v>797.40649418632267</v>
      </c>
      <c r="X370" s="32">
        <f t="shared" si="21"/>
        <v>780.836935483871</v>
      </c>
      <c r="Y370" s="35">
        <f t="shared" si="21"/>
        <v>792.86987243733074</v>
      </c>
      <c r="Z370" s="35">
        <f t="shared" si="21"/>
        <v>866.78587013487413</v>
      </c>
      <c r="AA370" s="35">
        <f t="shared" si="21"/>
        <v>945.81365001787447</v>
      </c>
      <c r="AB370" s="35">
        <f t="shared" si="21"/>
        <v>1024.8414299008746</v>
      </c>
      <c r="AC370" s="35">
        <f t="shared" si="21"/>
        <v>1103.869209783875</v>
      </c>
      <c r="AD370" s="32">
        <f t="shared" si="21"/>
        <v>804.06267500000001</v>
      </c>
      <c r="AE370" s="32">
        <f t="shared" ref="AE370:BB377" si="24">SUMIF($B$3:$B$366,$B370,AE$3:AE$366)</f>
        <v>840.58137500000169</v>
      </c>
      <c r="AF370" s="32">
        <f t="shared" si="24"/>
        <v>877.1000750000029</v>
      </c>
      <c r="AG370" s="32">
        <f t="shared" si="24"/>
        <v>913.61877500000105</v>
      </c>
      <c r="AH370" s="32">
        <f t="shared" si="24"/>
        <v>950.13747500000034</v>
      </c>
      <c r="AI370" s="32">
        <f t="shared" si="24"/>
        <v>986.65617500000258</v>
      </c>
      <c r="AJ370" s="32">
        <f t="shared" si="24"/>
        <v>1023.1748750000012</v>
      </c>
      <c r="AK370" s="32">
        <f t="shared" si="24"/>
        <v>1059.6935750000034</v>
      </c>
      <c r="AL370" s="32">
        <f t="shared" si="24"/>
        <v>1096.2122749999999</v>
      </c>
      <c r="AM370" s="32">
        <f t="shared" si="24"/>
        <v>1132.7309750000022</v>
      </c>
      <c r="AN370" s="32">
        <f t="shared" si="24"/>
        <v>1169.2496750000003</v>
      </c>
      <c r="AO370" s="32">
        <f t="shared" si="24"/>
        <v>1205.7683749999997</v>
      </c>
      <c r="AP370" s="32">
        <f t="shared" si="24"/>
        <v>1214.9231040189561</v>
      </c>
      <c r="AQ370" s="32">
        <f t="shared" si="24"/>
        <v>1224.0778330379117</v>
      </c>
      <c r="AR370" s="32">
        <f t="shared" si="24"/>
        <v>1233.232562056869</v>
      </c>
      <c r="AS370" s="32">
        <f t="shared" si="24"/>
        <v>1242.3872910758262</v>
      </c>
      <c r="AT370" s="32">
        <f t="shared" si="24"/>
        <v>1251.5420200947835</v>
      </c>
      <c r="AU370" s="32">
        <f t="shared" si="24"/>
        <v>1260.6967491137389</v>
      </c>
      <c r="AV370" s="32">
        <f t="shared" si="24"/>
        <v>1269.8514781326958</v>
      </c>
      <c r="AW370" s="32">
        <f t="shared" si="24"/>
        <v>1279.0062071516518</v>
      </c>
      <c r="AX370" s="35">
        <f t="shared" si="24"/>
        <v>1288.0414485207332</v>
      </c>
      <c r="AY370" s="35">
        <f t="shared" si="24"/>
        <v>1333.2176553661338</v>
      </c>
      <c r="AZ370" s="35">
        <f t="shared" si="24"/>
        <v>1378.3938622115352</v>
      </c>
      <c r="BA370" s="35">
        <f t="shared" si="24"/>
        <v>1423.5700690569365</v>
      </c>
      <c r="BB370" s="35">
        <f t="shared" si="24"/>
        <v>1468.7462759023369</v>
      </c>
    </row>
    <row r="371" spans="1:54" s="31" customFormat="1" x14ac:dyDescent="0.2">
      <c r="B371" s="31">
        <v>36</v>
      </c>
      <c r="E371" s="32">
        <f t="shared" si="23"/>
        <v>1342.8899999999999</v>
      </c>
      <c r="F371" s="32">
        <f t="shared" si="21"/>
        <v>1316.269</v>
      </c>
      <c r="G371" s="32">
        <f t="shared" si="21"/>
        <v>1319.1490000000001</v>
      </c>
      <c r="H371" s="32">
        <f t="shared" si="21"/>
        <v>1374.9649999999992</v>
      </c>
      <c r="I371" s="32">
        <f t="shared" si="21"/>
        <v>1300.645</v>
      </c>
      <c r="J371" s="32">
        <f t="shared" si="21"/>
        <v>1341.18</v>
      </c>
      <c r="K371" s="32">
        <f t="shared" si="21"/>
        <v>1357.3129999999996</v>
      </c>
      <c r="L371" s="32">
        <f t="shared" si="21"/>
        <v>1346.6110000000003</v>
      </c>
      <c r="M371" s="32">
        <f t="shared" si="21"/>
        <v>1444.3589999999999</v>
      </c>
      <c r="N371" s="32">
        <f t="shared" si="21"/>
        <v>1460.4829999999997</v>
      </c>
      <c r="O371" s="32">
        <f t="shared" si="21"/>
        <v>1472.0330000000001</v>
      </c>
      <c r="P371" s="32">
        <f t="shared" si="21"/>
        <v>1442.7970000000003</v>
      </c>
      <c r="Q371" s="32">
        <f t="shared" si="21"/>
        <v>1451.5618000000002</v>
      </c>
      <c r="R371" s="32">
        <f t="shared" si="21"/>
        <v>1453.3186000000001</v>
      </c>
      <c r="S371" s="32">
        <f t="shared" si="21"/>
        <v>1451.3293999999999</v>
      </c>
      <c r="T371" s="32">
        <f t="shared" si="21"/>
        <v>1464.6601999999998</v>
      </c>
      <c r="U371" s="32">
        <f t="shared" si="21"/>
        <v>1467.400805722961</v>
      </c>
      <c r="V371" s="32">
        <f t="shared" si="21"/>
        <v>1569.5570000000005</v>
      </c>
      <c r="W371" s="32">
        <f t="shared" si="21"/>
        <v>1612.4030652650058</v>
      </c>
      <c r="X371" s="32">
        <f t="shared" si="21"/>
        <v>1508.5583826505972</v>
      </c>
      <c r="Y371" s="35">
        <f t="shared" si="21"/>
        <v>1633.4131661956576</v>
      </c>
      <c r="Z371" s="35">
        <f t="shared" si="21"/>
        <v>1819.89666777205</v>
      </c>
      <c r="AA371" s="35">
        <f t="shared" si="21"/>
        <v>2008.4404263872366</v>
      </c>
      <c r="AB371" s="35">
        <f t="shared" si="21"/>
        <v>2197.1462289522819</v>
      </c>
      <c r="AC371" s="35">
        <f t="shared" si="21"/>
        <v>2385.8627432179819</v>
      </c>
      <c r="AD371" s="32">
        <f t="shared" si="21"/>
        <v>2461.8656312500038</v>
      </c>
      <c r="AE371" s="32">
        <f t="shared" si="24"/>
        <v>2566.1678749999901</v>
      </c>
      <c r="AF371" s="32">
        <f t="shared" si="24"/>
        <v>2670.4701187499909</v>
      </c>
      <c r="AG371" s="32">
        <f t="shared" si="24"/>
        <v>2774.7723624999944</v>
      </c>
      <c r="AH371" s="32">
        <f t="shared" si="24"/>
        <v>2879.0746062499952</v>
      </c>
      <c r="AI371" s="32">
        <f t="shared" si="24"/>
        <v>2983.3768499999983</v>
      </c>
      <c r="AJ371" s="32">
        <f t="shared" si="24"/>
        <v>3087.6790937499995</v>
      </c>
      <c r="AK371" s="32">
        <f t="shared" si="24"/>
        <v>3191.9813375000012</v>
      </c>
      <c r="AL371" s="32">
        <f t="shared" si="24"/>
        <v>3296.2835812500039</v>
      </c>
      <c r="AM371" s="32">
        <f t="shared" si="24"/>
        <v>3400.5858249999892</v>
      </c>
      <c r="AN371" s="32">
        <f t="shared" si="24"/>
        <v>3504.8880687499927</v>
      </c>
      <c r="AO371" s="32">
        <f t="shared" si="24"/>
        <v>3609.190312499994</v>
      </c>
      <c r="AP371" s="32">
        <f t="shared" si="24"/>
        <v>3664.3204726920444</v>
      </c>
      <c r="AQ371" s="32">
        <f t="shared" si="24"/>
        <v>3719.4506328841117</v>
      </c>
      <c r="AR371" s="32">
        <f t="shared" si="24"/>
        <v>3774.5807930761648</v>
      </c>
      <c r="AS371" s="32">
        <f t="shared" si="24"/>
        <v>3829.7109532682166</v>
      </c>
      <c r="AT371" s="32">
        <f t="shared" si="24"/>
        <v>3884.8411134602675</v>
      </c>
      <c r="AU371" s="32">
        <f t="shared" si="24"/>
        <v>3939.9712736523211</v>
      </c>
      <c r="AV371" s="32">
        <f t="shared" si="24"/>
        <v>3995.1014338443729</v>
      </c>
      <c r="AW371" s="32">
        <f t="shared" si="24"/>
        <v>4050.2315940364247</v>
      </c>
      <c r="AX371" s="35">
        <f t="shared" si="24"/>
        <v>4097.8704707300785</v>
      </c>
      <c r="AY371" s="35">
        <f t="shared" si="24"/>
        <v>4336.0648541983237</v>
      </c>
      <c r="AZ371" s="35">
        <f t="shared" si="24"/>
        <v>4574.259237666568</v>
      </c>
      <c r="BA371" s="35">
        <f t="shared" si="24"/>
        <v>4812.4536211348095</v>
      </c>
      <c r="BB371" s="35">
        <f t="shared" si="24"/>
        <v>5050.6480046030538</v>
      </c>
    </row>
    <row r="372" spans="1:54" s="31" customFormat="1" x14ac:dyDescent="0.2">
      <c r="B372" s="31">
        <v>37</v>
      </c>
      <c r="E372" s="32">
        <f t="shared" si="23"/>
        <v>3148.3089999999997</v>
      </c>
      <c r="F372" s="32">
        <f t="shared" si="21"/>
        <v>3316.8089999999993</v>
      </c>
      <c r="G372" s="32">
        <f t="shared" si="21"/>
        <v>3318.0910000000008</v>
      </c>
      <c r="H372" s="32">
        <f t="shared" si="21"/>
        <v>3353.2610000000004</v>
      </c>
      <c r="I372" s="32">
        <f t="shared" si="21"/>
        <v>3265.4740000000011</v>
      </c>
      <c r="J372" s="32">
        <f t="shared" si="21"/>
        <v>3304.3669999999988</v>
      </c>
      <c r="K372" s="32">
        <f t="shared" si="21"/>
        <v>3234.5190000000016</v>
      </c>
      <c r="L372" s="32">
        <f t="shared" si="21"/>
        <v>3060.4320000000002</v>
      </c>
      <c r="M372" s="32">
        <f t="shared" si="21"/>
        <v>3140.7359999999999</v>
      </c>
      <c r="N372" s="32">
        <f t="shared" si="21"/>
        <v>3027.5220000000004</v>
      </c>
      <c r="O372" s="32">
        <f t="shared" si="21"/>
        <v>3207.8570000000009</v>
      </c>
      <c r="P372" s="32">
        <f t="shared" si="21"/>
        <v>3358.2189999999978</v>
      </c>
      <c r="Q372" s="32">
        <f t="shared" si="21"/>
        <v>3452.7086000000008</v>
      </c>
      <c r="R372" s="32">
        <f t="shared" si="21"/>
        <v>3611.1512000000007</v>
      </c>
      <c r="S372" s="32">
        <f t="shared" si="21"/>
        <v>3696.4157999999975</v>
      </c>
      <c r="T372" s="32">
        <f t="shared" si="21"/>
        <v>3765.4964000000004</v>
      </c>
      <c r="U372" s="32">
        <f t="shared" si="21"/>
        <v>4036.8886444893797</v>
      </c>
      <c r="V372" s="32">
        <f t="shared" si="21"/>
        <v>4625.8949999999995</v>
      </c>
      <c r="W372" s="32">
        <f t="shared" si="21"/>
        <v>4679.0266529844657</v>
      </c>
      <c r="X372" s="32">
        <f t="shared" si="21"/>
        <v>4804.6099953405037</v>
      </c>
      <c r="Y372" s="35">
        <f t="shared" si="21"/>
        <v>4779.9727693945615</v>
      </c>
      <c r="Z372" s="35">
        <f t="shared" si="21"/>
        <v>5700.0504809739923</v>
      </c>
      <c r="AA372" s="35">
        <f t="shared" si="21"/>
        <v>6621.0446678302342</v>
      </c>
      <c r="AB372" s="35">
        <f t="shared" si="21"/>
        <v>7542.0388546864833</v>
      </c>
      <c r="AC372" s="35">
        <f t="shared" si="21"/>
        <v>8463.0724037265936</v>
      </c>
      <c r="AD372" s="32">
        <f t="shared" si="21"/>
        <v>14911.551798750017</v>
      </c>
      <c r="AE372" s="32">
        <f t="shared" si="24"/>
        <v>15136.312400000006</v>
      </c>
      <c r="AF372" s="32">
        <f t="shared" si="24"/>
        <v>15362.100563749987</v>
      </c>
      <c r="AG372" s="32">
        <f t="shared" si="24"/>
        <v>15587.888727499982</v>
      </c>
      <c r="AH372" s="32">
        <f t="shared" si="24"/>
        <v>15813.676891249972</v>
      </c>
      <c r="AI372" s="32">
        <f t="shared" si="24"/>
        <v>16039.465055000017</v>
      </c>
      <c r="AJ372" s="32">
        <f t="shared" si="24"/>
        <v>16265.253218750002</v>
      </c>
      <c r="AK372" s="32">
        <f t="shared" si="24"/>
        <v>16491.041382499989</v>
      </c>
      <c r="AL372" s="32">
        <f t="shared" si="24"/>
        <v>16716.829546249981</v>
      </c>
      <c r="AM372" s="32">
        <f t="shared" si="24"/>
        <v>16942.617709999962</v>
      </c>
      <c r="AN372" s="32">
        <f t="shared" si="24"/>
        <v>17168.405873750009</v>
      </c>
      <c r="AO372" s="32">
        <f t="shared" si="24"/>
        <v>17394.194037499998</v>
      </c>
      <c r="AP372" s="32">
        <f t="shared" si="24"/>
        <v>17387.284905634744</v>
      </c>
      <c r="AQ372" s="32">
        <f t="shared" si="24"/>
        <v>17380.375773769454</v>
      </c>
      <c r="AR372" s="32">
        <f t="shared" si="24"/>
        <v>17373.466641904197</v>
      </c>
      <c r="AS372" s="32">
        <f t="shared" si="24"/>
        <v>17366.557510038914</v>
      </c>
      <c r="AT372" s="32">
        <f t="shared" si="24"/>
        <v>17359.64837817365</v>
      </c>
      <c r="AU372" s="32">
        <f t="shared" si="24"/>
        <v>17352.739246308378</v>
      </c>
      <c r="AV372" s="32">
        <f t="shared" si="24"/>
        <v>17345.830114443095</v>
      </c>
      <c r="AW372" s="32">
        <f t="shared" si="24"/>
        <v>17338.920982577827</v>
      </c>
      <c r="AX372" s="35">
        <f t="shared" si="24"/>
        <v>17717.923917651515</v>
      </c>
      <c r="AY372" s="35">
        <f t="shared" si="24"/>
        <v>18574.70193245167</v>
      </c>
      <c r="AZ372" s="35">
        <f t="shared" si="24"/>
        <v>18641.987486611037</v>
      </c>
      <c r="BA372" s="35">
        <f t="shared" si="24"/>
        <v>19639.360049196443</v>
      </c>
      <c r="BB372" s="35">
        <f t="shared" si="24"/>
        <v>19847.240151141166</v>
      </c>
    </row>
    <row r="373" spans="1:54" s="31" customFormat="1" x14ac:dyDescent="0.2">
      <c r="B373" s="31">
        <v>38</v>
      </c>
      <c r="E373" s="32">
        <f t="shared" si="23"/>
        <v>2124.7369999999996</v>
      </c>
      <c r="F373" s="32">
        <f t="shared" si="21"/>
        <v>2264.3910000000001</v>
      </c>
      <c r="G373" s="32">
        <f t="shared" si="21"/>
        <v>2387.1439999999998</v>
      </c>
      <c r="H373" s="32">
        <f t="shared" si="21"/>
        <v>2270.7190000000001</v>
      </c>
      <c r="I373" s="32">
        <f t="shared" si="21"/>
        <v>2615.9740000000002</v>
      </c>
      <c r="J373" s="32">
        <f t="shared" si="21"/>
        <v>2468.7919999999995</v>
      </c>
      <c r="K373" s="32">
        <f t="shared" si="21"/>
        <v>2589.967000000001</v>
      </c>
      <c r="L373" s="32">
        <f t="shared" si="21"/>
        <v>2601.1559999999999</v>
      </c>
      <c r="M373" s="32">
        <f t="shared" si="21"/>
        <v>2520.6260000000007</v>
      </c>
      <c r="N373" s="32">
        <f t="shared" si="21"/>
        <v>2552.9140000000002</v>
      </c>
      <c r="O373" s="32">
        <f t="shared" si="21"/>
        <v>2488.8289999999997</v>
      </c>
      <c r="P373" s="32">
        <f t="shared" si="21"/>
        <v>2588.6570000000002</v>
      </c>
      <c r="Q373" s="32">
        <f t="shared" si="21"/>
        <v>2582.6770000000001</v>
      </c>
      <c r="R373" s="32">
        <f t="shared" si="21"/>
        <v>2448.2669999999994</v>
      </c>
      <c r="S373" s="32">
        <f t="shared" si="21"/>
        <v>2491.1180000000013</v>
      </c>
      <c r="T373" s="32">
        <f t="shared" si="21"/>
        <v>3079.0920000000006</v>
      </c>
      <c r="U373" s="32">
        <f t="shared" si="21"/>
        <v>2625.0098572498132</v>
      </c>
      <c r="V373" s="32">
        <f t="shared" si="21"/>
        <v>3032.5249999999996</v>
      </c>
      <c r="W373" s="32">
        <f t="shared" si="21"/>
        <v>2918.4786690639935</v>
      </c>
      <c r="X373" s="32">
        <f t="shared" si="21"/>
        <v>2612.686455197133</v>
      </c>
      <c r="Y373" s="35">
        <f t="shared" si="21"/>
        <v>3002.8370546734782</v>
      </c>
      <c r="Z373" s="35">
        <f t="shared" si="21"/>
        <v>3260.8073398887173</v>
      </c>
      <c r="AA373" s="35">
        <f t="shared" si="21"/>
        <v>3519.239355228015</v>
      </c>
      <c r="AB373" s="35">
        <f t="shared" si="21"/>
        <v>3777.6713705673092</v>
      </c>
      <c r="AC373" s="35">
        <f t="shared" si="21"/>
        <v>4036.1033859066065</v>
      </c>
      <c r="AD373" s="32">
        <f t="shared" si="21"/>
        <v>5666.0852600000062</v>
      </c>
      <c r="AE373" s="32">
        <f t="shared" si="24"/>
        <v>5805.1223500000024</v>
      </c>
      <c r="AF373" s="32">
        <f t="shared" si="24"/>
        <v>5944.1594399999822</v>
      </c>
      <c r="AG373" s="32">
        <f t="shared" si="24"/>
        <v>6083.1965300000065</v>
      </c>
      <c r="AH373" s="32">
        <f t="shared" si="24"/>
        <v>6222.2336199999872</v>
      </c>
      <c r="AI373" s="32">
        <f t="shared" si="24"/>
        <v>6361.2707100000116</v>
      </c>
      <c r="AJ373" s="32">
        <f t="shared" si="24"/>
        <v>6500.3078000000069</v>
      </c>
      <c r="AK373" s="32">
        <f t="shared" si="24"/>
        <v>6639.3448899999876</v>
      </c>
      <c r="AL373" s="32">
        <f t="shared" si="24"/>
        <v>6778.3819800000119</v>
      </c>
      <c r="AM373" s="32">
        <f t="shared" si="24"/>
        <v>6917.4190699999917</v>
      </c>
      <c r="AN373" s="32">
        <f t="shared" si="24"/>
        <v>7056.4561600000161</v>
      </c>
      <c r="AO373" s="32">
        <f t="shared" si="24"/>
        <v>7195.4932499999977</v>
      </c>
      <c r="AP373" s="32">
        <f t="shared" si="24"/>
        <v>7266.7152817689139</v>
      </c>
      <c r="AQ373" s="32">
        <f t="shared" si="24"/>
        <v>7337.9373135378073</v>
      </c>
      <c r="AR373" s="32">
        <f t="shared" si="24"/>
        <v>7409.1593453067162</v>
      </c>
      <c r="AS373" s="32">
        <f t="shared" si="24"/>
        <v>7480.3813770756087</v>
      </c>
      <c r="AT373" s="32">
        <f t="shared" si="24"/>
        <v>7551.6034088445249</v>
      </c>
      <c r="AU373" s="32">
        <f t="shared" si="24"/>
        <v>7622.8254406134192</v>
      </c>
      <c r="AV373" s="32">
        <f t="shared" si="24"/>
        <v>7694.0474723823272</v>
      </c>
      <c r="AW373" s="32">
        <f t="shared" si="24"/>
        <v>7765.2695041512216</v>
      </c>
      <c r="AX373" s="35">
        <f t="shared" si="24"/>
        <v>7925.2689214744332</v>
      </c>
      <c r="AY373" s="35">
        <f t="shared" si="24"/>
        <v>8725.266008090588</v>
      </c>
      <c r="AZ373" s="35">
        <f t="shared" si="24"/>
        <v>9525.2630947067446</v>
      </c>
      <c r="BA373" s="35">
        <f t="shared" si="24"/>
        <v>10325.260181322899</v>
      </c>
      <c r="BB373" s="35">
        <f t="shared" si="24"/>
        <v>11125.25726793906</v>
      </c>
    </row>
    <row r="374" spans="1:54" s="31" customFormat="1" x14ac:dyDescent="0.2">
      <c r="B374" s="31">
        <v>39</v>
      </c>
      <c r="E374" s="32">
        <f t="shared" si="23"/>
        <v>6113.51</v>
      </c>
      <c r="F374" s="32">
        <f t="shared" si="21"/>
        <v>6278.246000000001</v>
      </c>
      <c r="G374" s="32">
        <f t="shared" si="21"/>
        <v>6197.875</v>
      </c>
      <c r="H374" s="32">
        <f t="shared" si="21"/>
        <v>6241.7270000000008</v>
      </c>
      <c r="I374" s="32">
        <f t="shared" si="21"/>
        <v>6073.8710000000001</v>
      </c>
      <c r="J374" s="32">
        <f t="shared" si="21"/>
        <v>6080.3879999999999</v>
      </c>
      <c r="K374" s="32">
        <f t="shared" si="21"/>
        <v>6365.4960000000001</v>
      </c>
      <c r="L374" s="32">
        <f t="shared" si="21"/>
        <v>6619.8279999999986</v>
      </c>
      <c r="M374" s="32">
        <f t="shared" si="21"/>
        <v>6519.8930000000009</v>
      </c>
      <c r="N374" s="32">
        <f t="shared" si="21"/>
        <v>6689.0069999999996</v>
      </c>
      <c r="O374" s="32">
        <f t="shared" si="21"/>
        <v>6382.3380000000016</v>
      </c>
      <c r="P374" s="32">
        <f t="shared" si="21"/>
        <v>6586.7029999999995</v>
      </c>
      <c r="Q374" s="32">
        <f t="shared" si="21"/>
        <v>6335.4935999999998</v>
      </c>
      <c r="R374" s="32">
        <f t="shared" si="21"/>
        <v>6283.0592000000006</v>
      </c>
      <c r="S374" s="32">
        <f t="shared" si="21"/>
        <v>6229.706799999999</v>
      </c>
      <c r="T374" s="32">
        <f t="shared" si="21"/>
        <v>6248.9804000000004</v>
      </c>
      <c r="U374" s="32">
        <f t="shared" si="21"/>
        <v>6432.7625346603627</v>
      </c>
      <c r="V374" s="32">
        <f t="shared" si="21"/>
        <v>6703.1740000000009</v>
      </c>
      <c r="W374" s="32">
        <f t="shared" si="21"/>
        <v>6680.4082514326647</v>
      </c>
      <c r="X374" s="32">
        <f t="shared" si="21"/>
        <v>6520.3706738351239</v>
      </c>
      <c r="Y374" s="35">
        <f t="shared" si="21"/>
        <v>6643.3327203985828</v>
      </c>
      <c r="Z374" s="35">
        <f t="shared" si="21"/>
        <v>6791.2280390241149</v>
      </c>
      <c r="AA374" s="35">
        <f t="shared" si="21"/>
        <v>6961.4469007695216</v>
      </c>
      <c r="AB374" s="35">
        <f t="shared" si="21"/>
        <v>7131.6657625149264</v>
      </c>
      <c r="AC374" s="35">
        <f t="shared" si="21"/>
        <v>7301.8846242603349</v>
      </c>
      <c r="AD374" s="32">
        <f t="shared" si="21"/>
        <v>7116.9837437499946</v>
      </c>
      <c r="AE374" s="32">
        <f t="shared" si="24"/>
        <v>7351.8175750000046</v>
      </c>
      <c r="AF374" s="32">
        <f t="shared" si="24"/>
        <v>7586.6514062500128</v>
      </c>
      <c r="AG374" s="32">
        <f t="shared" si="24"/>
        <v>7821.4852375000228</v>
      </c>
      <c r="AH374" s="32">
        <f t="shared" si="24"/>
        <v>8056.3190687500328</v>
      </c>
      <c r="AI374" s="32">
        <f t="shared" si="24"/>
        <v>8291.152900000041</v>
      </c>
      <c r="AJ374" s="32">
        <f t="shared" si="24"/>
        <v>8525.9867312499919</v>
      </c>
      <c r="AK374" s="32">
        <f t="shared" si="24"/>
        <v>8760.8205625000028</v>
      </c>
      <c r="AL374" s="32">
        <f t="shared" si="24"/>
        <v>8995.6543937500228</v>
      </c>
      <c r="AM374" s="32">
        <f t="shared" si="24"/>
        <v>9230.4882250000337</v>
      </c>
      <c r="AN374" s="32">
        <f t="shared" si="24"/>
        <v>9465.3220562500428</v>
      </c>
      <c r="AO374" s="32">
        <f t="shared" si="24"/>
        <v>9700.1558874999955</v>
      </c>
      <c r="AP374" s="32">
        <f t="shared" si="24"/>
        <v>9859.1325935202149</v>
      </c>
      <c r="AQ374" s="32">
        <f t="shared" si="24"/>
        <v>10018.109299540445</v>
      </c>
      <c r="AR374" s="32">
        <f t="shared" si="24"/>
        <v>10177.086005560681</v>
      </c>
      <c r="AS374" s="32">
        <f t="shared" si="24"/>
        <v>10336.062711580911</v>
      </c>
      <c r="AT374" s="32">
        <f t="shared" si="24"/>
        <v>10495.039417601143</v>
      </c>
      <c r="AU374" s="32">
        <f t="shared" si="24"/>
        <v>10654.016123621375</v>
      </c>
      <c r="AV374" s="32">
        <f t="shared" si="24"/>
        <v>10812.992829641607</v>
      </c>
      <c r="AW374" s="32">
        <f t="shared" si="24"/>
        <v>10971.969535661843</v>
      </c>
      <c r="AX374" s="35">
        <f t="shared" si="24"/>
        <v>11026.254149539693</v>
      </c>
      <c r="AY374" s="35">
        <f t="shared" si="24"/>
        <v>11297.677218928899</v>
      </c>
      <c r="AZ374" s="35">
        <f t="shared" si="24"/>
        <v>11569.100288318115</v>
      </c>
      <c r="BA374" s="35">
        <f t="shared" si="24"/>
        <v>11840.523357707318</v>
      </c>
      <c r="BB374" s="35">
        <f t="shared" si="24"/>
        <v>12111.946427096536</v>
      </c>
    </row>
    <row r="375" spans="1:54" s="31" customFormat="1" x14ac:dyDescent="0.2">
      <c r="B375" s="31">
        <v>40</v>
      </c>
      <c r="E375" s="32">
        <f t="shared" si="23"/>
        <v>4996.777000000001</v>
      </c>
      <c r="F375" s="32">
        <f t="shared" si="21"/>
        <v>5116.1329999999998</v>
      </c>
      <c r="G375" s="32">
        <f t="shared" si="21"/>
        <v>5127.6840000000002</v>
      </c>
      <c r="H375" s="32">
        <f t="shared" si="21"/>
        <v>5020.1329999999989</v>
      </c>
      <c r="I375" s="32">
        <f t="shared" si="21"/>
        <v>4994.5859999999993</v>
      </c>
      <c r="J375" s="32">
        <f t="shared" si="21"/>
        <v>4971.7650000000003</v>
      </c>
      <c r="K375" s="32">
        <f t="shared" si="21"/>
        <v>5351.1099999999988</v>
      </c>
      <c r="L375" s="32">
        <f t="shared" si="21"/>
        <v>5601.6869999999981</v>
      </c>
      <c r="M375" s="32">
        <f t="shared" si="21"/>
        <v>5671.3</v>
      </c>
      <c r="N375" s="32">
        <f t="shared" si="21"/>
        <v>5617.7840000000006</v>
      </c>
      <c r="O375" s="32">
        <f t="shared" si="21"/>
        <v>5607.3619999999983</v>
      </c>
      <c r="P375" s="32">
        <f t="shared" si="21"/>
        <v>5626.4360000000024</v>
      </c>
      <c r="Q375" s="32">
        <f t="shared" si="21"/>
        <v>5198.4195053603244</v>
      </c>
      <c r="R375" s="32">
        <f t="shared" si="21"/>
        <v>5233.5898790202436</v>
      </c>
      <c r="S375" s="32">
        <f t="shared" si="21"/>
        <v>4811.5812526801637</v>
      </c>
      <c r="T375" s="32">
        <f t="shared" si="21"/>
        <v>4837.9286263400809</v>
      </c>
      <c r="U375" s="32">
        <f t="shared" si="21"/>
        <v>4951.1134951765343</v>
      </c>
      <c r="V375" s="32">
        <f t="shared" si="21"/>
        <v>5358.367000000002</v>
      </c>
      <c r="W375" s="32">
        <f t="shared" si="21"/>
        <v>5492.6252042105252</v>
      </c>
      <c r="X375" s="32">
        <f t="shared" si="21"/>
        <v>5399.5817888888887</v>
      </c>
      <c r="Y375" s="35">
        <f t="shared" si="21"/>
        <v>5362.0304843831937</v>
      </c>
      <c r="Z375" s="35">
        <f t="shared" si="21"/>
        <v>5521.6431355325358</v>
      </c>
      <c r="AA375" s="35">
        <f t="shared" si="21"/>
        <v>5684.3245433198117</v>
      </c>
      <c r="AB375" s="35">
        <f t="shared" si="21"/>
        <v>5847.2690034745074</v>
      </c>
      <c r="AC375" s="35">
        <f t="shared" si="21"/>
        <v>6010.2134636292012</v>
      </c>
      <c r="AD375" s="32">
        <f t="shared" si="21"/>
        <v>2116.8099312499958</v>
      </c>
      <c r="AE375" s="32">
        <f t="shared" si="24"/>
        <v>2203.6075750000005</v>
      </c>
      <c r="AF375" s="32">
        <f t="shared" si="24"/>
        <v>2290.4052187500038</v>
      </c>
      <c r="AG375" s="32">
        <f t="shared" si="24"/>
        <v>2377.2028624999921</v>
      </c>
      <c r="AH375" s="32">
        <f t="shared" si="24"/>
        <v>2464.0005062499959</v>
      </c>
      <c r="AI375" s="32">
        <f t="shared" si="24"/>
        <v>2550.798150000001</v>
      </c>
      <c r="AJ375" s="32">
        <f t="shared" si="24"/>
        <v>2637.5957937500048</v>
      </c>
      <c r="AK375" s="32">
        <f t="shared" si="24"/>
        <v>2724.3934374999963</v>
      </c>
      <c r="AL375" s="32">
        <f t="shared" si="24"/>
        <v>2811.1910812499987</v>
      </c>
      <c r="AM375" s="32">
        <f t="shared" si="24"/>
        <v>2897.9887250000011</v>
      </c>
      <c r="AN375" s="32">
        <f t="shared" si="24"/>
        <v>2984.7863687499917</v>
      </c>
      <c r="AO375" s="32">
        <f t="shared" si="24"/>
        <v>3071.584012499995</v>
      </c>
      <c r="AP375" s="32">
        <f t="shared" si="24"/>
        <v>3117.8991963193866</v>
      </c>
      <c r="AQ375" s="32">
        <f t="shared" si="24"/>
        <v>3164.2143801387729</v>
      </c>
      <c r="AR375" s="32">
        <f t="shared" si="24"/>
        <v>3210.5295639581618</v>
      </c>
      <c r="AS375" s="32">
        <f t="shared" si="24"/>
        <v>3256.8447477775467</v>
      </c>
      <c r="AT375" s="32">
        <f t="shared" si="24"/>
        <v>3303.1599315969329</v>
      </c>
      <c r="AU375" s="32">
        <f t="shared" si="24"/>
        <v>3349.4751154163205</v>
      </c>
      <c r="AV375" s="32">
        <f t="shared" si="24"/>
        <v>3395.7902992357058</v>
      </c>
      <c r="AW375" s="32">
        <f t="shared" si="24"/>
        <v>3442.1054830550929</v>
      </c>
      <c r="AX375" s="35">
        <f t="shared" si="24"/>
        <v>3469.4349594268365</v>
      </c>
      <c r="AY375" s="35">
        <f t="shared" si="24"/>
        <v>3606.0823412855525</v>
      </c>
      <c r="AZ375" s="35">
        <f t="shared" si="24"/>
        <v>3742.7297231442672</v>
      </c>
      <c r="BA375" s="35">
        <f t="shared" si="24"/>
        <v>3879.3771050029764</v>
      </c>
      <c r="BB375" s="35">
        <f t="shared" si="24"/>
        <v>4016.0244868616919</v>
      </c>
    </row>
    <row r="376" spans="1:54" s="31" customFormat="1" x14ac:dyDescent="0.2">
      <c r="B376" s="31">
        <v>99</v>
      </c>
      <c r="E376" s="32">
        <f t="shared" si="23"/>
        <v>15855.629922976745</v>
      </c>
      <c r="F376" s="32">
        <f t="shared" si="21"/>
        <v>16080.719972465116</v>
      </c>
      <c r="G376" s="32">
        <f t="shared" si="21"/>
        <v>15744.390670883715</v>
      </c>
      <c r="H376" s="32">
        <f t="shared" si="21"/>
        <v>15457.950771720929</v>
      </c>
      <c r="I376" s="32">
        <f t="shared" si="21"/>
        <v>15059.695359255811</v>
      </c>
      <c r="J376" s="32">
        <f t="shared" si="21"/>
        <v>15076.896982883722</v>
      </c>
      <c r="K376" s="32">
        <f t="shared" si="21"/>
        <v>15524.184274046514</v>
      </c>
      <c r="L376" s="32">
        <f t="shared" si="21"/>
        <v>15789.151217674418</v>
      </c>
      <c r="M376" s="32">
        <f t="shared" si="21"/>
        <v>15642.573575069768</v>
      </c>
      <c r="N376" s="32">
        <f t="shared" si="21"/>
        <v>15607.963455441861</v>
      </c>
      <c r="O376" s="32">
        <f t="shared" si="21"/>
        <v>15572.252999999999</v>
      </c>
      <c r="P376" s="32">
        <f t="shared" si="21"/>
        <v>16242.831</v>
      </c>
      <c r="Q376" s="32">
        <f t="shared" si="21"/>
        <v>15977.425000000001</v>
      </c>
      <c r="R376" s="32">
        <f t="shared" si="21"/>
        <v>15523.718000000001</v>
      </c>
      <c r="S376" s="32">
        <f t="shared" si="21"/>
        <v>15104.766000000001</v>
      </c>
      <c r="T376" s="32">
        <f t="shared" si="21"/>
        <v>15346.471999999998</v>
      </c>
      <c r="U376" s="32">
        <f t="shared" si="21"/>
        <v>15588.218866976742</v>
      </c>
      <c r="V376" s="32">
        <f t="shared" si="21"/>
        <v>15981.903999999999</v>
      </c>
      <c r="W376" s="32">
        <f t="shared" si="21"/>
        <v>16180.782933582341</v>
      </c>
      <c r="X376" s="32">
        <f t="shared" si="21"/>
        <v>16237.571534407522</v>
      </c>
      <c r="Y376" s="35">
        <f t="shared" si="21"/>
        <v>16017.671060728173</v>
      </c>
      <c r="Z376" s="35">
        <f t="shared" si="21"/>
        <v>16286.422029923237</v>
      </c>
      <c r="AA376" s="35">
        <f t="shared" si="21"/>
        <v>16556.248738565642</v>
      </c>
      <c r="AB376" s="35">
        <f t="shared" si="21"/>
        <v>16826.075447208055</v>
      </c>
      <c r="AC376" s="35">
        <f t="shared" si="21"/>
        <v>17095.902155850454</v>
      </c>
      <c r="AD376" s="32">
        <f t="shared" si="21"/>
        <v>4905.3249412499872</v>
      </c>
      <c r="AE376" s="32">
        <f t="shared" si="24"/>
        <v>5039.1493249999812</v>
      </c>
      <c r="AF376" s="32">
        <f t="shared" si="24"/>
        <v>5172.9829462499756</v>
      </c>
      <c r="AG376" s="32">
        <f t="shared" si="24"/>
        <v>5306.8165674999691</v>
      </c>
      <c r="AH376" s="32">
        <f t="shared" si="24"/>
        <v>5440.6501887499617</v>
      </c>
      <c r="AI376" s="32">
        <f t="shared" si="24"/>
        <v>5574.4838099999888</v>
      </c>
      <c r="AJ376" s="32">
        <f t="shared" si="24"/>
        <v>5708.3174312499823</v>
      </c>
      <c r="AK376" s="32">
        <f t="shared" si="24"/>
        <v>5842.1510524999749</v>
      </c>
      <c r="AL376" s="32">
        <f t="shared" si="24"/>
        <v>5975.9846737499684</v>
      </c>
      <c r="AM376" s="32">
        <f t="shared" si="24"/>
        <v>6109.8182949999618</v>
      </c>
      <c r="AN376" s="32">
        <f t="shared" si="24"/>
        <v>6243.6519162499853</v>
      </c>
      <c r="AO376" s="32">
        <f t="shared" si="24"/>
        <v>6377.4855374999843</v>
      </c>
      <c r="AP376" s="32">
        <f t="shared" si="24"/>
        <v>6387.7107799842952</v>
      </c>
      <c r="AQ376" s="32">
        <f t="shared" si="24"/>
        <v>6397.9360224685915</v>
      </c>
      <c r="AR376" s="32">
        <f t="shared" si="24"/>
        <v>6408.1612649528879</v>
      </c>
      <c r="AS376" s="32">
        <f t="shared" si="24"/>
        <v>6418.3865074371834</v>
      </c>
      <c r="AT376" s="32">
        <f t="shared" si="24"/>
        <v>6428.611749921477</v>
      </c>
      <c r="AU376" s="32">
        <f t="shared" si="24"/>
        <v>6438.8369924057752</v>
      </c>
      <c r="AV376" s="32">
        <f t="shared" si="24"/>
        <v>6449.0622348900733</v>
      </c>
      <c r="AW376" s="32">
        <f t="shared" si="24"/>
        <v>6459.2874773743661</v>
      </c>
      <c r="AX376" s="35">
        <f t="shared" si="24"/>
        <v>6500.0808243179808</v>
      </c>
      <c r="AY376" s="35">
        <f t="shared" si="24"/>
        <v>6704.0475590360547</v>
      </c>
      <c r="AZ376" s="35">
        <f t="shared" si="24"/>
        <v>6908.014293754125</v>
      </c>
      <c r="BA376" s="35">
        <f t="shared" si="24"/>
        <v>7111.9810284721962</v>
      </c>
      <c r="BB376" s="35">
        <f t="shared" si="24"/>
        <v>7315.947763190271</v>
      </c>
    </row>
    <row r="377" spans="1:54" s="31" customFormat="1" x14ac:dyDescent="0.2">
      <c r="B377" s="31">
        <v>48</v>
      </c>
      <c r="E377" s="41">
        <f t="shared" si="23"/>
        <v>62.5</v>
      </c>
      <c r="F377" s="41">
        <f t="shared" si="21"/>
        <v>62.5</v>
      </c>
      <c r="G377" s="41">
        <f t="shared" si="21"/>
        <v>62.5</v>
      </c>
      <c r="H377" s="41">
        <f t="shared" si="21"/>
        <v>62.5</v>
      </c>
      <c r="I377" s="41">
        <f t="shared" si="21"/>
        <v>62.5</v>
      </c>
      <c r="J377" s="41">
        <f t="shared" si="21"/>
        <v>62.5</v>
      </c>
      <c r="K377" s="41">
        <f t="shared" si="21"/>
        <v>62.5</v>
      </c>
      <c r="L377" s="41">
        <f t="shared" si="21"/>
        <v>62.5</v>
      </c>
      <c r="M377" s="41">
        <f t="shared" si="21"/>
        <v>62.5</v>
      </c>
      <c r="N377" s="41">
        <f t="shared" si="21"/>
        <v>62.5</v>
      </c>
      <c r="O377" s="41">
        <f t="shared" si="21"/>
        <v>62.5</v>
      </c>
      <c r="P377" s="41">
        <f t="shared" si="21"/>
        <v>62.5</v>
      </c>
      <c r="Q377" s="41">
        <f t="shared" si="21"/>
        <v>62.5</v>
      </c>
      <c r="R377" s="41">
        <f t="shared" si="21"/>
        <v>62.5</v>
      </c>
      <c r="S377" s="41">
        <f t="shared" si="21"/>
        <v>67.546999999999997</v>
      </c>
      <c r="T377" s="41">
        <f t="shared" si="21"/>
        <v>65.097000000000008</v>
      </c>
      <c r="U377" s="41">
        <f t="shared" si="21"/>
        <v>64.007000000000005</v>
      </c>
      <c r="V377" s="41">
        <f t="shared" si="21"/>
        <v>73.872</v>
      </c>
      <c r="W377" s="41">
        <f t="shared" si="21"/>
        <v>73.653000000000006</v>
      </c>
      <c r="X377" s="41">
        <f t="shared" si="21"/>
        <v>71.579383928571374</v>
      </c>
      <c r="Y377" s="34">
        <f t="shared" si="21"/>
        <v>72.681938200280044</v>
      </c>
      <c r="Z377" s="34">
        <f t="shared" si="21"/>
        <v>78.194709558823476</v>
      </c>
      <c r="AA377" s="34">
        <f t="shared" si="21"/>
        <v>83.707480917366851</v>
      </c>
      <c r="AB377" s="34">
        <f t="shared" si="21"/>
        <v>89.220252275910255</v>
      </c>
      <c r="AC377" s="34">
        <f t="shared" si="21"/>
        <v>94.733023634453772</v>
      </c>
      <c r="AD377" s="41">
        <f t="shared" si="21"/>
        <v>106.48785625000005</v>
      </c>
      <c r="AE377" s="41">
        <f t="shared" si="24"/>
        <v>110.59837500000003</v>
      </c>
      <c r="AF377" s="41">
        <f t="shared" si="24"/>
        <v>114.70889375000002</v>
      </c>
      <c r="AG377" s="41">
        <f t="shared" si="24"/>
        <v>118.8194125</v>
      </c>
      <c r="AH377" s="41">
        <f t="shared" si="24"/>
        <v>122.92993124999998</v>
      </c>
      <c r="AI377" s="41">
        <f t="shared" si="24"/>
        <v>127.04044999999996</v>
      </c>
      <c r="AJ377" s="41">
        <f t="shared" si="24"/>
        <v>131.15096874999995</v>
      </c>
      <c r="AK377" s="41">
        <f t="shared" si="24"/>
        <v>135.26148749999993</v>
      </c>
      <c r="AL377" s="41">
        <f t="shared" si="24"/>
        <v>139.37200624999991</v>
      </c>
      <c r="AM377" s="41">
        <f t="shared" si="24"/>
        <v>143.4825249999999</v>
      </c>
      <c r="AN377" s="41">
        <f t="shared" si="24"/>
        <v>147.59304374999988</v>
      </c>
      <c r="AO377" s="41">
        <f t="shared" si="24"/>
        <v>151.70356249999986</v>
      </c>
      <c r="AP377" s="41">
        <f t="shared" si="24"/>
        <v>155.08514851431119</v>
      </c>
      <c r="AQ377" s="41">
        <f t="shared" si="24"/>
        <v>158.46673452862183</v>
      </c>
      <c r="AR377" s="41">
        <f t="shared" si="24"/>
        <v>161.84832054293327</v>
      </c>
      <c r="AS377" s="41">
        <f t="shared" si="24"/>
        <v>165.22990655724448</v>
      </c>
      <c r="AT377" s="41">
        <f t="shared" si="24"/>
        <v>168.61149257155535</v>
      </c>
      <c r="AU377" s="41">
        <f t="shared" si="24"/>
        <v>171.99307858586656</v>
      </c>
      <c r="AV377" s="41">
        <f t="shared" si="24"/>
        <v>175.3746646001772</v>
      </c>
      <c r="AW377" s="41">
        <f t="shared" si="24"/>
        <v>178.75625061448864</v>
      </c>
      <c r="AX377" s="34">
        <f t="shared" si="24"/>
        <v>181.48375059680234</v>
      </c>
      <c r="AY377" s="34">
        <f t="shared" si="24"/>
        <v>195.12125050837051</v>
      </c>
      <c r="AZ377" s="34">
        <f t="shared" si="24"/>
        <v>208.75875041993856</v>
      </c>
      <c r="BA377" s="34">
        <f t="shared" si="24"/>
        <v>222.39625033150696</v>
      </c>
      <c r="BB377" s="34">
        <f t="shared" si="24"/>
        <v>236.03375024307513</v>
      </c>
    </row>
    <row r="378" spans="1:54" s="31" customFormat="1" x14ac:dyDescent="0.2">
      <c r="Y378" s="33"/>
      <c r="Z378" s="33"/>
      <c r="AA378" s="33"/>
      <c r="AB378" s="33"/>
      <c r="AC378" s="33"/>
      <c r="AX378" s="33"/>
      <c r="AY378" s="33"/>
      <c r="AZ378" s="33"/>
      <c r="BA378" s="33"/>
      <c r="BB378" s="33"/>
    </row>
    <row r="379" spans="1:54" s="31" customFormat="1" x14ac:dyDescent="0.2">
      <c r="A379" s="31" t="s">
        <v>4</v>
      </c>
      <c r="E379" s="32">
        <f>SUMIF($A$3:$A$366,$A379,E$3:E$366)</f>
        <v>342.57</v>
      </c>
      <c r="F379" s="32">
        <f t="shared" ref="F379:AC390" si="25">SUMIF($A$3:$A$366,$A379,F$3:F$366)</f>
        <v>404.05299999999994</v>
      </c>
      <c r="G379" s="32">
        <f t="shared" si="25"/>
        <v>454.34699999999992</v>
      </c>
      <c r="H379" s="32">
        <f t="shared" si="25"/>
        <v>531.92900000000009</v>
      </c>
      <c r="I379" s="32">
        <f t="shared" si="25"/>
        <v>578.17899999999997</v>
      </c>
      <c r="J379" s="32">
        <f t="shared" si="25"/>
        <v>600.48100000000022</v>
      </c>
      <c r="K379" s="32">
        <f t="shared" si="25"/>
        <v>574.5139999999999</v>
      </c>
      <c r="L379" s="32">
        <f t="shared" si="25"/>
        <v>616.06900000000019</v>
      </c>
      <c r="M379" s="32">
        <f t="shared" si="25"/>
        <v>666.91300000000012</v>
      </c>
      <c r="N379" s="32">
        <f t="shared" si="25"/>
        <v>666.78499999999985</v>
      </c>
      <c r="O379" s="32">
        <f t="shared" si="25"/>
        <v>660.66600000000017</v>
      </c>
      <c r="P379" s="32">
        <f t="shared" si="25"/>
        <v>599.69100000000003</v>
      </c>
      <c r="Q379" s="32">
        <f t="shared" si="25"/>
        <v>544.20760000000007</v>
      </c>
      <c r="R379" s="32">
        <f t="shared" si="25"/>
        <v>547.20319999999992</v>
      </c>
      <c r="S379" s="32">
        <f t="shared" si="25"/>
        <v>531.39380000000006</v>
      </c>
      <c r="T379" s="32">
        <f t="shared" si="25"/>
        <v>497.15439999999995</v>
      </c>
      <c r="U379" s="32">
        <f t="shared" si="25"/>
        <v>513.09018258027311</v>
      </c>
      <c r="V379" s="32">
        <f t="shared" si="25"/>
        <v>524.20299999999986</v>
      </c>
      <c r="W379" s="32">
        <f t="shared" si="25"/>
        <v>538.37177779145838</v>
      </c>
      <c r="X379" s="32">
        <f t="shared" si="25"/>
        <v>454.80988263679086</v>
      </c>
      <c r="Y379" s="35">
        <f t="shared" ref="Y379:Y389" si="26">SUMIF($A$3:$A$366,$A379,Y$3:Y$366)</f>
        <v>542.19396330269808</v>
      </c>
      <c r="Z379" s="35">
        <f t="shared" si="25"/>
        <v>571.62349050012483</v>
      </c>
      <c r="AA379" s="35">
        <f t="shared" si="25"/>
        <v>608.21870131315279</v>
      </c>
      <c r="AB379" s="35">
        <f t="shared" si="25"/>
        <v>645.24185327675798</v>
      </c>
      <c r="AC379" s="35">
        <f t="shared" si="25"/>
        <v>682.37480279893441</v>
      </c>
      <c r="AD379" s="32">
        <f>SUMIF($A$3:$A$366,$A379,AD$3:AD$366)</f>
        <v>1054.0735124999942</v>
      </c>
      <c r="AE379" s="32">
        <f t="shared" ref="AE379:BB390" si="27">SUMIF($A$3:$A$366,$A379,AE$3:AE$366)</f>
        <v>1083.7532499999966</v>
      </c>
      <c r="AF379" s="32">
        <f t="shared" si="27"/>
        <v>1113.432987499998</v>
      </c>
      <c r="AG379" s="32">
        <f t="shared" si="27"/>
        <v>1143.1127249999922</v>
      </c>
      <c r="AH379" s="32">
        <f t="shared" si="27"/>
        <v>1172.7924624999946</v>
      </c>
      <c r="AI379" s="32">
        <f t="shared" si="27"/>
        <v>1202.472199999997</v>
      </c>
      <c r="AJ379" s="32">
        <f t="shared" si="27"/>
        <v>1232.151937499998</v>
      </c>
      <c r="AK379" s="32">
        <f t="shared" si="27"/>
        <v>1261.8316749999935</v>
      </c>
      <c r="AL379" s="32">
        <f t="shared" si="27"/>
        <v>1291.5114124999936</v>
      </c>
      <c r="AM379" s="32">
        <f t="shared" si="27"/>
        <v>1321.1911499999962</v>
      </c>
      <c r="AN379" s="32">
        <f t="shared" si="27"/>
        <v>1350.8708874999979</v>
      </c>
      <c r="AO379" s="32">
        <f t="shared" si="27"/>
        <v>1380.550624999993</v>
      </c>
      <c r="AP379" s="32">
        <f t="shared" si="27"/>
        <v>1400.7279956763834</v>
      </c>
      <c r="AQ379" s="32">
        <f t="shared" si="27"/>
        <v>1420.9053663527664</v>
      </c>
      <c r="AR379" s="32">
        <f t="shared" si="27"/>
        <v>1441.0827370291504</v>
      </c>
      <c r="AS379" s="32">
        <f t="shared" si="27"/>
        <v>1461.2601077055331</v>
      </c>
      <c r="AT379" s="32">
        <f t="shared" si="27"/>
        <v>1481.4374783819171</v>
      </c>
      <c r="AU379" s="32">
        <f t="shared" si="27"/>
        <v>1501.6148490582996</v>
      </c>
      <c r="AV379" s="32">
        <f t="shared" si="27"/>
        <v>1521.7922197346829</v>
      </c>
      <c r="AW379" s="32">
        <f t="shared" si="27"/>
        <v>1541.9695904110652</v>
      </c>
      <c r="AX379" s="35">
        <f t="shared" si="27"/>
        <v>1552.2425239670767</v>
      </c>
      <c r="AY379" s="35">
        <f t="shared" si="27"/>
        <v>1603.6071917471359</v>
      </c>
      <c r="AZ379" s="35">
        <f t="shared" si="27"/>
        <v>1654.9718595271947</v>
      </c>
      <c r="BA379" s="35">
        <f t="shared" si="27"/>
        <v>1706.336527307252</v>
      </c>
      <c r="BB379" s="35">
        <f t="shared" si="27"/>
        <v>1757.701195087312</v>
      </c>
    </row>
    <row r="380" spans="1:54" s="31" customFormat="1" x14ac:dyDescent="0.2">
      <c r="A380" s="31" t="s">
        <v>62</v>
      </c>
      <c r="E380" s="32">
        <f t="shared" ref="E380:T393" si="28">SUMIF($A$3:$A$366,$A380,E$3:E$366)</f>
        <v>614.62227749763201</v>
      </c>
      <c r="F380" s="32">
        <f t="shared" si="28"/>
        <v>634.97529618260705</v>
      </c>
      <c r="G380" s="32">
        <f t="shared" si="28"/>
        <v>589.16808709049144</v>
      </c>
      <c r="H380" s="32">
        <f t="shared" si="28"/>
        <v>655.58008088119618</v>
      </c>
      <c r="I380" s="32">
        <f t="shared" si="28"/>
        <v>663.90323380710242</v>
      </c>
      <c r="J380" s="32">
        <f t="shared" si="28"/>
        <v>671.81008642919244</v>
      </c>
      <c r="K380" s="32">
        <f t="shared" si="28"/>
        <v>698.58536371413459</v>
      </c>
      <c r="L380" s="32">
        <f t="shared" si="28"/>
        <v>722.9683418453269</v>
      </c>
      <c r="M380" s="32">
        <f t="shared" si="28"/>
        <v>747.02341866003417</v>
      </c>
      <c r="N380" s="32">
        <f t="shared" si="28"/>
        <v>680.9343471302451</v>
      </c>
      <c r="O380" s="32">
        <f t="shared" si="28"/>
        <v>738.99757274793762</v>
      </c>
      <c r="P380" s="32">
        <f t="shared" si="28"/>
        <v>766.1144675813938</v>
      </c>
      <c r="Q380" s="32">
        <f t="shared" si="28"/>
        <v>774.76257406511513</v>
      </c>
      <c r="R380" s="32">
        <f t="shared" si="28"/>
        <v>795.06668054883642</v>
      </c>
      <c r="S380" s="32">
        <f t="shared" si="28"/>
        <v>839.30578703255753</v>
      </c>
      <c r="T380" s="32">
        <f t="shared" si="28"/>
        <v>885.8118935162787</v>
      </c>
      <c r="U380" s="32">
        <f t="shared" si="25"/>
        <v>970.79599999999994</v>
      </c>
      <c r="V380" s="32">
        <f t="shared" si="25"/>
        <v>893.00099999999998</v>
      </c>
      <c r="W380" s="32">
        <f t="shared" si="25"/>
        <v>990.44303225806436</v>
      </c>
      <c r="X380" s="32">
        <f t="shared" si="25"/>
        <v>937.52228780495716</v>
      </c>
      <c r="Y380" s="35">
        <f t="shared" si="26"/>
        <v>1027.011499609114</v>
      </c>
      <c r="Z380" s="35">
        <f t="shared" si="25"/>
        <v>1173.6662909929551</v>
      </c>
      <c r="AA380" s="35">
        <f t="shared" si="25"/>
        <v>1322.3671311732219</v>
      </c>
      <c r="AB380" s="35">
        <f t="shared" si="25"/>
        <v>1471.0679713534851</v>
      </c>
      <c r="AC380" s="35">
        <f t="shared" si="25"/>
        <v>1621.3203108565804</v>
      </c>
      <c r="AD380" s="32">
        <f t="shared" ref="AD380:AS393" si="29">SUMIF($A$3:$A$366,$A380,AD$3:AD$366)</f>
        <v>742.66050625000219</v>
      </c>
      <c r="AE380" s="32">
        <f t="shared" si="29"/>
        <v>816.37112500000296</v>
      </c>
      <c r="AF380" s="32">
        <f t="shared" si="29"/>
        <v>890.0817437500034</v>
      </c>
      <c r="AG380" s="32">
        <f t="shared" si="29"/>
        <v>963.79236250000406</v>
      </c>
      <c r="AH380" s="32">
        <f t="shared" si="29"/>
        <v>1037.5029812500038</v>
      </c>
      <c r="AI380" s="32">
        <f t="shared" si="29"/>
        <v>1111.2136000000055</v>
      </c>
      <c r="AJ380" s="32">
        <f t="shared" si="29"/>
        <v>1184.9242187500045</v>
      </c>
      <c r="AK380" s="32">
        <f t="shared" si="29"/>
        <v>1258.6348375000052</v>
      </c>
      <c r="AL380" s="32">
        <f t="shared" si="29"/>
        <v>1332.3454562500056</v>
      </c>
      <c r="AM380" s="32">
        <f t="shared" si="29"/>
        <v>1406.0560750000066</v>
      </c>
      <c r="AN380" s="32">
        <f t="shared" si="29"/>
        <v>1479.7666937500067</v>
      </c>
      <c r="AO380" s="32">
        <f t="shared" si="29"/>
        <v>1553.4773125000067</v>
      </c>
      <c r="AP380" s="32">
        <f t="shared" si="29"/>
        <v>1578.1576665050084</v>
      </c>
      <c r="AQ380" s="32">
        <f t="shared" si="29"/>
        <v>1602.83802051001</v>
      </c>
      <c r="AR380" s="32">
        <f t="shared" si="29"/>
        <v>1627.5183745150177</v>
      </c>
      <c r="AS380" s="32">
        <f t="shared" si="29"/>
        <v>1652.1987285200194</v>
      </c>
      <c r="AT380" s="32">
        <f t="shared" si="27"/>
        <v>1676.8790825250278</v>
      </c>
      <c r="AU380" s="32">
        <f t="shared" si="27"/>
        <v>1701.5594365300367</v>
      </c>
      <c r="AV380" s="32">
        <f t="shared" si="27"/>
        <v>1726.2397905350379</v>
      </c>
      <c r="AW380" s="32">
        <f t="shared" si="27"/>
        <v>1750.9201445400463</v>
      </c>
      <c r="AX380" s="35">
        <f t="shared" si="27"/>
        <v>1782.6514780541179</v>
      </c>
      <c r="AY380" s="35">
        <f t="shared" si="27"/>
        <v>1941.3081456244856</v>
      </c>
      <c r="AZ380" s="35">
        <f t="shared" si="27"/>
        <v>2099.9648131948538</v>
      </c>
      <c r="BA380" s="35">
        <f t="shared" si="27"/>
        <v>2258.6214807652218</v>
      </c>
      <c r="BB380" s="35">
        <f t="shared" si="27"/>
        <v>2417.2781483355898</v>
      </c>
    </row>
    <row r="381" spans="1:54" s="31" customFormat="1" x14ac:dyDescent="0.2">
      <c r="A381" s="31" t="s">
        <v>103</v>
      </c>
      <c r="E381" s="32">
        <f t="shared" si="28"/>
        <v>795.07339584235604</v>
      </c>
      <c r="F381" s="32">
        <f t="shared" si="25"/>
        <v>945.75459881622623</v>
      </c>
      <c r="G381" s="32">
        <f t="shared" si="25"/>
        <v>839.44102887252768</v>
      </c>
      <c r="H381" s="32">
        <f t="shared" si="25"/>
        <v>730.36672455608482</v>
      </c>
      <c r="I381" s="32">
        <f t="shared" si="25"/>
        <v>793.76708575140765</v>
      </c>
      <c r="J381" s="32">
        <f t="shared" si="25"/>
        <v>807.88160675617144</v>
      </c>
      <c r="K381" s="32">
        <f t="shared" si="25"/>
        <v>944.84624527212372</v>
      </c>
      <c r="L381" s="32">
        <f t="shared" si="25"/>
        <v>981.65195726865886</v>
      </c>
      <c r="M381" s="32">
        <f t="shared" si="25"/>
        <v>1184.0381830518263</v>
      </c>
      <c r="N381" s="32">
        <f t="shared" si="25"/>
        <v>1159.1011421971994</v>
      </c>
      <c r="O381" s="32">
        <f t="shared" si="25"/>
        <v>748.90320023098025</v>
      </c>
      <c r="P381" s="32">
        <f t="shared" si="25"/>
        <v>666.36564082575433</v>
      </c>
      <c r="Q381" s="32">
        <f t="shared" si="25"/>
        <v>678.85811266060341</v>
      </c>
      <c r="R381" s="32">
        <f t="shared" si="25"/>
        <v>713.2215844954527</v>
      </c>
      <c r="S381" s="32">
        <f t="shared" si="25"/>
        <v>618.59405633030178</v>
      </c>
      <c r="T381" s="32">
        <f t="shared" si="25"/>
        <v>716.19552816515068</v>
      </c>
      <c r="U381" s="32">
        <f t="shared" si="25"/>
        <v>700.09575678135081</v>
      </c>
      <c r="V381" s="32">
        <f t="shared" si="25"/>
        <v>789.91199999999992</v>
      </c>
      <c r="W381" s="32">
        <f t="shared" si="25"/>
        <v>792.83449418632267</v>
      </c>
      <c r="X381" s="32">
        <f t="shared" si="25"/>
        <v>776.58093548387114</v>
      </c>
      <c r="Y381" s="35">
        <f t="shared" si="26"/>
        <v>789.1315391039974</v>
      </c>
      <c r="Z381" s="35">
        <f t="shared" si="25"/>
        <v>863.04753680154079</v>
      </c>
      <c r="AA381" s="35">
        <f t="shared" si="25"/>
        <v>942.07531668454112</v>
      </c>
      <c r="AB381" s="35">
        <f t="shared" si="25"/>
        <v>1021.1030965675411</v>
      </c>
      <c r="AC381" s="35">
        <f t="shared" si="25"/>
        <v>1100.1308764505416</v>
      </c>
      <c r="AD381" s="32">
        <f t="shared" si="29"/>
        <v>750.07122500000048</v>
      </c>
      <c r="AE381" s="32">
        <f t="shared" si="27"/>
        <v>783.73812500000179</v>
      </c>
      <c r="AF381" s="32">
        <f t="shared" si="27"/>
        <v>817.40502500000264</v>
      </c>
      <c r="AG381" s="32">
        <f t="shared" si="27"/>
        <v>851.07192500000133</v>
      </c>
      <c r="AH381" s="32">
        <f t="shared" si="27"/>
        <v>884.73882500000025</v>
      </c>
      <c r="AI381" s="32">
        <f t="shared" si="27"/>
        <v>918.40572500000303</v>
      </c>
      <c r="AJ381" s="32">
        <f t="shared" si="27"/>
        <v>952.07262500000127</v>
      </c>
      <c r="AK381" s="32">
        <f t="shared" si="27"/>
        <v>985.73952500000314</v>
      </c>
      <c r="AL381" s="32">
        <f t="shared" si="27"/>
        <v>1019.4064250000002</v>
      </c>
      <c r="AM381" s="32">
        <f t="shared" si="27"/>
        <v>1053.0733250000021</v>
      </c>
      <c r="AN381" s="32">
        <f t="shared" si="27"/>
        <v>1086.7402250000007</v>
      </c>
      <c r="AO381" s="32">
        <f t="shared" si="27"/>
        <v>1120.4071249999997</v>
      </c>
      <c r="AP381" s="32">
        <f t="shared" si="27"/>
        <v>1129.4509838840922</v>
      </c>
      <c r="AQ381" s="32">
        <f t="shared" si="27"/>
        <v>1138.4948427681841</v>
      </c>
      <c r="AR381" s="32">
        <f t="shared" si="27"/>
        <v>1147.5387016522777</v>
      </c>
      <c r="AS381" s="32">
        <f t="shared" si="27"/>
        <v>1156.5825605363711</v>
      </c>
      <c r="AT381" s="32">
        <f t="shared" si="27"/>
        <v>1165.6264194204646</v>
      </c>
      <c r="AU381" s="32">
        <f t="shared" si="27"/>
        <v>1174.6702783045559</v>
      </c>
      <c r="AV381" s="32">
        <f t="shared" si="27"/>
        <v>1183.7141371886491</v>
      </c>
      <c r="AW381" s="32">
        <f t="shared" si="27"/>
        <v>1192.7579960727417</v>
      </c>
      <c r="AX381" s="35">
        <f t="shared" si="27"/>
        <v>1201.3825316747805</v>
      </c>
      <c r="AY381" s="35">
        <f t="shared" si="27"/>
        <v>1244.505209684969</v>
      </c>
      <c r="AZ381" s="35">
        <f t="shared" si="27"/>
        <v>1287.6278876951583</v>
      </c>
      <c r="BA381" s="35">
        <f t="shared" si="27"/>
        <v>1330.7505657053473</v>
      </c>
      <c r="BB381" s="35">
        <f t="shared" si="27"/>
        <v>1373.8732437155359</v>
      </c>
    </row>
    <row r="382" spans="1:54" s="31" customFormat="1" x14ac:dyDescent="0.2">
      <c r="A382" s="31" t="s">
        <v>60</v>
      </c>
      <c r="E382" s="32">
        <f t="shared" si="28"/>
        <v>1013.7369620003333</v>
      </c>
      <c r="F382" s="32">
        <f t="shared" si="25"/>
        <v>1022.3565055188253</v>
      </c>
      <c r="G382" s="32">
        <f t="shared" si="25"/>
        <v>965.50792654627435</v>
      </c>
      <c r="H382" s="32">
        <f t="shared" si="25"/>
        <v>935.89364694551637</v>
      </c>
      <c r="I382" s="32">
        <f t="shared" si="25"/>
        <v>884.201403171366</v>
      </c>
      <c r="J382" s="32">
        <f t="shared" si="25"/>
        <v>842.70815520557881</v>
      </c>
      <c r="K382" s="32">
        <f t="shared" si="25"/>
        <v>784.75919974107921</v>
      </c>
      <c r="L382" s="32">
        <f t="shared" si="25"/>
        <v>774.47085063423572</v>
      </c>
      <c r="M382" s="32">
        <f t="shared" si="25"/>
        <v>762.67157198114603</v>
      </c>
      <c r="N382" s="32">
        <f t="shared" si="25"/>
        <v>729.46733430605241</v>
      </c>
      <c r="O382" s="32">
        <f t="shared" si="25"/>
        <v>684.34281804446277</v>
      </c>
      <c r="P382" s="32">
        <f t="shared" si="25"/>
        <v>613.33495750846237</v>
      </c>
      <c r="Q382" s="32">
        <f t="shared" si="25"/>
        <v>616.95996600676995</v>
      </c>
      <c r="R382" s="32">
        <f t="shared" si="25"/>
        <v>620.58497450507741</v>
      </c>
      <c r="S382" s="32">
        <f t="shared" si="25"/>
        <v>624.20998300338476</v>
      </c>
      <c r="T382" s="32">
        <f t="shared" si="25"/>
        <v>627.83499150169246</v>
      </c>
      <c r="U382" s="32">
        <f t="shared" si="25"/>
        <v>655.26120993841585</v>
      </c>
      <c r="V382" s="32">
        <f t="shared" si="25"/>
        <v>631.46000000000015</v>
      </c>
      <c r="W382" s="32">
        <f t="shared" si="25"/>
        <v>573.77988615123206</v>
      </c>
      <c r="X382" s="32">
        <f t="shared" si="25"/>
        <v>415.81424146797565</v>
      </c>
      <c r="Y382" s="35">
        <f t="shared" si="26"/>
        <v>658.22787812706372</v>
      </c>
      <c r="Z382" s="35">
        <f t="shared" si="25"/>
        <v>725.91089091563992</v>
      </c>
      <c r="AA382" s="35">
        <f t="shared" si="25"/>
        <v>793.59390370421829</v>
      </c>
      <c r="AB382" s="35">
        <f t="shared" si="25"/>
        <v>861.29941296428581</v>
      </c>
      <c r="AC382" s="35">
        <f t="shared" si="25"/>
        <v>929.006537419398</v>
      </c>
      <c r="AD382" s="32">
        <f t="shared" si="29"/>
        <v>96.899137499999711</v>
      </c>
      <c r="AE382" s="32">
        <f t="shared" si="27"/>
        <v>101.64312499999994</v>
      </c>
      <c r="AF382" s="32">
        <f t="shared" si="27"/>
        <v>106.38711250000017</v>
      </c>
      <c r="AG382" s="32">
        <f t="shared" si="27"/>
        <v>111.13110000000046</v>
      </c>
      <c r="AH382" s="32">
        <f t="shared" si="27"/>
        <v>115.8750875000008</v>
      </c>
      <c r="AI382" s="32">
        <f t="shared" si="27"/>
        <v>120.61907500000081</v>
      </c>
      <c r="AJ382" s="32">
        <f t="shared" si="27"/>
        <v>125.36306249999922</v>
      </c>
      <c r="AK382" s="32">
        <f t="shared" si="27"/>
        <v>130.1070499999995</v>
      </c>
      <c r="AL382" s="32">
        <f t="shared" si="27"/>
        <v>134.85103749999973</v>
      </c>
      <c r="AM382" s="32">
        <f t="shared" si="27"/>
        <v>139.59502499999996</v>
      </c>
      <c r="AN382" s="32">
        <f t="shared" si="27"/>
        <v>144.33901250000036</v>
      </c>
      <c r="AO382" s="32">
        <f t="shared" si="27"/>
        <v>149.0830000000006</v>
      </c>
      <c r="AP382" s="32">
        <f t="shared" si="27"/>
        <v>153.55867146847538</v>
      </c>
      <c r="AQ382" s="32">
        <f t="shared" si="27"/>
        <v>158.03434293695125</v>
      </c>
      <c r="AR382" s="32">
        <f t="shared" si="27"/>
        <v>162.51001440542677</v>
      </c>
      <c r="AS382" s="32">
        <f t="shared" si="27"/>
        <v>166.98568587390241</v>
      </c>
      <c r="AT382" s="32">
        <f t="shared" si="27"/>
        <v>171.46135734237816</v>
      </c>
      <c r="AU382" s="32">
        <f t="shared" si="27"/>
        <v>175.93702881085369</v>
      </c>
      <c r="AV382" s="32">
        <f t="shared" si="27"/>
        <v>180.41270027932933</v>
      </c>
      <c r="AW382" s="32">
        <f t="shared" si="27"/>
        <v>184.88837174780508</v>
      </c>
      <c r="AX382" s="35">
        <f t="shared" si="27"/>
        <v>186.56422716148859</v>
      </c>
      <c r="AY382" s="35">
        <f t="shared" si="27"/>
        <v>194.94350422990553</v>
      </c>
      <c r="AZ382" s="35">
        <f t="shared" si="27"/>
        <v>203.3227812983221</v>
      </c>
      <c r="BA382" s="35">
        <f t="shared" si="27"/>
        <v>211.70205836673901</v>
      </c>
      <c r="BB382" s="35">
        <f t="shared" si="27"/>
        <v>220.08133543515569</v>
      </c>
    </row>
    <row r="383" spans="1:54" s="31" customFormat="1" x14ac:dyDescent="0.2">
      <c r="A383" s="31" t="s">
        <v>53</v>
      </c>
      <c r="E383" s="32">
        <f t="shared" si="28"/>
        <v>76.28716634668308</v>
      </c>
      <c r="F383" s="32">
        <f t="shared" si="25"/>
        <v>81.681183434366972</v>
      </c>
      <c r="G383" s="32">
        <f t="shared" si="25"/>
        <v>83.317378802714188</v>
      </c>
      <c r="H383" s="32">
        <f t="shared" si="25"/>
        <v>97.369832173778221</v>
      </c>
      <c r="I383" s="32">
        <f t="shared" si="25"/>
        <v>90.156399169864301</v>
      </c>
      <c r="J383" s="32">
        <f t="shared" si="25"/>
        <v>84.988730636747079</v>
      </c>
      <c r="K383" s="32">
        <f t="shared" si="25"/>
        <v>93.461038572865093</v>
      </c>
      <c r="L383" s="32">
        <f t="shared" si="25"/>
        <v>90.52391851131577</v>
      </c>
      <c r="M383" s="32">
        <f t="shared" si="25"/>
        <v>81.650166504393425</v>
      </c>
      <c r="N383" s="32">
        <f t="shared" si="25"/>
        <v>79.723773972211063</v>
      </c>
      <c r="O383" s="32">
        <f t="shared" si="25"/>
        <v>76.730692592613337</v>
      </c>
      <c r="P383" s="32">
        <f t="shared" si="25"/>
        <v>88.400257297248402</v>
      </c>
      <c r="Q383" s="32">
        <f t="shared" si="25"/>
        <v>90.18540583779874</v>
      </c>
      <c r="R383" s="32">
        <f t="shared" si="25"/>
        <v>91.970554378349036</v>
      </c>
      <c r="S383" s="32">
        <f t="shared" si="25"/>
        <v>93.75570291889936</v>
      </c>
      <c r="T383" s="32">
        <f t="shared" si="25"/>
        <v>95.540851459449669</v>
      </c>
      <c r="U383" s="32">
        <f t="shared" si="25"/>
        <v>104.61418246814796</v>
      </c>
      <c r="V383" s="32">
        <f t="shared" si="25"/>
        <v>97.325999999999965</v>
      </c>
      <c r="W383" s="32">
        <f t="shared" si="25"/>
        <v>89.874222207130714</v>
      </c>
      <c r="X383" s="32">
        <f t="shared" si="25"/>
        <v>106.66668875461563</v>
      </c>
      <c r="Y383" s="35">
        <f t="shared" si="26"/>
        <v>106.09501366711477</v>
      </c>
      <c r="Z383" s="35">
        <f t="shared" si="25"/>
        <v>127.01401758236966</v>
      </c>
      <c r="AA383" s="35">
        <f t="shared" si="25"/>
        <v>148.22343473149095</v>
      </c>
      <c r="AB383" s="35">
        <f t="shared" si="25"/>
        <v>169.43634594740786</v>
      </c>
      <c r="AC383" s="35">
        <f t="shared" si="25"/>
        <v>190.64925716332431</v>
      </c>
      <c r="AD383" s="32">
        <f t="shared" si="29"/>
        <v>478.7900249999995</v>
      </c>
      <c r="AE383" s="32">
        <f t="shared" si="27"/>
        <v>491.53874999999971</v>
      </c>
      <c r="AF383" s="32">
        <f t="shared" si="27"/>
        <v>504.28747499999986</v>
      </c>
      <c r="AG383" s="32">
        <f t="shared" si="27"/>
        <v>517.03620000000024</v>
      </c>
      <c r="AH383" s="32">
        <f t="shared" si="27"/>
        <v>529.7849249999997</v>
      </c>
      <c r="AI383" s="32">
        <f t="shared" si="27"/>
        <v>542.53364999999985</v>
      </c>
      <c r="AJ383" s="32">
        <f t="shared" si="27"/>
        <v>555.28237499999966</v>
      </c>
      <c r="AK383" s="32">
        <f t="shared" si="27"/>
        <v>568.03110000000015</v>
      </c>
      <c r="AL383" s="32">
        <f t="shared" si="27"/>
        <v>580.77982499999962</v>
      </c>
      <c r="AM383" s="32">
        <f t="shared" si="27"/>
        <v>593.52855000000022</v>
      </c>
      <c r="AN383" s="32">
        <f t="shared" si="27"/>
        <v>606.27727499999969</v>
      </c>
      <c r="AO383" s="32">
        <f t="shared" si="27"/>
        <v>619.02600000000052</v>
      </c>
      <c r="AP383" s="32">
        <f t="shared" si="27"/>
        <v>625.83514363438155</v>
      </c>
      <c r="AQ383" s="32">
        <f t="shared" si="27"/>
        <v>632.64428726876417</v>
      </c>
      <c r="AR383" s="32">
        <f t="shared" si="27"/>
        <v>639.453430903146</v>
      </c>
      <c r="AS383" s="32">
        <f t="shared" si="27"/>
        <v>646.26257453752885</v>
      </c>
      <c r="AT383" s="32">
        <f t="shared" si="27"/>
        <v>653.07171817191067</v>
      </c>
      <c r="AU383" s="32">
        <f t="shared" si="27"/>
        <v>659.88086180629341</v>
      </c>
      <c r="AV383" s="32">
        <f t="shared" si="27"/>
        <v>666.69000544067501</v>
      </c>
      <c r="AW383" s="32">
        <f t="shared" si="27"/>
        <v>673.49914907505683</v>
      </c>
      <c r="AX383" s="35">
        <f t="shared" si="27"/>
        <v>680.89941838771756</v>
      </c>
      <c r="AY383" s="35">
        <f t="shared" si="27"/>
        <v>717.9007649510138</v>
      </c>
      <c r="AZ383" s="35">
        <f t="shared" si="27"/>
        <v>754.90211151431095</v>
      </c>
      <c r="BA383" s="35">
        <f t="shared" si="27"/>
        <v>791.90345807760696</v>
      </c>
      <c r="BB383" s="35">
        <f t="shared" si="27"/>
        <v>828.90480464090399</v>
      </c>
    </row>
    <row r="384" spans="1:54" s="31" customFormat="1" x14ac:dyDescent="0.2">
      <c r="A384" s="31" t="s">
        <v>144</v>
      </c>
      <c r="E384" s="41">
        <f t="shared" si="28"/>
        <v>29.945604157643999</v>
      </c>
      <c r="F384" s="41">
        <f t="shared" si="25"/>
        <v>33.36340118377364</v>
      </c>
      <c r="G384" s="41">
        <f t="shared" si="25"/>
        <v>29.799971127472212</v>
      </c>
      <c r="H384" s="41">
        <f t="shared" si="25"/>
        <v>25.836275443915113</v>
      </c>
      <c r="I384" s="41">
        <f t="shared" si="25"/>
        <v>26.261914248592465</v>
      </c>
      <c r="J384" s="41">
        <f t="shared" si="25"/>
        <v>23.228393243828496</v>
      </c>
      <c r="K384" s="41">
        <f t="shared" si="25"/>
        <v>29.836754727876425</v>
      </c>
      <c r="L384" s="41">
        <f t="shared" si="25"/>
        <v>28.592042731341127</v>
      </c>
      <c r="M384" s="41">
        <f t="shared" si="25"/>
        <v>37.403816948173805</v>
      </c>
      <c r="N384" s="41">
        <f t="shared" si="25"/>
        <v>38.21485780280063</v>
      </c>
      <c r="O384" s="41">
        <f t="shared" si="25"/>
        <v>20.580799769019777</v>
      </c>
      <c r="P384" s="41">
        <f t="shared" si="25"/>
        <v>20.016359174245704</v>
      </c>
      <c r="Q384" s="41">
        <f t="shared" si="25"/>
        <v>17.041487339396561</v>
      </c>
      <c r="R384" s="41">
        <f t="shared" si="25"/>
        <v>14.066615504547419</v>
      </c>
      <c r="S384" s="41">
        <f t="shared" si="25"/>
        <v>11.091743669698284</v>
      </c>
      <c r="T384" s="41">
        <f t="shared" si="25"/>
        <v>8.1168718348491407</v>
      </c>
      <c r="U384" s="41">
        <f t="shared" si="25"/>
        <v>1.5009999999999999</v>
      </c>
      <c r="V384" s="41">
        <f t="shared" si="25"/>
        <v>5.1420000000000003</v>
      </c>
      <c r="W384" s="41">
        <f t="shared" si="25"/>
        <v>4.5720000000000001</v>
      </c>
      <c r="X384" s="41">
        <f t="shared" si="25"/>
        <v>4.2560000000000002</v>
      </c>
      <c r="Y384" s="34">
        <f t="shared" si="26"/>
        <v>3.7383333333333333</v>
      </c>
      <c r="Z384" s="34">
        <f t="shared" si="25"/>
        <v>3.7383333333333333</v>
      </c>
      <c r="AA384" s="34">
        <f t="shared" si="25"/>
        <v>3.7383333333333333</v>
      </c>
      <c r="AB384" s="34">
        <f t="shared" si="25"/>
        <v>3.7383333333333333</v>
      </c>
      <c r="AC384" s="34">
        <f t="shared" si="25"/>
        <v>3.7383333333333333</v>
      </c>
      <c r="AD384" s="41">
        <f t="shared" si="29"/>
        <v>53.991449999999531</v>
      </c>
      <c r="AE384" s="41">
        <f t="shared" si="27"/>
        <v>56.843249999999898</v>
      </c>
      <c r="AF384" s="41">
        <f t="shared" si="27"/>
        <v>59.695050000000265</v>
      </c>
      <c r="AG384" s="41">
        <f t="shared" si="27"/>
        <v>62.546849999999722</v>
      </c>
      <c r="AH384" s="41">
        <f t="shared" si="27"/>
        <v>65.398650000000089</v>
      </c>
      <c r="AI384" s="41">
        <f t="shared" si="27"/>
        <v>68.250449999999546</v>
      </c>
      <c r="AJ384" s="41">
        <f t="shared" si="27"/>
        <v>71.102249999999913</v>
      </c>
      <c r="AK384" s="41">
        <f t="shared" si="27"/>
        <v>73.954050000000279</v>
      </c>
      <c r="AL384" s="41">
        <f t="shared" si="27"/>
        <v>76.805849999999737</v>
      </c>
      <c r="AM384" s="41">
        <f t="shared" si="27"/>
        <v>79.657650000000103</v>
      </c>
      <c r="AN384" s="41">
        <f t="shared" si="27"/>
        <v>82.509449999999561</v>
      </c>
      <c r="AO384" s="41">
        <f t="shared" si="27"/>
        <v>85.361249999999927</v>
      </c>
      <c r="AP384" s="41">
        <f t="shared" si="27"/>
        <v>85.472120134863786</v>
      </c>
      <c r="AQ384" s="41">
        <f t="shared" si="27"/>
        <v>85.582990269727588</v>
      </c>
      <c r="AR384" s="41">
        <f t="shared" si="27"/>
        <v>85.693860404591362</v>
      </c>
      <c r="AS384" s="41">
        <f t="shared" si="27"/>
        <v>85.804730539455164</v>
      </c>
      <c r="AT384" s="41">
        <f t="shared" si="27"/>
        <v>85.915600674318966</v>
      </c>
      <c r="AU384" s="41">
        <f t="shared" si="27"/>
        <v>86.026470809182769</v>
      </c>
      <c r="AV384" s="41">
        <f t="shared" si="27"/>
        <v>86.137340944046571</v>
      </c>
      <c r="AW384" s="41">
        <f t="shared" si="27"/>
        <v>86.248211078910344</v>
      </c>
      <c r="AX384" s="34">
        <f t="shared" si="27"/>
        <v>86.658916845952717</v>
      </c>
      <c r="AY384" s="34">
        <f t="shared" si="27"/>
        <v>88.712445681164809</v>
      </c>
      <c r="AZ384" s="34">
        <f t="shared" si="27"/>
        <v>90.765974516377014</v>
      </c>
      <c r="BA384" s="34">
        <f t="shared" si="27"/>
        <v>92.819503351589105</v>
      </c>
      <c r="BB384" s="34">
        <f t="shared" si="27"/>
        <v>94.873032186801311</v>
      </c>
    </row>
    <row r="385" spans="1:54" s="31" customFormat="1" x14ac:dyDescent="0.2">
      <c r="A385" s="31" t="s">
        <v>150</v>
      </c>
      <c r="E385" s="32">
        <f t="shared" si="28"/>
        <v>159.43336435847118</v>
      </c>
      <c r="F385" s="32">
        <f t="shared" si="25"/>
        <v>145.68009886926455</v>
      </c>
      <c r="G385" s="32">
        <f t="shared" si="25"/>
        <v>140.82169853284739</v>
      </c>
      <c r="H385" s="32">
        <f t="shared" si="25"/>
        <v>152.07857078777684</v>
      </c>
      <c r="I385" s="32">
        <f t="shared" si="25"/>
        <v>156.28944472479211</v>
      </c>
      <c r="J385" s="32">
        <f t="shared" si="25"/>
        <v>166.50571927857209</v>
      </c>
      <c r="K385" s="32">
        <f t="shared" si="25"/>
        <v>164.29339164564061</v>
      </c>
      <c r="L385" s="32">
        <f t="shared" si="25"/>
        <v>184.45391458742174</v>
      </c>
      <c r="M385" s="32">
        <f t="shared" si="25"/>
        <v>210.4512860480329</v>
      </c>
      <c r="N385" s="32">
        <f t="shared" si="25"/>
        <v>205.58930641996074</v>
      </c>
      <c r="O385" s="32">
        <f t="shared" si="25"/>
        <v>210.72298682366136</v>
      </c>
      <c r="P385" s="32">
        <f t="shared" si="25"/>
        <v>219.99172525932153</v>
      </c>
      <c r="Q385" s="32">
        <f t="shared" si="25"/>
        <v>224.8915802074572</v>
      </c>
      <c r="R385" s="32">
        <f t="shared" si="25"/>
        <v>229.79143515559292</v>
      </c>
      <c r="S385" s="32">
        <f t="shared" si="25"/>
        <v>234.69129010372859</v>
      </c>
      <c r="T385" s="32">
        <f t="shared" si="25"/>
        <v>239.59114505186432</v>
      </c>
      <c r="U385" s="32">
        <f t="shared" si="25"/>
        <v>264.00566700308383</v>
      </c>
      <c r="V385" s="32">
        <f t="shared" si="25"/>
        <v>244.49100000000001</v>
      </c>
      <c r="W385" s="32">
        <f t="shared" si="25"/>
        <v>243.74859742120344</v>
      </c>
      <c r="X385" s="32">
        <f t="shared" si="25"/>
        <v>235.66544982078852</v>
      </c>
      <c r="Y385" s="35">
        <f t="shared" si="26"/>
        <v>269.3412127149104</v>
      </c>
      <c r="Z385" s="35">
        <f t="shared" si="25"/>
        <v>302.98507600513818</v>
      </c>
      <c r="AA385" s="35">
        <f t="shared" si="25"/>
        <v>337.08042702163971</v>
      </c>
      <c r="AB385" s="35">
        <f t="shared" si="25"/>
        <v>371.17577803814231</v>
      </c>
      <c r="AC385" s="35">
        <f t="shared" si="25"/>
        <v>405.27848125439175</v>
      </c>
      <c r="AD385" s="32">
        <f t="shared" si="29"/>
        <v>12.978762500000812</v>
      </c>
      <c r="AE385" s="32">
        <f t="shared" si="27"/>
        <v>17.713749999999891</v>
      </c>
      <c r="AF385" s="32">
        <f t="shared" si="27"/>
        <v>22.448737500000334</v>
      </c>
      <c r="AG385" s="32">
        <f t="shared" si="27"/>
        <v>27.183725000000777</v>
      </c>
      <c r="AH385" s="32">
        <f t="shared" si="27"/>
        <v>31.918712499999856</v>
      </c>
      <c r="AI385" s="32">
        <f t="shared" si="27"/>
        <v>36.653700000000299</v>
      </c>
      <c r="AJ385" s="32">
        <f t="shared" si="27"/>
        <v>41.388687500000287</v>
      </c>
      <c r="AK385" s="32">
        <f t="shared" si="27"/>
        <v>46.123674999999821</v>
      </c>
      <c r="AL385" s="32">
        <f t="shared" si="27"/>
        <v>50.858662500000264</v>
      </c>
      <c r="AM385" s="32">
        <f t="shared" si="27"/>
        <v>55.593650000000252</v>
      </c>
      <c r="AN385" s="32">
        <f t="shared" si="27"/>
        <v>60.328637500000696</v>
      </c>
      <c r="AO385" s="32">
        <f t="shared" si="27"/>
        <v>65.063625000000229</v>
      </c>
      <c r="AP385" s="32">
        <f t="shared" si="27"/>
        <v>65.828664754935687</v>
      </c>
      <c r="AQ385" s="32">
        <f t="shared" si="27"/>
        <v>66.593704509871543</v>
      </c>
      <c r="AR385" s="32">
        <f t="shared" si="27"/>
        <v>67.358744264807399</v>
      </c>
      <c r="AS385" s="32">
        <f t="shared" si="27"/>
        <v>68.123784019743255</v>
      </c>
      <c r="AT385" s="32">
        <f t="shared" si="27"/>
        <v>68.88882377467894</v>
      </c>
      <c r="AU385" s="32">
        <f t="shared" si="27"/>
        <v>69.653863529614796</v>
      </c>
      <c r="AV385" s="32">
        <f t="shared" si="27"/>
        <v>70.418903284550652</v>
      </c>
      <c r="AW385" s="32">
        <f t="shared" si="27"/>
        <v>71.18394303948628</v>
      </c>
      <c r="AX385" s="35">
        <f t="shared" si="27"/>
        <v>72.87879882614061</v>
      </c>
      <c r="AY385" s="35">
        <f t="shared" si="27"/>
        <v>81.353077759412827</v>
      </c>
      <c r="AZ385" s="35">
        <f t="shared" si="27"/>
        <v>89.827356692684816</v>
      </c>
      <c r="BA385" s="35">
        <f t="shared" si="27"/>
        <v>98.30163562595726</v>
      </c>
      <c r="BB385" s="35">
        <f t="shared" si="27"/>
        <v>106.77591455922925</v>
      </c>
    </row>
    <row r="386" spans="1:54" s="31" customFormat="1" x14ac:dyDescent="0.2">
      <c r="A386" s="31" t="s">
        <v>163</v>
      </c>
      <c r="E386" s="32">
        <f t="shared" si="28"/>
        <v>29.953751258224951</v>
      </c>
      <c r="F386" s="32">
        <f t="shared" si="25"/>
        <v>28.318379028980317</v>
      </c>
      <c r="G386" s="32">
        <f t="shared" si="25"/>
        <v>27.332153920101128</v>
      </c>
      <c r="H386" s="32">
        <f t="shared" si="25"/>
        <v>28.958237048996811</v>
      </c>
      <c r="I386" s="32">
        <f t="shared" si="25"/>
        <v>29.075357889167257</v>
      </c>
      <c r="J386" s="32">
        <f t="shared" si="25"/>
        <v>30.192853986608434</v>
      </c>
      <c r="K386" s="32">
        <f t="shared" si="25"/>
        <v>29.469576996648595</v>
      </c>
      <c r="L386" s="32">
        <f t="shared" si="25"/>
        <v>31.633005607877408</v>
      </c>
      <c r="M386" s="32">
        <f t="shared" si="25"/>
        <v>35.556959125197203</v>
      </c>
      <c r="N386" s="32">
        <f t="shared" si="25"/>
        <v>34.373474529238337</v>
      </c>
      <c r="O386" s="32">
        <f t="shared" si="25"/>
        <v>35.04757202407847</v>
      </c>
      <c r="P386" s="32">
        <f t="shared" si="25"/>
        <v>36.679064078203737</v>
      </c>
      <c r="Q386" s="32">
        <f t="shared" si="25"/>
        <v>36.078051262562994</v>
      </c>
      <c r="R386" s="32">
        <f t="shared" si="25"/>
        <v>35.477038446922244</v>
      </c>
      <c r="S386" s="32">
        <f t="shared" si="25"/>
        <v>34.876025631281493</v>
      </c>
      <c r="T386" s="32">
        <f t="shared" si="25"/>
        <v>34.27501281564075</v>
      </c>
      <c r="U386" s="32">
        <f t="shared" si="25"/>
        <v>28.753902533568759</v>
      </c>
      <c r="V386" s="32">
        <f t="shared" si="25"/>
        <v>33.673999999999999</v>
      </c>
      <c r="W386" s="32">
        <f t="shared" si="25"/>
        <v>38.581286532951296</v>
      </c>
      <c r="X386" s="32">
        <f t="shared" si="25"/>
        <v>42.622</v>
      </c>
      <c r="Y386" s="35">
        <f t="shared" si="26"/>
        <v>35.784409245517125</v>
      </c>
      <c r="Z386" s="35">
        <f t="shared" si="25"/>
        <v>37.459969739420799</v>
      </c>
      <c r="AA386" s="35">
        <f t="shared" si="25"/>
        <v>39.663444324012531</v>
      </c>
      <c r="AB386" s="35">
        <f t="shared" si="25"/>
        <v>41.866918908604326</v>
      </c>
      <c r="AC386" s="35">
        <f t="shared" si="25"/>
        <v>44.070393493196136</v>
      </c>
      <c r="AD386" s="32">
        <f t="shared" si="29"/>
        <v>0</v>
      </c>
      <c r="AE386" s="32">
        <f t="shared" si="27"/>
        <v>0</v>
      </c>
      <c r="AF386" s="32">
        <f t="shared" si="27"/>
        <v>0</v>
      </c>
      <c r="AG386" s="32">
        <f t="shared" si="27"/>
        <v>0</v>
      </c>
      <c r="AH386" s="32">
        <f t="shared" si="27"/>
        <v>0</v>
      </c>
      <c r="AI386" s="32">
        <f t="shared" si="27"/>
        <v>0</v>
      </c>
      <c r="AJ386" s="32">
        <f t="shared" si="27"/>
        <v>0</v>
      </c>
      <c r="AK386" s="32">
        <f t="shared" si="27"/>
        <v>0</v>
      </c>
      <c r="AL386" s="32">
        <f t="shared" si="27"/>
        <v>0</v>
      </c>
      <c r="AM386" s="32">
        <f t="shared" si="27"/>
        <v>0</v>
      </c>
      <c r="AN386" s="32">
        <f t="shared" si="27"/>
        <v>0</v>
      </c>
      <c r="AO386" s="32">
        <f t="shared" si="27"/>
        <v>0</v>
      </c>
      <c r="AP386" s="32">
        <f t="shared" si="27"/>
        <v>0</v>
      </c>
      <c r="AQ386" s="32">
        <f t="shared" si="27"/>
        <v>0</v>
      </c>
      <c r="AR386" s="32">
        <f t="shared" si="27"/>
        <v>0</v>
      </c>
      <c r="AS386" s="32">
        <f t="shared" si="27"/>
        <v>0</v>
      </c>
      <c r="AT386" s="32">
        <f t="shared" si="27"/>
        <v>0</v>
      </c>
      <c r="AU386" s="32">
        <f t="shared" si="27"/>
        <v>0</v>
      </c>
      <c r="AV386" s="32">
        <f t="shared" si="27"/>
        <v>0</v>
      </c>
      <c r="AW386" s="32">
        <f t="shared" si="27"/>
        <v>0</v>
      </c>
      <c r="AX386" s="35">
        <f t="shared" si="27"/>
        <v>0</v>
      </c>
      <c r="AY386" s="35">
        <f t="shared" si="27"/>
        <v>0</v>
      </c>
      <c r="AZ386" s="35">
        <f t="shared" si="27"/>
        <v>0</v>
      </c>
      <c r="BA386" s="35">
        <f t="shared" si="27"/>
        <v>0</v>
      </c>
      <c r="BB386" s="35">
        <f t="shared" si="27"/>
        <v>0</v>
      </c>
    </row>
    <row r="387" spans="1:54" s="31" customFormat="1" x14ac:dyDescent="0.2">
      <c r="A387" s="31" t="s">
        <v>156</v>
      </c>
      <c r="E387" s="32">
        <f t="shared" si="28"/>
        <v>1057.3165894707806</v>
      </c>
      <c r="F387" s="32">
        <f t="shared" si="25"/>
        <v>1052.9233611771942</v>
      </c>
      <c r="G387" s="32">
        <f t="shared" si="25"/>
        <v>1060.6469035874134</v>
      </c>
      <c r="H387" s="32">
        <f t="shared" si="25"/>
        <v>1100.6557227102044</v>
      </c>
      <c r="I387" s="32">
        <f t="shared" si="25"/>
        <v>1033.598280082058</v>
      </c>
      <c r="J387" s="32">
        <f t="shared" si="25"/>
        <v>1058.8010646044243</v>
      </c>
      <c r="K387" s="32">
        <f t="shared" si="25"/>
        <v>1074.5390724235456</v>
      </c>
      <c r="L387" s="32">
        <f t="shared" si="25"/>
        <v>1047.5378381486425</v>
      </c>
      <c r="M387" s="32">
        <f t="shared" si="25"/>
        <v>1111.4588037477295</v>
      </c>
      <c r="N387" s="32">
        <f t="shared" si="25"/>
        <v>1124.5417422014064</v>
      </c>
      <c r="O387" s="32">
        <f t="shared" si="25"/>
        <v>1131.4873938051946</v>
      </c>
      <c r="P387" s="32">
        <f t="shared" si="25"/>
        <v>1111.7084016683209</v>
      </c>
      <c r="Q387" s="32">
        <f t="shared" si="25"/>
        <v>1118.4725213346567</v>
      </c>
      <c r="R387" s="32">
        <f t="shared" si="25"/>
        <v>1118.2286410009922</v>
      </c>
      <c r="S387" s="32">
        <f t="shared" si="25"/>
        <v>1114.2387606673285</v>
      </c>
      <c r="T387" s="32">
        <f t="shared" si="25"/>
        <v>1125.5688803336641</v>
      </c>
      <c r="U387" s="32">
        <f t="shared" si="25"/>
        <v>1129.847138719877</v>
      </c>
      <c r="V387" s="32">
        <f t="shared" si="25"/>
        <v>1228.4650000000004</v>
      </c>
      <c r="W387" s="32">
        <f t="shared" si="25"/>
        <v>1266.8244678438025</v>
      </c>
      <c r="X387" s="32">
        <f t="shared" si="25"/>
        <v>1158.9999328298088</v>
      </c>
      <c r="Y387" s="35">
        <f t="shared" si="26"/>
        <v>1270.9896178181025</v>
      </c>
      <c r="Z387" s="35">
        <f t="shared" si="25"/>
        <v>1423.0183406206527</v>
      </c>
      <c r="AA387" s="35">
        <f t="shared" si="25"/>
        <v>1575.8613426637569</v>
      </c>
      <c r="AB387" s="35">
        <f t="shared" si="25"/>
        <v>1728.7153357759457</v>
      </c>
      <c r="AC387" s="35">
        <f t="shared" si="25"/>
        <v>1881.5726883890429</v>
      </c>
      <c r="AD387" s="32">
        <f t="shared" si="29"/>
        <v>1784.9430687500044</v>
      </c>
      <c r="AE387" s="32">
        <f t="shared" si="27"/>
        <v>1880.1482499999906</v>
      </c>
      <c r="AF387" s="32">
        <f t="shared" si="27"/>
        <v>1975.3534312499917</v>
      </c>
      <c r="AG387" s="32">
        <f t="shared" si="27"/>
        <v>2070.5586124999945</v>
      </c>
      <c r="AH387" s="32">
        <f t="shared" si="27"/>
        <v>2165.7637937499958</v>
      </c>
      <c r="AI387" s="32">
        <f t="shared" si="27"/>
        <v>2260.9689749999993</v>
      </c>
      <c r="AJ387" s="32">
        <f t="shared" si="27"/>
        <v>2356.1741562500006</v>
      </c>
      <c r="AK387" s="32">
        <f t="shared" si="27"/>
        <v>2451.3793375000018</v>
      </c>
      <c r="AL387" s="32">
        <f t="shared" si="27"/>
        <v>2546.584518750004</v>
      </c>
      <c r="AM387" s="32">
        <f t="shared" si="27"/>
        <v>2641.7896999999894</v>
      </c>
      <c r="AN387" s="32">
        <f t="shared" si="27"/>
        <v>2736.994881249992</v>
      </c>
      <c r="AO387" s="32">
        <f t="shared" si="27"/>
        <v>2832.2000624999941</v>
      </c>
      <c r="AP387" s="32">
        <f t="shared" si="27"/>
        <v>2888.0651649496908</v>
      </c>
      <c r="AQ387" s="32">
        <f t="shared" si="27"/>
        <v>2943.9302673994034</v>
      </c>
      <c r="AR387" s="32">
        <f t="shared" si="27"/>
        <v>2999.7953698491028</v>
      </c>
      <c r="AS387" s="32">
        <f t="shared" si="27"/>
        <v>3055.6604722988009</v>
      </c>
      <c r="AT387" s="32">
        <f t="shared" si="27"/>
        <v>3111.5255747484989</v>
      </c>
      <c r="AU387" s="32">
        <f t="shared" si="27"/>
        <v>3167.390677198197</v>
      </c>
      <c r="AV387" s="32">
        <f t="shared" si="27"/>
        <v>3223.255779647895</v>
      </c>
      <c r="AW387" s="32">
        <f t="shared" si="27"/>
        <v>3279.1208820975939</v>
      </c>
      <c r="AX387" s="35">
        <f t="shared" si="27"/>
        <v>3321.7319183907866</v>
      </c>
      <c r="AY387" s="35">
        <f t="shared" si="27"/>
        <v>3534.7870998567278</v>
      </c>
      <c r="AZ387" s="35">
        <f t="shared" si="27"/>
        <v>3747.842281322668</v>
      </c>
      <c r="BA387" s="35">
        <f t="shared" si="27"/>
        <v>3960.8974627886055</v>
      </c>
      <c r="BB387" s="35">
        <f t="shared" si="27"/>
        <v>4173.9526442545448</v>
      </c>
    </row>
    <row r="388" spans="1:54" s="31" customFormat="1" x14ac:dyDescent="0.2">
      <c r="A388" s="31" t="s">
        <v>200</v>
      </c>
      <c r="E388" s="32">
        <f t="shared" si="28"/>
        <v>3127.0103250367415</v>
      </c>
      <c r="F388" s="32">
        <f t="shared" si="25"/>
        <v>3298.0557078964639</v>
      </c>
      <c r="G388" s="32">
        <f t="shared" si="25"/>
        <v>3306.6895957471447</v>
      </c>
      <c r="H388" s="32">
        <f t="shared" si="25"/>
        <v>3344.645202301203</v>
      </c>
      <c r="I388" s="32">
        <f t="shared" si="25"/>
        <v>3261.5096578077755</v>
      </c>
      <c r="J388" s="32">
        <f t="shared" si="25"/>
        <v>3308.4520586004942</v>
      </c>
      <c r="K388" s="32">
        <f t="shared" si="25"/>
        <v>3236.4272513927181</v>
      </c>
      <c r="L388" s="32">
        <f t="shared" si="25"/>
        <v>3071.3041992858307</v>
      </c>
      <c r="M388" s="32">
        <f t="shared" si="25"/>
        <v>3151.8440474263502</v>
      </c>
      <c r="N388" s="32">
        <f t="shared" si="25"/>
        <v>3036.3732869706973</v>
      </c>
      <c r="O388" s="32">
        <f t="shared" si="25"/>
        <v>3216.3977103087177</v>
      </c>
      <c r="P388" s="32">
        <f t="shared" si="25"/>
        <v>3370.0401048501849</v>
      </c>
      <c r="Q388" s="32">
        <f t="shared" si="25"/>
        <v>3465.2126838801501</v>
      </c>
      <c r="R388" s="32">
        <f t="shared" si="25"/>
        <v>3624.3382629101125</v>
      </c>
      <c r="S388" s="32">
        <f t="shared" si="25"/>
        <v>3715.3328419400723</v>
      </c>
      <c r="T388" s="32">
        <f t="shared" si="25"/>
        <v>3782.646420970038</v>
      </c>
      <c r="U388" s="32">
        <f t="shared" si="25"/>
        <v>4057.982741955811</v>
      </c>
      <c r="V388" s="32">
        <f t="shared" si="25"/>
        <v>4652.5030000000006</v>
      </c>
      <c r="W388" s="32">
        <f t="shared" si="25"/>
        <v>4710.8353664515134</v>
      </c>
      <c r="X388" s="32">
        <f t="shared" si="25"/>
        <v>4834.2123792690745</v>
      </c>
      <c r="Y388" s="35">
        <f t="shared" si="26"/>
        <v>4808.3869522691475</v>
      </c>
      <c r="Z388" s="35">
        <f t="shared" si="25"/>
        <v>5733.5304190588804</v>
      </c>
      <c r="AA388" s="35">
        <f t="shared" si="25"/>
        <v>6659.5903611254289</v>
      </c>
      <c r="AB388" s="35">
        <f t="shared" si="25"/>
        <v>7585.6503031919819</v>
      </c>
      <c r="AC388" s="35">
        <f t="shared" si="25"/>
        <v>8511.7496074423962</v>
      </c>
      <c r="AD388" s="32">
        <f t="shared" si="29"/>
        <v>14701.334155000017</v>
      </c>
      <c r="AE388" s="32">
        <f t="shared" si="27"/>
        <v>14928.153275000006</v>
      </c>
      <c r="AF388" s="32">
        <f t="shared" si="27"/>
        <v>15155.999957499987</v>
      </c>
      <c r="AG388" s="32">
        <f t="shared" si="27"/>
        <v>15383.846639999983</v>
      </c>
      <c r="AH388" s="32">
        <f t="shared" si="27"/>
        <v>15611.69332249997</v>
      </c>
      <c r="AI388" s="32">
        <f t="shared" si="27"/>
        <v>15839.540005000013</v>
      </c>
      <c r="AJ388" s="32">
        <f t="shared" si="27"/>
        <v>16067.3866875</v>
      </c>
      <c r="AK388" s="32">
        <f t="shared" si="27"/>
        <v>16295.233369999991</v>
      </c>
      <c r="AL388" s="32">
        <f t="shared" si="27"/>
        <v>16523.08005249998</v>
      </c>
      <c r="AM388" s="32">
        <f t="shared" si="27"/>
        <v>16750.926734999965</v>
      </c>
      <c r="AN388" s="32">
        <f t="shared" si="27"/>
        <v>16978.773417500008</v>
      </c>
      <c r="AO388" s="32">
        <f t="shared" si="27"/>
        <v>17206.6201</v>
      </c>
      <c r="AP388" s="32">
        <f t="shared" si="27"/>
        <v>17205.207113075532</v>
      </c>
      <c r="AQ388" s="32">
        <f t="shared" si="27"/>
        <v>17203.794126151035</v>
      </c>
      <c r="AR388" s="32">
        <f t="shared" si="27"/>
        <v>17202.381139226563</v>
      </c>
      <c r="AS388" s="32">
        <f t="shared" si="27"/>
        <v>17200.968152302077</v>
      </c>
      <c r="AT388" s="32">
        <f t="shared" si="27"/>
        <v>17199.555165377595</v>
      </c>
      <c r="AU388" s="32">
        <f t="shared" si="27"/>
        <v>17198.142178453108</v>
      </c>
      <c r="AV388" s="32">
        <f t="shared" si="27"/>
        <v>17196.72919152863</v>
      </c>
      <c r="AW388" s="32">
        <f t="shared" si="27"/>
        <v>17195.316204604151</v>
      </c>
      <c r="AX388" s="35">
        <f t="shared" si="27"/>
        <v>17575.511587143057</v>
      </c>
      <c r="AY388" s="35">
        <f t="shared" si="27"/>
        <v>18438.251839269346</v>
      </c>
      <c r="AZ388" s="35">
        <f t="shared" si="27"/>
        <v>18511.499630754854</v>
      </c>
      <c r="BA388" s="35">
        <f t="shared" si="27"/>
        <v>19514.834430666389</v>
      </c>
      <c r="BB388" s="35">
        <f t="shared" si="27"/>
        <v>19728.676769937247</v>
      </c>
    </row>
    <row r="389" spans="1:54" s="31" customFormat="1" x14ac:dyDescent="0.2">
      <c r="A389" s="31" t="s">
        <v>261</v>
      </c>
      <c r="E389" s="32">
        <f t="shared" si="28"/>
        <v>379.45788769653103</v>
      </c>
      <c r="F389" s="32">
        <f t="shared" si="25"/>
        <v>398.43453057149986</v>
      </c>
      <c r="G389" s="32">
        <f t="shared" si="25"/>
        <v>437.8732343399052</v>
      </c>
      <c r="H389" s="32">
        <f t="shared" si="25"/>
        <v>439.17238307961065</v>
      </c>
      <c r="I389" s="32">
        <f t="shared" si="25"/>
        <v>465.63557948589965</v>
      </c>
      <c r="J389" s="32">
        <f t="shared" si="25"/>
        <v>437.08043124532071</v>
      </c>
      <c r="K389" s="32">
        <f t="shared" si="25"/>
        <v>456.52235512852513</v>
      </c>
      <c r="L389" s="32">
        <f t="shared" si="25"/>
        <v>540.52582904916403</v>
      </c>
      <c r="M389" s="32">
        <f t="shared" si="25"/>
        <v>534.83029498377834</v>
      </c>
      <c r="N389" s="32">
        <f t="shared" si="25"/>
        <v>469.64347067631644</v>
      </c>
      <c r="O389" s="32">
        <f t="shared" si="25"/>
        <v>453.62200274519597</v>
      </c>
      <c r="P389" s="32">
        <f t="shared" si="25"/>
        <v>541.72179910157229</v>
      </c>
      <c r="Q389" s="32">
        <f t="shared" si="25"/>
        <v>446.19703928125773</v>
      </c>
      <c r="R389" s="32">
        <f t="shared" si="25"/>
        <v>449.69827946094335</v>
      </c>
      <c r="S389" s="32">
        <f t="shared" si="25"/>
        <v>476.29851964062891</v>
      </c>
      <c r="T389" s="32">
        <f t="shared" si="25"/>
        <v>475.0817598203144</v>
      </c>
      <c r="U389" s="32">
        <f t="shared" si="25"/>
        <v>511.46635068629899</v>
      </c>
      <c r="V389" s="32">
        <f t="shared" si="25"/>
        <v>543.29599999999994</v>
      </c>
      <c r="W389" s="32">
        <f t="shared" si="25"/>
        <v>533.59049068767899</v>
      </c>
      <c r="X389" s="32">
        <f t="shared" si="25"/>
        <v>565.69303584229374</v>
      </c>
      <c r="Y389" s="35">
        <f t="shared" si="26"/>
        <v>532.20726551684254</v>
      </c>
      <c r="Z389" s="35">
        <f t="shared" si="25"/>
        <v>566.14213028470533</v>
      </c>
      <c r="AA389" s="35">
        <f t="shared" si="25"/>
        <v>600.3504811011419</v>
      </c>
      <c r="AB389" s="35">
        <f t="shared" si="25"/>
        <v>634.55883191757925</v>
      </c>
      <c r="AC389" s="35">
        <f t="shared" si="25"/>
        <v>668.76718273401582</v>
      </c>
      <c r="AD389" s="32">
        <f t="shared" si="29"/>
        <v>160.47162499999013</v>
      </c>
      <c r="AE389" s="32">
        <f t="shared" si="27"/>
        <v>206.42637499999728</v>
      </c>
      <c r="AF389" s="32">
        <f t="shared" si="27"/>
        <v>252.38112499998897</v>
      </c>
      <c r="AG389" s="32">
        <f t="shared" si="27"/>
        <v>298.33587499999521</v>
      </c>
      <c r="AH389" s="32">
        <f t="shared" si="27"/>
        <v>344.2906249999869</v>
      </c>
      <c r="AI389" s="32">
        <f t="shared" si="27"/>
        <v>390.24537499999315</v>
      </c>
      <c r="AJ389" s="32">
        <f t="shared" si="27"/>
        <v>436.2001250000003</v>
      </c>
      <c r="AK389" s="32">
        <f t="shared" si="27"/>
        <v>482.15487499999199</v>
      </c>
      <c r="AL389" s="32">
        <f t="shared" si="27"/>
        <v>528.10962499999823</v>
      </c>
      <c r="AM389" s="32">
        <f t="shared" si="27"/>
        <v>574.06437499998992</v>
      </c>
      <c r="AN389" s="32">
        <f t="shared" si="27"/>
        <v>620.01912499999617</v>
      </c>
      <c r="AO389" s="32">
        <f t="shared" si="27"/>
        <v>665.97387499998877</v>
      </c>
      <c r="AP389" s="32">
        <f t="shared" si="27"/>
        <v>711.85200007591152</v>
      </c>
      <c r="AQ389" s="32">
        <f t="shared" si="27"/>
        <v>757.73012515180494</v>
      </c>
      <c r="AR389" s="32">
        <f t="shared" si="27"/>
        <v>803.60825022771292</v>
      </c>
      <c r="AS389" s="32">
        <f t="shared" si="27"/>
        <v>849.48637530360656</v>
      </c>
      <c r="AT389" s="32">
        <f t="shared" si="27"/>
        <v>895.36450037951454</v>
      </c>
      <c r="AU389" s="32">
        <f t="shared" si="27"/>
        <v>941.24262545540819</v>
      </c>
      <c r="AV389" s="32">
        <f t="shared" si="27"/>
        <v>987.12075053131616</v>
      </c>
      <c r="AW389" s="32">
        <f t="shared" si="27"/>
        <v>1032.9988756072098</v>
      </c>
      <c r="AX389" s="35">
        <f t="shared" si="27"/>
        <v>1047.6466571426668</v>
      </c>
      <c r="AY389" s="35">
        <f t="shared" si="27"/>
        <v>1120.8855648199919</v>
      </c>
      <c r="AZ389" s="35">
        <f t="shared" si="27"/>
        <v>1194.1244724973208</v>
      </c>
      <c r="BA389" s="35">
        <f t="shared" si="27"/>
        <v>1267.363380174646</v>
      </c>
      <c r="BB389" s="35">
        <f t="shared" si="27"/>
        <v>1340.6022878519748</v>
      </c>
    </row>
    <row r="390" spans="1:54" s="31" customFormat="1" x14ac:dyDescent="0.2">
      <c r="A390" s="31" t="s">
        <v>289</v>
      </c>
      <c r="E390" s="32">
        <f t="shared" si="28"/>
        <v>6113.51</v>
      </c>
      <c r="F390" s="32">
        <f t="shared" si="25"/>
        <v>6278.246000000001</v>
      </c>
      <c r="G390" s="32">
        <f t="shared" si="25"/>
        <v>6197.875</v>
      </c>
      <c r="H390" s="32">
        <f t="shared" si="25"/>
        <v>6241.7270000000008</v>
      </c>
      <c r="I390" s="32">
        <f t="shared" si="25"/>
        <v>6073.8710000000001</v>
      </c>
      <c r="J390" s="32">
        <f t="shared" si="25"/>
        <v>6080.3879999999999</v>
      </c>
      <c r="K390" s="32">
        <f t="shared" si="25"/>
        <v>6365.4960000000001</v>
      </c>
      <c r="L390" s="32">
        <f t="shared" ref="L390:AK393" si="30">SUMIF($A$3:$A$366,$A390,L$3:L$366)</f>
        <v>6619.8279999999986</v>
      </c>
      <c r="M390" s="32">
        <f t="shared" si="30"/>
        <v>6519.8930000000009</v>
      </c>
      <c r="N390" s="32">
        <f t="shared" si="30"/>
        <v>6689.0069999999996</v>
      </c>
      <c r="O390" s="32">
        <f t="shared" si="30"/>
        <v>6382.3380000000016</v>
      </c>
      <c r="P390" s="32">
        <f t="shared" si="30"/>
        <v>6586.7029999999995</v>
      </c>
      <c r="Q390" s="32">
        <f t="shared" si="30"/>
        <v>6335.4935999999998</v>
      </c>
      <c r="R390" s="32">
        <f t="shared" si="30"/>
        <v>6283.0592000000006</v>
      </c>
      <c r="S390" s="32">
        <f t="shared" si="30"/>
        <v>6229.706799999999</v>
      </c>
      <c r="T390" s="32">
        <f t="shared" si="30"/>
        <v>6248.9804000000004</v>
      </c>
      <c r="U390" s="32">
        <f t="shared" si="30"/>
        <v>6432.7625346603627</v>
      </c>
      <c r="V390" s="32">
        <f t="shared" si="30"/>
        <v>6703.1740000000009</v>
      </c>
      <c r="W390" s="32">
        <f t="shared" si="30"/>
        <v>6680.4082514326647</v>
      </c>
      <c r="X390" s="32">
        <f t="shared" si="30"/>
        <v>6520.3706738351239</v>
      </c>
      <c r="Y390" s="35">
        <f t="shared" si="30"/>
        <v>6643.3327203985828</v>
      </c>
      <c r="Z390" s="35">
        <f t="shared" si="30"/>
        <v>6791.2280390241149</v>
      </c>
      <c r="AA390" s="35">
        <f t="shared" si="30"/>
        <v>6961.4469007695216</v>
      </c>
      <c r="AB390" s="35">
        <f t="shared" si="30"/>
        <v>7131.6657625149264</v>
      </c>
      <c r="AC390" s="35">
        <f t="shared" si="30"/>
        <v>7301.8846242603349</v>
      </c>
      <c r="AD390" s="32">
        <f t="shared" si="29"/>
        <v>7116.9837437499946</v>
      </c>
      <c r="AE390" s="32">
        <f t="shared" si="27"/>
        <v>7351.8175750000046</v>
      </c>
      <c r="AF390" s="32">
        <f t="shared" si="27"/>
        <v>7586.6514062500128</v>
      </c>
      <c r="AG390" s="32">
        <f t="shared" si="27"/>
        <v>7821.4852375000228</v>
      </c>
      <c r="AH390" s="32">
        <f t="shared" si="27"/>
        <v>8056.3190687500328</v>
      </c>
      <c r="AI390" s="32">
        <f t="shared" si="27"/>
        <v>8291.152900000041</v>
      </c>
      <c r="AJ390" s="32">
        <f t="shared" si="27"/>
        <v>8525.9867312499919</v>
      </c>
      <c r="AK390" s="32">
        <f t="shared" si="30"/>
        <v>8760.8205625000028</v>
      </c>
      <c r="AL390" s="32">
        <f t="shared" ref="AL390:BB393" si="31">SUMIF($A$3:$A$366,$A390,AL$3:AL$366)</f>
        <v>8995.6543937500228</v>
      </c>
      <c r="AM390" s="32">
        <f t="shared" si="31"/>
        <v>9230.4882250000337</v>
      </c>
      <c r="AN390" s="32">
        <f t="shared" si="31"/>
        <v>9465.3220562500428</v>
      </c>
      <c r="AO390" s="32">
        <f t="shared" si="31"/>
        <v>9700.1558874999955</v>
      </c>
      <c r="AP390" s="32">
        <f t="shared" si="31"/>
        <v>9859.1325935202149</v>
      </c>
      <c r="AQ390" s="32">
        <f t="shared" si="31"/>
        <v>10018.109299540445</v>
      </c>
      <c r="AR390" s="32">
        <f t="shared" si="31"/>
        <v>10177.086005560681</v>
      </c>
      <c r="AS390" s="32">
        <f t="shared" si="31"/>
        <v>10336.062711580911</v>
      </c>
      <c r="AT390" s="32">
        <f t="shared" si="31"/>
        <v>10495.039417601143</v>
      </c>
      <c r="AU390" s="32">
        <f t="shared" si="31"/>
        <v>10654.016123621375</v>
      </c>
      <c r="AV390" s="32">
        <f t="shared" si="31"/>
        <v>10812.992829641607</v>
      </c>
      <c r="AW390" s="32">
        <f t="shared" si="31"/>
        <v>10971.969535661843</v>
      </c>
      <c r="AX390" s="35">
        <f t="shared" si="31"/>
        <v>11026.254149539693</v>
      </c>
      <c r="AY390" s="35">
        <f t="shared" si="31"/>
        <v>11297.677218928899</v>
      </c>
      <c r="AZ390" s="35">
        <f t="shared" si="31"/>
        <v>11569.100288318115</v>
      </c>
      <c r="BA390" s="35">
        <f t="shared" si="31"/>
        <v>11840.523357707318</v>
      </c>
      <c r="BB390" s="35">
        <f t="shared" si="31"/>
        <v>12111.946427096536</v>
      </c>
    </row>
    <row r="391" spans="1:54" s="31" customFormat="1" x14ac:dyDescent="0.2">
      <c r="A391" s="31" t="s">
        <v>308</v>
      </c>
      <c r="E391" s="32">
        <f t="shared" si="28"/>
        <v>4996.777000000001</v>
      </c>
      <c r="F391" s="32">
        <f t="shared" si="28"/>
        <v>5116.1329999999998</v>
      </c>
      <c r="G391" s="32">
        <f t="shared" si="28"/>
        <v>5127.6840000000002</v>
      </c>
      <c r="H391" s="32">
        <f t="shared" si="28"/>
        <v>5020.1329999999989</v>
      </c>
      <c r="I391" s="32">
        <f t="shared" si="28"/>
        <v>4994.5859999999993</v>
      </c>
      <c r="J391" s="32">
        <f t="shared" si="28"/>
        <v>4971.7650000000003</v>
      </c>
      <c r="K391" s="32">
        <f t="shared" si="28"/>
        <v>5351.1099999999988</v>
      </c>
      <c r="L391" s="32">
        <f t="shared" si="28"/>
        <v>5601.6869999999981</v>
      </c>
      <c r="M391" s="32">
        <f t="shared" si="28"/>
        <v>5671.3</v>
      </c>
      <c r="N391" s="32">
        <f t="shared" si="28"/>
        <v>5617.7840000000006</v>
      </c>
      <c r="O391" s="32">
        <f t="shared" si="28"/>
        <v>5607.3619999999983</v>
      </c>
      <c r="P391" s="32">
        <f t="shared" si="28"/>
        <v>5626.4360000000024</v>
      </c>
      <c r="Q391" s="32">
        <f t="shared" si="28"/>
        <v>5198.4195053603244</v>
      </c>
      <c r="R391" s="32">
        <f t="shared" si="28"/>
        <v>5233.5898790202436</v>
      </c>
      <c r="S391" s="32">
        <f t="shared" si="28"/>
        <v>4811.5812526801637</v>
      </c>
      <c r="T391" s="32">
        <f t="shared" si="28"/>
        <v>4837.9286263400809</v>
      </c>
      <c r="U391" s="32">
        <f t="shared" si="30"/>
        <v>4951.1134951765343</v>
      </c>
      <c r="V391" s="32">
        <f t="shared" si="30"/>
        <v>5358.367000000002</v>
      </c>
      <c r="W391" s="32">
        <f t="shared" si="30"/>
        <v>5492.6252042105252</v>
      </c>
      <c r="X391" s="32">
        <f t="shared" si="30"/>
        <v>5399.5817888888887</v>
      </c>
      <c r="Y391" s="35">
        <f t="shared" si="30"/>
        <v>5362.0304843831937</v>
      </c>
      <c r="Z391" s="35">
        <f t="shared" si="30"/>
        <v>5521.6431355325358</v>
      </c>
      <c r="AA391" s="35">
        <f t="shared" si="30"/>
        <v>5684.3245433198117</v>
      </c>
      <c r="AB391" s="35">
        <f t="shared" si="30"/>
        <v>5847.2690034745074</v>
      </c>
      <c r="AC391" s="35">
        <f t="shared" si="30"/>
        <v>6010.2134636292012</v>
      </c>
      <c r="AD391" s="32">
        <f t="shared" si="29"/>
        <v>2116.8099312499958</v>
      </c>
      <c r="AE391" s="32">
        <f t="shared" si="29"/>
        <v>2203.6075750000005</v>
      </c>
      <c r="AF391" s="32">
        <f t="shared" si="29"/>
        <v>2290.4052187500038</v>
      </c>
      <c r="AG391" s="32">
        <f t="shared" si="29"/>
        <v>2377.2028624999921</v>
      </c>
      <c r="AH391" s="32">
        <f t="shared" si="29"/>
        <v>2464.0005062499959</v>
      </c>
      <c r="AI391" s="32">
        <f t="shared" si="29"/>
        <v>2550.798150000001</v>
      </c>
      <c r="AJ391" s="32">
        <f t="shared" si="29"/>
        <v>2637.5957937500048</v>
      </c>
      <c r="AK391" s="32">
        <f t="shared" si="29"/>
        <v>2724.3934374999963</v>
      </c>
      <c r="AL391" s="32">
        <f t="shared" si="29"/>
        <v>2811.1910812499987</v>
      </c>
      <c r="AM391" s="32">
        <f t="shared" si="29"/>
        <v>2897.9887250000011</v>
      </c>
      <c r="AN391" s="32">
        <f t="shared" si="29"/>
        <v>2984.7863687499917</v>
      </c>
      <c r="AO391" s="32">
        <f t="shared" si="29"/>
        <v>3071.584012499995</v>
      </c>
      <c r="AP391" s="32">
        <f t="shared" si="29"/>
        <v>3117.8991963193866</v>
      </c>
      <c r="AQ391" s="32">
        <f t="shared" si="29"/>
        <v>3164.2143801387729</v>
      </c>
      <c r="AR391" s="32">
        <f t="shared" si="29"/>
        <v>3210.5295639581618</v>
      </c>
      <c r="AS391" s="32">
        <f t="shared" si="29"/>
        <v>3256.8447477775467</v>
      </c>
      <c r="AT391" s="32">
        <f t="shared" si="31"/>
        <v>3303.1599315969329</v>
      </c>
      <c r="AU391" s="32">
        <f t="shared" si="31"/>
        <v>3349.4751154163205</v>
      </c>
      <c r="AV391" s="32">
        <f t="shared" si="31"/>
        <v>3395.7902992357058</v>
      </c>
      <c r="AW391" s="32">
        <f t="shared" si="31"/>
        <v>3442.1054830550929</v>
      </c>
      <c r="AX391" s="35">
        <f t="shared" si="31"/>
        <v>3469.4349594268365</v>
      </c>
      <c r="AY391" s="35">
        <f t="shared" si="31"/>
        <v>3606.0823412855525</v>
      </c>
      <c r="AZ391" s="35">
        <f t="shared" si="31"/>
        <v>3742.7297231442672</v>
      </c>
      <c r="BA391" s="35">
        <f t="shared" si="31"/>
        <v>3879.3771050029764</v>
      </c>
      <c r="BB391" s="35">
        <f t="shared" si="31"/>
        <v>4016.0244868616919</v>
      </c>
    </row>
    <row r="392" spans="1:54" s="31" customFormat="1" x14ac:dyDescent="0.2">
      <c r="A392" s="31" t="s">
        <v>339</v>
      </c>
      <c r="E392" s="32">
        <f t="shared" si="28"/>
        <v>15855.403057674419</v>
      </c>
      <c r="F392" s="32">
        <f t="shared" si="28"/>
        <v>16080.460566511629</v>
      </c>
      <c r="G392" s="32">
        <f t="shared" si="28"/>
        <v>15744.038048372087</v>
      </c>
      <c r="H392" s="32">
        <f t="shared" si="28"/>
        <v>15457.464852093022</v>
      </c>
      <c r="I392" s="32">
        <f t="shared" si="28"/>
        <v>15059.185885581392</v>
      </c>
      <c r="J392" s="32">
        <f t="shared" si="28"/>
        <v>15076.444568372093</v>
      </c>
      <c r="K392" s="32">
        <f t="shared" si="28"/>
        <v>15523.694084651166</v>
      </c>
      <c r="L392" s="32">
        <f t="shared" si="28"/>
        <v>15788.648967441861</v>
      </c>
      <c r="M392" s="32">
        <f t="shared" si="28"/>
        <v>15642.062066976745</v>
      </c>
      <c r="N392" s="32">
        <f t="shared" si="28"/>
        <v>15607.491224186047</v>
      </c>
      <c r="O392" s="32">
        <f t="shared" si="28"/>
        <v>15571.812376744185</v>
      </c>
      <c r="P392" s="32">
        <f t="shared" si="28"/>
        <v>16242.297544186047</v>
      </c>
      <c r="Q392" s="32">
        <f t="shared" si="28"/>
        <v>15976.912035348838</v>
      </c>
      <c r="R392" s="32">
        <f t="shared" si="28"/>
        <v>15523.225526511629</v>
      </c>
      <c r="S392" s="32">
        <f t="shared" si="28"/>
        <v>15104.29401767442</v>
      </c>
      <c r="T392" s="32">
        <f t="shared" si="28"/>
        <v>15346.020508837208</v>
      </c>
      <c r="U392" s="32">
        <f t="shared" si="30"/>
        <v>15587.872866976742</v>
      </c>
      <c r="V392" s="32">
        <f t="shared" si="30"/>
        <v>15981.472999999998</v>
      </c>
      <c r="W392" s="32">
        <f t="shared" si="30"/>
        <v>16180.399933582341</v>
      </c>
      <c r="X392" s="32">
        <f t="shared" si="30"/>
        <v>16237.117534407522</v>
      </c>
      <c r="Y392" s="35">
        <f t="shared" si="30"/>
        <v>16017.284394061506</v>
      </c>
      <c r="Z392" s="35">
        <f t="shared" si="30"/>
        <v>16286.035363256569</v>
      </c>
      <c r="AA392" s="35">
        <f t="shared" si="30"/>
        <v>16555.862071898977</v>
      </c>
      <c r="AB392" s="35">
        <f t="shared" si="30"/>
        <v>16825.68878054139</v>
      </c>
      <c r="AC392" s="35">
        <f t="shared" si="30"/>
        <v>17095.515489183788</v>
      </c>
      <c r="AD392" s="32">
        <f t="shared" si="29"/>
        <v>4897.6937599999865</v>
      </c>
      <c r="AE392" s="32">
        <f t="shared" si="29"/>
        <v>5031.4108249999817</v>
      </c>
      <c r="AF392" s="32">
        <f t="shared" si="29"/>
        <v>5165.1371274999756</v>
      </c>
      <c r="AG392" s="32">
        <f t="shared" si="29"/>
        <v>5298.8634299999694</v>
      </c>
      <c r="AH392" s="32">
        <f t="shared" si="29"/>
        <v>5432.5897324999605</v>
      </c>
      <c r="AI392" s="32">
        <f t="shared" si="29"/>
        <v>5566.3160349999889</v>
      </c>
      <c r="AJ392" s="32">
        <f t="shared" si="29"/>
        <v>5700.0423374999818</v>
      </c>
      <c r="AK392" s="32">
        <f t="shared" si="29"/>
        <v>5833.7686399999748</v>
      </c>
      <c r="AL392" s="32">
        <f t="shared" si="29"/>
        <v>5967.4949424999686</v>
      </c>
      <c r="AM392" s="32">
        <f t="shared" si="29"/>
        <v>6101.2212449999615</v>
      </c>
      <c r="AN392" s="32">
        <f t="shared" si="29"/>
        <v>6234.9475474999863</v>
      </c>
      <c r="AO392" s="32">
        <f t="shared" si="29"/>
        <v>6368.6738499999847</v>
      </c>
      <c r="AP392" s="32">
        <f t="shared" si="29"/>
        <v>6378.7055457946763</v>
      </c>
      <c r="AQ392" s="32">
        <f t="shared" si="29"/>
        <v>6388.7372415893533</v>
      </c>
      <c r="AR392" s="32">
        <f t="shared" si="29"/>
        <v>6398.7689373840312</v>
      </c>
      <c r="AS392" s="32">
        <f t="shared" si="29"/>
        <v>6408.8006331787064</v>
      </c>
      <c r="AT392" s="32">
        <f t="shared" si="31"/>
        <v>6418.8323289733808</v>
      </c>
      <c r="AU392" s="32">
        <f t="shared" si="31"/>
        <v>6428.8640247680614</v>
      </c>
      <c r="AV392" s="32">
        <f t="shared" si="31"/>
        <v>6438.8957205627403</v>
      </c>
      <c r="AW392" s="32">
        <f t="shared" si="31"/>
        <v>6448.9274163574137</v>
      </c>
      <c r="AX392" s="35">
        <f t="shared" si="31"/>
        <v>6489.6714296771388</v>
      </c>
      <c r="AY392" s="35">
        <f t="shared" si="31"/>
        <v>6693.3914962757608</v>
      </c>
      <c r="AZ392" s="35">
        <f t="shared" si="31"/>
        <v>6897.1115628743801</v>
      </c>
      <c r="BA392" s="35">
        <f t="shared" si="31"/>
        <v>7100.8316294730002</v>
      </c>
      <c r="BB392" s="35">
        <f t="shared" si="31"/>
        <v>7304.5516960716241</v>
      </c>
    </row>
    <row r="393" spans="1:54" s="31" customFormat="1" x14ac:dyDescent="0.2">
      <c r="A393" s="31" t="s">
        <v>263</v>
      </c>
      <c r="E393" s="32">
        <f t="shared" si="28"/>
        <v>1745.279112303469</v>
      </c>
      <c r="F393" s="32">
        <f t="shared" si="28"/>
        <v>1865.9564694285</v>
      </c>
      <c r="G393" s="32">
        <f t="shared" si="28"/>
        <v>1949.2707656600949</v>
      </c>
      <c r="H393" s="32">
        <f t="shared" si="28"/>
        <v>1831.5466169203894</v>
      </c>
      <c r="I393" s="32">
        <f t="shared" si="28"/>
        <v>2150.3384205141006</v>
      </c>
      <c r="J393" s="32">
        <f t="shared" si="28"/>
        <v>2031.7115687546793</v>
      </c>
      <c r="K393" s="32">
        <f t="shared" si="28"/>
        <v>2133.4446448714757</v>
      </c>
      <c r="L393" s="32">
        <f t="shared" si="28"/>
        <v>2060.6301709508357</v>
      </c>
      <c r="M393" s="32">
        <f t="shared" si="28"/>
        <v>1985.7957050162213</v>
      </c>
      <c r="N393" s="32">
        <f t="shared" si="28"/>
        <v>2083.2705293236841</v>
      </c>
      <c r="O393" s="32">
        <f t="shared" si="28"/>
        <v>2035.2069972548043</v>
      </c>
      <c r="P393" s="32">
        <f t="shared" si="28"/>
        <v>2046.9352008984276</v>
      </c>
      <c r="Q393" s="32">
        <f t="shared" si="28"/>
        <v>2136.4799607187424</v>
      </c>
      <c r="R393" s="32">
        <f t="shared" si="28"/>
        <v>1998.5687205390564</v>
      </c>
      <c r="S393" s="32">
        <f t="shared" si="28"/>
        <v>2014.8194803593713</v>
      </c>
      <c r="T393" s="32">
        <f t="shared" si="28"/>
        <v>2604.0102401796862</v>
      </c>
      <c r="U393" s="32">
        <f t="shared" si="30"/>
        <v>2113.5435065635143</v>
      </c>
      <c r="V393" s="32">
        <f t="shared" si="30"/>
        <v>2489.2289999999998</v>
      </c>
      <c r="W393" s="32">
        <f t="shared" si="30"/>
        <v>2384.888178376315</v>
      </c>
      <c r="X393" s="32">
        <f t="shared" si="30"/>
        <v>2046.9934193548386</v>
      </c>
      <c r="Y393" s="35">
        <f t="shared" si="30"/>
        <v>2470.6297891566351</v>
      </c>
      <c r="Z393" s="35">
        <f t="shared" si="30"/>
        <v>2694.6652096040116</v>
      </c>
      <c r="AA393" s="35">
        <f t="shared" si="30"/>
        <v>2918.8888741268729</v>
      </c>
      <c r="AB393" s="35">
        <f t="shared" si="30"/>
        <v>3143.1125386497297</v>
      </c>
      <c r="AC393" s="35">
        <f t="shared" si="30"/>
        <v>3367.3362031725906</v>
      </c>
      <c r="AD393" s="32">
        <f t="shared" si="29"/>
        <v>5505.6136350000161</v>
      </c>
      <c r="AE393" s="32">
        <f t="shared" si="29"/>
        <v>5598.6959750000051</v>
      </c>
      <c r="AF393" s="32">
        <f t="shared" si="29"/>
        <v>5691.7783149999932</v>
      </c>
      <c r="AG393" s="32">
        <f t="shared" si="29"/>
        <v>5784.8606550000113</v>
      </c>
      <c r="AH393" s="32">
        <f t="shared" si="29"/>
        <v>5877.9429950000003</v>
      </c>
      <c r="AI393" s="32">
        <f t="shared" si="29"/>
        <v>5971.0253350000185</v>
      </c>
      <c r="AJ393" s="32">
        <f t="shared" si="29"/>
        <v>6064.1076750000066</v>
      </c>
      <c r="AK393" s="32">
        <f t="shared" si="29"/>
        <v>6157.1900149999956</v>
      </c>
      <c r="AL393" s="32">
        <f t="shared" si="29"/>
        <v>6250.2723550000137</v>
      </c>
      <c r="AM393" s="32">
        <f t="shared" si="29"/>
        <v>6343.3546950000018</v>
      </c>
      <c r="AN393" s="32">
        <f t="shared" si="29"/>
        <v>6436.4370350000199</v>
      </c>
      <c r="AO393" s="32">
        <f t="shared" si="29"/>
        <v>6529.5193750000089</v>
      </c>
      <c r="AP393" s="32">
        <f t="shared" si="29"/>
        <v>6554.8632816930021</v>
      </c>
      <c r="AQ393" s="32">
        <f t="shared" si="29"/>
        <v>6580.2071883860026</v>
      </c>
      <c r="AR393" s="32">
        <f t="shared" si="29"/>
        <v>6605.5510950790031</v>
      </c>
      <c r="AS393" s="32">
        <f t="shared" si="29"/>
        <v>6630.8950017720026</v>
      </c>
      <c r="AT393" s="32">
        <f t="shared" si="31"/>
        <v>6656.2389084650104</v>
      </c>
      <c r="AU393" s="32">
        <f t="shared" si="31"/>
        <v>6681.5828151580108</v>
      </c>
      <c r="AV393" s="32">
        <f t="shared" si="31"/>
        <v>6706.9267218510113</v>
      </c>
      <c r="AW393" s="32">
        <f t="shared" si="31"/>
        <v>6732.2706285440117</v>
      </c>
      <c r="AX393" s="35">
        <f t="shared" si="31"/>
        <v>6877.622264331766</v>
      </c>
      <c r="AY393" s="35">
        <f t="shared" si="31"/>
        <v>7604.3804432705956</v>
      </c>
      <c r="AZ393" s="35">
        <f t="shared" si="31"/>
        <v>8331.1386222094243</v>
      </c>
      <c r="BA393" s="35">
        <f t="shared" si="31"/>
        <v>9057.8968011482539</v>
      </c>
      <c r="BB393" s="35">
        <f t="shared" si="31"/>
        <v>9784.6549800870853</v>
      </c>
    </row>
  </sheetData>
  <mergeCells count="2">
    <mergeCell ref="E1:AC1"/>
    <mergeCell ref="AD1:B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8210D-CF37-45F6-B7E8-3711DDF82076}">
  <dimension ref="A1:AC393"/>
  <sheetViews>
    <sheetView workbookViewId="0">
      <selection activeCell="I16" sqref="I16"/>
    </sheetView>
  </sheetViews>
  <sheetFormatPr defaultColWidth="8.85546875" defaultRowHeight="12.75" x14ac:dyDescent="0.2"/>
  <cols>
    <col min="1" max="1" width="8.5703125" style="4" bestFit="1" customWidth="1"/>
    <col min="2" max="2" width="3.140625" style="4" bestFit="1" customWidth="1"/>
    <col min="3" max="3" width="6" style="4" bestFit="1" customWidth="1"/>
    <col min="4" max="4" width="19.5703125" style="4" customWidth="1"/>
    <col min="5" max="25" width="6.42578125" style="12" bestFit="1" customWidth="1"/>
    <col min="26" max="29" width="6.42578125" style="9" bestFit="1" customWidth="1"/>
    <col min="30" max="16384" width="8.85546875" style="4"/>
  </cols>
  <sheetData>
    <row r="1" spans="1:29" x14ac:dyDescent="0.2">
      <c r="A1" s="2"/>
      <c r="B1" s="2"/>
      <c r="C1" s="2"/>
      <c r="D1" s="2"/>
      <c r="E1" s="56" t="s">
        <v>386</v>
      </c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</row>
    <row r="2" spans="1:29" x14ac:dyDescent="0.2">
      <c r="A2" s="1" t="s">
        <v>0</v>
      </c>
      <c r="B2" s="1" t="s">
        <v>1</v>
      </c>
      <c r="C2" s="1" t="s">
        <v>2</v>
      </c>
      <c r="D2" s="1" t="s">
        <v>3</v>
      </c>
      <c r="E2" s="11">
        <v>2000</v>
      </c>
      <c r="F2" s="11">
        <v>2001</v>
      </c>
      <c r="G2" s="11">
        <v>2002</v>
      </c>
      <c r="H2" s="11">
        <v>2003</v>
      </c>
      <c r="I2" s="11">
        <v>2004</v>
      </c>
      <c r="J2" s="11">
        <v>2005</v>
      </c>
      <c r="K2" s="11">
        <v>2006</v>
      </c>
      <c r="L2" s="11">
        <v>2007</v>
      </c>
      <c r="M2" s="11">
        <v>2008</v>
      </c>
      <c r="N2" s="11">
        <v>2009</v>
      </c>
      <c r="O2" s="11">
        <v>2010</v>
      </c>
      <c r="P2" s="11">
        <v>2011</v>
      </c>
      <c r="Q2" s="11">
        <v>2012</v>
      </c>
      <c r="R2" s="11">
        <v>2013</v>
      </c>
      <c r="S2" s="11">
        <v>2014</v>
      </c>
      <c r="T2" s="11">
        <v>2015</v>
      </c>
      <c r="U2" s="11">
        <v>2016</v>
      </c>
      <c r="V2" s="11">
        <v>2017</v>
      </c>
      <c r="W2" s="11">
        <v>2018</v>
      </c>
      <c r="X2" s="11">
        <v>2019</v>
      </c>
      <c r="Y2" s="11">
        <v>2020</v>
      </c>
      <c r="Z2" s="7">
        <v>2025</v>
      </c>
      <c r="AA2" s="7">
        <v>2030</v>
      </c>
      <c r="AB2" s="7">
        <v>2035</v>
      </c>
      <c r="AC2" s="7">
        <v>2040</v>
      </c>
    </row>
    <row r="3" spans="1:29" x14ac:dyDescent="0.2">
      <c r="A3" s="2" t="s">
        <v>4</v>
      </c>
      <c r="B3" s="2" t="str">
        <f t="shared" ref="B3:B10" si="0">LEFT(C3,2)</f>
        <v>33</v>
      </c>
      <c r="C3" s="2">
        <v>33001</v>
      </c>
      <c r="D3" s="2" t="s">
        <v>5</v>
      </c>
      <c r="E3" s="10">
        <v>0.97780479094422301</v>
      </c>
      <c r="F3" s="10">
        <v>0.97780479094422301</v>
      </c>
      <c r="G3" s="10">
        <v>0.97780479094422301</v>
      </c>
      <c r="H3" s="10">
        <v>0.97780479094422301</v>
      </c>
      <c r="I3" s="10">
        <v>0.97780479094422301</v>
      </c>
      <c r="J3" s="10">
        <v>0.97780479094422301</v>
      </c>
      <c r="K3" s="10">
        <v>0.97780479094422301</v>
      </c>
      <c r="L3" s="10">
        <v>0.97780479094422301</v>
      </c>
      <c r="M3" s="10">
        <v>0.97780479094422301</v>
      </c>
      <c r="N3" s="10">
        <v>0.97780479094422301</v>
      </c>
      <c r="O3" s="10">
        <v>0.97780479094422301</v>
      </c>
      <c r="P3" s="10">
        <v>0.97780479094422301</v>
      </c>
      <c r="Q3" s="10">
        <v>0.97780479094422301</v>
      </c>
      <c r="R3" s="10">
        <v>0.9778047909442229</v>
      </c>
      <c r="S3" s="10">
        <v>0.9778047909442229</v>
      </c>
      <c r="T3" s="10">
        <v>0.97780479094422301</v>
      </c>
      <c r="U3" s="10">
        <v>0.97780479094422301</v>
      </c>
      <c r="V3" s="10">
        <v>0.97780479094422301</v>
      </c>
      <c r="W3" s="10">
        <v>0.97780479094422301</v>
      </c>
      <c r="X3" s="10">
        <v>0.97780479094422301</v>
      </c>
      <c r="Y3" s="10">
        <v>0.97780479094422301</v>
      </c>
      <c r="Z3" s="13">
        <v>0.97780479094422301</v>
      </c>
      <c r="AA3" s="13">
        <v>0.97780479094422301</v>
      </c>
      <c r="AB3" s="13">
        <v>0.9778047909442229</v>
      </c>
      <c r="AC3" s="13">
        <v>0.97780479094422301</v>
      </c>
    </row>
    <row r="4" spans="1:29" x14ac:dyDescent="0.2">
      <c r="A4" s="2" t="s">
        <v>4</v>
      </c>
      <c r="B4" s="2" t="str">
        <f t="shared" si="0"/>
        <v>33</v>
      </c>
      <c r="C4" s="2">
        <v>33002</v>
      </c>
      <c r="D4" s="2" t="s">
        <v>6</v>
      </c>
      <c r="E4" s="10">
        <v>0.8761030050051577</v>
      </c>
      <c r="F4" s="10">
        <v>0.87857719841856419</v>
      </c>
      <c r="G4" s="10">
        <v>0.88105139183197068</v>
      </c>
      <c r="H4" s="10">
        <v>0.88352558524537816</v>
      </c>
      <c r="I4" s="10">
        <v>0.88599977865878454</v>
      </c>
      <c r="J4" s="10">
        <v>0.88847397207219114</v>
      </c>
      <c r="K4" s="10">
        <v>0.8909481654855983</v>
      </c>
      <c r="L4" s="10">
        <v>0.8934223588990049</v>
      </c>
      <c r="M4" s="10">
        <v>0.89589655231241139</v>
      </c>
      <c r="N4" s="10">
        <v>0.89837074572581876</v>
      </c>
      <c r="O4" s="10">
        <v>0.90084493913922525</v>
      </c>
      <c r="P4" s="10">
        <v>0.90331913255263174</v>
      </c>
      <c r="Q4" s="10">
        <v>0.90579332596603823</v>
      </c>
      <c r="R4" s="10">
        <v>0.91006916022028495</v>
      </c>
      <c r="S4" s="10">
        <v>0.91434499447452922</v>
      </c>
      <c r="T4" s="10">
        <v>0.91862082872877515</v>
      </c>
      <c r="U4" s="10">
        <v>0.92289666298301942</v>
      </c>
      <c r="V4" s="10">
        <v>0.92717249723726525</v>
      </c>
      <c r="W4" s="10">
        <v>0.93144833149150941</v>
      </c>
      <c r="X4" s="10">
        <v>0.93572416574575534</v>
      </c>
      <c r="Y4" s="10">
        <v>0.93999999999999939</v>
      </c>
      <c r="Z4" s="13">
        <v>0.94427583425424377</v>
      </c>
      <c r="AA4" s="13">
        <v>0.96565500552547157</v>
      </c>
      <c r="AB4" s="13">
        <v>0.97627000368364769</v>
      </c>
      <c r="AC4" s="13">
        <v>0.98688500184182437</v>
      </c>
    </row>
    <row r="5" spans="1:29" x14ac:dyDescent="0.2">
      <c r="A5" s="2" t="s">
        <v>4</v>
      </c>
      <c r="B5" s="2" t="str">
        <f t="shared" si="0"/>
        <v>33</v>
      </c>
      <c r="C5" s="2">
        <v>33003</v>
      </c>
      <c r="D5" s="2" t="s">
        <v>7</v>
      </c>
      <c r="E5" s="10">
        <v>0.38000000000000261</v>
      </c>
      <c r="F5" s="10">
        <v>0.39000000000000051</v>
      </c>
      <c r="G5" s="10">
        <v>0.40000000000000213</v>
      </c>
      <c r="H5" s="10">
        <v>0.41000000000000014</v>
      </c>
      <c r="I5" s="10">
        <v>0.42000000000000171</v>
      </c>
      <c r="J5" s="10">
        <v>0.42999999999999972</v>
      </c>
      <c r="K5" s="10">
        <v>0.44000000000000128</v>
      </c>
      <c r="L5" s="10">
        <v>0.44999999999999929</v>
      </c>
      <c r="M5" s="10">
        <v>0.46000000000000085</v>
      </c>
      <c r="N5" s="10">
        <v>0.47000000000000242</v>
      </c>
      <c r="O5" s="10">
        <v>0.48000000000000043</v>
      </c>
      <c r="P5" s="10">
        <v>0.49000000000000199</v>
      </c>
      <c r="Q5" s="10">
        <v>0.5</v>
      </c>
      <c r="R5" s="10">
        <v>0.50625000000000142</v>
      </c>
      <c r="S5" s="10">
        <v>0.51250000000000107</v>
      </c>
      <c r="T5" s="10">
        <v>0.51875000000000071</v>
      </c>
      <c r="U5" s="10">
        <v>0.52500000000000036</v>
      </c>
      <c r="V5" s="10">
        <v>0.53125000000000178</v>
      </c>
      <c r="W5" s="10">
        <v>0.53750000000000142</v>
      </c>
      <c r="X5" s="10">
        <v>0.54375000000000107</v>
      </c>
      <c r="Y5" s="10">
        <v>0.55000000000000071</v>
      </c>
      <c r="Z5" s="13">
        <v>0.57499999999999574</v>
      </c>
      <c r="AA5" s="13">
        <v>0.69999999999999574</v>
      </c>
      <c r="AB5" s="13">
        <v>0.75</v>
      </c>
      <c r="AC5" s="13">
        <v>0.80000000000000071</v>
      </c>
    </row>
    <row r="6" spans="1:29" x14ac:dyDescent="0.2">
      <c r="A6" s="2" t="s">
        <v>4</v>
      </c>
      <c r="B6" s="2" t="str">
        <f t="shared" si="0"/>
        <v>33</v>
      </c>
      <c r="C6" s="2">
        <v>33004</v>
      </c>
      <c r="D6" s="2" t="s">
        <v>8</v>
      </c>
      <c r="E6" s="10">
        <v>0.63400000000000034</v>
      </c>
      <c r="F6" s="10">
        <v>0.63700000000000045</v>
      </c>
      <c r="G6" s="10">
        <v>0.64000000000000068</v>
      </c>
      <c r="H6" s="10">
        <v>0.64300000000000068</v>
      </c>
      <c r="I6" s="10">
        <v>0.6460000000000008</v>
      </c>
      <c r="J6" s="10">
        <v>0.64900000000000091</v>
      </c>
      <c r="K6" s="10">
        <v>0.65200000000000014</v>
      </c>
      <c r="L6" s="10">
        <v>0.65500000000000025</v>
      </c>
      <c r="M6" s="10">
        <v>0.65800000000000036</v>
      </c>
      <c r="N6" s="10">
        <v>0.66100000000000059</v>
      </c>
      <c r="O6" s="10">
        <v>0.66400000000000059</v>
      </c>
      <c r="P6" s="10">
        <v>0.6670000000000007</v>
      </c>
      <c r="Q6" s="10">
        <v>0.67000000000000082</v>
      </c>
      <c r="R6" s="10">
        <v>0.67375000000000007</v>
      </c>
      <c r="S6" s="10">
        <v>0.67750000000000021</v>
      </c>
      <c r="T6" s="10">
        <v>0.68125000000000036</v>
      </c>
      <c r="U6" s="10">
        <v>0.6850000000000005</v>
      </c>
      <c r="V6" s="10">
        <v>0.68875000000000064</v>
      </c>
      <c r="W6" s="10">
        <v>0.69249999999999989</v>
      </c>
      <c r="X6" s="10">
        <v>0.69625000000000004</v>
      </c>
      <c r="Y6" s="10">
        <v>0.70000000000000018</v>
      </c>
      <c r="Z6" s="13">
        <v>0.70375000000000032</v>
      </c>
      <c r="AA6" s="13">
        <v>0.72250000000000014</v>
      </c>
      <c r="AB6" s="13">
        <v>0.79833333333333201</v>
      </c>
      <c r="AC6" s="13">
        <v>0.87416666666666387</v>
      </c>
    </row>
    <row r="7" spans="1:29" x14ac:dyDescent="0.2">
      <c r="A7" s="2" t="s">
        <v>4</v>
      </c>
      <c r="B7" s="2" t="str">
        <f t="shared" si="0"/>
        <v>33</v>
      </c>
      <c r="C7" s="2">
        <v>33005</v>
      </c>
      <c r="D7" s="2" t="s">
        <v>9</v>
      </c>
      <c r="E7" s="10">
        <v>0.80600000000000049</v>
      </c>
      <c r="F7" s="10">
        <v>0.80800000000000027</v>
      </c>
      <c r="G7" s="10">
        <v>0.8100000000000005</v>
      </c>
      <c r="H7" s="10">
        <v>0.81200000000000028</v>
      </c>
      <c r="I7" s="10">
        <v>0.81400000000000006</v>
      </c>
      <c r="J7" s="10">
        <v>0.81600000000000084</v>
      </c>
      <c r="K7" s="10">
        <v>0.8180000000000005</v>
      </c>
      <c r="L7" s="10">
        <v>0.82000000000000028</v>
      </c>
      <c r="M7" s="10">
        <v>0.82200000000000006</v>
      </c>
      <c r="N7" s="10">
        <v>0.82400000000000073</v>
      </c>
      <c r="O7" s="10">
        <v>0.8260000000000004</v>
      </c>
      <c r="P7" s="10">
        <v>0.82800000000000029</v>
      </c>
      <c r="Q7" s="10">
        <v>0.83000000000000018</v>
      </c>
      <c r="R7" s="10">
        <v>0.83250000000000046</v>
      </c>
      <c r="S7" s="10">
        <v>0.83499999999999996</v>
      </c>
      <c r="T7" s="10">
        <v>0.83750000000000036</v>
      </c>
      <c r="U7" s="10">
        <v>0.83999999999999986</v>
      </c>
      <c r="V7" s="10">
        <v>0.84250000000000025</v>
      </c>
      <c r="W7" s="10">
        <v>0.84500000000000064</v>
      </c>
      <c r="X7" s="10">
        <v>0.84750000000000014</v>
      </c>
      <c r="Y7" s="10">
        <v>0.85000000000000053</v>
      </c>
      <c r="Z7" s="13">
        <v>0.85250000000000004</v>
      </c>
      <c r="AA7" s="13">
        <v>0.86500000000000021</v>
      </c>
      <c r="AB7" s="13">
        <v>0.8774999999999995</v>
      </c>
      <c r="AC7" s="13">
        <v>0.88999999999999979</v>
      </c>
    </row>
    <row r="8" spans="1:29" x14ac:dyDescent="0.2">
      <c r="A8" s="2" t="s">
        <v>4</v>
      </c>
      <c r="B8" s="2" t="str">
        <f t="shared" si="0"/>
        <v>33</v>
      </c>
      <c r="C8" s="2">
        <v>33006</v>
      </c>
      <c r="D8" s="2" t="s">
        <v>10</v>
      </c>
      <c r="E8" s="10">
        <v>0.96770489280812699</v>
      </c>
      <c r="F8" s="10">
        <v>0.96775857236133744</v>
      </c>
      <c r="G8" s="10">
        <v>0.96781225191454801</v>
      </c>
      <c r="H8" s="10">
        <v>0.96786593146775846</v>
      </c>
      <c r="I8" s="10">
        <v>0.96791961102096913</v>
      </c>
      <c r="J8" s="10">
        <v>0.96797329057417947</v>
      </c>
      <c r="K8" s="10">
        <v>0.96802697012739014</v>
      </c>
      <c r="L8" s="10">
        <v>0.9680806496806007</v>
      </c>
      <c r="M8" s="10">
        <v>0.96813432923381115</v>
      </c>
      <c r="N8" s="10">
        <v>0.96818800878702171</v>
      </c>
      <c r="O8" s="10">
        <v>0.96824168834023217</v>
      </c>
      <c r="P8" s="10">
        <v>0.96829536789344273</v>
      </c>
      <c r="Q8" s="10">
        <v>0.96834904744665318</v>
      </c>
      <c r="R8" s="10">
        <v>0.96918041651582154</v>
      </c>
      <c r="S8" s="10">
        <v>0.97001178558498991</v>
      </c>
      <c r="T8" s="10">
        <v>0.97084315465415827</v>
      </c>
      <c r="U8" s="10">
        <v>0.97167452372332663</v>
      </c>
      <c r="V8" s="10">
        <v>0.972505892792495</v>
      </c>
      <c r="W8" s="10">
        <v>0.97333726186166336</v>
      </c>
      <c r="X8" s="10">
        <v>0.97416863093083172</v>
      </c>
      <c r="Y8" s="10">
        <v>0.97500000000000009</v>
      </c>
      <c r="Z8" s="13">
        <v>0.97583136906916823</v>
      </c>
      <c r="AA8" s="13">
        <v>0.97998821441501005</v>
      </c>
      <c r="AB8" s="13">
        <v>0.98414505976085176</v>
      </c>
      <c r="AC8" s="13">
        <v>0.98830190510669358</v>
      </c>
    </row>
    <row r="9" spans="1:29" x14ac:dyDescent="0.2">
      <c r="A9" s="2" t="s">
        <v>4</v>
      </c>
      <c r="B9" s="2" t="str">
        <f t="shared" si="0"/>
        <v>33</v>
      </c>
      <c r="C9" s="2">
        <v>33007</v>
      </c>
      <c r="D9" s="2" t="s">
        <v>11</v>
      </c>
      <c r="E9" s="10">
        <v>0.89550259856721315</v>
      </c>
      <c r="F9" s="10">
        <v>0.89867378630172912</v>
      </c>
      <c r="G9" s="10">
        <v>0.90184497403624597</v>
      </c>
      <c r="H9" s="10">
        <v>0.90501616177076183</v>
      </c>
      <c r="I9" s="10">
        <v>0.9081873495052788</v>
      </c>
      <c r="J9" s="10">
        <v>0.91135853723979476</v>
      </c>
      <c r="K9" s="10">
        <v>0.91452972497431173</v>
      </c>
      <c r="L9" s="10">
        <v>0.91770091270882759</v>
      </c>
      <c r="M9" s="10">
        <v>0.92087210044334444</v>
      </c>
      <c r="N9" s="10">
        <v>0.92404328817786052</v>
      </c>
      <c r="O9" s="10">
        <v>0.92721447591237638</v>
      </c>
      <c r="P9" s="10">
        <v>0.93038566364689312</v>
      </c>
      <c r="Q9" s="10">
        <v>0.9335568513814092</v>
      </c>
      <c r="R9" s="10">
        <v>0.93686224495873383</v>
      </c>
      <c r="S9" s="10">
        <v>0.94016763853605745</v>
      </c>
      <c r="T9" s="10">
        <v>0.94347303211338118</v>
      </c>
      <c r="U9" s="10">
        <v>0.94677842569070503</v>
      </c>
      <c r="V9" s="10">
        <v>0.95008381926802876</v>
      </c>
      <c r="W9" s="10">
        <v>0.9533892128453525</v>
      </c>
      <c r="X9" s="10">
        <v>0.95669460642267634</v>
      </c>
      <c r="Y9" s="10">
        <v>0.96</v>
      </c>
      <c r="Z9" s="13">
        <v>0.9633053935773237</v>
      </c>
      <c r="AA9" s="13">
        <v>0.97983236146394237</v>
      </c>
      <c r="AB9" s="13">
        <v>0.98572157430929486</v>
      </c>
      <c r="AC9" s="13">
        <v>0.99161078715464757</v>
      </c>
    </row>
    <row r="10" spans="1:29" x14ac:dyDescent="0.2">
      <c r="A10" s="2" t="s">
        <v>4</v>
      </c>
      <c r="B10" s="2" t="str">
        <f t="shared" si="0"/>
        <v>33</v>
      </c>
      <c r="C10" s="2">
        <v>33008</v>
      </c>
      <c r="D10" s="2" t="s">
        <v>12</v>
      </c>
      <c r="E10" s="10">
        <v>0.87642678054072132</v>
      </c>
      <c r="F10" s="10">
        <v>0.87927589220492575</v>
      </c>
      <c r="G10" s="10">
        <v>0.88212500386913018</v>
      </c>
      <c r="H10" s="10">
        <v>0.88497411553333449</v>
      </c>
      <c r="I10" s="10">
        <v>0.88782322719753903</v>
      </c>
      <c r="J10" s="10">
        <v>0.89067233886174246</v>
      </c>
      <c r="K10" s="10">
        <v>0.89352145052594711</v>
      </c>
      <c r="L10" s="10">
        <v>0.89637056219015143</v>
      </c>
      <c r="M10" s="10">
        <v>0.89921967385435586</v>
      </c>
      <c r="N10" s="10">
        <v>0.9020687855185594</v>
      </c>
      <c r="O10" s="10">
        <v>0.90491789718276383</v>
      </c>
      <c r="P10" s="10">
        <v>0.90776700884696837</v>
      </c>
      <c r="Q10" s="10">
        <v>0.9106161205111728</v>
      </c>
      <c r="R10" s="10">
        <v>0.91678910544727543</v>
      </c>
      <c r="S10" s="10">
        <v>0.92296209038337906</v>
      </c>
      <c r="T10" s="10">
        <v>0.9291350753194827</v>
      </c>
      <c r="U10" s="10">
        <v>0.93530806025558644</v>
      </c>
      <c r="V10" s="10">
        <v>0.94148104519168996</v>
      </c>
      <c r="W10" s="10">
        <v>0.94765403012779348</v>
      </c>
      <c r="X10" s="10">
        <v>0.95382701506389544</v>
      </c>
      <c r="Y10" s="10">
        <v>0.95999999999999897</v>
      </c>
      <c r="Z10" s="13">
        <v>0.96583333333333421</v>
      </c>
      <c r="AA10" s="13">
        <v>0.99500000000000111</v>
      </c>
      <c r="AB10" s="13">
        <v>0.99583333333333335</v>
      </c>
      <c r="AC10" s="13">
        <v>0.99666666666666681</v>
      </c>
    </row>
    <row r="11" spans="1:29" x14ac:dyDescent="0.2">
      <c r="A11" s="2"/>
      <c r="B11" s="2"/>
      <c r="C11" s="2">
        <v>33009</v>
      </c>
      <c r="D11" s="3" t="s">
        <v>13</v>
      </c>
      <c r="E11" s="10">
        <v>0.95689600056672486</v>
      </c>
      <c r="F11" s="10">
        <v>0.95903908258374304</v>
      </c>
      <c r="G11" s="10">
        <v>0.96118216460076134</v>
      </c>
      <c r="H11" s="10">
        <v>0.96332524661778074</v>
      </c>
      <c r="I11" s="10">
        <v>0.96546832863479892</v>
      </c>
      <c r="J11" s="10">
        <v>0.96761141065181722</v>
      </c>
      <c r="K11" s="10">
        <v>0.96975449266883629</v>
      </c>
      <c r="L11" s="10">
        <v>0.97189757468585469</v>
      </c>
      <c r="M11" s="10">
        <v>0.97404065670287299</v>
      </c>
      <c r="N11" s="10">
        <v>0.97618373871989117</v>
      </c>
      <c r="O11" s="10">
        <v>0.97832682073691046</v>
      </c>
      <c r="P11" s="10">
        <v>0.98046990275392876</v>
      </c>
      <c r="Q11" s="10">
        <v>0.98261298477094705</v>
      </c>
      <c r="R11" s="10">
        <v>0.98353636167457925</v>
      </c>
      <c r="S11" s="10">
        <v>0.98445973857821067</v>
      </c>
      <c r="T11" s="10">
        <v>0.98538311548184254</v>
      </c>
      <c r="U11" s="10">
        <v>0.98630649238547385</v>
      </c>
      <c r="V11" s="10">
        <v>0.9872298692891055</v>
      </c>
      <c r="W11" s="10">
        <v>0.98815324619273714</v>
      </c>
      <c r="X11" s="10">
        <v>0.98907662309636857</v>
      </c>
      <c r="Y11" s="10">
        <v>0.99000000000000021</v>
      </c>
      <c r="Z11" s="13">
        <v>0.99083333333333312</v>
      </c>
      <c r="AA11" s="13">
        <v>0.99499999999999988</v>
      </c>
      <c r="AB11" s="13">
        <v>0.99583333333333335</v>
      </c>
      <c r="AC11" s="13">
        <v>0.99666666666666659</v>
      </c>
    </row>
    <row r="12" spans="1:29" x14ac:dyDescent="0.2">
      <c r="A12" s="2" t="s">
        <v>4</v>
      </c>
      <c r="B12" s="2" t="str">
        <f t="shared" ref="B12:B30" si="1">LEFT(C12,2)</f>
        <v>33</v>
      </c>
      <c r="C12" s="2">
        <v>33010</v>
      </c>
      <c r="D12" s="2" t="s">
        <v>14</v>
      </c>
      <c r="E12" s="10">
        <v>0.95543527017250129</v>
      </c>
      <c r="F12" s="10">
        <v>0.95573009881299997</v>
      </c>
      <c r="G12" s="10">
        <v>0.95602492745349887</v>
      </c>
      <c r="H12" s="10">
        <v>0.95631975609399766</v>
      </c>
      <c r="I12" s="10">
        <v>0.95661458473449634</v>
      </c>
      <c r="J12" s="10">
        <v>0.95690941337499524</v>
      </c>
      <c r="K12" s="10">
        <v>0.95720424201549414</v>
      </c>
      <c r="L12" s="10">
        <v>0.95749907065599305</v>
      </c>
      <c r="M12" s="10">
        <v>0.95779389929649184</v>
      </c>
      <c r="N12" s="10">
        <v>0.95808872793699051</v>
      </c>
      <c r="O12" s="10">
        <v>0.95838355657748919</v>
      </c>
      <c r="P12" s="10">
        <v>0.95867838521798809</v>
      </c>
      <c r="Q12" s="10">
        <v>0.95897321385848688</v>
      </c>
      <c r="R12" s="10">
        <v>0.96035156212617623</v>
      </c>
      <c r="S12" s="10">
        <v>0.96172991039386557</v>
      </c>
      <c r="T12" s="10">
        <v>0.96310825866155425</v>
      </c>
      <c r="U12" s="10">
        <v>0.96448660692924348</v>
      </c>
      <c r="V12" s="10">
        <v>0.96586495519693272</v>
      </c>
      <c r="W12" s="10">
        <v>0.96724330346462195</v>
      </c>
      <c r="X12" s="10">
        <v>0.96862165173231118</v>
      </c>
      <c r="Y12" s="10">
        <v>0.97000000000000008</v>
      </c>
      <c r="Z12" s="13">
        <v>0.97137834826768943</v>
      </c>
      <c r="AA12" s="13">
        <v>0.97827008960613515</v>
      </c>
      <c r="AB12" s="13">
        <v>0.98468005973742345</v>
      </c>
      <c r="AC12" s="13">
        <v>0.99109002986871175</v>
      </c>
    </row>
    <row r="13" spans="1:29" x14ac:dyDescent="0.2">
      <c r="A13" s="2" t="s">
        <v>4</v>
      </c>
      <c r="B13" s="2" t="str">
        <f t="shared" si="1"/>
        <v>33</v>
      </c>
      <c r="C13" s="2">
        <v>33011</v>
      </c>
      <c r="D13" s="2" t="s">
        <v>15</v>
      </c>
      <c r="E13" s="10">
        <v>0.78656787511242321</v>
      </c>
      <c r="F13" s="10">
        <v>0.79080126490140579</v>
      </c>
      <c r="G13" s="10">
        <v>0.79503465469038836</v>
      </c>
      <c r="H13" s="10">
        <v>0.79926804447937094</v>
      </c>
      <c r="I13" s="10">
        <v>0.80350143426835352</v>
      </c>
      <c r="J13" s="10">
        <v>0.8077348240573361</v>
      </c>
      <c r="K13" s="10">
        <v>0.8119682138463169</v>
      </c>
      <c r="L13" s="10">
        <v>0.81620160363529959</v>
      </c>
      <c r="M13" s="10">
        <v>0.82043499342428206</v>
      </c>
      <c r="N13" s="10">
        <v>0.82466838321326463</v>
      </c>
      <c r="O13" s="10">
        <v>0.82890177300224721</v>
      </c>
      <c r="P13" s="10">
        <v>0.83313516279122801</v>
      </c>
      <c r="Q13" s="10">
        <v>0.83736855258021059</v>
      </c>
      <c r="R13" s="10">
        <v>0.84160194236919406</v>
      </c>
      <c r="S13" s="10">
        <v>0.84583533215817663</v>
      </c>
      <c r="T13" s="10">
        <v>0.85006872194715921</v>
      </c>
      <c r="U13" s="10">
        <v>0.85430211173614001</v>
      </c>
      <c r="V13" s="10">
        <v>0.85853550152512259</v>
      </c>
      <c r="W13" s="10">
        <v>0.86276889131410517</v>
      </c>
      <c r="X13" s="10">
        <v>0.86700228110308764</v>
      </c>
      <c r="Y13" s="10">
        <v>0.87123567089207032</v>
      </c>
      <c r="Z13" s="13">
        <v>0.87546906068105201</v>
      </c>
      <c r="AA13" s="13">
        <v>0.8966360096259649</v>
      </c>
      <c r="AB13" s="13">
        <v>0.91780295857087602</v>
      </c>
      <c r="AC13" s="13">
        <v>0.93896990751578713</v>
      </c>
    </row>
    <row r="14" spans="1:29" x14ac:dyDescent="0.2">
      <c r="A14" s="2" t="s">
        <v>4</v>
      </c>
      <c r="B14" s="2" t="str">
        <f t="shared" si="1"/>
        <v>33</v>
      </c>
      <c r="C14" s="2">
        <v>33012</v>
      </c>
      <c r="D14" s="2" t="s">
        <v>16</v>
      </c>
      <c r="E14" s="10">
        <v>0.91132288057774069</v>
      </c>
      <c r="F14" s="10">
        <v>0.91331580286647274</v>
      </c>
      <c r="G14" s="10">
        <v>0.91530872515520478</v>
      </c>
      <c r="H14" s="10">
        <v>0.9173016474439365</v>
      </c>
      <c r="I14" s="10">
        <v>0.91929456973266788</v>
      </c>
      <c r="J14" s="10">
        <v>0.92128749202140003</v>
      </c>
      <c r="K14" s="10">
        <v>0.92328041431013197</v>
      </c>
      <c r="L14" s="10">
        <v>0.92527333659886368</v>
      </c>
      <c r="M14" s="10">
        <v>0.92726625888759517</v>
      </c>
      <c r="N14" s="10">
        <v>0.92925918117632733</v>
      </c>
      <c r="O14" s="10">
        <v>0.93125210346505938</v>
      </c>
      <c r="P14" s="10">
        <v>0.93324502575379142</v>
      </c>
      <c r="Q14" s="10">
        <v>0.93523794804252247</v>
      </c>
      <c r="R14" s="10">
        <v>0.93770820453720738</v>
      </c>
      <c r="S14" s="10">
        <v>0.94017846103189218</v>
      </c>
      <c r="T14" s="10">
        <v>0.94264871752657708</v>
      </c>
      <c r="U14" s="10">
        <v>0.94511897402126177</v>
      </c>
      <c r="V14" s="10">
        <v>0.94758923051594568</v>
      </c>
      <c r="W14" s="10">
        <v>0.95005948701063048</v>
      </c>
      <c r="X14" s="10">
        <v>0.95252974350531516</v>
      </c>
      <c r="Y14" s="10">
        <v>0.95500000000000007</v>
      </c>
      <c r="Z14" s="13">
        <v>0.95747025649468476</v>
      </c>
      <c r="AA14" s="13">
        <v>0.96982153896810797</v>
      </c>
      <c r="AB14" s="13">
        <v>0.97904769264540548</v>
      </c>
      <c r="AC14" s="13">
        <v>0.98827384632270299</v>
      </c>
    </row>
    <row r="15" spans="1:29" x14ac:dyDescent="0.2">
      <c r="A15" s="2" t="s">
        <v>4</v>
      </c>
      <c r="B15" s="2" t="str">
        <f t="shared" si="1"/>
        <v>33</v>
      </c>
      <c r="C15" s="2">
        <v>33013</v>
      </c>
      <c r="D15" s="2" t="s">
        <v>17</v>
      </c>
      <c r="E15" s="10">
        <v>0.98721275599941805</v>
      </c>
      <c r="F15" s="10">
        <v>0.98721275599941805</v>
      </c>
      <c r="G15" s="10">
        <v>0.98721275599941805</v>
      </c>
      <c r="H15" s="10">
        <v>0.98721275599941805</v>
      </c>
      <c r="I15" s="10">
        <v>0.98721275599941805</v>
      </c>
      <c r="J15" s="10">
        <v>0.98721275599941805</v>
      </c>
      <c r="K15" s="10">
        <v>0.98721275599941805</v>
      </c>
      <c r="L15" s="10">
        <v>0.98721275599941816</v>
      </c>
      <c r="M15" s="10">
        <v>0.98721275599941805</v>
      </c>
      <c r="N15" s="10">
        <v>0.98721275599941805</v>
      </c>
      <c r="O15" s="10">
        <v>0.98721275599941805</v>
      </c>
      <c r="P15" s="10">
        <v>0.98721275599941816</v>
      </c>
      <c r="Q15" s="10">
        <v>0.98721275599941805</v>
      </c>
      <c r="R15" s="10">
        <v>0.98721275599941805</v>
      </c>
      <c r="S15" s="10">
        <v>0.98721275599941805</v>
      </c>
      <c r="T15" s="10">
        <v>0.98721275599941805</v>
      </c>
      <c r="U15" s="10">
        <v>0.98721275599941805</v>
      </c>
      <c r="V15" s="10">
        <v>0.98721275599941805</v>
      </c>
      <c r="W15" s="10">
        <v>0.98721275599941805</v>
      </c>
      <c r="X15" s="10">
        <v>0.98721275599941805</v>
      </c>
      <c r="Y15" s="10">
        <v>0.98721275599941805</v>
      </c>
      <c r="Z15" s="13">
        <v>0.98721275599941805</v>
      </c>
      <c r="AA15" s="13">
        <v>0.98721275599941805</v>
      </c>
      <c r="AB15" s="13">
        <v>0.98721275599941805</v>
      </c>
      <c r="AC15" s="13">
        <v>0.98721275599941805</v>
      </c>
    </row>
    <row r="16" spans="1:29" x14ac:dyDescent="0.2">
      <c r="A16" s="2" t="s">
        <v>4</v>
      </c>
      <c r="B16" s="2" t="str">
        <f t="shared" si="1"/>
        <v>33</v>
      </c>
      <c r="C16" s="2">
        <v>33014</v>
      </c>
      <c r="D16" s="2" t="s">
        <v>18</v>
      </c>
      <c r="E16" s="10">
        <v>0.91604286906371524</v>
      </c>
      <c r="F16" s="10">
        <v>0.91856351255074919</v>
      </c>
      <c r="G16" s="10">
        <v>0.92108415603778315</v>
      </c>
      <c r="H16" s="10">
        <v>0.92360479952481722</v>
      </c>
      <c r="I16" s="10">
        <v>0.92612544301185107</v>
      </c>
      <c r="J16" s="10">
        <v>0.92864608649888503</v>
      </c>
      <c r="K16" s="10">
        <v>0.93116672998591898</v>
      </c>
      <c r="L16" s="10">
        <v>0.93368737347295305</v>
      </c>
      <c r="M16" s="10">
        <v>0.9362080169599869</v>
      </c>
      <c r="N16" s="10">
        <v>0.93872866044702086</v>
      </c>
      <c r="O16" s="10">
        <v>0.94124930393405482</v>
      </c>
      <c r="P16" s="10">
        <v>0.94376994742108877</v>
      </c>
      <c r="Q16" s="10">
        <v>0.94629059090812273</v>
      </c>
      <c r="R16" s="10">
        <v>0.94925426704460758</v>
      </c>
      <c r="S16" s="10">
        <v>0.95221794318109243</v>
      </c>
      <c r="T16" s="10">
        <v>0.95518161931757717</v>
      </c>
      <c r="U16" s="10">
        <v>0.95814529545406124</v>
      </c>
      <c r="V16" s="10">
        <v>0.96110897159054609</v>
      </c>
      <c r="W16" s="10">
        <v>0.96407264772703094</v>
      </c>
      <c r="X16" s="10">
        <v>0.96703632386351479</v>
      </c>
      <c r="Y16" s="10">
        <v>0.96999999999999986</v>
      </c>
      <c r="Z16" s="13">
        <v>0.97296367613648371</v>
      </c>
      <c r="AA16" s="13">
        <v>0.98778205681890707</v>
      </c>
      <c r="AB16" s="13">
        <v>0.9910213712126047</v>
      </c>
      <c r="AC16" s="13">
        <v>0.99426068560630232</v>
      </c>
    </row>
    <row r="17" spans="1:29" x14ac:dyDescent="0.2">
      <c r="A17" s="2" t="s">
        <v>4</v>
      </c>
      <c r="B17" s="2" t="str">
        <f t="shared" si="1"/>
        <v>33</v>
      </c>
      <c r="C17" s="2">
        <v>33015</v>
      </c>
      <c r="D17" s="2" t="s">
        <v>19</v>
      </c>
      <c r="E17" s="10">
        <v>0.86399999999999988</v>
      </c>
      <c r="F17" s="10">
        <v>0.86699999999999999</v>
      </c>
      <c r="G17" s="10">
        <v>0.87000000000000011</v>
      </c>
      <c r="H17" s="10">
        <v>0.87300000000000022</v>
      </c>
      <c r="I17" s="10">
        <v>0.87600000000000033</v>
      </c>
      <c r="J17" s="10">
        <v>0.87900000000000056</v>
      </c>
      <c r="K17" s="10">
        <v>0.88199999999999967</v>
      </c>
      <c r="L17" s="10">
        <v>0.88499999999999968</v>
      </c>
      <c r="M17" s="10">
        <v>0.8879999999999999</v>
      </c>
      <c r="N17" s="10">
        <v>0.89100000000000001</v>
      </c>
      <c r="O17" s="10">
        <v>0.89400000000000013</v>
      </c>
      <c r="P17" s="10">
        <v>0.89700000000000024</v>
      </c>
      <c r="Q17" s="10">
        <v>0.90000000000000036</v>
      </c>
      <c r="R17" s="10">
        <v>0.90125000000000022</v>
      </c>
      <c r="S17" s="10">
        <v>0.90250000000000008</v>
      </c>
      <c r="T17" s="10">
        <v>0.90375000000000028</v>
      </c>
      <c r="U17" s="10">
        <v>0.90500000000000003</v>
      </c>
      <c r="V17" s="10">
        <v>0.90625000000000022</v>
      </c>
      <c r="W17" s="10">
        <v>0.90750000000000042</v>
      </c>
      <c r="X17" s="10">
        <v>0.90875000000000017</v>
      </c>
      <c r="Y17" s="10">
        <v>0.91000000000000036</v>
      </c>
      <c r="Z17" s="13">
        <v>0.91124999999999967</v>
      </c>
      <c r="AA17" s="13">
        <v>0.9175000000000002</v>
      </c>
      <c r="AB17" s="13">
        <v>0.92375000000000007</v>
      </c>
      <c r="AC17" s="13">
        <v>0.93000000000000016</v>
      </c>
    </row>
    <row r="18" spans="1:29" x14ac:dyDescent="0.2">
      <c r="A18" s="2" t="s">
        <v>4</v>
      </c>
      <c r="B18" s="2" t="str">
        <f t="shared" si="1"/>
        <v>33</v>
      </c>
      <c r="C18" s="2">
        <v>33016</v>
      </c>
      <c r="D18" s="2" t="s">
        <v>20</v>
      </c>
      <c r="E18" s="10">
        <v>0.59599999999999964</v>
      </c>
      <c r="F18" s="10">
        <v>0.59799999999999942</v>
      </c>
      <c r="G18" s="10">
        <v>0.5999999999999992</v>
      </c>
      <c r="H18" s="10">
        <v>0.60199999999999898</v>
      </c>
      <c r="I18" s="10">
        <v>0.60399999999999965</v>
      </c>
      <c r="J18" s="10">
        <v>0.60599999999999943</v>
      </c>
      <c r="K18" s="10">
        <v>0.60799999999999921</v>
      </c>
      <c r="L18" s="10">
        <v>0.60999999999999988</v>
      </c>
      <c r="M18" s="10">
        <v>0.61199999999999966</v>
      </c>
      <c r="N18" s="10">
        <v>0.61399999999999944</v>
      </c>
      <c r="O18" s="10">
        <v>0.61599999999999921</v>
      </c>
      <c r="P18" s="10">
        <v>0.61799999999999899</v>
      </c>
      <c r="Q18" s="10">
        <v>0.61999999999999966</v>
      </c>
      <c r="R18" s="10">
        <v>0.6225000000000005</v>
      </c>
      <c r="S18" s="10">
        <v>0.625</v>
      </c>
      <c r="T18" s="10">
        <v>0.62750000000000039</v>
      </c>
      <c r="U18" s="10">
        <v>0.62999999999999989</v>
      </c>
      <c r="V18" s="10">
        <v>0.63250000000000017</v>
      </c>
      <c r="W18" s="10">
        <v>0.63500000000000068</v>
      </c>
      <c r="X18" s="10">
        <v>0.63750000000000018</v>
      </c>
      <c r="Y18" s="10">
        <v>0.64000000000000057</v>
      </c>
      <c r="Z18" s="13">
        <v>0.64250000000000007</v>
      </c>
      <c r="AA18" s="13">
        <v>0.65500000000000025</v>
      </c>
      <c r="AB18" s="13">
        <v>0.66750000000000043</v>
      </c>
      <c r="AC18" s="13">
        <v>0.6800000000000006</v>
      </c>
    </row>
    <row r="19" spans="1:29" x14ac:dyDescent="0.2">
      <c r="A19" s="2" t="s">
        <v>4</v>
      </c>
      <c r="B19" s="2" t="str">
        <f t="shared" si="1"/>
        <v>33</v>
      </c>
      <c r="C19" s="2">
        <v>33017</v>
      </c>
      <c r="D19" s="2" t="s">
        <v>21</v>
      </c>
      <c r="E19" s="10">
        <v>0.73599999999999977</v>
      </c>
      <c r="F19" s="10">
        <v>0.73799999999999966</v>
      </c>
      <c r="G19" s="10">
        <v>0.73999999999999932</v>
      </c>
      <c r="H19" s="10">
        <v>0.7419999999999991</v>
      </c>
      <c r="I19" s="10">
        <v>0.74399999999999977</v>
      </c>
      <c r="J19" s="10">
        <v>0.74599999999999955</v>
      </c>
      <c r="K19" s="10">
        <v>0.74799999999999933</v>
      </c>
      <c r="L19" s="10">
        <v>0.75</v>
      </c>
      <c r="M19" s="10">
        <v>0.75199999999999978</v>
      </c>
      <c r="N19" s="10">
        <v>0.75399999999999967</v>
      </c>
      <c r="O19" s="10">
        <v>0.75599999999999923</v>
      </c>
      <c r="P19" s="10">
        <v>0.75799999999999923</v>
      </c>
      <c r="Q19" s="10">
        <v>0.75999999999999979</v>
      </c>
      <c r="R19" s="10">
        <v>0.76250000000000107</v>
      </c>
      <c r="S19" s="10">
        <v>0.76500000000000057</v>
      </c>
      <c r="T19" s="10">
        <v>0.76750000000000096</v>
      </c>
      <c r="U19" s="10">
        <v>0.77000000000000046</v>
      </c>
      <c r="V19" s="10">
        <v>0.77250000000000085</v>
      </c>
      <c r="W19" s="10">
        <v>0.77500000000000124</v>
      </c>
      <c r="X19" s="10">
        <v>0.77750000000000075</v>
      </c>
      <c r="Y19" s="10">
        <v>0.78000000000000114</v>
      </c>
      <c r="Z19" s="13">
        <v>0.78249999999999975</v>
      </c>
      <c r="AA19" s="13">
        <v>0.79500000000000082</v>
      </c>
      <c r="AB19" s="13">
        <v>0.80750000000000099</v>
      </c>
      <c r="AC19" s="13">
        <v>0.82000000000000117</v>
      </c>
    </row>
    <row r="20" spans="1:29" x14ac:dyDescent="0.2">
      <c r="A20" s="2" t="s">
        <v>4</v>
      </c>
      <c r="B20" s="2" t="str">
        <f t="shared" si="1"/>
        <v>33</v>
      </c>
      <c r="C20" s="2">
        <v>33018</v>
      </c>
      <c r="D20" s="2" t="s">
        <v>22</v>
      </c>
      <c r="E20" s="10">
        <v>0.8950277598492149</v>
      </c>
      <c r="F20" s="10">
        <v>0.8970542108135553</v>
      </c>
      <c r="G20" s="10">
        <v>0.8990806617778957</v>
      </c>
      <c r="H20" s="10">
        <v>0.90110711274223698</v>
      </c>
      <c r="I20" s="10">
        <v>0.90313356370657827</v>
      </c>
      <c r="J20" s="10">
        <v>0.90516001467091867</v>
      </c>
      <c r="K20" s="10">
        <v>0.90718646563525907</v>
      </c>
      <c r="L20" s="10">
        <v>0.90921291659960035</v>
      </c>
      <c r="M20" s="10">
        <v>0.91123936756394164</v>
      </c>
      <c r="N20" s="10">
        <v>0.91326581852828204</v>
      </c>
      <c r="O20" s="10">
        <v>0.91529226949262232</v>
      </c>
      <c r="P20" s="10">
        <v>0.91731872045696372</v>
      </c>
      <c r="Q20" s="10">
        <v>0.91934517142130512</v>
      </c>
      <c r="R20" s="10">
        <v>0.92317702499364174</v>
      </c>
      <c r="S20" s="10">
        <v>0.92700887856597891</v>
      </c>
      <c r="T20" s="10">
        <v>0.93084073213831597</v>
      </c>
      <c r="U20" s="10">
        <v>0.93467258571065237</v>
      </c>
      <c r="V20" s="10">
        <v>0.93850443928298943</v>
      </c>
      <c r="W20" s="10">
        <v>0.94233629285532672</v>
      </c>
      <c r="X20" s="10">
        <v>0.946168146427663</v>
      </c>
      <c r="Y20" s="10">
        <v>0.95000000000000018</v>
      </c>
      <c r="Z20" s="13">
        <v>0.95383185357233657</v>
      </c>
      <c r="AA20" s="13">
        <v>0.97299112143402156</v>
      </c>
      <c r="AB20" s="13">
        <v>0.98116074762268057</v>
      </c>
      <c r="AC20" s="13">
        <v>0.98933037381134037</v>
      </c>
    </row>
    <row r="21" spans="1:29" x14ac:dyDescent="0.2">
      <c r="A21" s="2" t="s">
        <v>4</v>
      </c>
      <c r="B21" s="2" t="str">
        <f t="shared" si="1"/>
        <v>33</v>
      </c>
      <c r="C21" s="2">
        <v>33019</v>
      </c>
      <c r="D21" s="2" t="s">
        <v>23</v>
      </c>
      <c r="E21" s="10">
        <v>0.65599999999999969</v>
      </c>
      <c r="F21" s="10">
        <v>0.65799999999999947</v>
      </c>
      <c r="G21" s="10">
        <v>0.65999999999999925</v>
      </c>
      <c r="H21" s="10">
        <v>0.66199999999999903</v>
      </c>
      <c r="I21" s="10">
        <v>0.6639999999999997</v>
      </c>
      <c r="J21" s="10">
        <v>0.66599999999999959</v>
      </c>
      <c r="K21" s="10">
        <v>0.66799999999999937</v>
      </c>
      <c r="L21" s="10">
        <v>0.67</v>
      </c>
      <c r="M21" s="10">
        <v>0.67199999999999971</v>
      </c>
      <c r="N21" s="10">
        <v>0.67399999999999949</v>
      </c>
      <c r="O21" s="10">
        <v>0.67599999999999938</v>
      </c>
      <c r="P21" s="10">
        <v>0.67799999999999894</v>
      </c>
      <c r="Q21" s="10">
        <v>0.67999999999999972</v>
      </c>
      <c r="R21" s="10">
        <v>0.68249999999999922</v>
      </c>
      <c r="S21" s="10">
        <v>0.68499999999999961</v>
      </c>
      <c r="T21" s="10">
        <v>0.68749999999999911</v>
      </c>
      <c r="U21" s="10">
        <v>0.6899999999999995</v>
      </c>
      <c r="V21" s="10">
        <v>0.69249999999999901</v>
      </c>
      <c r="W21" s="10">
        <v>0.6949999999999994</v>
      </c>
      <c r="X21" s="10">
        <v>0.69749999999999979</v>
      </c>
      <c r="Y21" s="10">
        <v>0.69999999999999929</v>
      </c>
      <c r="Z21" s="13">
        <v>0.7083333333333357</v>
      </c>
      <c r="AA21" s="13">
        <v>0.75000000000000355</v>
      </c>
      <c r="AB21" s="13">
        <v>0.76666666666666738</v>
      </c>
      <c r="AC21" s="13">
        <v>0.7833333333333341</v>
      </c>
    </row>
    <row r="22" spans="1:29" x14ac:dyDescent="0.2">
      <c r="A22" s="2" t="s">
        <v>4</v>
      </c>
      <c r="B22" s="2" t="str">
        <f t="shared" si="1"/>
        <v>33</v>
      </c>
      <c r="C22" s="2">
        <v>33020</v>
      </c>
      <c r="D22" s="2" t="s">
        <v>24</v>
      </c>
      <c r="E22" s="10">
        <v>0.44599999999999973</v>
      </c>
      <c r="F22" s="10">
        <v>0.44799999999999995</v>
      </c>
      <c r="G22" s="10">
        <v>0.45000000000000018</v>
      </c>
      <c r="H22" s="10">
        <v>0.45199999999999996</v>
      </c>
      <c r="I22" s="10">
        <v>0.45399999999999974</v>
      </c>
      <c r="J22" s="10">
        <v>0.45599999999999952</v>
      </c>
      <c r="K22" s="10">
        <v>0.45800000000000018</v>
      </c>
      <c r="L22" s="10">
        <v>0.45999999999999991</v>
      </c>
      <c r="M22" s="10">
        <v>0.46199999999999974</v>
      </c>
      <c r="N22" s="10">
        <v>0.46399999999999952</v>
      </c>
      <c r="O22" s="10">
        <v>0.4659999999999993</v>
      </c>
      <c r="P22" s="10">
        <v>0.46799999999999997</v>
      </c>
      <c r="Q22" s="10">
        <v>0.46999999999999975</v>
      </c>
      <c r="R22" s="10">
        <v>0.47199999999999948</v>
      </c>
      <c r="S22" s="10">
        <v>0.47399999999999926</v>
      </c>
      <c r="T22" s="10">
        <v>0.47600000000000003</v>
      </c>
      <c r="U22" s="10">
        <v>0.47799999999999981</v>
      </c>
      <c r="V22" s="10">
        <v>0.47999999999999959</v>
      </c>
      <c r="W22" s="10">
        <v>0.48199999999999937</v>
      </c>
      <c r="X22" s="10">
        <v>0.48399999999999904</v>
      </c>
      <c r="Y22" s="10">
        <v>0.48599999999999977</v>
      </c>
      <c r="Z22" s="13">
        <v>0.49166666666666531</v>
      </c>
      <c r="AA22" s="13">
        <v>0.51999999999999957</v>
      </c>
      <c r="AB22" s="13">
        <v>0.54833333333333378</v>
      </c>
      <c r="AC22" s="13">
        <v>0.57666666666666622</v>
      </c>
    </row>
    <row r="23" spans="1:29" x14ac:dyDescent="0.2">
      <c r="A23" s="2" t="s">
        <v>4</v>
      </c>
      <c r="B23" s="2" t="str">
        <f t="shared" si="1"/>
        <v>33</v>
      </c>
      <c r="C23" s="2">
        <v>33021</v>
      </c>
      <c r="D23" s="2" t="s">
        <v>25</v>
      </c>
      <c r="E23" s="10">
        <v>0.91400000000000059</v>
      </c>
      <c r="F23" s="10">
        <v>0.9170000000000007</v>
      </c>
      <c r="G23" s="10">
        <v>0.91999999999999993</v>
      </c>
      <c r="H23" s="10">
        <v>0.92300000000000004</v>
      </c>
      <c r="I23" s="10">
        <v>0.92600000000000016</v>
      </c>
      <c r="J23" s="10">
        <v>0.92900000000000027</v>
      </c>
      <c r="K23" s="10">
        <v>0.93200000000000027</v>
      </c>
      <c r="L23" s="10">
        <v>0.9350000000000005</v>
      </c>
      <c r="M23" s="10">
        <v>0.93800000000000061</v>
      </c>
      <c r="N23" s="10">
        <v>0.94100000000000084</v>
      </c>
      <c r="O23" s="10">
        <v>0.94399999999999995</v>
      </c>
      <c r="P23" s="10">
        <v>0.94700000000000006</v>
      </c>
      <c r="Q23" s="10">
        <v>0.95000000000000018</v>
      </c>
      <c r="R23" s="10">
        <v>0.9529999999999994</v>
      </c>
      <c r="S23" s="10">
        <v>0.95599999999999952</v>
      </c>
      <c r="T23" s="10">
        <v>0.95899999999999963</v>
      </c>
      <c r="U23" s="10">
        <v>0.96199999999999974</v>
      </c>
      <c r="V23" s="10">
        <v>0.96499999999999986</v>
      </c>
      <c r="W23" s="10">
        <v>0.96799999999999997</v>
      </c>
      <c r="X23" s="10">
        <v>0.97100000000000009</v>
      </c>
      <c r="Y23" s="10">
        <v>0.9740000000000002</v>
      </c>
      <c r="Z23" s="13">
        <v>0.97700000000000031</v>
      </c>
      <c r="AA23" s="13">
        <v>0.99199999999999999</v>
      </c>
      <c r="AB23" s="13">
        <v>0.99383333333333335</v>
      </c>
      <c r="AC23" s="13">
        <v>0.9956666666666667</v>
      </c>
    </row>
    <row r="24" spans="1:29" x14ac:dyDescent="0.2">
      <c r="A24" s="2" t="s">
        <v>4</v>
      </c>
      <c r="B24" s="2" t="str">
        <f t="shared" si="1"/>
        <v>33</v>
      </c>
      <c r="C24" s="2">
        <v>33022</v>
      </c>
      <c r="D24" s="2" t="s">
        <v>26</v>
      </c>
      <c r="E24" s="10">
        <v>0.95599999999999952</v>
      </c>
      <c r="F24" s="10">
        <v>0.9579999999999993</v>
      </c>
      <c r="G24" s="10">
        <v>0.95999999999999908</v>
      </c>
      <c r="H24" s="10">
        <v>0.96199999999999886</v>
      </c>
      <c r="I24" s="10">
        <v>0.96399999999999952</v>
      </c>
      <c r="J24" s="10">
        <v>0.9659999999999993</v>
      </c>
      <c r="K24" s="10">
        <v>0.96799999999999908</v>
      </c>
      <c r="L24" s="10">
        <v>0.96999999999999975</v>
      </c>
      <c r="M24" s="10">
        <v>0.97199999999999953</v>
      </c>
      <c r="N24" s="10">
        <v>0.97399999999999931</v>
      </c>
      <c r="O24" s="10">
        <v>0.97599999999999909</v>
      </c>
      <c r="P24" s="10">
        <v>0.97799999999999876</v>
      </c>
      <c r="Q24" s="10">
        <v>0.97999999999999954</v>
      </c>
      <c r="R24" s="10">
        <v>0.98062500000000008</v>
      </c>
      <c r="S24" s="10">
        <v>0.98124999999999996</v>
      </c>
      <c r="T24" s="10">
        <v>0.98187500000000005</v>
      </c>
      <c r="U24" s="10">
        <v>0.98249999999999993</v>
      </c>
      <c r="V24" s="10">
        <v>0.98312500000000003</v>
      </c>
      <c r="W24" s="10">
        <v>0.98375000000000012</v>
      </c>
      <c r="X24" s="10">
        <v>0.984375</v>
      </c>
      <c r="Y24" s="10">
        <v>0.9850000000000001</v>
      </c>
      <c r="Z24" s="13">
        <v>0.98562500000000008</v>
      </c>
      <c r="AA24" s="13">
        <v>0.98875000000000002</v>
      </c>
      <c r="AB24" s="13">
        <v>0.9916666666666667</v>
      </c>
      <c r="AC24" s="13">
        <v>0.99458333333333326</v>
      </c>
    </row>
    <row r="25" spans="1:29" x14ac:dyDescent="0.2">
      <c r="A25" s="2" t="s">
        <v>4</v>
      </c>
      <c r="B25" s="2" t="str">
        <f t="shared" si="1"/>
        <v>33</v>
      </c>
      <c r="C25" s="2">
        <v>33023</v>
      </c>
      <c r="D25" s="2" t="s">
        <v>27</v>
      </c>
      <c r="E25" s="10">
        <v>0.94653112817629381</v>
      </c>
      <c r="F25" s="10">
        <v>0.94809795150613807</v>
      </c>
      <c r="G25" s="10">
        <v>0.94966477483598233</v>
      </c>
      <c r="H25" s="10">
        <v>0.95123159816582659</v>
      </c>
      <c r="I25" s="10">
        <v>0.95279842149567084</v>
      </c>
      <c r="J25" s="10">
        <v>0.9543652448255151</v>
      </c>
      <c r="K25" s="10">
        <v>0.9559320681553598</v>
      </c>
      <c r="L25" s="10">
        <v>0.95749889148520406</v>
      </c>
      <c r="M25" s="10">
        <v>0.95906571481504832</v>
      </c>
      <c r="N25" s="10">
        <v>0.96063253814489269</v>
      </c>
      <c r="O25" s="10">
        <v>0.96219936147473684</v>
      </c>
      <c r="P25" s="10">
        <v>0.96376618480458109</v>
      </c>
      <c r="Q25" s="10">
        <v>0.96533300813442535</v>
      </c>
      <c r="R25" s="10">
        <v>0.96689983146427017</v>
      </c>
      <c r="S25" s="10">
        <v>0.96846665479411431</v>
      </c>
      <c r="T25" s="10">
        <v>0.97003347812395868</v>
      </c>
      <c r="U25" s="10">
        <v>0.97160030145380283</v>
      </c>
      <c r="V25" s="10">
        <v>0.97316712478364709</v>
      </c>
      <c r="W25" s="10">
        <v>0.97473394811349134</v>
      </c>
      <c r="X25" s="10">
        <v>0.9763007714433356</v>
      </c>
      <c r="Y25" s="10">
        <v>0.97786759477317986</v>
      </c>
      <c r="Z25" s="13">
        <v>0.97943441810302423</v>
      </c>
      <c r="AA25" s="13">
        <v>0.98726853475224541</v>
      </c>
      <c r="AB25" s="13">
        <v>0.9906790231681637</v>
      </c>
      <c r="AC25" s="13">
        <v>0.99408951158408176</v>
      </c>
    </row>
    <row r="26" spans="1:29" x14ac:dyDescent="0.2">
      <c r="A26" s="2" t="s">
        <v>4</v>
      </c>
      <c r="B26" s="2" t="str">
        <f t="shared" si="1"/>
        <v>33</v>
      </c>
      <c r="C26" s="2">
        <v>33024</v>
      </c>
      <c r="D26" s="2" t="s">
        <v>28</v>
      </c>
      <c r="E26" s="10">
        <v>0.94693546161396736</v>
      </c>
      <c r="F26" s="10">
        <v>0.94693546161396736</v>
      </c>
      <c r="G26" s="10">
        <v>0.94693546161396736</v>
      </c>
      <c r="H26" s="10">
        <v>0.94693546161396736</v>
      </c>
      <c r="I26" s="10">
        <v>0.94693546161396736</v>
      </c>
      <c r="J26" s="10">
        <v>0.94693546161396736</v>
      </c>
      <c r="K26" s="10">
        <v>0.94693546161396736</v>
      </c>
      <c r="L26" s="10">
        <v>0.94693546161396736</v>
      </c>
      <c r="M26" s="10">
        <v>0.94693546161396736</v>
      </c>
      <c r="N26" s="10">
        <v>0.94693546161396736</v>
      </c>
      <c r="O26" s="10">
        <v>0.94693546161396736</v>
      </c>
      <c r="P26" s="10">
        <v>0.94693546161396736</v>
      </c>
      <c r="Q26" s="10">
        <v>0.94693546161396724</v>
      </c>
      <c r="R26" s="10">
        <v>0.94856852891222143</v>
      </c>
      <c r="S26" s="10">
        <v>0.95020159621047551</v>
      </c>
      <c r="T26" s="10">
        <v>0.95183466350872947</v>
      </c>
      <c r="U26" s="10">
        <v>0.95346773080698355</v>
      </c>
      <c r="V26" s="10">
        <v>0.95510079810523774</v>
      </c>
      <c r="W26" s="10">
        <v>0.95673386540349181</v>
      </c>
      <c r="X26" s="10">
        <v>0.958366932701746</v>
      </c>
      <c r="Y26" s="10">
        <v>0.95999999999999985</v>
      </c>
      <c r="Z26" s="13">
        <v>0.96163306729825404</v>
      </c>
      <c r="AA26" s="13">
        <v>0.96979840378952431</v>
      </c>
      <c r="AB26" s="13">
        <v>0.97796374028079491</v>
      </c>
      <c r="AC26" s="13">
        <v>0.98612907677206518</v>
      </c>
    </row>
    <row r="27" spans="1:29" x14ac:dyDescent="0.2">
      <c r="A27" s="2" t="s">
        <v>4</v>
      </c>
      <c r="B27" s="2" t="str">
        <f t="shared" si="1"/>
        <v>33</v>
      </c>
      <c r="C27" s="2">
        <v>33025</v>
      </c>
      <c r="D27" s="2" t="s">
        <v>29</v>
      </c>
      <c r="E27" s="10">
        <v>0.96673570186419933</v>
      </c>
      <c r="F27" s="10">
        <v>0.96736871692040882</v>
      </c>
      <c r="G27" s="10">
        <v>0.96800173197661832</v>
      </c>
      <c r="H27" s="10">
        <v>0.9686347470328277</v>
      </c>
      <c r="I27" s="10">
        <v>0.96926776208903731</v>
      </c>
      <c r="J27" s="10">
        <v>0.96990077714524703</v>
      </c>
      <c r="K27" s="10">
        <v>0.97053379220145652</v>
      </c>
      <c r="L27" s="10">
        <v>0.97116680725766613</v>
      </c>
      <c r="M27" s="10">
        <v>0.97179982231387552</v>
      </c>
      <c r="N27" s="10">
        <v>0.97243283737008501</v>
      </c>
      <c r="O27" s="10">
        <v>0.97306585242629451</v>
      </c>
      <c r="P27" s="10">
        <v>0.97369886748250389</v>
      </c>
      <c r="Q27" s="10">
        <v>0.9743318825387135</v>
      </c>
      <c r="R27" s="10">
        <v>0.97496489759492333</v>
      </c>
      <c r="S27" s="10">
        <v>0.97559791265113271</v>
      </c>
      <c r="T27" s="10">
        <v>0.97623092770734221</v>
      </c>
      <c r="U27" s="10">
        <v>0.97686394276355182</v>
      </c>
      <c r="V27" s="10">
        <v>0.9774969578197612</v>
      </c>
      <c r="W27" s="10">
        <v>0.9781299728759707</v>
      </c>
      <c r="X27" s="10">
        <v>0.9787629879321802</v>
      </c>
      <c r="Y27" s="10">
        <v>0.97939600298838958</v>
      </c>
      <c r="Z27" s="13">
        <v>0.98002901804459908</v>
      </c>
      <c r="AA27" s="13">
        <v>0.98319409332564678</v>
      </c>
      <c r="AB27" s="13">
        <v>0.98635916860669459</v>
      </c>
      <c r="AC27" s="13">
        <v>0.98952424388774229</v>
      </c>
    </row>
    <row r="28" spans="1:29" x14ac:dyDescent="0.2">
      <c r="A28" s="2" t="s">
        <v>4</v>
      </c>
      <c r="B28" s="2" t="str">
        <f t="shared" si="1"/>
        <v>33</v>
      </c>
      <c r="C28" s="2">
        <v>33026</v>
      </c>
      <c r="D28" s="2" t="s">
        <v>30</v>
      </c>
      <c r="E28" s="10">
        <v>0.98337897275262465</v>
      </c>
      <c r="F28" s="10">
        <v>0.98337897275262465</v>
      </c>
      <c r="G28" s="10">
        <v>0.98337897275262476</v>
      </c>
      <c r="H28" s="10">
        <v>0.98337897275262476</v>
      </c>
      <c r="I28" s="10">
        <v>0.98337897275262476</v>
      </c>
      <c r="J28" s="10">
        <v>0.98337897275262476</v>
      </c>
      <c r="K28" s="10">
        <v>0.98337897275262465</v>
      </c>
      <c r="L28" s="10">
        <v>0.98337897275262476</v>
      </c>
      <c r="M28" s="10">
        <v>0.98337897275262476</v>
      </c>
      <c r="N28" s="10">
        <v>0.98337897275262487</v>
      </c>
      <c r="O28" s="10">
        <v>0.98337897275262476</v>
      </c>
      <c r="P28" s="10">
        <v>0.98337897275262476</v>
      </c>
      <c r="Q28" s="10">
        <v>0.98337897275262476</v>
      </c>
      <c r="R28" s="10">
        <v>0.98337897275262465</v>
      </c>
      <c r="S28" s="10">
        <v>0.98337897275262487</v>
      </c>
      <c r="T28" s="10">
        <v>0.98337897275262476</v>
      </c>
      <c r="U28" s="10">
        <v>0.98337897275262476</v>
      </c>
      <c r="V28" s="10">
        <v>0.98337897275262476</v>
      </c>
      <c r="W28" s="10">
        <v>0.98337897275262476</v>
      </c>
      <c r="X28" s="10">
        <v>0.98337897275262476</v>
      </c>
      <c r="Y28" s="10">
        <v>0.98337897275262476</v>
      </c>
      <c r="Z28" s="13">
        <v>0.98337897275262476</v>
      </c>
      <c r="AA28" s="13">
        <v>0.98337897275262476</v>
      </c>
      <c r="AB28" s="13">
        <v>0.98337897275262476</v>
      </c>
      <c r="AC28" s="13">
        <v>0.98337897275262476</v>
      </c>
    </row>
    <row r="29" spans="1:29" x14ac:dyDescent="0.2">
      <c r="A29" s="2" t="s">
        <v>4</v>
      </c>
      <c r="B29" s="2" t="str">
        <f t="shared" si="1"/>
        <v>33</v>
      </c>
      <c r="C29" s="2">
        <v>33027</v>
      </c>
      <c r="D29" s="2" t="s">
        <v>31</v>
      </c>
      <c r="E29" s="10">
        <v>0.95185882228291474</v>
      </c>
      <c r="F29" s="10">
        <v>0.95317932715756637</v>
      </c>
      <c r="G29" s="10">
        <v>0.954499832032218</v>
      </c>
      <c r="H29" s="10">
        <v>0.95582033690687018</v>
      </c>
      <c r="I29" s="10">
        <v>0.9571408417815217</v>
      </c>
      <c r="J29" s="10">
        <v>0.95846134665617344</v>
      </c>
      <c r="K29" s="10">
        <v>0.95978185153082485</v>
      </c>
      <c r="L29" s="10">
        <v>0.9611023564054767</v>
      </c>
      <c r="M29" s="10">
        <v>0.96242286128012833</v>
      </c>
      <c r="N29" s="10">
        <v>0.96374336615477973</v>
      </c>
      <c r="O29" s="10">
        <v>0.96506387102943147</v>
      </c>
      <c r="P29" s="10">
        <v>0.9663843759040831</v>
      </c>
      <c r="Q29" s="10">
        <v>0.96770488077873473</v>
      </c>
      <c r="R29" s="10">
        <v>0.96902538565338681</v>
      </c>
      <c r="S29" s="10">
        <v>0.97034589052803855</v>
      </c>
      <c r="T29" s="10">
        <v>0.97166639540268995</v>
      </c>
      <c r="U29" s="10">
        <v>0.97298690027734158</v>
      </c>
      <c r="V29" s="10">
        <v>0.97430740515199343</v>
      </c>
      <c r="W29" s="10">
        <v>0.97562791002664506</v>
      </c>
      <c r="X29" s="10">
        <v>0.97694841490129658</v>
      </c>
      <c r="Y29" s="10">
        <v>0.97826891977594821</v>
      </c>
      <c r="Z29" s="13">
        <v>0.97958942465059962</v>
      </c>
      <c r="AA29" s="13">
        <v>0.98619194902385821</v>
      </c>
      <c r="AB29" s="13">
        <v>0.98996129934923871</v>
      </c>
      <c r="AC29" s="13">
        <v>0.99373064967461933</v>
      </c>
    </row>
    <row r="30" spans="1:29" x14ac:dyDescent="0.2">
      <c r="A30" s="2" t="s">
        <v>4</v>
      </c>
      <c r="B30" s="2" t="str">
        <f t="shared" si="1"/>
        <v>33</v>
      </c>
      <c r="C30" s="2">
        <v>33028</v>
      </c>
      <c r="D30" s="2" t="s">
        <v>32</v>
      </c>
      <c r="E30" s="10">
        <v>0.51799999999999979</v>
      </c>
      <c r="F30" s="10">
        <v>0.51899999999999968</v>
      </c>
      <c r="G30" s="10">
        <v>0.51999999999999957</v>
      </c>
      <c r="H30" s="10">
        <v>0.52099999999999946</v>
      </c>
      <c r="I30" s="10">
        <v>0.5219999999999998</v>
      </c>
      <c r="J30" s="10">
        <v>0.52299999999999969</v>
      </c>
      <c r="K30" s="10">
        <v>0.52399999999999958</v>
      </c>
      <c r="L30" s="10">
        <v>0.52499999999999991</v>
      </c>
      <c r="M30" s="10">
        <v>0.5259999999999998</v>
      </c>
      <c r="N30" s="10">
        <v>0.52699999999999969</v>
      </c>
      <c r="O30" s="10">
        <v>0.52799999999999958</v>
      </c>
      <c r="P30" s="10">
        <v>0.52899999999999947</v>
      </c>
      <c r="Q30" s="10">
        <v>0.5299999999999998</v>
      </c>
      <c r="R30" s="10">
        <v>0.53125000000000044</v>
      </c>
      <c r="S30" s="10">
        <v>0.5325000000000002</v>
      </c>
      <c r="T30" s="10">
        <v>0.53375000000000039</v>
      </c>
      <c r="U30" s="10">
        <v>0.53500000000000014</v>
      </c>
      <c r="V30" s="10">
        <v>0.53625000000000034</v>
      </c>
      <c r="W30" s="10">
        <v>0.53750000000000053</v>
      </c>
      <c r="X30" s="10">
        <v>0.53875000000000028</v>
      </c>
      <c r="Y30" s="10">
        <v>0.54000000000000048</v>
      </c>
      <c r="Z30" s="13">
        <v>0.54124999999999979</v>
      </c>
      <c r="AA30" s="13">
        <v>0.54750000000000032</v>
      </c>
      <c r="AB30" s="13">
        <v>0.55375000000000041</v>
      </c>
      <c r="AC30" s="13">
        <v>0.5600000000000005</v>
      </c>
    </row>
    <row r="31" spans="1:29" x14ac:dyDescent="0.2">
      <c r="A31" s="2"/>
      <c r="B31" s="2"/>
      <c r="C31" s="2">
        <v>33029</v>
      </c>
      <c r="D31" s="3" t="s">
        <v>33</v>
      </c>
      <c r="E31" s="10">
        <v>0.88401612206981783</v>
      </c>
      <c r="F31" s="10">
        <v>0.884244819783221</v>
      </c>
      <c r="G31" s="10">
        <v>0.88447351749662395</v>
      </c>
      <c r="H31" s="10">
        <v>0.8847022152100269</v>
      </c>
      <c r="I31" s="10">
        <v>0.88493091292343007</v>
      </c>
      <c r="J31" s="10">
        <v>0.88515961063683302</v>
      </c>
      <c r="K31" s="10">
        <v>0.88538830835023608</v>
      </c>
      <c r="L31" s="10">
        <v>0.88561700606363913</v>
      </c>
      <c r="M31" s="10">
        <v>0.88584570377704186</v>
      </c>
      <c r="N31" s="10">
        <v>0.88607440149044492</v>
      </c>
      <c r="O31" s="10">
        <v>0.88630309920384809</v>
      </c>
      <c r="P31" s="10">
        <v>0.88653179691725092</v>
      </c>
      <c r="Q31" s="10">
        <v>0.88676049463065398</v>
      </c>
      <c r="R31" s="10">
        <v>0.89341543280182378</v>
      </c>
      <c r="S31" s="10">
        <v>0.90007037097299225</v>
      </c>
      <c r="T31" s="10">
        <v>0.90672530914416072</v>
      </c>
      <c r="U31" s="10">
        <v>0.91338024731532741</v>
      </c>
      <c r="V31" s="10">
        <v>0.92003518548649588</v>
      </c>
      <c r="W31" s="10">
        <v>0.92669012365766434</v>
      </c>
      <c r="X31" s="10">
        <v>0.93334506182883281</v>
      </c>
      <c r="Y31" s="10">
        <v>0.94000000000000128</v>
      </c>
      <c r="Z31" s="13">
        <v>0.94333333333333336</v>
      </c>
      <c r="AA31" s="13">
        <v>0.96</v>
      </c>
      <c r="AB31" s="13">
        <v>0.97250000000000014</v>
      </c>
      <c r="AC31" s="13">
        <v>0.98500000000000043</v>
      </c>
    </row>
    <row r="32" spans="1:29" x14ac:dyDescent="0.2">
      <c r="A32" s="2" t="s">
        <v>4</v>
      </c>
      <c r="B32" s="2" t="str">
        <f>LEFT(C32,2)</f>
        <v>33</v>
      </c>
      <c r="C32" s="2">
        <v>33030</v>
      </c>
      <c r="D32" s="2" t="s">
        <v>34</v>
      </c>
      <c r="E32" s="10">
        <v>0.35599999999999987</v>
      </c>
      <c r="F32" s="10">
        <v>0.35799999999999965</v>
      </c>
      <c r="G32" s="10">
        <v>0.35999999999999943</v>
      </c>
      <c r="H32" s="10">
        <v>0.36199999999999921</v>
      </c>
      <c r="I32" s="10">
        <v>0.36399999999999982</v>
      </c>
      <c r="J32" s="10">
        <v>0.36599999999999966</v>
      </c>
      <c r="K32" s="10">
        <v>0.36799999999999944</v>
      </c>
      <c r="L32" s="10">
        <v>0.37000000000000011</v>
      </c>
      <c r="M32" s="10">
        <v>0.37199999999999989</v>
      </c>
      <c r="N32" s="10">
        <v>0.37399999999999967</v>
      </c>
      <c r="O32" s="10">
        <v>0.37599999999999945</v>
      </c>
      <c r="P32" s="10">
        <v>0.37799999999999923</v>
      </c>
      <c r="Q32" s="10">
        <v>0.37999999999999989</v>
      </c>
      <c r="R32" s="10">
        <v>0.38250000000000028</v>
      </c>
      <c r="S32" s="10">
        <v>0.38499999999999979</v>
      </c>
      <c r="T32" s="10">
        <v>0.38750000000000018</v>
      </c>
      <c r="U32" s="10">
        <v>0.38999999999999968</v>
      </c>
      <c r="V32" s="10">
        <v>0.39250000000000007</v>
      </c>
      <c r="W32" s="10">
        <v>0.39500000000000046</v>
      </c>
      <c r="X32" s="10">
        <v>0.39749999999999996</v>
      </c>
      <c r="Y32" s="10">
        <v>0.4000000000000003</v>
      </c>
      <c r="Z32" s="13">
        <v>0.40833333333333144</v>
      </c>
      <c r="AA32" s="13">
        <v>0.44999999999999934</v>
      </c>
      <c r="AB32" s="13">
        <v>0.49166666666666714</v>
      </c>
      <c r="AC32" s="13">
        <v>0.53333333333333144</v>
      </c>
    </row>
    <row r="33" spans="1:29" x14ac:dyDescent="0.2">
      <c r="A33" s="2"/>
      <c r="B33" s="2"/>
      <c r="C33" s="2">
        <v>33031</v>
      </c>
      <c r="D33" s="3" t="s">
        <v>35</v>
      </c>
      <c r="E33" s="10">
        <v>0.79600000000000026</v>
      </c>
      <c r="F33" s="10">
        <v>0.79800000000000004</v>
      </c>
      <c r="G33" s="10">
        <v>0.80000000000000027</v>
      </c>
      <c r="H33" s="10">
        <v>0.80200000000000005</v>
      </c>
      <c r="I33" s="10">
        <v>0.80399999999999983</v>
      </c>
      <c r="J33" s="10">
        <v>0.80600000000000049</v>
      </c>
      <c r="K33" s="10">
        <v>0.80800000000000027</v>
      </c>
      <c r="L33" s="10">
        <v>0.81</v>
      </c>
      <c r="M33" s="10">
        <v>0.81199999999999983</v>
      </c>
      <c r="N33" s="10">
        <v>0.8140000000000005</v>
      </c>
      <c r="O33" s="10">
        <v>0.81600000000000039</v>
      </c>
      <c r="P33" s="10">
        <v>0.81800000000000017</v>
      </c>
      <c r="Q33" s="10">
        <v>0.81999999999999984</v>
      </c>
      <c r="R33" s="10">
        <v>0.82250000000000079</v>
      </c>
      <c r="S33" s="10">
        <v>0.82500000000000018</v>
      </c>
      <c r="T33" s="10">
        <v>0.82750000000000057</v>
      </c>
      <c r="U33" s="10">
        <v>0.83000000000000007</v>
      </c>
      <c r="V33" s="10">
        <v>0.83250000000000046</v>
      </c>
      <c r="W33" s="10">
        <v>0.83500000000000085</v>
      </c>
      <c r="X33" s="10">
        <v>0.83750000000000024</v>
      </c>
      <c r="Y33" s="10">
        <v>0.84000000000000075</v>
      </c>
      <c r="Z33" s="13">
        <v>0.84250000000000036</v>
      </c>
      <c r="AA33" s="13">
        <v>0.85500000000000043</v>
      </c>
      <c r="AB33" s="13">
        <v>0.8675000000000006</v>
      </c>
      <c r="AC33" s="13">
        <v>0.88000000000000078</v>
      </c>
    </row>
    <row r="34" spans="1:29" x14ac:dyDescent="0.2">
      <c r="A34" s="2" t="s">
        <v>4</v>
      </c>
      <c r="B34" s="2" t="str">
        <f t="shared" ref="B34:B51" si="2">LEFT(C34,2)</f>
        <v>33</v>
      </c>
      <c r="C34" s="2">
        <v>33032</v>
      </c>
      <c r="D34" s="2" t="s">
        <v>36</v>
      </c>
      <c r="E34" s="10">
        <v>0.98668007660322221</v>
      </c>
      <c r="F34" s="10">
        <v>0.98668007660322221</v>
      </c>
      <c r="G34" s="10">
        <v>0.98668007660322221</v>
      </c>
      <c r="H34" s="10">
        <v>0.98668007660322221</v>
      </c>
      <c r="I34" s="10">
        <v>0.98668007660322221</v>
      </c>
      <c r="J34" s="10">
        <v>0.98668007660322221</v>
      </c>
      <c r="K34" s="10">
        <v>0.98668007660322221</v>
      </c>
      <c r="L34" s="10">
        <v>0.98668007660322221</v>
      </c>
      <c r="M34" s="10">
        <v>0.98668007660322221</v>
      </c>
      <c r="N34" s="10">
        <v>0.9866800766032221</v>
      </c>
      <c r="O34" s="10">
        <v>0.98668007660322221</v>
      </c>
      <c r="P34" s="10">
        <v>0.98668007660322221</v>
      </c>
      <c r="Q34" s="10">
        <v>0.98668007660322221</v>
      </c>
      <c r="R34" s="10">
        <v>0.98668007660322221</v>
      </c>
      <c r="S34" s="10">
        <v>0.98668007660322221</v>
      </c>
      <c r="T34" s="10">
        <v>0.98668007660322221</v>
      </c>
      <c r="U34" s="10">
        <v>0.9866800766032221</v>
      </c>
      <c r="V34" s="10">
        <v>0.98668007660322221</v>
      </c>
      <c r="W34" s="10">
        <v>0.98668007660322221</v>
      </c>
      <c r="X34" s="10">
        <v>0.98668007660322221</v>
      </c>
      <c r="Y34" s="10">
        <v>0.9866800766032221</v>
      </c>
      <c r="Z34" s="13">
        <v>0.98668007660322221</v>
      </c>
      <c r="AA34" s="13">
        <v>0.9866800766032221</v>
      </c>
      <c r="AB34" s="13">
        <v>0.98668007660322221</v>
      </c>
      <c r="AC34" s="13">
        <v>0.98668007660322221</v>
      </c>
    </row>
    <row r="35" spans="1:29" x14ac:dyDescent="0.2">
      <c r="A35" s="2" t="s">
        <v>4</v>
      </c>
      <c r="B35" s="2" t="str">
        <f t="shared" si="2"/>
        <v>33</v>
      </c>
      <c r="C35" s="2">
        <v>33033</v>
      </c>
      <c r="D35" s="2" t="s">
        <v>37</v>
      </c>
      <c r="E35" s="10">
        <v>0.96419711824123588</v>
      </c>
      <c r="F35" s="10">
        <v>0.96419711824123577</v>
      </c>
      <c r="G35" s="10">
        <v>0.964197118241236</v>
      </c>
      <c r="H35" s="10">
        <v>0.96419711824123577</v>
      </c>
      <c r="I35" s="10">
        <v>0.96419711824123588</v>
      </c>
      <c r="J35" s="10">
        <v>0.96419711824123577</v>
      </c>
      <c r="K35" s="10">
        <v>0.96419711824123577</v>
      </c>
      <c r="L35" s="10">
        <v>0.964197118241236</v>
      </c>
      <c r="M35" s="10">
        <v>0.96419711824123588</v>
      </c>
      <c r="N35" s="10">
        <v>0.96419711824123588</v>
      </c>
      <c r="O35" s="10">
        <v>0.96419711824123588</v>
      </c>
      <c r="P35" s="10">
        <v>0.96419711824123588</v>
      </c>
      <c r="Q35" s="10">
        <v>0.96419711824123577</v>
      </c>
      <c r="R35" s="10">
        <v>0.96419711824123588</v>
      </c>
      <c r="S35" s="10">
        <v>0.964197118241236</v>
      </c>
      <c r="T35" s="10">
        <v>0.96419711824123588</v>
      </c>
      <c r="U35" s="10">
        <v>0.96419711824123588</v>
      </c>
      <c r="V35" s="10">
        <v>0.96419711824123577</v>
      </c>
      <c r="W35" s="10">
        <v>0.96419711824123588</v>
      </c>
      <c r="X35" s="10">
        <v>0.964197118241236</v>
      </c>
      <c r="Y35" s="10">
        <v>0.96419711824123588</v>
      </c>
      <c r="Z35" s="13">
        <v>0.964197118241236</v>
      </c>
      <c r="AA35" s="13">
        <v>0.96419711824123588</v>
      </c>
      <c r="AB35" s="13">
        <v>0.96419711824123577</v>
      </c>
      <c r="AC35" s="13">
        <v>0.96419711824123588</v>
      </c>
    </row>
    <row r="36" spans="1:29" x14ac:dyDescent="0.2">
      <c r="A36" s="2" t="s">
        <v>4</v>
      </c>
      <c r="B36" s="2" t="str">
        <f t="shared" si="2"/>
        <v>33</v>
      </c>
      <c r="C36" s="2">
        <v>33034</v>
      </c>
      <c r="D36" s="2" t="s">
        <v>38</v>
      </c>
      <c r="E36" s="10">
        <v>0.74400697705313235</v>
      </c>
      <c r="F36" s="10">
        <v>0.75799419656046407</v>
      </c>
      <c r="G36" s="10">
        <v>0.77198141606779203</v>
      </c>
      <c r="H36" s="10">
        <v>0.78596863557512364</v>
      </c>
      <c r="I36" s="10">
        <v>0.79995585508245515</v>
      </c>
      <c r="J36" s="10">
        <v>0.81394307458978699</v>
      </c>
      <c r="K36" s="10">
        <v>0.82793029409711483</v>
      </c>
      <c r="L36" s="10">
        <v>0.84191751360444655</v>
      </c>
      <c r="M36" s="10">
        <v>0.85590473311177817</v>
      </c>
      <c r="N36" s="10">
        <v>0.86989195261910623</v>
      </c>
      <c r="O36" s="10">
        <v>0.88387917212643785</v>
      </c>
      <c r="P36" s="10">
        <v>0.89786639163376947</v>
      </c>
      <c r="Q36" s="10">
        <v>0.91185361114110097</v>
      </c>
      <c r="R36" s="10">
        <v>0.92162190974846336</v>
      </c>
      <c r="S36" s="10">
        <v>0.93139020835582542</v>
      </c>
      <c r="T36" s="10">
        <v>0.9411585069631877</v>
      </c>
      <c r="U36" s="10">
        <v>0.95092680557054987</v>
      </c>
      <c r="V36" s="10">
        <v>0.96069510417791193</v>
      </c>
      <c r="W36" s="10">
        <v>0.9704634027852741</v>
      </c>
      <c r="X36" s="10">
        <v>0.98023170139263638</v>
      </c>
      <c r="Y36" s="10">
        <v>0.98999999999999833</v>
      </c>
      <c r="Z36" s="13">
        <v>0.99083333333333323</v>
      </c>
      <c r="AA36" s="13">
        <v>0.99499999999999988</v>
      </c>
      <c r="AB36" s="13">
        <v>0.99583333333333324</v>
      </c>
      <c r="AC36" s="13">
        <v>0.99666666666666681</v>
      </c>
    </row>
    <row r="37" spans="1:29" x14ac:dyDescent="0.2">
      <c r="A37" s="2" t="s">
        <v>4</v>
      </c>
      <c r="B37" s="2" t="str">
        <f t="shared" si="2"/>
        <v>33</v>
      </c>
      <c r="C37" s="2">
        <v>33035</v>
      </c>
      <c r="D37" s="2" t="s">
        <v>39</v>
      </c>
      <c r="E37" s="10">
        <v>0.96956008874684008</v>
      </c>
      <c r="F37" s="10">
        <v>0.97025006773391853</v>
      </c>
      <c r="G37" s="10">
        <v>0.97094004672099676</v>
      </c>
      <c r="H37" s="10">
        <v>0.97163002570807522</v>
      </c>
      <c r="I37" s="10">
        <v>0.97232000469515367</v>
      </c>
      <c r="J37" s="10">
        <v>0.97300998368223213</v>
      </c>
      <c r="K37" s="10">
        <v>0.97369996266931058</v>
      </c>
      <c r="L37" s="10">
        <v>0.97438994165638881</v>
      </c>
      <c r="M37" s="10">
        <v>0.97507992064346727</v>
      </c>
      <c r="N37" s="10">
        <v>0.97576989963054572</v>
      </c>
      <c r="O37" s="10">
        <v>0.97645987861762418</v>
      </c>
      <c r="P37" s="10">
        <v>0.97714985760470263</v>
      </c>
      <c r="Q37" s="10">
        <v>0.97783983659178098</v>
      </c>
      <c r="R37" s="10">
        <v>0.97852981557885921</v>
      </c>
      <c r="S37" s="10">
        <v>0.97921979456593766</v>
      </c>
      <c r="T37" s="10">
        <v>0.97990977355301612</v>
      </c>
      <c r="U37" s="10">
        <v>0.98059975254009457</v>
      </c>
      <c r="V37" s="10">
        <v>0.98128973152717314</v>
      </c>
      <c r="W37" s="10">
        <v>0.98197971051425159</v>
      </c>
      <c r="X37" s="10">
        <v>0.98266968950132993</v>
      </c>
      <c r="Y37" s="10">
        <v>0.9833596684884085</v>
      </c>
      <c r="Z37" s="13">
        <v>0.98404964747548673</v>
      </c>
      <c r="AA37" s="13">
        <v>0.98749954241087889</v>
      </c>
      <c r="AB37" s="13">
        <v>0.99083302827391928</v>
      </c>
      <c r="AC37" s="13">
        <v>0.99416651413695978</v>
      </c>
    </row>
    <row r="38" spans="1:29" x14ac:dyDescent="0.2">
      <c r="A38" s="2" t="s">
        <v>4</v>
      </c>
      <c r="B38" s="2" t="str">
        <f t="shared" si="2"/>
        <v>33</v>
      </c>
      <c r="C38" s="2">
        <v>33036</v>
      </c>
      <c r="D38" s="2" t="s">
        <v>40</v>
      </c>
      <c r="E38" s="10">
        <v>0.99467035094212797</v>
      </c>
      <c r="F38" s="10">
        <v>0.99467035094212808</v>
      </c>
      <c r="G38" s="10">
        <v>0.99467035094212797</v>
      </c>
      <c r="H38" s="10">
        <v>0.99467035094212786</v>
      </c>
      <c r="I38" s="10">
        <v>0.99467035094212797</v>
      </c>
      <c r="J38" s="10">
        <v>0.99467035094212786</v>
      </c>
      <c r="K38" s="10">
        <v>0.99467035094212808</v>
      </c>
      <c r="L38" s="10">
        <v>0.99467035094212797</v>
      </c>
      <c r="M38" s="10">
        <v>0.99467035094212797</v>
      </c>
      <c r="N38" s="10">
        <v>0.99467035094212797</v>
      </c>
      <c r="O38" s="10">
        <v>0.99467035094212797</v>
      </c>
      <c r="P38" s="10">
        <v>0.99467035094212786</v>
      </c>
      <c r="Q38" s="10">
        <v>0.99467035094212786</v>
      </c>
      <c r="R38" s="10">
        <v>0.99467035094212786</v>
      </c>
      <c r="S38" s="10">
        <v>0.99467035094212797</v>
      </c>
      <c r="T38" s="10">
        <v>0.99467035094212797</v>
      </c>
      <c r="U38" s="10">
        <v>0.99467035094212797</v>
      </c>
      <c r="V38" s="10">
        <v>0.99467035094212797</v>
      </c>
      <c r="W38" s="10">
        <v>0.99467035094212797</v>
      </c>
      <c r="X38" s="10">
        <v>0.99467035094212797</v>
      </c>
      <c r="Y38" s="10">
        <v>0.99467035094212808</v>
      </c>
      <c r="Z38" s="13">
        <v>0.99467035094212808</v>
      </c>
      <c r="AA38" s="13">
        <v>0.99467035094212786</v>
      </c>
      <c r="AB38" s="13">
        <v>0.99467035094212786</v>
      </c>
      <c r="AC38" s="13">
        <v>0.99467035094212797</v>
      </c>
    </row>
    <row r="39" spans="1:29" x14ac:dyDescent="0.2">
      <c r="A39" s="2" t="s">
        <v>4</v>
      </c>
      <c r="B39" s="2" t="str">
        <f t="shared" si="2"/>
        <v>33</v>
      </c>
      <c r="C39" s="2">
        <v>33037</v>
      </c>
      <c r="D39" s="2" t="s">
        <v>41</v>
      </c>
      <c r="E39" s="10">
        <v>0.89275226169068933</v>
      </c>
      <c r="F39" s="10">
        <v>0.8946062398831317</v>
      </c>
      <c r="G39" s="10">
        <v>0.89646021807557441</v>
      </c>
      <c r="H39" s="10">
        <v>0.89831419626801701</v>
      </c>
      <c r="I39" s="10">
        <v>0.90016817446045916</v>
      </c>
      <c r="J39" s="10">
        <v>0.90202215265290198</v>
      </c>
      <c r="K39" s="10">
        <v>0.90387613084534468</v>
      </c>
      <c r="L39" s="10">
        <v>0.9057301090377875</v>
      </c>
      <c r="M39" s="10">
        <v>0.90758408723022976</v>
      </c>
      <c r="N39" s="10">
        <v>0.90943806542267236</v>
      </c>
      <c r="O39" s="10">
        <v>0.91129204361511507</v>
      </c>
      <c r="P39" s="10">
        <v>0.91314602180755722</v>
      </c>
      <c r="Q39" s="10">
        <v>0.91500000000000004</v>
      </c>
      <c r="R39" s="10">
        <v>0.91812499999999986</v>
      </c>
      <c r="S39" s="10">
        <v>0.92124999999999968</v>
      </c>
      <c r="T39" s="10">
        <v>0.92437500000000039</v>
      </c>
      <c r="U39" s="10">
        <v>0.92750000000000021</v>
      </c>
      <c r="V39" s="10">
        <v>0.93062500000000004</v>
      </c>
      <c r="W39" s="10">
        <v>0.93374999999999975</v>
      </c>
      <c r="X39" s="10">
        <v>0.93687499999999957</v>
      </c>
      <c r="Y39" s="10">
        <v>0.94000000000000039</v>
      </c>
      <c r="Z39" s="13">
        <v>0.94312499999999932</v>
      </c>
      <c r="AA39" s="13">
        <v>0.95874999999999921</v>
      </c>
      <c r="AB39" s="13">
        <v>0.97166666666666657</v>
      </c>
      <c r="AC39" s="13">
        <v>0.98458333333333325</v>
      </c>
    </row>
    <row r="40" spans="1:29" x14ac:dyDescent="0.2">
      <c r="A40" s="2" t="s">
        <v>4</v>
      </c>
      <c r="B40" s="2" t="str">
        <f t="shared" si="2"/>
        <v>33</v>
      </c>
      <c r="C40" s="2">
        <v>33038</v>
      </c>
      <c r="D40" s="2" t="s">
        <v>42</v>
      </c>
      <c r="E40" s="10">
        <v>0.95395368915552492</v>
      </c>
      <c r="F40" s="10">
        <v>0.95495351253631389</v>
      </c>
      <c r="G40" s="10">
        <v>0.95595333591710296</v>
      </c>
      <c r="H40" s="10">
        <v>0.95695315929789204</v>
      </c>
      <c r="I40" s="10">
        <v>0.95795298267868123</v>
      </c>
      <c r="J40" s="10">
        <v>0.95895280605947031</v>
      </c>
      <c r="K40" s="10">
        <v>0.95995262944025928</v>
      </c>
      <c r="L40" s="10">
        <v>0.96095245282104846</v>
      </c>
      <c r="M40" s="10">
        <v>0.96195227620183754</v>
      </c>
      <c r="N40" s="10">
        <v>0.96295209958262662</v>
      </c>
      <c r="O40" s="10">
        <v>0.9639519229634157</v>
      </c>
      <c r="P40" s="10">
        <v>0.96495174634420477</v>
      </c>
      <c r="Q40" s="10">
        <v>0.96595156972499385</v>
      </c>
      <c r="R40" s="10">
        <v>0.96695139310578293</v>
      </c>
      <c r="S40" s="10">
        <v>0.96795121648657201</v>
      </c>
      <c r="T40" s="10">
        <v>0.9689510398673612</v>
      </c>
      <c r="U40" s="10">
        <v>0.96995086324815016</v>
      </c>
      <c r="V40" s="10">
        <v>0.97095068662893924</v>
      </c>
      <c r="W40" s="10">
        <v>0.97195051000972832</v>
      </c>
      <c r="X40" s="10">
        <v>0.9729503333905174</v>
      </c>
      <c r="Y40" s="10">
        <v>0.97395015677130647</v>
      </c>
      <c r="Z40" s="13">
        <v>0.97494998015209555</v>
      </c>
      <c r="AA40" s="13">
        <v>0.97994909705604094</v>
      </c>
      <c r="AB40" s="13">
        <v>0.984948213959986</v>
      </c>
      <c r="AC40" s="13">
        <v>0.9899473308639315</v>
      </c>
    </row>
    <row r="41" spans="1:29" x14ac:dyDescent="0.2">
      <c r="A41" s="2" t="s">
        <v>4</v>
      </c>
      <c r="B41" s="2" t="str">
        <f t="shared" si="2"/>
        <v>33</v>
      </c>
      <c r="C41" s="2">
        <v>33039</v>
      </c>
      <c r="D41" s="2" t="s">
        <v>43</v>
      </c>
      <c r="E41" s="10">
        <v>0.95698916063512529</v>
      </c>
      <c r="F41" s="10">
        <v>0.95820294671248973</v>
      </c>
      <c r="G41" s="10">
        <v>0.95941673278985418</v>
      </c>
      <c r="H41" s="10">
        <v>0.96063051886721873</v>
      </c>
      <c r="I41" s="10">
        <v>0.96184430494458362</v>
      </c>
      <c r="J41" s="10">
        <v>0.96305809102194784</v>
      </c>
      <c r="K41" s="10">
        <v>0.96427187709931239</v>
      </c>
      <c r="L41" s="10">
        <v>0.96548566317667683</v>
      </c>
      <c r="M41" s="10">
        <v>0.96669944925404172</v>
      </c>
      <c r="N41" s="10">
        <v>0.96791323533140616</v>
      </c>
      <c r="O41" s="10">
        <v>0.96912702140877061</v>
      </c>
      <c r="P41" s="10">
        <v>0.97034080748613549</v>
      </c>
      <c r="Q41" s="10">
        <v>0.97155459356349994</v>
      </c>
      <c r="R41" s="10">
        <v>0.97276837964086438</v>
      </c>
      <c r="S41" s="10">
        <v>0.97398216571822871</v>
      </c>
      <c r="T41" s="10">
        <v>0.97519595179559326</v>
      </c>
      <c r="U41" s="10">
        <v>0.97640973787295815</v>
      </c>
      <c r="V41" s="10">
        <v>0.97762352395032259</v>
      </c>
      <c r="W41" s="10">
        <v>0.97883731002768704</v>
      </c>
      <c r="X41" s="10">
        <v>0.98005109610505192</v>
      </c>
      <c r="Y41" s="10">
        <v>0.98126488218241636</v>
      </c>
      <c r="Z41" s="13">
        <v>0.98247866825978114</v>
      </c>
      <c r="AA41" s="13">
        <v>0.98854759864660391</v>
      </c>
      <c r="AB41" s="13">
        <v>0.99153173243106929</v>
      </c>
      <c r="AC41" s="13">
        <v>0.99451586621553456</v>
      </c>
    </row>
    <row r="42" spans="1:29" x14ac:dyDescent="0.2">
      <c r="A42" s="2" t="s">
        <v>4</v>
      </c>
      <c r="B42" s="2" t="str">
        <f t="shared" si="2"/>
        <v>33</v>
      </c>
      <c r="C42" s="2">
        <v>33040</v>
      </c>
      <c r="D42" s="2" t="s">
        <v>44</v>
      </c>
      <c r="E42" s="10">
        <v>0.8871905347931951</v>
      </c>
      <c r="F42" s="10">
        <v>0.89017961724840777</v>
      </c>
      <c r="G42" s="10">
        <v>0.89316869970361967</v>
      </c>
      <c r="H42" s="10">
        <v>0.89615778215883246</v>
      </c>
      <c r="I42" s="10">
        <v>0.89914686461404436</v>
      </c>
      <c r="J42" s="10">
        <v>0.90213594706925715</v>
      </c>
      <c r="K42" s="10">
        <v>0.90512502952446894</v>
      </c>
      <c r="L42" s="10">
        <v>0.90811411197968173</v>
      </c>
      <c r="M42" s="10">
        <v>0.91110319443489374</v>
      </c>
      <c r="N42" s="10">
        <v>0.91409227689010653</v>
      </c>
      <c r="O42" s="10">
        <v>0.91708135934531843</v>
      </c>
      <c r="P42" s="10">
        <v>0.92007044180053033</v>
      </c>
      <c r="Q42" s="10">
        <v>0.92305952425574311</v>
      </c>
      <c r="R42" s="10">
        <v>0.92642708372377491</v>
      </c>
      <c r="S42" s="10">
        <v>0.9297946431918066</v>
      </c>
      <c r="T42" s="10">
        <v>0.93316220265983862</v>
      </c>
      <c r="U42" s="10">
        <v>0.9365297621278712</v>
      </c>
      <c r="V42" s="10">
        <v>0.939897321595903</v>
      </c>
      <c r="W42" s="10">
        <v>0.9432648810639348</v>
      </c>
      <c r="X42" s="10">
        <v>0.94663244053196749</v>
      </c>
      <c r="Y42" s="10">
        <v>0.9499999999999994</v>
      </c>
      <c r="Z42" s="13">
        <v>0.95336755946803109</v>
      </c>
      <c r="AA42" s="13">
        <v>0.97020535680819098</v>
      </c>
      <c r="AB42" s="13">
        <v>0.97930357120546152</v>
      </c>
      <c r="AC42" s="13">
        <v>0.98840178560273106</v>
      </c>
    </row>
    <row r="43" spans="1:29" x14ac:dyDescent="0.2">
      <c r="A43" s="2" t="s">
        <v>4</v>
      </c>
      <c r="B43" s="2" t="str">
        <f t="shared" si="2"/>
        <v>33</v>
      </c>
      <c r="C43" s="2">
        <v>33041</v>
      </c>
      <c r="D43" s="2" t="s">
        <v>45</v>
      </c>
      <c r="E43" s="10">
        <v>0.5191840046434919</v>
      </c>
      <c r="F43" s="10">
        <v>0.53126969738653784</v>
      </c>
      <c r="G43" s="10">
        <v>0.54335539012958378</v>
      </c>
      <c r="H43" s="10">
        <v>0.55544108287262972</v>
      </c>
      <c r="I43" s="10">
        <v>0.56752677561567921</v>
      </c>
      <c r="J43" s="10">
        <v>0.57961246835872515</v>
      </c>
      <c r="K43" s="10">
        <v>0.59169816110177109</v>
      </c>
      <c r="L43" s="10">
        <v>0.60378385384481692</v>
      </c>
      <c r="M43" s="10">
        <v>0.61586954658786297</v>
      </c>
      <c r="N43" s="10">
        <v>0.62795523933090891</v>
      </c>
      <c r="O43" s="10">
        <v>0.6400409320739584</v>
      </c>
      <c r="P43" s="10">
        <v>0.65212662481700434</v>
      </c>
      <c r="Q43" s="10">
        <v>0.66421231756005028</v>
      </c>
      <c r="R43" s="10">
        <v>0.68743577786504773</v>
      </c>
      <c r="S43" s="10">
        <v>0.71065923817003807</v>
      </c>
      <c r="T43" s="10">
        <v>0.73388269847503551</v>
      </c>
      <c r="U43" s="10">
        <v>0.75710615878002585</v>
      </c>
      <c r="V43" s="10">
        <v>0.78032961908501619</v>
      </c>
      <c r="W43" s="10">
        <v>0.80355307939001364</v>
      </c>
      <c r="X43" s="10">
        <v>0.82677653969500386</v>
      </c>
      <c r="Y43" s="10">
        <v>0.85000000000000142</v>
      </c>
      <c r="Z43" s="13">
        <v>0.87322346030499165</v>
      </c>
      <c r="AA43" s="13">
        <v>0.98934076182996478</v>
      </c>
      <c r="AB43" s="13">
        <v>0.99206050788664313</v>
      </c>
      <c r="AC43" s="13">
        <v>0.9947802539433217</v>
      </c>
    </row>
    <row r="44" spans="1:29" x14ac:dyDescent="0.2">
      <c r="A44" s="2" t="s">
        <v>4</v>
      </c>
      <c r="B44" s="2" t="str">
        <f t="shared" si="2"/>
        <v>33</v>
      </c>
      <c r="C44" s="2">
        <v>33042</v>
      </c>
      <c r="D44" s="2" t="s">
        <v>46</v>
      </c>
      <c r="E44" s="10">
        <v>0.9085326568913249</v>
      </c>
      <c r="F44" s="10">
        <v>0.90969052995130628</v>
      </c>
      <c r="G44" s="10">
        <v>0.91084840301128744</v>
      </c>
      <c r="H44" s="10">
        <v>0.91200627607126894</v>
      </c>
      <c r="I44" s="10">
        <v>0.91316414913125044</v>
      </c>
      <c r="J44" s="10">
        <v>0.91432202219123193</v>
      </c>
      <c r="K44" s="10">
        <v>0.91547989525121309</v>
      </c>
      <c r="L44" s="10">
        <v>0.91663776831119481</v>
      </c>
      <c r="M44" s="10">
        <v>0.91779564137117609</v>
      </c>
      <c r="N44" s="10">
        <v>0.91895351443115747</v>
      </c>
      <c r="O44" s="10">
        <v>0.92011138749113863</v>
      </c>
      <c r="P44" s="10">
        <v>0.92126926055111991</v>
      </c>
      <c r="Q44" s="10">
        <v>0.92242713361110162</v>
      </c>
      <c r="R44" s="10">
        <v>0.92587374190971428</v>
      </c>
      <c r="S44" s="10">
        <v>0.92932035020832704</v>
      </c>
      <c r="T44" s="10">
        <v>0.9327669585069388</v>
      </c>
      <c r="U44" s="10">
        <v>0.93621356680555134</v>
      </c>
      <c r="V44" s="10">
        <v>0.939660175104164</v>
      </c>
      <c r="W44" s="10">
        <v>0.94310678340277565</v>
      </c>
      <c r="X44" s="10">
        <v>0.94655339170138841</v>
      </c>
      <c r="Y44" s="10">
        <v>0.95000000000000018</v>
      </c>
      <c r="Z44" s="13">
        <v>0.95344660829861183</v>
      </c>
      <c r="AA44" s="13">
        <v>0.97067964979167431</v>
      </c>
      <c r="AB44" s="13">
        <v>0.9796197665277826</v>
      </c>
      <c r="AC44" s="13">
        <v>0.98855988326389088</v>
      </c>
    </row>
    <row r="45" spans="1:29" x14ac:dyDescent="0.2">
      <c r="A45" s="2" t="s">
        <v>4</v>
      </c>
      <c r="B45" s="2" t="str">
        <f t="shared" si="2"/>
        <v>33</v>
      </c>
      <c r="C45" s="2">
        <v>33043</v>
      </c>
      <c r="D45" s="2" t="s">
        <v>47</v>
      </c>
      <c r="E45" s="10">
        <v>0.77338604762899976</v>
      </c>
      <c r="F45" s="10">
        <v>0.7812708300740443</v>
      </c>
      <c r="G45" s="10">
        <v>0.78915561251908883</v>
      </c>
      <c r="H45" s="10">
        <v>0.79704039496413337</v>
      </c>
      <c r="I45" s="10">
        <v>0.80492517740917791</v>
      </c>
      <c r="J45" s="10">
        <v>0.81280995985422244</v>
      </c>
      <c r="K45" s="10">
        <v>0.82069474229926698</v>
      </c>
      <c r="L45" s="10">
        <v>0.82857952474431151</v>
      </c>
      <c r="M45" s="10">
        <v>0.83646430718935605</v>
      </c>
      <c r="N45" s="10">
        <v>0.84434908963440058</v>
      </c>
      <c r="O45" s="10">
        <v>0.85223387207944512</v>
      </c>
      <c r="P45" s="10">
        <v>0.86011865452448966</v>
      </c>
      <c r="Q45" s="10">
        <v>0.86800343696953419</v>
      </c>
      <c r="R45" s="10">
        <v>0.87325300734834255</v>
      </c>
      <c r="S45" s="10">
        <v>0.87850257772715068</v>
      </c>
      <c r="T45" s="10">
        <v>0.88375214810595892</v>
      </c>
      <c r="U45" s="10">
        <v>0.88900171848476717</v>
      </c>
      <c r="V45" s="10">
        <v>0.89425128886357541</v>
      </c>
      <c r="W45" s="10">
        <v>0.89950085924238365</v>
      </c>
      <c r="X45" s="10">
        <v>0.9047504296211919</v>
      </c>
      <c r="Y45" s="10">
        <v>0.91000000000000014</v>
      </c>
      <c r="Z45" s="13">
        <v>0.91524957037880839</v>
      </c>
      <c r="AA45" s="13">
        <v>0.94149742227285138</v>
      </c>
      <c r="AB45" s="13">
        <v>0.96016494818190168</v>
      </c>
      <c r="AC45" s="13">
        <v>0.97883247409095109</v>
      </c>
    </row>
    <row r="46" spans="1:29" x14ac:dyDescent="0.2">
      <c r="A46" s="2" t="s">
        <v>4</v>
      </c>
      <c r="B46" s="2" t="str">
        <f t="shared" si="2"/>
        <v>33</v>
      </c>
      <c r="C46" s="2">
        <v>33044</v>
      </c>
      <c r="D46" s="2" t="s">
        <v>48</v>
      </c>
      <c r="E46" s="10">
        <v>0.8959999999999998</v>
      </c>
      <c r="F46" s="10">
        <v>0.8979999999999998</v>
      </c>
      <c r="G46" s="10">
        <v>0.89999999999999936</v>
      </c>
      <c r="H46" s="10">
        <v>0.90199999999999936</v>
      </c>
      <c r="I46" s="10">
        <v>0.9039999999999998</v>
      </c>
      <c r="J46" s="10">
        <v>0.90599999999999969</v>
      </c>
      <c r="K46" s="10">
        <v>0.90799999999999936</v>
      </c>
      <c r="L46" s="10">
        <v>0.91</v>
      </c>
      <c r="M46" s="10">
        <v>0.91200000000000003</v>
      </c>
      <c r="N46" s="10">
        <v>0.91399999999999959</v>
      </c>
      <c r="O46" s="10">
        <v>0.91599999999999959</v>
      </c>
      <c r="P46" s="10">
        <v>0.91799999999999915</v>
      </c>
      <c r="Q46" s="10">
        <v>0.92</v>
      </c>
      <c r="R46" s="10">
        <v>0.92125000000000035</v>
      </c>
      <c r="S46" s="10">
        <v>0.9225000000000001</v>
      </c>
      <c r="T46" s="10">
        <v>0.92375000000000029</v>
      </c>
      <c r="U46" s="10">
        <v>0.92500000000000004</v>
      </c>
      <c r="V46" s="10">
        <v>0.92625000000000024</v>
      </c>
      <c r="W46" s="10">
        <v>0.92750000000000044</v>
      </c>
      <c r="X46" s="10">
        <v>0.92875000000000019</v>
      </c>
      <c r="Y46" s="10">
        <v>0.93000000000000038</v>
      </c>
      <c r="Z46" s="13">
        <v>0.93124999999999969</v>
      </c>
      <c r="AA46" s="13">
        <v>0.93750000000000022</v>
      </c>
      <c r="AB46" s="13">
        <v>0.94375000000000009</v>
      </c>
      <c r="AC46" s="13">
        <v>0.95000000000000018</v>
      </c>
    </row>
    <row r="47" spans="1:29" x14ac:dyDescent="0.2">
      <c r="A47" s="2" t="s">
        <v>4</v>
      </c>
      <c r="B47" s="2" t="str">
        <f t="shared" si="2"/>
        <v>33</v>
      </c>
      <c r="C47" s="2">
        <v>33045</v>
      </c>
      <c r="D47" s="2" t="s">
        <v>49</v>
      </c>
      <c r="E47" s="10">
        <v>0.97918241882485957</v>
      </c>
      <c r="F47" s="10">
        <v>0.97918241882485957</v>
      </c>
      <c r="G47" s="10">
        <v>0.97918241882485957</v>
      </c>
      <c r="H47" s="10">
        <v>0.97918241882485957</v>
      </c>
      <c r="I47" s="10">
        <v>0.97918241882485957</v>
      </c>
      <c r="J47" s="10">
        <v>0.97918241882485957</v>
      </c>
      <c r="K47" s="10">
        <v>0.97918241882485957</v>
      </c>
      <c r="L47" s="10">
        <v>0.97918241882485957</v>
      </c>
      <c r="M47" s="10">
        <v>0.97918241882485957</v>
      </c>
      <c r="N47" s="10">
        <v>0.97918241882485957</v>
      </c>
      <c r="O47" s="10">
        <v>0.97918241882485968</v>
      </c>
      <c r="P47" s="10">
        <v>0.97918241882485968</v>
      </c>
      <c r="Q47" s="10">
        <v>0.97918241882485957</v>
      </c>
      <c r="R47" s="10">
        <v>0.97918241882485957</v>
      </c>
      <c r="S47" s="10">
        <v>0.97918241882485957</v>
      </c>
      <c r="T47" s="10">
        <v>0.97918241882485957</v>
      </c>
      <c r="U47" s="10">
        <v>0.97918241882485968</v>
      </c>
      <c r="V47" s="10">
        <v>0.97918241882485946</v>
      </c>
      <c r="W47" s="10">
        <v>0.97918241882485957</v>
      </c>
      <c r="X47" s="10">
        <v>0.97918241882485957</v>
      </c>
      <c r="Y47" s="10">
        <v>0.97918241882485957</v>
      </c>
      <c r="Z47" s="13">
        <v>0.97918241882485957</v>
      </c>
      <c r="AA47" s="13">
        <v>0.97918241882485957</v>
      </c>
      <c r="AB47" s="13">
        <v>0.97918241882485957</v>
      </c>
      <c r="AC47" s="13">
        <v>0.97918241882485957</v>
      </c>
    </row>
    <row r="48" spans="1:29" x14ac:dyDescent="0.2">
      <c r="A48" s="2" t="s">
        <v>4</v>
      </c>
      <c r="B48" s="2" t="str">
        <f t="shared" si="2"/>
        <v>33</v>
      </c>
      <c r="C48" s="2">
        <v>33046</v>
      </c>
      <c r="D48" s="2" t="s">
        <v>50</v>
      </c>
      <c r="E48" s="10">
        <v>0.6899999999999995</v>
      </c>
      <c r="F48" s="10">
        <v>0.69500000000000028</v>
      </c>
      <c r="G48" s="10">
        <v>0.70000000000000107</v>
      </c>
      <c r="H48" s="10">
        <v>0.70500000000000007</v>
      </c>
      <c r="I48" s="10">
        <v>0.71000000000000085</v>
      </c>
      <c r="J48" s="10">
        <v>0.71499999999999986</v>
      </c>
      <c r="K48" s="10">
        <v>0.72000000000000064</v>
      </c>
      <c r="L48" s="10">
        <v>0.72499999999999964</v>
      </c>
      <c r="M48" s="10">
        <v>0.73000000000000043</v>
      </c>
      <c r="N48" s="10">
        <v>0.73500000000000121</v>
      </c>
      <c r="O48" s="10">
        <v>0.74000000000000021</v>
      </c>
      <c r="P48" s="10">
        <v>0.74500000000000099</v>
      </c>
      <c r="Q48" s="10">
        <v>0.75</v>
      </c>
      <c r="R48" s="10">
        <v>0.76250000000000284</v>
      </c>
      <c r="S48" s="10">
        <v>0.77500000000000213</v>
      </c>
      <c r="T48" s="10">
        <v>0.78750000000000142</v>
      </c>
      <c r="U48" s="10">
        <v>0.80000000000000071</v>
      </c>
      <c r="V48" s="10">
        <v>0.81250000000000355</v>
      </c>
      <c r="W48" s="10">
        <v>0.82500000000000284</v>
      </c>
      <c r="X48" s="10">
        <v>0.83750000000000213</v>
      </c>
      <c r="Y48" s="10">
        <v>0.85000000000000142</v>
      </c>
      <c r="Z48" s="13">
        <v>0.85833333333333428</v>
      </c>
      <c r="AA48" s="13">
        <v>0.90000000000000213</v>
      </c>
      <c r="AB48" s="13">
        <v>0.92999999999999972</v>
      </c>
      <c r="AC48" s="13">
        <v>0.96000000000000085</v>
      </c>
    </row>
    <row r="49" spans="1:29" x14ac:dyDescent="0.2">
      <c r="A49" s="2" t="s">
        <v>4</v>
      </c>
      <c r="B49" s="2" t="str">
        <f t="shared" si="2"/>
        <v>33</v>
      </c>
      <c r="C49" s="2">
        <v>33047</v>
      </c>
      <c r="D49" s="2" t="s">
        <v>51</v>
      </c>
      <c r="E49" s="10">
        <v>0.56199999999999939</v>
      </c>
      <c r="F49" s="10">
        <v>0.56599999999999895</v>
      </c>
      <c r="G49" s="10">
        <v>0.56999999999999851</v>
      </c>
      <c r="H49" s="10">
        <v>0.57399999999999807</v>
      </c>
      <c r="I49" s="10">
        <v>0.5779999999999994</v>
      </c>
      <c r="J49" s="10">
        <v>0.58199999999999885</v>
      </c>
      <c r="K49" s="10">
        <v>0.58599999999999852</v>
      </c>
      <c r="L49" s="10">
        <v>0.58999999999999986</v>
      </c>
      <c r="M49" s="10">
        <v>0.59399999999999942</v>
      </c>
      <c r="N49" s="10">
        <v>0.59799999999999898</v>
      </c>
      <c r="O49" s="10">
        <v>0.60199999999999854</v>
      </c>
      <c r="P49" s="10">
        <v>0.6059999999999981</v>
      </c>
      <c r="Q49" s="10">
        <v>0.60999999999999943</v>
      </c>
      <c r="R49" s="10">
        <v>0.61500000000000199</v>
      </c>
      <c r="S49" s="10">
        <v>0.62000000000000099</v>
      </c>
      <c r="T49" s="10">
        <v>0.62500000000000178</v>
      </c>
      <c r="U49" s="10">
        <v>0.63000000000000078</v>
      </c>
      <c r="V49" s="10">
        <v>0.63500000000000156</v>
      </c>
      <c r="W49" s="10">
        <v>0.64000000000000234</v>
      </c>
      <c r="X49" s="10">
        <v>0.64500000000000135</v>
      </c>
      <c r="Y49" s="10">
        <v>0.65000000000000213</v>
      </c>
      <c r="Z49" s="13">
        <v>0.65499999999999936</v>
      </c>
      <c r="AA49" s="13">
        <v>0.68000000000000138</v>
      </c>
      <c r="AB49" s="13">
        <v>0.70500000000000185</v>
      </c>
      <c r="AC49" s="13">
        <v>0.7300000000000022</v>
      </c>
    </row>
    <row r="50" spans="1:29" x14ac:dyDescent="0.2">
      <c r="A50" s="2" t="s">
        <v>4</v>
      </c>
      <c r="B50" s="2" t="str">
        <f t="shared" si="2"/>
        <v>33</v>
      </c>
      <c r="C50" s="2">
        <v>33048</v>
      </c>
      <c r="D50" s="2" t="s">
        <v>52</v>
      </c>
      <c r="E50" s="10">
        <v>0.96821078592700049</v>
      </c>
      <c r="F50" s="10">
        <v>0.96821691379369745</v>
      </c>
      <c r="G50" s="10">
        <v>0.96822304166039452</v>
      </c>
      <c r="H50" s="10">
        <v>0.96822916952709148</v>
      </c>
      <c r="I50" s="10">
        <v>0.96823529739378833</v>
      </c>
      <c r="J50" s="10">
        <v>0.96824142526048529</v>
      </c>
      <c r="K50" s="10">
        <v>0.96824755312718225</v>
      </c>
      <c r="L50" s="10">
        <v>0.9682536809938791</v>
      </c>
      <c r="M50" s="10">
        <v>0.96825980886057628</v>
      </c>
      <c r="N50" s="10">
        <v>0.96826593672727312</v>
      </c>
      <c r="O50" s="10">
        <v>0.96827206459397008</v>
      </c>
      <c r="P50" s="10">
        <v>0.96827819246066704</v>
      </c>
      <c r="Q50" s="10">
        <v>0.968284320327364</v>
      </c>
      <c r="R50" s="10">
        <v>0.96829044819406107</v>
      </c>
      <c r="S50" s="10">
        <v>0.96829657606075792</v>
      </c>
      <c r="T50" s="10">
        <v>0.96830270392745477</v>
      </c>
      <c r="U50" s="10">
        <v>0.96830883179415195</v>
      </c>
      <c r="V50" s="10">
        <v>0.9683149596608488</v>
      </c>
      <c r="W50" s="10">
        <v>0.96832108752754575</v>
      </c>
      <c r="X50" s="10">
        <v>0.96832721539424271</v>
      </c>
      <c r="Y50" s="10">
        <v>0.96833334326093967</v>
      </c>
      <c r="Z50" s="13">
        <v>0.96833947112763663</v>
      </c>
      <c r="AA50" s="13">
        <v>0.96837011046112154</v>
      </c>
      <c r="AB50" s="13">
        <v>0.96840074979460611</v>
      </c>
      <c r="AC50" s="13">
        <v>0.96843138912809101</v>
      </c>
    </row>
    <row r="51" spans="1:29" x14ac:dyDescent="0.2">
      <c r="A51" s="2" t="s">
        <v>4</v>
      </c>
      <c r="B51" s="2" t="str">
        <f t="shared" si="2"/>
        <v>33</v>
      </c>
      <c r="C51" s="2">
        <v>33049</v>
      </c>
      <c r="D51" s="3" t="s">
        <v>379</v>
      </c>
      <c r="E51" s="10">
        <v>0.86665760976135531</v>
      </c>
      <c r="F51" s="10">
        <v>0.86816698903237677</v>
      </c>
      <c r="G51" s="10">
        <v>0.86926803084518312</v>
      </c>
      <c r="H51" s="10">
        <v>0.87011744881992903</v>
      </c>
      <c r="I51" s="10">
        <v>0.87115141070664559</v>
      </c>
      <c r="J51" s="10">
        <v>0.87233903690737846</v>
      </c>
      <c r="K51" s="10">
        <v>0.87355911093375227</v>
      </c>
      <c r="L51" s="10">
        <v>0.8751638924116858</v>
      </c>
      <c r="M51" s="10">
        <v>0.87634070257668162</v>
      </c>
      <c r="N51" s="10">
        <v>0.87724362233896369</v>
      </c>
      <c r="O51" s="10">
        <v>0.87738629599305284</v>
      </c>
      <c r="P51" s="10">
        <v>0.87805518424777607</v>
      </c>
      <c r="Q51" s="10">
        <v>0.87887320407120828</v>
      </c>
      <c r="R51" s="10">
        <v>0.88371766832322207</v>
      </c>
      <c r="S51" s="10">
        <v>0.88930161766974469</v>
      </c>
      <c r="T51" s="10">
        <v>0.89449913374097778</v>
      </c>
      <c r="U51" s="10">
        <v>0.90007653566251278</v>
      </c>
      <c r="V51" s="10">
        <v>0.90513076074484022</v>
      </c>
      <c r="W51" s="10">
        <v>0.91070787809015907</v>
      </c>
      <c r="X51" s="10">
        <v>0.91596307610091754</v>
      </c>
      <c r="Y51" s="10">
        <v>0.92121827411167623</v>
      </c>
      <c r="Z51" s="13">
        <v>0.92416375846023702</v>
      </c>
      <c r="AA51" s="13">
        <v>0.93984453804739698</v>
      </c>
      <c r="AB51" s="13">
        <v>0.95196841426595491</v>
      </c>
      <c r="AC51" s="13">
        <v>0.96606579210654286</v>
      </c>
    </row>
    <row r="52" spans="1:29" x14ac:dyDescent="0.2">
      <c r="A52" s="2" t="s">
        <v>53</v>
      </c>
      <c r="B52" s="2" t="str">
        <f t="shared" ref="B52:B71" si="3">LEFT(C52,2)</f>
        <v>34</v>
      </c>
      <c r="C52" s="2">
        <v>34001</v>
      </c>
      <c r="D52" s="2" t="s">
        <v>54</v>
      </c>
      <c r="E52" s="10">
        <v>0.84599999999999964</v>
      </c>
      <c r="F52" s="10">
        <v>0.84799999999999942</v>
      </c>
      <c r="G52" s="10">
        <v>0.8499999999999992</v>
      </c>
      <c r="H52" s="10">
        <v>0.85199999999999898</v>
      </c>
      <c r="I52" s="10">
        <v>0.85399999999999965</v>
      </c>
      <c r="J52" s="10">
        <v>0.85599999999999943</v>
      </c>
      <c r="K52" s="10">
        <v>0.85799999999999921</v>
      </c>
      <c r="L52" s="10">
        <v>0.85999999999999988</v>
      </c>
      <c r="M52" s="10">
        <v>0.86199999999999966</v>
      </c>
      <c r="N52" s="10">
        <v>0.86399999999999944</v>
      </c>
      <c r="O52" s="10">
        <v>0.86599999999999921</v>
      </c>
      <c r="P52" s="10">
        <v>0.86799999999999899</v>
      </c>
      <c r="Q52" s="10">
        <v>0.86999999999999966</v>
      </c>
      <c r="R52" s="10">
        <v>0.87200000000000077</v>
      </c>
      <c r="S52" s="10">
        <v>0.87400000000000055</v>
      </c>
      <c r="T52" s="10">
        <v>0.87600000000000033</v>
      </c>
      <c r="U52" s="10">
        <v>0.87800000000000011</v>
      </c>
      <c r="V52" s="10">
        <v>0.88000000000000078</v>
      </c>
      <c r="W52" s="10">
        <v>0.88200000000000056</v>
      </c>
      <c r="X52" s="10">
        <v>0.88400000000000034</v>
      </c>
      <c r="Y52" s="10">
        <v>0.88600000000000012</v>
      </c>
      <c r="Z52" s="13">
        <v>0.88799999999999901</v>
      </c>
      <c r="AA52" s="13">
        <v>0.8979999999999988</v>
      </c>
      <c r="AB52" s="13">
        <v>0.90799999999999947</v>
      </c>
      <c r="AC52" s="13">
        <v>0.91799999999999926</v>
      </c>
    </row>
    <row r="53" spans="1:29" x14ac:dyDescent="0.2">
      <c r="A53" s="2" t="s">
        <v>53</v>
      </c>
      <c r="B53" s="2" t="str">
        <f t="shared" si="3"/>
        <v>34</v>
      </c>
      <c r="C53" s="2">
        <v>34002</v>
      </c>
      <c r="D53" s="2" t="s">
        <v>55</v>
      </c>
      <c r="E53" s="10">
        <v>0.97670218879058279</v>
      </c>
      <c r="F53" s="10">
        <v>0.97749846117761874</v>
      </c>
      <c r="G53" s="10">
        <v>0.97829473356465491</v>
      </c>
      <c r="H53" s="10">
        <v>0.97909100595169085</v>
      </c>
      <c r="I53" s="10">
        <v>0.97988727833872713</v>
      </c>
      <c r="J53" s="10">
        <v>0.9806835507257633</v>
      </c>
      <c r="K53" s="10">
        <v>0.98147982311279924</v>
      </c>
      <c r="L53" s="10">
        <v>0.98227609549983541</v>
      </c>
      <c r="M53" s="10">
        <v>0.98307236788687147</v>
      </c>
      <c r="N53" s="10">
        <v>0.98386864027390764</v>
      </c>
      <c r="O53" s="10">
        <v>0.98466491266094369</v>
      </c>
      <c r="P53" s="10">
        <v>0.98546118504797975</v>
      </c>
      <c r="Q53" s="10">
        <v>0.98625745743501592</v>
      </c>
      <c r="R53" s="10">
        <v>0.98672527525563902</v>
      </c>
      <c r="S53" s="10">
        <v>0.98719309307626213</v>
      </c>
      <c r="T53" s="10">
        <v>0.9876609108968849</v>
      </c>
      <c r="U53" s="10">
        <v>0.98812872871750812</v>
      </c>
      <c r="V53" s="10">
        <v>0.988596546538131</v>
      </c>
      <c r="W53" s="10">
        <v>0.98906436435875411</v>
      </c>
      <c r="X53" s="10">
        <v>0.98953218217937688</v>
      </c>
      <c r="Y53" s="10">
        <v>0.99</v>
      </c>
      <c r="Z53" s="13">
        <v>0.9904678178206231</v>
      </c>
      <c r="AA53" s="13">
        <v>0.99280690692373796</v>
      </c>
      <c r="AB53" s="13">
        <v>0.99437127128249192</v>
      </c>
      <c r="AC53" s="13">
        <v>0.99593563564124599</v>
      </c>
    </row>
    <row r="54" spans="1:29" x14ac:dyDescent="0.2">
      <c r="A54" s="2" t="s">
        <v>53</v>
      </c>
      <c r="B54" s="2" t="str">
        <f t="shared" si="3"/>
        <v>34</v>
      </c>
      <c r="C54" s="2">
        <v>34003</v>
      </c>
      <c r="D54" s="2" t="s">
        <v>56</v>
      </c>
      <c r="E54" s="10">
        <v>0.89599999999999991</v>
      </c>
      <c r="F54" s="10">
        <v>0.89799999999999969</v>
      </c>
      <c r="G54" s="10">
        <v>0.89999999999999947</v>
      </c>
      <c r="H54" s="10">
        <v>0.90199999999999925</v>
      </c>
      <c r="I54" s="10">
        <v>0.9039999999999998</v>
      </c>
      <c r="J54" s="10">
        <v>0.90599999999999969</v>
      </c>
      <c r="K54" s="10">
        <v>0.90799999999999947</v>
      </c>
      <c r="L54" s="10">
        <v>0.91000000000000014</v>
      </c>
      <c r="M54" s="10">
        <v>0.91200000000000003</v>
      </c>
      <c r="N54" s="10">
        <v>0.9139999999999997</v>
      </c>
      <c r="O54" s="10">
        <v>0.91599999999999948</v>
      </c>
      <c r="P54" s="10">
        <v>0.91799999999999926</v>
      </c>
      <c r="Q54" s="10">
        <v>0.91999999999999993</v>
      </c>
      <c r="R54" s="10">
        <v>0.9220000000000006</v>
      </c>
      <c r="S54" s="10">
        <v>0.92400000000000027</v>
      </c>
      <c r="T54" s="10">
        <v>0.92600000000000016</v>
      </c>
      <c r="U54" s="10">
        <v>0.92799999999999994</v>
      </c>
      <c r="V54" s="10">
        <v>0.92999999999999972</v>
      </c>
      <c r="W54" s="10">
        <v>0.93200000000000038</v>
      </c>
      <c r="X54" s="10">
        <v>0.93400000000000027</v>
      </c>
      <c r="Y54" s="10">
        <v>0.93599999999999994</v>
      </c>
      <c r="Z54" s="13">
        <v>0.93800000000000061</v>
      </c>
      <c r="AA54" s="13">
        <v>0.9480000000000004</v>
      </c>
      <c r="AB54" s="13">
        <v>0.95800000000000107</v>
      </c>
      <c r="AC54" s="13">
        <v>0.96800000000000186</v>
      </c>
    </row>
    <row r="55" spans="1:29" x14ac:dyDescent="0.2">
      <c r="A55" s="2" t="s">
        <v>3</v>
      </c>
      <c r="B55" s="2" t="str">
        <f t="shared" si="3"/>
        <v>34</v>
      </c>
      <c r="C55" s="2">
        <v>34004</v>
      </c>
      <c r="D55" s="2" t="s">
        <v>57</v>
      </c>
      <c r="E55" s="10">
        <v>0.96835414467150505</v>
      </c>
      <c r="F55" s="10">
        <v>0.96835414467150516</v>
      </c>
      <c r="G55" s="10">
        <v>0.96835414467150505</v>
      </c>
      <c r="H55" s="10">
        <v>0.96835414467150527</v>
      </c>
      <c r="I55" s="10">
        <v>0.96835414467150516</v>
      </c>
      <c r="J55" s="10">
        <v>0.96835414467150516</v>
      </c>
      <c r="K55" s="10">
        <v>0.96835414467150527</v>
      </c>
      <c r="L55" s="10">
        <v>0.96835414467150527</v>
      </c>
      <c r="M55" s="10">
        <v>0.96835414467150516</v>
      </c>
      <c r="N55" s="10">
        <v>0.96835414467150527</v>
      </c>
      <c r="O55" s="10">
        <v>0.96835414467150527</v>
      </c>
      <c r="P55" s="10">
        <v>0.96835414467150527</v>
      </c>
      <c r="Q55" s="10">
        <v>0.96835414467150516</v>
      </c>
      <c r="R55" s="10">
        <v>0.96835414467150516</v>
      </c>
      <c r="S55" s="10">
        <v>0.96835414467150516</v>
      </c>
      <c r="T55" s="10">
        <v>0.96835414467150527</v>
      </c>
      <c r="U55" s="10">
        <v>0.96835414467150505</v>
      </c>
      <c r="V55" s="10">
        <v>0.96835414467150516</v>
      </c>
      <c r="W55" s="10">
        <v>0.96835414467150516</v>
      </c>
      <c r="X55" s="10">
        <v>0.96835414467150516</v>
      </c>
      <c r="Y55" s="10">
        <v>0.96835414467150505</v>
      </c>
      <c r="Z55" s="13">
        <v>0.96835414467150516</v>
      </c>
      <c r="AA55" s="13">
        <v>0.96835414467150516</v>
      </c>
      <c r="AB55" s="13">
        <v>0.96835414467150516</v>
      </c>
      <c r="AC55" s="13">
        <v>0.96835414467150516</v>
      </c>
    </row>
    <row r="56" spans="1:29" x14ac:dyDescent="0.2">
      <c r="A56" s="2" t="s">
        <v>53</v>
      </c>
      <c r="B56" s="2" t="str">
        <f t="shared" si="3"/>
        <v>34</v>
      </c>
      <c r="C56" s="2">
        <v>34005</v>
      </c>
      <c r="D56" s="2" t="s">
        <v>58</v>
      </c>
      <c r="E56" s="10">
        <v>1</v>
      </c>
      <c r="F56" s="10">
        <v>1</v>
      </c>
      <c r="G56" s="10">
        <v>1</v>
      </c>
      <c r="H56" s="10">
        <v>1</v>
      </c>
      <c r="I56" s="10">
        <v>1</v>
      </c>
      <c r="J56" s="10">
        <v>1</v>
      </c>
      <c r="K56" s="10">
        <v>1</v>
      </c>
      <c r="L56" s="10">
        <v>1</v>
      </c>
      <c r="M56" s="10">
        <v>1</v>
      </c>
      <c r="N56" s="10">
        <v>1</v>
      </c>
      <c r="O56" s="10">
        <v>1</v>
      </c>
      <c r="P56" s="10">
        <v>1</v>
      </c>
      <c r="Q56" s="10">
        <v>1</v>
      </c>
      <c r="R56" s="10">
        <v>1</v>
      </c>
      <c r="S56" s="10">
        <v>1</v>
      </c>
      <c r="T56" s="10">
        <v>1</v>
      </c>
      <c r="U56" s="10">
        <v>1</v>
      </c>
      <c r="V56" s="10">
        <v>1</v>
      </c>
      <c r="W56" s="10">
        <v>1</v>
      </c>
      <c r="X56" s="10">
        <v>1</v>
      </c>
      <c r="Y56" s="10">
        <v>1</v>
      </c>
      <c r="Z56" s="13">
        <v>1</v>
      </c>
      <c r="AA56" s="13">
        <v>1</v>
      </c>
      <c r="AB56" s="13">
        <v>1</v>
      </c>
      <c r="AC56" s="13">
        <v>1</v>
      </c>
    </row>
    <row r="57" spans="1:29" x14ac:dyDescent="0.2">
      <c r="A57" s="2" t="s">
        <v>53</v>
      </c>
      <c r="B57" s="2" t="str">
        <f t="shared" si="3"/>
        <v>34</v>
      </c>
      <c r="C57" s="2">
        <v>34006</v>
      </c>
      <c r="D57" s="2" t="s">
        <v>59</v>
      </c>
      <c r="E57" s="10">
        <v>0.9914199370897443</v>
      </c>
      <c r="F57" s="10">
        <v>0.9914199370897443</v>
      </c>
      <c r="G57" s="10">
        <v>0.9914199370897443</v>
      </c>
      <c r="H57" s="10">
        <v>0.9914199370897443</v>
      </c>
      <c r="I57" s="10">
        <v>0.9914199370897443</v>
      </c>
      <c r="J57" s="10">
        <v>0.9914199370897443</v>
      </c>
      <c r="K57" s="10">
        <v>0.9914199370897443</v>
      </c>
      <c r="L57" s="10">
        <v>0.9914199370897443</v>
      </c>
      <c r="M57" s="10">
        <v>0.9914199370897443</v>
      </c>
      <c r="N57" s="10">
        <v>0.9914199370897443</v>
      </c>
      <c r="O57" s="10">
        <v>0.9914199370897443</v>
      </c>
      <c r="P57" s="10">
        <v>0.99141993708974419</v>
      </c>
      <c r="Q57" s="10">
        <v>0.99141993708974441</v>
      </c>
      <c r="R57" s="10">
        <v>0.9914199370897443</v>
      </c>
      <c r="S57" s="10">
        <v>0.9914199370897443</v>
      </c>
      <c r="T57" s="10">
        <v>0.9914199370897443</v>
      </c>
      <c r="U57" s="10">
        <v>0.9914199370897443</v>
      </c>
      <c r="V57" s="10">
        <v>0.9914199370897443</v>
      </c>
      <c r="W57" s="10">
        <v>0.9914199370897443</v>
      </c>
      <c r="X57" s="10">
        <v>0.9914199370897443</v>
      </c>
      <c r="Y57" s="10">
        <v>0.9914199370897443</v>
      </c>
      <c r="Z57" s="13">
        <v>0.9914199370897443</v>
      </c>
      <c r="AA57" s="13">
        <v>0.9914199370897443</v>
      </c>
      <c r="AB57" s="13">
        <v>0.9914199370897443</v>
      </c>
      <c r="AC57" s="13">
        <v>0.9914199370897443</v>
      </c>
    </row>
    <row r="58" spans="1:29" x14ac:dyDescent="0.2">
      <c r="A58" s="2" t="s">
        <v>60</v>
      </c>
      <c r="B58" s="2" t="str">
        <f t="shared" si="3"/>
        <v>34</v>
      </c>
      <c r="C58" s="2">
        <v>34007</v>
      </c>
      <c r="D58" s="2" t="s">
        <v>61</v>
      </c>
      <c r="E58" s="10">
        <v>0.82281256499981126</v>
      </c>
      <c r="F58" s="10">
        <v>0.82567001815828878</v>
      </c>
      <c r="G58" s="10">
        <v>0.82852747131676718</v>
      </c>
      <c r="H58" s="10">
        <v>0.8313849244752447</v>
      </c>
      <c r="I58" s="10">
        <v>0.83424237763372311</v>
      </c>
      <c r="J58" s="10">
        <v>0.83709983079220063</v>
      </c>
      <c r="K58" s="10">
        <v>0.83995728395067815</v>
      </c>
      <c r="L58" s="10">
        <v>0.84281473710915655</v>
      </c>
      <c r="M58" s="10">
        <v>0.84567219026763407</v>
      </c>
      <c r="N58" s="10">
        <v>0.84852964342611159</v>
      </c>
      <c r="O58" s="10">
        <v>0.85138709658458989</v>
      </c>
      <c r="P58" s="10">
        <v>0.85424454974306741</v>
      </c>
      <c r="Q58" s="10">
        <v>0.85710200290154603</v>
      </c>
      <c r="R58" s="10">
        <v>0.85995945606002344</v>
      </c>
      <c r="S58" s="10">
        <v>0.86281690921850096</v>
      </c>
      <c r="T58" s="10">
        <v>0.86567436237697937</v>
      </c>
      <c r="U58" s="10">
        <v>0.86853181553545677</v>
      </c>
      <c r="V58" s="10">
        <v>0.87138926869393529</v>
      </c>
      <c r="W58" s="10">
        <v>0.87424672185241281</v>
      </c>
      <c r="X58" s="10">
        <v>0.87710417501089033</v>
      </c>
      <c r="Y58" s="10">
        <v>0.87996162816936874</v>
      </c>
      <c r="Z58" s="13">
        <v>0.88281908132784714</v>
      </c>
      <c r="AA58" s="13">
        <v>0.89710634712023563</v>
      </c>
      <c r="AB58" s="13">
        <v>0.911393612912625</v>
      </c>
      <c r="AC58" s="13">
        <v>0.92568087870501436</v>
      </c>
    </row>
    <row r="59" spans="1:29" x14ac:dyDescent="0.2">
      <c r="A59" s="2" t="s">
        <v>62</v>
      </c>
      <c r="B59" s="2" t="str">
        <f t="shared" si="3"/>
        <v>34</v>
      </c>
      <c r="C59" s="2">
        <v>34008</v>
      </c>
      <c r="D59" s="2" t="s">
        <v>63</v>
      </c>
      <c r="E59" s="10">
        <v>0.96243252047654515</v>
      </c>
      <c r="F59" s="10">
        <v>0.96243252047654504</v>
      </c>
      <c r="G59" s="10">
        <v>0.96243252047654504</v>
      </c>
      <c r="H59" s="10">
        <v>0.96243252047654504</v>
      </c>
      <c r="I59" s="10">
        <v>0.96243252047654504</v>
      </c>
      <c r="J59" s="10">
        <v>0.96243252047654504</v>
      </c>
      <c r="K59" s="10">
        <v>0.96243252047654504</v>
      </c>
      <c r="L59" s="10">
        <v>0.96243252047654504</v>
      </c>
      <c r="M59" s="10">
        <v>0.96243252047654504</v>
      </c>
      <c r="N59" s="10">
        <v>0.96243252047654504</v>
      </c>
      <c r="O59" s="10">
        <v>0.96243252047654504</v>
      </c>
      <c r="P59" s="10">
        <v>0.96243252047654504</v>
      </c>
      <c r="Q59" s="10">
        <v>0.96243252047654504</v>
      </c>
      <c r="R59" s="10">
        <v>0.96337845541697686</v>
      </c>
      <c r="S59" s="10">
        <v>0.9643243903574088</v>
      </c>
      <c r="T59" s="10">
        <v>0.96527032529784074</v>
      </c>
      <c r="U59" s="10">
        <v>0.96621626023827245</v>
      </c>
      <c r="V59" s="10">
        <v>0.96716219517870439</v>
      </c>
      <c r="W59" s="10">
        <v>0.96810813011913643</v>
      </c>
      <c r="X59" s="10">
        <v>0.96905406505956793</v>
      </c>
      <c r="Y59" s="10">
        <v>0.97000000000000008</v>
      </c>
      <c r="Z59" s="13">
        <v>0.97094593494043169</v>
      </c>
      <c r="AA59" s="13">
        <v>0.97567560964259104</v>
      </c>
      <c r="AB59" s="13">
        <v>0.98040528434475049</v>
      </c>
      <c r="AC59" s="13">
        <v>0.98513495904690973</v>
      </c>
    </row>
    <row r="60" spans="1:29" x14ac:dyDescent="0.2">
      <c r="A60" s="2" t="s">
        <v>62</v>
      </c>
      <c r="B60" s="2" t="str">
        <f t="shared" si="3"/>
        <v>34</v>
      </c>
      <c r="C60" s="2">
        <v>34009</v>
      </c>
      <c r="D60" s="2" t="s">
        <v>64</v>
      </c>
      <c r="E60" s="10">
        <v>0.95005207580525641</v>
      </c>
      <c r="F60" s="10">
        <v>0.95074204230977133</v>
      </c>
      <c r="G60" s="10">
        <v>0.95143200881428602</v>
      </c>
      <c r="H60" s="10">
        <v>0.95212197531880083</v>
      </c>
      <c r="I60" s="10">
        <v>0.95281194182331563</v>
      </c>
      <c r="J60" s="10">
        <v>0.95350190832783044</v>
      </c>
      <c r="K60" s="10">
        <v>0.95419187483234502</v>
      </c>
      <c r="L60" s="10">
        <v>0.95488184133685994</v>
      </c>
      <c r="M60" s="10">
        <v>0.95557180784137463</v>
      </c>
      <c r="N60" s="10">
        <v>0.95626177434588944</v>
      </c>
      <c r="O60" s="10">
        <v>0.95695174085040435</v>
      </c>
      <c r="P60" s="10">
        <v>0.95764170735491894</v>
      </c>
      <c r="Q60" s="10">
        <v>0.95833167385943385</v>
      </c>
      <c r="R60" s="10">
        <v>0.95979021462700431</v>
      </c>
      <c r="S60" s="10">
        <v>0.96124875539457499</v>
      </c>
      <c r="T60" s="10">
        <v>0.96270729616214612</v>
      </c>
      <c r="U60" s="10">
        <v>0.9641658369297168</v>
      </c>
      <c r="V60" s="10">
        <v>0.96562437769728748</v>
      </c>
      <c r="W60" s="10">
        <v>0.96708291846485817</v>
      </c>
      <c r="X60" s="10">
        <v>0.96854145923242885</v>
      </c>
      <c r="Y60" s="10">
        <v>0.97</v>
      </c>
      <c r="Z60" s="13">
        <v>0.97145854076757032</v>
      </c>
      <c r="AA60" s="13">
        <v>0.97875124460542429</v>
      </c>
      <c r="AB60" s="13">
        <v>0.98500082973694925</v>
      </c>
      <c r="AC60" s="13">
        <v>0.99125041486847465</v>
      </c>
    </row>
    <row r="61" spans="1:29" x14ac:dyDescent="0.2">
      <c r="A61" s="2" t="s">
        <v>60</v>
      </c>
      <c r="B61" s="2" t="str">
        <f t="shared" si="3"/>
        <v>34</v>
      </c>
      <c r="C61" s="2">
        <v>34010</v>
      </c>
      <c r="D61" s="2" t="s">
        <v>65</v>
      </c>
      <c r="E61" s="10">
        <v>0.86967505594100514</v>
      </c>
      <c r="F61" s="10">
        <v>0.87110421807871274</v>
      </c>
      <c r="G61" s="10">
        <v>0.87253338021641991</v>
      </c>
      <c r="H61" s="10">
        <v>0.87396254235412707</v>
      </c>
      <c r="I61" s="10">
        <v>0.87539170449183468</v>
      </c>
      <c r="J61" s="10">
        <v>0.87682086662954184</v>
      </c>
      <c r="K61" s="10">
        <v>0.878250028767249</v>
      </c>
      <c r="L61" s="10">
        <v>0.87967919090495617</v>
      </c>
      <c r="M61" s="10">
        <v>0.88110835304266377</v>
      </c>
      <c r="N61" s="10">
        <v>0.88253751518037094</v>
      </c>
      <c r="O61" s="10">
        <v>0.8839666773180781</v>
      </c>
      <c r="P61" s="10">
        <v>0.8853958394557857</v>
      </c>
      <c r="Q61" s="10">
        <v>0.88682500159349287</v>
      </c>
      <c r="R61" s="10">
        <v>0.89097187639430597</v>
      </c>
      <c r="S61" s="10">
        <v>0.89511875119511952</v>
      </c>
      <c r="T61" s="10">
        <v>0.89926562599593307</v>
      </c>
      <c r="U61" s="10">
        <v>0.90341250079674651</v>
      </c>
      <c r="V61" s="10">
        <v>0.90755937559755828</v>
      </c>
      <c r="W61" s="10">
        <v>0.91170625039837183</v>
      </c>
      <c r="X61" s="10">
        <v>0.91585312519918549</v>
      </c>
      <c r="Y61" s="10">
        <v>0.91999999999999904</v>
      </c>
      <c r="Z61" s="13">
        <v>0.92414687480081525</v>
      </c>
      <c r="AA61" s="13">
        <v>0.94488124880488122</v>
      </c>
      <c r="AB61" s="13">
        <v>0.96242083253658628</v>
      </c>
      <c r="AC61" s="13">
        <v>0.97996041626829289</v>
      </c>
    </row>
    <row r="62" spans="1:29" x14ac:dyDescent="0.2">
      <c r="A62" s="2" t="s">
        <v>53</v>
      </c>
      <c r="B62" s="2" t="str">
        <f t="shared" si="3"/>
        <v>34</v>
      </c>
      <c r="C62" s="2">
        <v>34011</v>
      </c>
      <c r="D62" s="2" t="s">
        <v>66</v>
      </c>
      <c r="E62" s="10">
        <v>0.99759268803455059</v>
      </c>
      <c r="F62" s="10">
        <v>0.99759268803455059</v>
      </c>
      <c r="G62" s="10">
        <v>0.99759268803455048</v>
      </c>
      <c r="H62" s="10">
        <v>0.99759268803455048</v>
      </c>
      <c r="I62" s="10">
        <v>0.99759268803455048</v>
      </c>
      <c r="J62" s="10">
        <v>0.99759268803455059</v>
      </c>
      <c r="K62" s="10">
        <v>0.99759268803455048</v>
      </c>
      <c r="L62" s="10">
        <v>0.9975926880345507</v>
      </c>
      <c r="M62" s="10">
        <v>0.99759268803455059</v>
      </c>
      <c r="N62" s="10">
        <v>0.99759268803455059</v>
      </c>
      <c r="O62" s="10">
        <v>0.99759268803455048</v>
      </c>
      <c r="P62" s="10">
        <v>0.99759268803455048</v>
      </c>
      <c r="Q62" s="10">
        <v>0.9975926880345507</v>
      </c>
      <c r="R62" s="10">
        <v>0.99759268803455059</v>
      </c>
      <c r="S62" s="10">
        <v>0.9975926880345507</v>
      </c>
      <c r="T62" s="10">
        <v>0.99759268803455059</v>
      </c>
      <c r="U62" s="10">
        <v>0.99759268803455059</v>
      </c>
      <c r="V62" s="10">
        <v>0.9975926880345507</v>
      </c>
      <c r="W62" s="10">
        <v>0.99759268803455059</v>
      </c>
      <c r="X62" s="10">
        <v>0.99759268803455059</v>
      </c>
      <c r="Y62" s="10">
        <v>0.99759268803455059</v>
      </c>
      <c r="Z62" s="13">
        <v>0.99759268803455059</v>
      </c>
      <c r="AA62" s="13">
        <v>0.99759268803455048</v>
      </c>
      <c r="AB62" s="13">
        <v>0.9975926880345507</v>
      </c>
      <c r="AC62" s="13">
        <v>0.99759268803455059</v>
      </c>
    </row>
    <row r="63" spans="1:29" x14ac:dyDescent="0.2">
      <c r="A63" s="2" t="s">
        <v>62</v>
      </c>
      <c r="B63" s="2" t="str">
        <f t="shared" si="3"/>
        <v>34</v>
      </c>
      <c r="C63" s="2">
        <v>34012</v>
      </c>
      <c r="D63" s="2" t="s">
        <v>67</v>
      </c>
      <c r="E63" s="10">
        <v>0.99464096274308411</v>
      </c>
      <c r="F63" s="10">
        <v>0.994640962743084</v>
      </c>
      <c r="G63" s="10">
        <v>0.99464096274308411</v>
      </c>
      <c r="H63" s="10">
        <v>0.99464096274308411</v>
      </c>
      <c r="I63" s="10">
        <v>0.99464096274308411</v>
      </c>
      <c r="J63" s="10">
        <v>0.99464096274308411</v>
      </c>
      <c r="K63" s="10">
        <v>0.99464096274308422</v>
      </c>
      <c r="L63" s="10">
        <v>0.99464096274308422</v>
      </c>
      <c r="M63" s="10">
        <v>0.99464096274308411</v>
      </c>
      <c r="N63" s="10">
        <v>0.99464096274308422</v>
      </c>
      <c r="O63" s="10">
        <v>0.99464096274308411</v>
      </c>
      <c r="P63" s="10">
        <v>0.99464096274308411</v>
      </c>
      <c r="Q63" s="10">
        <v>0.99464096274308411</v>
      </c>
      <c r="R63" s="10">
        <v>0.99464096274308411</v>
      </c>
      <c r="S63" s="10">
        <v>0.99464096274308411</v>
      </c>
      <c r="T63" s="10">
        <v>0.99464096274308411</v>
      </c>
      <c r="U63" s="10">
        <v>0.99464096274308411</v>
      </c>
      <c r="V63" s="10">
        <v>0.99464096274308411</v>
      </c>
      <c r="W63" s="10">
        <v>0.99464096274308411</v>
      </c>
      <c r="X63" s="10">
        <v>0.99464096274308411</v>
      </c>
      <c r="Y63" s="10">
        <v>0.99464096274308411</v>
      </c>
      <c r="Z63" s="13">
        <v>0.99464096274308411</v>
      </c>
      <c r="AA63" s="13">
        <v>0.994640962743084</v>
      </c>
      <c r="AB63" s="13">
        <v>0.99464096274308411</v>
      </c>
      <c r="AC63" s="13">
        <v>0.99464096274308411</v>
      </c>
    </row>
    <row r="64" spans="1:29" x14ac:dyDescent="0.2">
      <c r="A64" s="2" t="s">
        <v>62</v>
      </c>
      <c r="B64" s="2" t="str">
        <f t="shared" si="3"/>
        <v>34</v>
      </c>
      <c r="C64" s="2">
        <v>34013</v>
      </c>
      <c r="D64" s="2" t="s">
        <v>68</v>
      </c>
      <c r="E64" s="10">
        <v>0.8771772317822899</v>
      </c>
      <c r="F64" s="10">
        <v>0.88090972905807774</v>
      </c>
      <c r="G64" s="10">
        <v>0.8846422263338658</v>
      </c>
      <c r="H64" s="10">
        <v>0.88837472360965375</v>
      </c>
      <c r="I64" s="10">
        <v>0.8921072208854417</v>
      </c>
      <c r="J64" s="10">
        <v>0.89583971816122865</v>
      </c>
      <c r="K64" s="10">
        <v>0.89957221543701671</v>
      </c>
      <c r="L64" s="10">
        <v>0.90330471271280466</v>
      </c>
      <c r="M64" s="10">
        <v>0.90703720998859261</v>
      </c>
      <c r="N64" s="10">
        <v>0.91076970726437956</v>
      </c>
      <c r="O64" s="10">
        <v>0.91450220454016762</v>
      </c>
      <c r="P64" s="10">
        <v>0.91823470181595557</v>
      </c>
      <c r="Q64" s="10">
        <v>0.92196719909174352</v>
      </c>
      <c r="R64" s="10">
        <v>0.92569969636753147</v>
      </c>
      <c r="S64" s="10">
        <v>0.92943219364331853</v>
      </c>
      <c r="T64" s="10">
        <v>0.93316469091910648</v>
      </c>
      <c r="U64" s="10">
        <v>0.93689718819489431</v>
      </c>
      <c r="V64" s="10">
        <v>0.94062968547068149</v>
      </c>
      <c r="W64" s="10">
        <v>0.94436218274646944</v>
      </c>
      <c r="X64" s="10">
        <v>0.94809468002225727</v>
      </c>
      <c r="Y64" s="10">
        <v>0.95182717729804522</v>
      </c>
      <c r="Z64" s="13">
        <v>0.95555967457383251</v>
      </c>
      <c r="AA64" s="13">
        <v>0.97422216095277137</v>
      </c>
      <c r="AB64" s="13">
        <v>0.98198144063518056</v>
      </c>
      <c r="AC64" s="13">
        <v>0.98974072031759042</v>
      </c>
    </row>
    <row r="65" spans="1:29" x14ac:dyDescent="0.2">
      <c r="A65" s="2" t="s">
        <v>60</v>
      </c>
      <c r="B65" s="2" t="str">
        <f t="shared" si="3"/>
        <v>34</v>
      </c>
      <c r="C65" s="2">
        <v>34014</v>
      </c>
      <c r="D65" s="2" t="s">
        <v>69</v>
      </c>
      <c r="E65" s="10">
        <v>0.93141531677205203</v>
      </c>
      <c r="F65" s="10">
        <v>0.93361256945835835</v>
      </c>
      <c r="G65" s="10">
        <v>0.93580982214466468</v>
      </c>
      <c r="H65" s="10">
        <v>0.93800707483097012</v>
      </c>
      <c r="I65" s="10">
        <v>0.94020432751727645</v>
      </c>
      <c r="J65" s="10">
        <v>0.94240158020358278</v>
      </c>
      <c r="K65" s="10">
        <v>0.944598832889889</v>
      </c>
      <c r="L65" s="10">
        <v>0.94679608557619543</v>
      </c>
      <c r="M65" s="10">
        <v>0.94899333826250176</v>
      </c>
      <c r="N65" s="10">
        <v>0.95119059094880809</v>
      </c>
      <c r="O65" s="10">
        <v>0.95338784363511442</v>
      </c>
      <c r="P65" s="10">
        <v>0.95558509632142075</v>
      </c>
      <c r="Q65" s="10">
        <v>0.95778234900772707</v>
      </c>
      <c r="R65" s="10">
        <v>0.95997960169403296</v>
      </c>
      <c r="S65" s="10">
        <v>0.96217685438033917</v>
      </c>
      <c r="T65" s="10">
        <v>0.96437410706664572</v>
      </c>
      <c r="U65" s="10">
        <v>0.96657135975295194</v>
      </c>
      <c r="V65" s="10">
        <v>0.96876861243925827</v>
      </c>
      <c r="W65" s="10">
        <v>0.9709658651255646</v>
      </c>
      <c r="X65" s="10">
        <v>0.97316311781187093</v>
      </c>
      <c r="Y65" s="10">
        <v>0.97536037049817736</v>
      </c>
      <c r="Z65" s="13">
        <v>0.9775576231844828</v>
      </c>
      <c r="AA65" s="13">
        <v>0.98854388661601433</v>
      </c>
      <c r="AB65" s="13">
        <v>0.99152925774400957</v>
      </c>
      <c r="AC65" s="13">
        <v>0.99451462887200481</v>
      </c>
    </row>
    <row r="66" spans="1:29" x14ac:dyDescent="0.2">
      <c r="A66" s="2" t="s">
        <v>60</v>
      </c>
      <c r="B66" s="2" t="str">
        <f t="shared" si="3"/>
        <v>34</v>
      </c>
      <c r="C66" s="2">
        <v>34015</v>
      </c>
      <c r="D66" s="2" t="s">
        <v>70</v>
      </c>
      <c r="E66" s="10">
        <v>0.6899999999999995</v>
      </c>
      <c r="F66" s="10">
        <v>0.69500000000000028</v>
      </c>
      <c r="G66" s="10">
        <v>0.70000000000000118</v>
      </c>
      <c r="H66" s="10">
        <v>0.70500000000000007</v>
      </c>
      <c r="I66" s="10">
        <v>0.71000000000000074</v>
      </c>
      <c r="J66" s="10">
        <v>0.71499999999999986</v>
      </c>
      <c r="K66" s="10">
        <v>0.72000000000000064</v>
      </c>
      <c r="L66" s="10">
        <v>0.72499999999999964</v>
      </c>
      <c r="M66" s="10">
        <v>0.73000000000000043</v>
      </c>
      <c r="N66" s="10">
        <v>0.73500000000000121</v>
      </c>
      <c r="O66" s="10">
        <v>0.74000000000000021</v>
      </c>
      <c r="P66" s="10">
        <v>0.74500000000000099</v>
      </c>
      <c r="Q66" s="10">
        <v>0.75</v>
      </c>
      <c r="R66" s="10">
        <v>0.75625000000000142</v>
      </c>
      <c r="S66" s="10">
        <v>0.76250000000000107</v>
      </c>
      <c r="T66" s="10">
        <v>0.76875000000000071</v>
      </c>
      <c r="U66" s="10">
        <v>0.77500000000000036</v>
      </c>
      <c r="V66" s="10">
        <v>0.78125000000000178</v>
      </c>
      <c r="W66" s="10">
        <v>0.78750000000000142</v>
      </c>
      <c r="X66" s="10">
        <v>0.79375000000000107</v>
      </c>
      <c r="Y66" s="10">
        <v>0.80000000000000071</v>
      </c>
      <c r="Z66" s="13">
        <v>0.80625000000000036</v>
      </c>
      <c r="AA66" s="13">
        <v>0.83750000000000036</v>
      </c>
      <c r="AB66" s="13">
        <v>0.86875000000000036</v>
      </c>
      <c r="AC66" s="13">
        <v>0.90000000000000036</v>
      </c>
    </row>
    <row r="67" spans="1:29" x14ac:dyDescent="0.2">
      <c r="A67" s="2" t="s">
        <v>62</v>
      </c>
      <c r="B67" s="2" t="str">
        <f t="shared" si="3"/>
        <v>34</v>
      </c>
      <c r="C67" s="2">
        <v>34016</v>
      </c>
      <c r="D67" s="2" t="s">
        <v>71</v>
      </c>
      <c r="E67" s="10">
        <v>0.81100644707266945</v>
      </c>
      <c r="F67" s="10">
        <v>0.8165219883984296</v>
      </c>
      <c r="G67" s="10">
        <v>0.82203752972418975</v>
      </c>
      <c r="H67" s="10">
        <v>0.82755307104994991</v>
      </c>
      <c r="I67" s="10">
        <v>0.83306861237571017</v>
      </c>
      <c r="J67" s="10">
        <v>0.8385841537014701</v>
      </c>
      <c r="K67" s="10">
        <v>0.84409969502723214</v>
      </c>
      <c r="L67" s="10">
        <v>0.8496152363529923</v>
      </c>
      <c r="M67" s="10">
        <v>0.85513077767875245</v>
      </c>
      <c r="N67" s="10">
        <v>0.86064631900451272</v>
      </c>
      <c r="O67" s="10">
        <v>0.86616186033027276</v>
      </c>
      <c r="P67" s="10">
        <v>0.87167740165603291</v>
      </c>
      <c r="Q67" s="10">
        <v>0.87719294298179307</v>
      </c>
      <c r="R67" s="10">
        <v>0.88254382510907092</v>
      </c>
      <c r="S67" s="10">
        <v>0.887894707236347</v>
      </c>
      <c r="T67" s="10">
        <v>0.89324558936362131</v>
      </c>
      <c r="U67" s="10">
        <v>0.89859647149089739</v>
      </c>
      <c r="V67" s="10">
        <v>0.90394735361817347</v>
      </c>
      <c r="W67" s="10">
        <v>0.90929823574544966</v>
      </c>
      <c r="X67" s="10">
        <v>0.91464911787272574</v>
      </c>
      <c r="Y67" s="10">
        <v>0.91999999999999982</v>
      </c>
      <c r="Z67" s="13">
        <v>0.92535088212727612</v>
      </c>
      <c r="AA67" s="13">
        <v>0.95210529276365463</v>
      </c>
      <c r="AB67" s="13">
        <v>0.96723686184243707</v>
      </c>
      <c r="AC67" s="13">
        <v>0.98236843092121884</v>
      </c>
    </row>
    <row r="68" spans="1:29" x14ac:dyDescent="0.2">
      <c r="A68" s="2" t="s">
        <v>53</v>
      </c>
      <c r="B68" s="2" t="str">
        <f t="shared" si="3"/>
        <v>34</v>
      </c>
      <c r="C68" s="2">
        <v>34017</v>
      </c>
      <c r="D68" s="2" t="s">
        <v>72</v>
      </c>
      <c r="E68" s="10">
        <v>0.99570547095981166</v>
      </c>
      <c r="F68" s="10">
        <v>0.99570547095981166</v>
      </c>
      <c r="G68" s="10">
        <v>0.99570547095981166</v>
      </c>
      <c r="H68" s="10">
        <v>0.99570547095981166</v>
      </c>
      <c r="I68" s="10">
        <v>0.99570547095981166</v>
      </c>
      <c r="J68" s="10">
        <v>0.99570547095981166</v>
      </c>
      <c r="K68" s="10">
        <v>0.99570547095981166</v>
      </c>
      <c r="L68" s="10">
        <v>0.99570547095981166</v>
      </c>
      <c r="M68" s="10">
        <v>0.99570547095981177</v>
      </c>
      <c r="N68" s="10">
        <v>0.99570547095981166</v>
      </c>
      <c r="O68" s="10">
        <v>0.99570547095981166</v>
      </c>
      <c r="P68" s="10">
        <v>0.99570547095981166</v>
      </c>
      <c r="Q68" s="10">
        <v>0.99570547095981166</v>
      </c>
      <c r="R68" s="10">
        <v>0.99570547095981166</v>
      </c>
      <c r="S68" s="10">
        <v>0.99570547095981177</v>
      </c>
      <c r="T68" s="10">
        <v>0.99570547095981166</v>
      </c>
      <c r="U68" s="10">
        <v>0.99570547095981166</v>
      </c>
      <c r="V68" s="10">
        <v>0.99570547095981166</v>
      </c>
      <c r="W68" s="10">
        <v>0.99570547095981166</v>
      </c>
      <c r="X68" s="10">
        <v>0.99570547095981154</v>
      </c>
      <c r="Y68" s="10">
        <v>0.99570547095981166</v>
      </c>
      <c r="Z68" s="13">
        <v>0.99570547095981166</v>
      </c>
      <c r="AA68" s="13">
        <v>0.99570547095981166</v>
      </c>
      <c r="AB68" s="13">
        <v>0.99570547095981166</v>
      </c>
      <c r="AC68" s="13">
        <v>0.99570547095981166</v>
      </c>
    </row>
    <row r="69" spans="1:29" x14ac:dyDescent="0.2">
      <c r="A69" s="2" t="s">
        <v>62</v>
      </c>
      <c r="B69" s="2" t="str">
        <f t="shared" si="3"/>
        <v>34</v>
      </c>
      <c r="C69" s="2">
        <v>34018</v>
      </c>
      <c r="D69" s="2" t="s">
        <v>73</v>
      </c>
      <c r="E69" s="10">
        <v>0.93799999999999972</v>
      </c>
      <c r="F69" s="10">
        <v>0.93899999999999961</v>
      </c>
      <c r="G69" s="10">
        <v>0.9399999999999995</v>
      </c>
      <c r="H69" s="10">
        <v>0.94099999999999939</v>
      </c>
      <c r="I69" s="10">
        <v>0.94199999999999973</v>
      </c>
      <c r="J69" s="10">
        <v>0.94299999999999962</v>
      </c>
      <c r="K69" s="10">
        <v>0.94399999999999962</v>
      </c>
      <c r="L69" s="10">
        <v>0.94499999999999984</v>
      </c>
      <c r="M69" s="10">
        <v>0.94599999999999962</v>
      </c>
      <c r="N69" s="10">
        <v>0.94699999999999962</v>
      </c>
      <c r="O69" s="10">
        <v>0.94799999999999951</v>
      </c>
      <c r="P69" s="10">
        <v>0.9489999999999994</v>
      </c>
      <c r="Q69" s="10">
        <v>0.94999999999999973</v>
      </c>
      <c r="R69" s="10">
        <v>0.95125000000000048</v>
      </c>
      <c r="S69" s="10">
        <v>0.95250000000000012</v>
      </c>
      <c r="T69" s="10">
        <v>0.95375000000000043</v>
      </c>
      <c r="U69" s="10">
        <v>0.95500000000000007</v>
      </c>
      <c r="V69" s="10">
        <v>0.95625000000000027</v>
      </c>
      <c r="W69" s="10">
        <v>0.95750000000000057</v>
      </c>
      <c r="X69" s="10">
        <v>0.95875000000000021</v>
      </c>
      <c r="Y69" s="10">
        <v>0.96000000000000041</v>
      </c>
      <c r="Z69" s="13">
        <v>0.96124999999999972</v>
      </c>
      <c r="AA69" s="13">
        <v>0.96750000000000025</v>
      </c>
      <c r="AB69" s="13">
        <v>0.97375000000000034</v>
      </c>
      <c r="AC69" s="13">
        <v>0.98000000000000054</v>
      </c>
    </row>
    <row r="70" spans="1:29" x14ac:dyDescent="0.2">
      <c r="A70" s="2" t="s">
        <v>62</v>
      </c>
      <c r="B70" s="2" t="str">
        <f t="shared" si="3"/>
        <v>34</v>
      </c>
      <c r="C70" s="2">
        <v>34019</v>
      </c>
      <c r="D70" s="2" t="s">
        <v>74</v>
      </c>
      <c r="E70" s="10">
        <v>0.96940659342975399</v>
      </c>
      <c r="F70" s="10">
        <v>0.97073785658530287</v>
      </c>
      <c r="G70" s="10">
        <v>0.97206911974085175</v>
      </c>
      <c r="H70" s="10">
        <v>0.97340038289640052</v>
      </c>
      <c r="I70" s="10">
        <v>0.97473164605194951</v>
      </c>
      <c r="J70" s="10">
        <v>0.97606290920749839</v>
      </c>
      <c r="K70" s="10">
        <v>0.97739417236304726</v>
      </c>
      <c r="L70" s="10">
        <v>0.97872543551859614</v>
      </c>
      <c r="M70" s="10">
        <v>0.98005669867414513</v>
      </c>
      <c r="N70" s="10">
        <v>0.98138796182969401</v>
      </c>
      <c r="O70" s="10">
        <v>0.98271922498524278</v>
      </c>
      <c r="P70" s="10">
        <v>0.98405048814079166</v>
      </c>
      <c r="Q70" s="10">
        <v>0.98538175129634065</v>
      </c>
      <c r="R70" s="10">
        <v>0.98595903238429816</v>
      </c>
      <c r="S70" s="10">
        <v>0.98653631347225557</v>
      </c>
      <c r="T70" s="10">
        <v>0.98711359456021286</v>
      </c>
      <c r="U70" s="10">
        <v>0.98769087564817037</v>
      </c>
      <c r="V70" s="10">
        <v>0.98826815673612789</v>
      </c>
      <c r="W70" s="10">
        <v>0.98884543782408518</v>
      </c>
      <c r="X70" s="10">
        <v>0.98942271891204259</v>
      </c>
      <c r="Y70" s="10">
        <v>0.99</v>
      </c>
      <c r="Z70" s="13">
        <v>0.99057728108795717</v>
      </c>
      <c r="AA70" s="13">
        <v>0.99346368652774464</v>
      </c>
      <c r="AB70" s="13">
        <v>0.99480912435182967</v>
      </c>
      <c r="AC70" s="13">
        <v>0.99615456217591491</v>
      </c>
    </row>
    <row r="71" spans="1:29" x14ac:dyDescent="0.2">
      <c r="A71" s="2" t="s">
        <v>62</v>
      </c>
      <c r="B71" s="2" t="str">
        <f t="shared" si="3"/>
        <v>34</v>
      </c>
      <c r="C71" s="2">
        <v>34020</v>
      </c>
      <c r="D71" s="2" t="s">
        <v>75</v>
      </c>
      <c r="E71" s="10">
        <v>0.98456246118261814</v>
      </c>
      <c r="F71" s="10">
        <v>0.98456246118261836</v>
      </c>
      <c r="G71" s="10">
        <v>0.98456246118261814</v>
      </c>
      <c r="H71" s="10">
        <v>0.98456246118261825</v>
      </c>
      <c r="I71" s="10">
        <v>0.98456246118261836</v>
      </c>
      <c r="J71" s="10">
        <v>0.98456246118261825</v>
      </c>
      <c r="K71" s="10">
        <v>0.98456246118261825</v>
      </c>
      <c r="L71" s="10">
        <v>0.98456246118261825</v>
      </c>
      <c r="M71" s="10">
        <v>0.98456246118261825</v>
      </c>
      <c r="N71" s="10">
        <v>0.98456246118261825</v>
      </c>
      <c r="O71" s="10">
        <v>0.98456246118261825</v>
      </c>
      <c r="P71" s="10">
        <v>0.98456246118261825</v>
      </c>
      <c r="Q71" s="10">
        <v>0.98456246118261825</v>
      </c>
      <c r="R71" s="10">
        <v>0.98456246118261825</v>
      </c>
      <c r="S71" s="10">
        <v>0.98456246118261814</v>
      </c>
      <c r="T71" s="10">
        <v>0.98456246118261825</v>
      </c>
      <c r="U71" s="10">
        <v>0.98456246118261814</v>
      </c>
      <c r="V71" s="10">
        <v>0.98456246118261836</v>
      </c>
      <c r="W71" s="10">
        <v>0.98456246118261825</v>
      </c>
      <c r="X71" s="10">
        <v>0.98456246118261825</v>
      </c>
      <c r="Y71" s="10">
        <v>0.98456246118261825</v>
      </c>
      <c r="Z71" s="13">
        <v>0.98456246118261836</v>
      </c>
      <c r="AA71" s="13">
        <v>0.98456246118261825</v>
      </c>
      <c r="AB71" s="13">
        <v>0.98456246118261836</v>
      </c>
      <c r="AC71" s="13">
        <v>0.98456246118261825</v>
      </c>
    </row>
    <row r="72" spans="1:29" x14ac:dyDescent="0.2">
      <c r="A72" s="2"/>
      <c r="B72" s="2"/>
      <c r="C72" s="2">
        <v>34021</v>
      </c>
      <c r="D72" s="3" t="s">
        <v>76</v>
      </c>
      <c r="E72" s="10">
        <v>0.70832660282302129</v>
      </c>
      <c r="F72" s="10">
        <v>0.71880582643128932</v>
      </c>
      <c r="G72" s="10">
        <v>0.7292850500395609</v>
      </c>
      <c r="H72" s="10">
        <v>0.73976427364782882</v>
      </c>
      <c r="I72" s="10">
        <v>0.75024349725610051</v>
      </c>
      <c r="J72" s="10">
        <v>0.76072272086436854</v>
      </c>
      <c r="K72" s="10">
        <v>0.77120194447264012</v>
      </c>
      <c r="L72" s="10">
        <v>0.78168116808090826</v>
      </c>
      <c r="M72" s="10">
        <v>0.79216039168917618</v>
      </c>
      <c r="N72" s="10">
        <v>0.80263961529744776</v>
      </c>
      <c r="O72" s="10">
        <v>0.81311883890571579</v>
      </c>
      <c r="P72" s="10">
        <v>0.82359806251398737</v>
      </c>
      <c r="Q72" s="10">
        <v>0.8340772861222554</v>
      </c>
      <c r="R72" s="10">
        <v>0.84481762535697413</v>
      </c>
      <c r="S72" s="10">
        <v>0.85555796459169287</v>
      </c>
      <c r="T72" s="10">
        <v>0.8662983038264116</v>
      </c>
      <c r="U72" s="10">
        <v>0.87703864306112678</v>
      </c>
      <c r="V72" s="10">
        <v>0.8877789822958454</v>
      </c>
      <c r="W72" s="10">
        <v>0.89851932153056413</v>
      </c>
      <c r="X72" s="10">
        <v>0.90925966076528308</v>
      </c>
      <c r="Y72" s="10">
        <v>0.92000000000000171</v>
      </c>
      <c r="Z72" s="13">
        <v>0.93074033923471688</v>
      </c>
      <c r="AA72" s="13">
        <v>0.98444203540830699</v>
      </c>
      <c r="AB72" s="13">
        <v>0.98879469027220457</v>
      </c>
      <c r="AC72" s="13">
        <v>0.99314734513610237</v>
      </c>
    </row>
    <row r="73" spans="1:29" x14ac:dyDescent="0.2">
      <c r="A73" s="2" t="s">
        <v>62</v>
      </c>
      <c r="B73" s="2" t="str">
        <f t="shared" ref="B73:B79" si="4">LEFT(C73,2)</f>
        <v>34</v>
      </c>
      <c r="C73" s="2">
        <v>34022</v>
      </c>
      <c r="D73" s="2" t="s">
        <v>77</v>
      </c>
      <c r="E73" s="10">
        <v>0.59599999999999964</v>
      </c>
      <c r="F73" s="10">
        <v>0.59799999999999942</v>
      </c>
      <c r="G73" s="10">
        <v>0.5999999999999992</v>
      </c>
      <c r="H73" s="10">
        <v>0.60199999999999898</v>
      </c>
      <c r="I73" s="10">
        <v>0.60399999999999965</v>
      </c>
      <c r="J73" s="10">
        <v>0.60599999999999943</v>
      </c>
      <c r="K73" s="10">
        <v>0.60799999999999921</v>
      </c>
      <c r="L73" s="10">
        <v>0.60999999999999988</v>
      </c>
      <c r="M73" s="10">
        <v>0.61199999999999966</v>
      </c>
      <c r="N73" s="10">
        <v>0.61399999999999944</v>
      </c>
      <c r="O73" s="10">
        <v>0.61599999999999921</v>
      </c>
      <c r="P73" s="10">
        <v>0.61799999999999899</v>
      </c>
      <c r="Q73" s="10">
        <v>0.61999999999999966</v>
      </c>
      <c r="R73" s="10">
        <v>0.62200000000000077</v>
      </c>
      <c r="S73" s="10">
        <v>0.62400000000000055</v>
      </c>
      <c r="T73" s="10">
        <v>0.62600000000000033</v>
      </c>
      <c r="U73" s="10">
        <v>0.62800000000000011</v>
      </c>
      <c r="V73" s="10">
        <v>0.63000000000000078</v>
      </c>
      <c r="W73" s="10">
        <v>0.63200000000000056</v>
      </c>
      <c r="X73" s="10">
        <v>0.63400000000000023</v>
      </c>
      <c r="Y73" s="10">
        <v>0.63600000000000012</v>
      </c>
      <c r="Z73" s="13">
        <v>0.63799999999999901</v>
      </c>
      <c r="AA73" s="13">
        <v>0.6479999999999988</v>
      </c>
      <c r="AB73" s="13">
        <v>0.65799999999999947</v>
      </c>
      <c r="AC73" s="13">
        <v>0.66799999999999926</v>
      </c>
    </row>
    <row r="74" spans="1:29" x14ac:dyDescent="0.2">
      <c r="A74" s="2" t="s">
        <v>62</v>
      </c>
      <c r="B74" s="2" t="str">
        <f t="shared" si="4"/>
        <v>34</v>
      </c>
      <c r="C74" s="2">
        <v>34023</v>
      </c>
      <c r="D74" s="2" t="s">
        <v>78</v>
      </c>
      <c r="E74" s="10">
        <v>0.92864573745267398</v>
      </c>
      <c r="F74" s="10">
        <v>0.93089819884034897</v>
      </c>
      <c r="G74" s="10">
        <v>0.93315066022802418</v>
      </c>
      <c r="H74" s="10">
        <v>0.93540312161569916</v>
      </c>
      <c r="I74" s="10">
        <v>0.93765558300337448</v>
      </c>
      <c r="J74" s="10">
        <v>0.93990804439104936</v>
      </c>
      <c r="K74" s="10">
        <v>0.94216050577872468</v>
      </c>
      <c r="L74" s="10">
        <v>0.94441296716639966</v>
      </c>
      <c r="M74" s="10">
        <v>0.94666542855407465</v>
      </c>
      <c r="N74" s="10">
        <v>0.94891788994174997</v>
      </c>
      <c r="O74" s="10">
        <v>0.95117035132942396</v>
      </c>
      <c r="P74" s="10">
        <v>0.95342281271709917</v>
      </c>
      <c r="Q74" s="10">
        <v>0.95567527410477426</v>
      </c>
      <c r="R74" s="10">
        <v>0.95792773549244981</v>
      </c>
      <c r="S74" s="10">
        <v>0.9601801968801249</v>
      </c>
      <c r="T74" s="10">
        <v>0.9624326582678</v>
      </c>
      <c r="U74" s="10">
        <v>0.9646851196554751</v>
      </c>
      <c r="V74" s="10">
        <v>0.96693758104315031</v>
      </c>
      <c r="W74" s="10">
        <v>0.96919004243082441</v>
      </c>
      <c r="X74" s="10">
        <v>0.9714425038184995</v>
      </c>
      <c r="Y74" s="10">
        <v>0.9736949652061746</v>
      </c>
      <c r="Z74" s="13">
        <v>0.9759474265938497</v>
      </c>
      <c r="AA74" s="13">
        <v>0.98720973353222519</v>
      </c>
      <c r="AB74" s="13">
        <v>0.99063982235481673</v>
      </c>
      <c r="AC74" s="13">
        <v>0.99406991117740862</v>
      </c>
    </row>
    <row r="75" spans="1:29" x14ac:dyDescent="0.2">
      <c r="A75" s="2" t="s">
        <v>62</v>
      </c>
      <c r="B75" s="2" t="str">
        <f t="shared" si="4"/>
        <v>34</v>
      </c>
      <c r="C75" s="2">
        <v>34024</v>
      </c>
      <c r="D75" s="2" t="s">
        <v>79</v>
      </c>
      <c r="E75" s="10">
        <v>0.74399999999999966</v>
      </c>
      <c r="F75" s="10">
        <v>0.74699999999999989</v>
      </c>
      <c r="G75" s="10">
        <v>0.75</v>
      </c>
      <c r="H75" s="10">
        <v>0.753</v>
      </c>
      <c r="I75" s="10">
        <v>0.75600000000000023</v>
      </c>
      <c r="J75" s="10">
        <v>0.75900000000000034</v>
      </c>
      <c r="K75" s="10">
        <v>0.76199999999999946</v>
      </c>
      <c r="L75" s="10">
        <v>0.76499999999999968</v>
      </c>
      <c r="M75" s="10">
        <v>0.76799999999999979</v>
      </c>
      <c r="N75" s="10">
        <v>0.77099999999999991</v>
      </c>
      <c r="O75" s="10">
        <v>0.77399999999999991</v>
      </c>
      <c r="P75" s="10">
        <v>0.77700000000000014</v>
      </c>
      <c r="Q75" s="10">
        <v>0.78000000000000014</v>
      </c>
      <c r="R75" s="10">
        <v>0.78299999999999947</v>
      </c>
      <c r="S75" s="10">
        <v>0.78599999999999959</v>
      </c>
      <c r="T75" s="10">
        <v>0.7889999999999997</v>
      </c>
      <c r="U75" s="10">
        <v>0.79199999999999982</v>
      </c>
      <c r="V75" s="10">
        <v>0.79499999999999993</v>
      </c>
      <c r="W75" s="10">
        <v>0.79800000000000004</v>
      </c>
      <c r="X75" s="10">
        <v>0.80100000000000016</v>
      </c>
      <c r="Y75" s="10">
        <v>0.80400000000000027</v>
      </c>
      <c r="Z75" s="13">
        <v>0.80700000000000038</v>
      </c>
      <c r="AA75" s="13">
        <v>0.82200000000000006</v>
      </c>
      <c r="AB75" s="13">
        <v>0.83699999999999974</v>
      </c>
      <c r="AC75" s="13">
        <v>0.85199999999999954</v>
      </c>
    </row>
    <row r="76" spans="1:29" x14ac:dyDescent="0.2">
      <c r="A76" s="2" t="s">
        <v>62</v>
      </c>
      <c r="B76" s="2" t="str">
        <f t="shared" si="4"/>
        <v>34</v>
      </c>
      <c r="C76" s="2">
        <v>34025</v>
      </c>
      <c r="D76" s="2" t="s">
        <v>80</v>
      </c>
      <c r="E76" s="10">
        <v>0.8846736336175347</v>
      </c>
      <c r="F76" s="10">
        <v>0.88674317278286707</v>
      </c>
      <c r="G76" s="10">
        <v>0.88881271194820066</v>
      </c>
      <c r="H76" s="10">
        <v>0.89088225111353303</v>
      </c>
      <c r="I76" s="10">
        <v>0.89295179027886551</v>
      </c>
      <c r="J76" s="10">
        <v>0.89502132944419899</v>
      </c>
      <c r="K76" s="10">
        <v>0.89709086860953136</v>
      </c>
      <c r="L76" s="10">
        <v>0.89916040777486461</v>
      </c>
      <c r="M76" s="10">
        <v>0.9012299469401972</v>
      </c>
      <c r="N76" s="10">
        <v>0.90329948610552957</v>
      </c>
      <c r="O76" s="10">
        <v>0.90536902527086305</v>
      </c>
      <c r="P76" s="10">
        <v>0.90743856443619553</v>
      </c>
      <c r="Q76" s="10">
        <v>0.90950810360152889</v>
      </c>
      <c r="R76" s="10">
        <v>0.91331959065133805</v>
      </c>
      <c r="S76" s="10">
        <v>0.91713107770114721</v>
      </c>
      <c r="T76" s="10">
        <v>0.92094256475095637</v>
      </c>
      <c r="U76" s="10">
        <v>0.92475405180076464</v>
      </c>
      <c r="V76" s="10">
        <v>0.9285655388505738</v>
      </c>
      <c r="W76" s="10">
        <v>0.93237702590038296</v>
      </c>
      <c r="X76" s="10">
        <v>0.93618851295019123</v>
      </c>
      <c r="Y76" s="10">
        <v>0.94000000000000039</v>
      </c>
      <c r="Z76" s="13">
        <v>0.94381148704980966</v>
      </c>
      <c r="AA76" s="13">
        <v>0.96286892229885435</v>
      </c>
      <c r="AB76" s="13">
        <v>0.97441261486590214</v>
      </c>
      <c r="AC76" s="13">
        <v>0.98595630743295182</v>
      </c>
    </row>
    <row r="77" spans="1:29" x14ac:dyDescent="0.2">
      <c r="A77" s="2" t="s">
        <v>62</v>
      </c>
      <c r="B77" s="2" t="str">
        <f t="shared" si="4"/>
        <v>34</v>
      </c>
      <c r="C77" s="2">
        <v>34026</v>
      </c>
      <c r="D77" s="2" t="s">
        <v>81</v>
      </c>
      <c r="E77" s="10">
        <v>0.89599999999999991</v>
      </c>
      <c r="F77" s="10">
        <v>0.89799999999999969</v>
      </c>
      <c r="G77" s="10">
        <v>0.89999999999999947</v>
      </c>
      <c r="H77" s="10">
        <v>0.90199999999999914</v>
      </c>
      <c r="I77" s="10">
        <v>0.90400000000000003</v>
      </c>
      <c r="J77" s="10">
        <v>0.90599999999999969</v>
      </c>
      <c r="K77" s="10">
        <v>0.90799999999999947</v>
      </c>
      <c r="L77" s="10">
        <v>0.91000000000000014</v>
      </c>
      <c r="M77" s="10">
        <v>0.91200000000000003</v>
      </c>
      <c r="N77" s="10">
        <v>0.9139999999999997</v>
      </c>
      <c r="O77" s="10">
        <v>0.91599999999999948</v>
      </c>
      <c r="P77" s="10">
        <v>0.91799999999999915</v>
      </c>
      <c r="Q77" s="10">
        <v>0.92</v>
      </c>
      <c r="R77" s="10">
        <v>0.9220000000000006</v>
      </c>
      <c r="S77" s="10">
        <v>0.92400000000000049</v>
      </c>
      <c r="T77" s="10">
        <v>0.92600000000000005</v>
      </c>
      <c r="U77" s="10">
        <v>0.92799999999999994</v>
      </c>
      <c r="V77" s="10">
        <v>0.92999999999999972</v>
      </c>
      <c r="W77" s="10">
        <v>0.93200000000000027</v>
      </c>
      <c r="X77" s="10">
        <v>0.93400000000000016</v>
      </c>
      <c r="Y77" s="10">
        <v>0.93599999999999994</v>
      </c>
      <c r="Z77" s="13">
        <v>0.93800000000000061</v>
      </c>
      <c r="AA77" s="13">
        <v>0.9480000000000004</v>
      </c>
      <c r="AB77" s="13">
        <v>0.95800000000000107</v>
      </c>
      <c r="AC77" s="13">
        <v>0.96800000000000175</v>
      </c>
    </row>
    <row r="78" spans="1:29" x14ac:dyDescent="0.2">
      <c r="A78" s="2" t="s">
        <v>62</v>
      </c>
      <c r="B78" s="2" t="str">
        <f t="shared" si="4"/>
        <v>34</v>
      </c>
      <c r="C78" s="2">
        <v>34027</v>
      </c>
      <c r="D78" s="2" t="s">
        <v>82</v>
      </c>
      <c r="E78" s="10">
        <v>0.9715135493584417</v>
      </c>
      <c r="F78" s="10">
        <v>0.97151354935844159</v>
      </c>
      <c r="G78" s="10">
        <v>0.97151354935844159</v>
      </c>
      <c r="H78" s="10">
        <v>0.97151354935844159</v>
      </c>
      <c r="I78" s="10">
        <v>0.97151354935844159</v>
      </c>
      <c r="J78" s="10">
        <v>0.97151354935844147</v>
      </c>
      <c r="K78" s="10">
        <v>0.97151354935844147</v>
      </c>
      <c r="L78" s="10">
        <v>0.97151354935844159</v>
      </c>
      <c r="M78" s="10">
        <v>0.9715135493584417</v>
      </c>
      <c r="N78" s="10">
        <v>0.97151354935844159</v>
      </c>
      <c r="O78" s="10">
        <v>0.9715135493584417</v>
      </c>
      <c r="P78" s="10">
        <v>0.97151354935844159</v>
      </c>
      <c r="Q78" s="10">
        <v>0.97151354935844159</v>
      </c>
      <c r="R78" s="10">
        <v>0.97257435568863648</v>
      </c>
      <c r="S78" s="10">
        <v>0.97363516201883149</v>
      </c>
      <c r="T78" s="10">
        <v>0.97469596834902594</v>
      </c>
      <c r="U78" s="10">
        <v>0.97575677467922084</v>
      </c>
      <c r="V78" s="10">
        <v>0.97681758100941574</v>
      </c>
      <c r="W78" s="10">
        <v>0.97787838733961052</v>
      </c>
      <c r="X78" s="10">
        <v>0.97893919366980542</v>
      </c>
      <c r="Y78" s="10">
        <v>0.97999999999999987</v>
      </c>
      <c r="Z78" s="13">
        <v>0.9810608063301951</v>
      </c>
      <c r="AA78" s="13">
        <v>0.98636483798116914</v>
      </c>
      <c r="AB78" s="13">
        <v>0.99007655865411259</v>
      </c>
      <c r="AC78" s="13">
        <v>0.99378827932705627</v>
      </c>
    </row>
    <row r="79" spans="1:29" x14ac:dyDescent="0.2">
      <c r="A79" s="2" t="s">
        <v>53</v>
      </c>
      <c r="B79" s="2" t="str">
        <f t="shared" si="4"/>
        <v>34</v>
      </c>
      <c r="C79" s="2">
        <v>34028</v>
      </c>
      <c r="D79" s="2" t="s">
        <v>83</v>
      </c>
      <c r="E79" s="10">
        <v>0.78999999999999926</v>
      </c>
      <c r="F79" s="10">
        <v>0.79499999999999815</v>
      </c>
      <c r="G79" s="10">
        <v>0.79999999999999882</v>
      </c>
      <c r="H79" s="10">
        <v>0.80499999999999794</v>
      </c>
      <c r="I79" s="10">
        <v>0.80999999999999872</v>
      </c>
      <c r="J79" s="10">
        <v>0.8149999999999995</v>
      </c>
      <c r="K79" s="10">
        <v>0.81999999999999851</v>
      </c>
      <c r="L79" s="10">
        <v>0.82499999999999929</v>
      </c>
      <c r="M79" s="10">
        <v>0.82999999999999829</v>
      </c>
      <c r="N79" s="10">
        <v>0.83499999999999908</v>
      </c>
      <c r="O79" s="10">
        <v>0.83999999999999808</v>
      </c>
      <c r="P79" s="10">
        <v>0.84499999999999886</v>
      </c>
      <c r="Q79" s="10">
        <v>0.84999999999999787</v>
      </c>
      <c r="R79" s="10">
        <v>0.85500000000000043</v>
      </c>
      <c r="S79" s="10">
        <v>0.85999999999999943</v>
      </c>
      <c r="T79" s="10">
        <v>0.86500000000000021</v>
      </c>
      <c r="U79" s="10">
        <v>0.86999999999999922</v>
      </c>
      <c r="V79" s="10">
        <v>0.875</v>
      </c>
      <c r="W79" s="10">
        <v>0.87999999999999901</v>
      </c>
      <c r="X79" s="10">
        <v>0.88499999999999979</v>
      </c>
      <c r="Y79" s="10">
        <v>0.88999999999999879</v>
      </c>
      <c r="Z79" s="13">
        <v>0.89499999999999957</v>
      </c>
      <c r="AA79" s="13">
        <v>0.91999999999999815</v>
      </c>
      <c r="AB79" s="13">
        <v>0.94499999999999673</v>
      </c>
      <c r="AC79" s="13">
        <v>0.96999999999999709</v>
      </c>
    </row>
    <row r="80" spans="1:29" x14ac:dyDescent="0.2">
      <c r="A80" s="2"/>
      <c r="B80" s="2"/>
      <c r="C80" s="2">
        <v>34029</v>
      </c>
      <c r="D80" s="3" t="s">
        <v>84</v>
      </c>
      <c r="E80" s="10">
        <v>0.77793904752620868</v>
      </c>
      <c r="F80" s="10">
        <v>0.78574639926451439</v>
      </c>
      <c r="G80" s="10">
        <v>0.79355375100281833</v>
      </c>
      <c r="H80" s="10">
        <v>0.80136110274112404</v>
      </c>
      <c r="I80" s="10">
        <v>0.80916845447942798</v>
      </c>
      <c r="J80" s="10">
        <v>0.81697580621773191</v>
      </c>
      <c r="K80" s="10">
        <v>0.82478315795603774</v>
      </c>
      <c r="L80" s="10">
        <v>0.83259050969434156</v>
      </c>
      <c r="M80" s="10">
        <v>0.84039786143264739</v>
      </c>
      <c r="N80" s="10">
        <v>0.84820521317095121</v>
      </c>
      <c r="O80" s="10">
        <v>0.85601256490925703</v>
      </c>
      <c r="P80" s="10">
        <v>0.86381991664756086</v>
      </c>
      <c r="Q80" s="10">
        <v>0.87162726838586657</v>
      </c>
      <c r="R80" s="10">
        <v>0.87892385983763077</v>
      </c>
      <c r="S80" s="10">
        <v>0.88622045128939841</v>
      </c>
      <c r="T80" s="10">
        <v>0.8935170427411645</v>
      </c>
      <c r="U80" s="10">
        <v>0.90081363419293237</v>
      </c>
      <c r="V80" s="10">
        <v>0.90811022564469823</v>
      </c>
      <c r="W80" s="10">
        <v>0.91540681709646587</v>
      </c>
      <c r="X80" s="10">
        <v>0.92270340854823374</v>
      </c>
      <c r="Y80" s="10">
        <v>0.92999999999999983</v>
      </c>
      <c r="Z80" s="13">
        <v>0.93729659145176747</v>
      </c>
      <c r="AA80" s="13">
        <v>0.97377954871060102</v>
      </c>
      <c r="AB80" s="13">
        <v>0.9816863658070677</v>
      </c>
      <c r="AC80" s="13">
        <v>0.98959318290353415</v>
      </c>
    </row>
    <row r="81" spans="1:29" x14ac:dyDescent="0.2">
      <c r="A81" s="2" t="s">
        <v>60</v>
      </c>
      <c r="B81" s="2" t="str">
        <f>LEFT(C81,2)</f>
        <v>34</v>
      </c>
      <c r="C81" s="2">
        <v>34030</v>
      </c>
      <c r="D81" s="2" t="s">
        <v>85</v>
      </c>
      <c r="E81" s="10">
        <v>0.49399999999999977</v>
      </c>
      <c r="F81" s="10">
        <v>0.49699999999999989</v>
      </c>
      <c r="G81" s="10">
        <v>0.5</v>
      </c>
      <c r="H81" s="10">
        <v>0.50300000000000011</v>
      </c>
      <c r="I81" s="10">
        <v>0.50600000000000023</v>
      </c>
      <c r="J81" s="10">
        <v>0.50900000000000034</v>
      </c>
      <c r="K81" s="10">
        <v>0.51199999999999957</v>
      </c>
      <c r="L81" s="10">
        <v>0.51499999999999968</v>
      </c>
      <c r="M81" s="10">
        <v>0.51799999999999979</v>
      </c>
      <c r="N81" s="10">
        <v>0.52099999999999991</v>
      </c>
      <c r="O81" s="10">
        <v>0.52400000000000002</v>
      </c>
      <c r="P81" s="10">
        <v>0.52700000000000014</v>
      </c>
      <c r="Q81" s="10">
        <v>0.53000000000000025</v>
      </c>
      <c r="R81" s="10">
        <v>0.53375000000000039</v>
      </c>
      <c r="S81" s="10">
        <v>0.53749999999999964</v>
      </c>
      <c r="T81" s="10">
        <v>0.54124999999999979</v>
      </c>
      <c r="U81" s="10">
        <v>0.54499999999999993</v>
      </c>
      <c r="V81" s="10">
        <v>0.54875000000000007</v>
      </c>
      <c r="W81" s="10">
        <v>0.55250000000000021</v>
      </c>
      <c r="X81" s="10">
        <v>0.55625000000000036</v>
      </c>
      <c r="Y81" s="10">
        <v>0.5600000000000005</v>
      </c>
      <c r="Z81" s="13">
        <v>0.56374999999999975</v>
      </c>
      <c r="AA81" s="13">
        <v>0.58250000000000046</v>
      </c>
      <c r="AB81" s="13">
        <v>0.60125000000000028</v>
      </c>
      <c r="AC81" s="13">
        <v>0.62000000000000099</v>
      </c>
    </row>
    <row r="82" spans="1:29" x14ac:dyDescent="0.2">
      <c r="A82" s="2" t="s">
        <v>62</v>
      </c>
      <c r="B82" s="2" t="str">
        <f>LEFT(C82,2)</f>
        <v>34</v>
      </c>
      <c r="C82" s="2">
        <v>34031</v>
      </c>
      <c r="D82" s="2" t="s">
        <v>86</v>
      </c>
      <c r="E82" s="10">
        <v>0.97419425666360526</v>
      </c>
      <c r="F82" s="10">
        <v>0.97430804970366325</v>
      </c>
      <c r="G82" s="10">
        <v>0.97442184274372101</v>
      </c>
      <c r="H82" s="10">
        <v>0.974535635783779</v>
      </c>
      <c r="I82" s="10">
        <v>0.97464942882383687</v>
      </c>
      <c r="J82" s="10">
        <v>0.97476322186389486</v>
      </c>
      <c r="K82" s="10">
        <v>0.97487701490395284</v>
      </c>
      <c r="L82" s="10">
        <v>0.97499080794401083</v>
      </c>
      <c r="M82" s="10">
        <v>0.9751046009840687</v>
      </c>
      <c r="N82" s="10">
        <v>0.97521839402412669</v>
      </c>
      <c r="O82" s="10">
        <v>0.97533218706418456</v>
      </c>
      <c r="P82" s="10">
        <v>0.97544598010424255</v>
      </c>
      <c r="Q82" s="10">
        <v>0.97555977314430042</v>
      </c>
      <c r="R82" s="10">
        <v>0.97567356618435841</v>
      </c>
      <c r="S82" s="10">
        <v>0.97578735922441617</v>
      </c>
      <c r="T82" s="10">
        <v>0.97590115226447416</v>
      </c>
      <c r="U82" s="10">
        <v>0.97601494530453203</v>
      </c>
      <c r="V82" s="10">
        <v>0.97612873834459002</v>
      </c>
      <c r="W82" s="10">
        <v>0.97624253138464789</v>
      </c>
      <c r="X82" s="10">
        <v>0.97635632442470577</v>
      </c>
      <c r="Y82" s="10">
        <v>0.97647011746476386</v>
      </c>
      <c r="Z82" s="13">
        <v>0.97658391050482185</v>
      </c>
      <c r="AA82" s="13">
        <v>0.97715287570511156</v>
      </c>
      <c r="AB82" s="13">
        <v>0.97772184090540115</v>
      </c>
      <c r="AC82" s="13">
        <v>0.97829080610569086</v>
      </c>
    </row>
    <row r="83" spans="1:29" x14ac:dyDescent="0.2">
      <c r="A83" s="2" t="s">
        <v>60</v>
      </c>
      <c r="B83" s="2" t="str">
        <f>LEFT(C83,2)</f>
        <v>34</v>
      </c>
      <c r="C83" s="2">
        <v>34032</v>
      </c>
      <c r="D83" s="2" t="s">
        <v>87</v>
      </c>
      <c r="E83" s="10">
        <v>0.99566889019729043</v>
      </c>
      <c r="F83" s="10">
        <v>0.99566889019729043</v>
      </c>
      <c r="G83" s="10">
        <v>0.99566889019729043</v>
      </c>
      <c r="H83" s="10">
        <v>0.99566889019729055</v>
      </c>
      <c r="I83" s="10">
        <v>0.99566889019729055</v>
      </c>
      <c r="J83" s="10">
        <v>0.99566889019729032</v>
      </c>
      <c r="K83" s="10">
        <v>0.99566889019729032</v>
      </c>
      <c r="L83" s="10">
        <v>0.99566889019729043</v>
      </c>
      <c r="M83" s="10">
        <v>0.99566889019729043</v>
      </c>
      <c r="N83" s="10">
        <v>0.99566889019729043</v>
      </c>
      <c r="O83" s="10">
        <v>0.99566889019729043</v>
      </c>
      <c r="P83" s="10">
        <v>0.99566889019729032</v>
      </c>
      <c r="Q83" s="10">
        <v>0.99566889019729043</v>
      </c>
      <c r="R83" s="10">
        <v>0.99566889019729043</v>
      </c>
      <c r="S83" s="10">
        <v>0.99566889019729055</v>
      </c>
      <c r="T83" s="10">
        <v>0.99566889019729043</v>
      </c>
      <c r="U83" s="10">
        <v>0.99566889019729055</v>
      </c>
      <c r="V83" s="10">
        <v>0.99566889019729043</v>
      </c>
      <c r="W83" s="10">
        <v>0.99566889019729043</v>
      </c>
      <c r="X83" s="10">
        <v>0.99566889019729043</v>
      </c>
      <c r="Y83" s="10">
        <v>0.99566889019729043</v>
      </c>
      <c r="Z83" s="13">
        <v>0.99566889019729043</v>
      </c>
      <c r="AA83" s="13">
        <v>0.99566889019729043</v>
      </c>
      <c r="AB83" s="13">
        <v>0.99566889019729055</v>
      </c>
      <c r="AC83" s="13">
        <v>0.99566889019729043</v>
      </c>
    </row>
    <row r="84" spans="1:29" x14ac:dyDescent="0.2">
      <c r="A84" s="2" t="s">
        <v>60</v>
      </c>
      <c r="B84" s="2" t="str">
        <f>LEFT(C84,2)</f>
        <v>34</v>
      </c>
      <c r="C84" s="2">
        <v>34033</v>
      </c>
      <c r="D84" s="2" t="s">
        <v>88</v>
      </c>
      <c r="E84" s="10">
        <v>0.77902718320359643</v>
      </c>
      <c r="F84" s="10">
        <v>0.78015544768597289</v>
      </c>
      <c r="G84" s="10">
        <v>0.7812837121683498</v>
      </c>
      <c r="H84" s="10">
        <v>0.78241197665072626</v>
      </c>
      <c r="I84" s="10">
        <v>0.78354024113310272</v>
      </c>
      <c r="J84" s="10">
        <v>0.78466850561547963</v>
      </c>
      <c r="K84" s="10">
        <v>0.78579677009785609</v>
      </c>
      <c r="L84" s="10">
        <v>0.78692503458023255</v>
      </c>
      <c r="M84" s="10">
        <v>0.78805329906260946</v>
      </c>
      <c r="N84" s="10">
        <v>0.78918156354498592</v>
      </c>
      <c r="O84" s="10">
        <v>0.79030982802736238</v>
      </c>
      <c r="P84" s="10">
        <v>0.79143809250973929</v>
      </c>
      <c r="Q84" s="10">
        <v>0.79256635699211575</v>
      </c>
      <c r="R84" s="10">
        <v>0.79974556236810201</v>
      </c>
      <c r="S84" s="10">
        <v>0.80692476774408739</v>
      </c>
      <c r="T84" s="10">
        <v>0.81410397312007277</v>
      </c>
      <c r="U84" s="10">
        <v>0.82128317849605814</v>
      </c>
      <c r="V84" s="10">
        <v>0.82846238387204363</v>
      </c>
      <c r="W84" s="10">
        <v>0.83564158924802889</v>
      </c>
      <c r="X84" s="10">
        <v>0.84282079462401416</v>
      </c>
      <c r="Y84" s="10">
        <v>0.85000000000000142</v>
      </c>
      <c r="Z84" s="13">
        <v>0.8571792053759868</v>
      </c>
      <c r="AA84" s="13">
        <v>0.89307523225591556</v>
      </c>
      <c r="AB84" s="13">
        <v>0.92788348817060762</v>
      </c>
      <c r="AC84" s="13">
        <v>0.96269174408530322</v>
      </c>
    </row>
    <row r="85" spans="1:29" x14ac:dyDescent="0.2">
      <c r="A85" s="2"/>
      <c r="B85" s="2"/>
      <c r="C85" s="2">
        <v>34034</v>
      </c>
      <c r="D85" s="3" t="s">
        <v>89</v>
      </c>
      <c r="E85" s="10">
        <v>0.90463138493397932</v>
      </c>
      <c r="F85" s="10">
        <v>0.90593635302983277</v>
      </c>
      <c r="G85" s="10">
        <v>0.90724132112568578</v>
      </c>
      <c r="H85" s="10">
        <v>0.90854628922153924</v>
      </c>
      <c r="I85" s="10">
        <v>0.90985125731739225</v>
      </c>
      <c r="J85" s="10">
        <v>0.9111562254132457</v>
      </c>
      <c r="K85" s="10">
        <v>0.91246119350909871</v>
      </c>
      <c r="L85" s="10">
        <v>0.91376616160495217</v>
      </c>
      <c r="M85" s="10">
        <v>0.91507112970080517</v>
      </c>
      <c r="N85" s="10">
        <v>0.91637609779665863</v>
      </c>
      <c r="O85" s="10">
        <v>0.91768106589251208</v>
      </c>
      <c r="P85" s="10">
        <v>0.91898603398836509</v>
      </c>
      <c r="Q85" s="10">
        <v>0.92029100208421855</v>
      </c>
      <c r="R85" s="10">
        <v>0.92400462682369078</v>
      </c>
      <c r="S85" s="10">
        <v>0.92771825156316368</v>
      </c>
      <c r="T85" s="10">
        <v>0.93143187630263657</v>
      </c>
      <c r="U85" s="10">
        <v>0.93514550104210947</v>
      </c>
      <c r="V85" s="10">
        <v>0.93885912578158237</v>
      </c>
      <c r="W85" s="10">
        <v>0.94257275052105438</v>
      </c>
      <c r="X85" s="10">
        <v>0.94628637526052728</v>
      </c>
      <c r="Y85" s="10">
        <v>0.95000000000000018</v>
      </c>
      <c r="Z85" s="13">
        <v>0.95371362473947219</v>
      </c>
      <c r="AA85" s="13">
        <v>0.97228174843683579</v>
      </c>
      <c r="AB85" s="13">
        <v>0.98068783229122358</v>
      </c>
      <c r="AC85" s="13">
        <v>0.98909391614561137</v>
      </c>
    </row>
    <row r="86" spans="1:29" x14ac:dyDescent="0.2">
      <c r="A86" s="2" t="s">
        <v>53</v>
      </c>
      <c r="B86" s="2" t="str">
        <f>LEFT(C86,2)</f>
        <v>34</v>
      </c>
      <c r="C86" s="2">
        <v>34035</v>
      </c>
      <c r="D86" s="2" t="s">
        <v>90</v>
      </c>
      <c r="E86" s="10">
        <v>0.97564907753937447</v>
      </c>
      <c r="F86" s="10">
        <v>0.97564907753937447</v>
      </c>
      <c r="G86" s="10">
        <v>0.97564907753937447</v>
      </c>
      <c r="H86" s="10">
        <v>0.97564907753937435</v>
      </c>
      <c r="I86" s="10">
        <v>0.97564907753937447</v>
      </c>
      <c r="J86" s="10">
        <v>0.97564907753937447</v>
      </c>
      <c r="K86" s="10">
        <v>0.97564907753937447</v>
      </c>
      <c r="L86" s="10">
        <v>0.97564907753937447</v>
      </c>
      <c r="M86" s="10">
        <v>0.97564907753937447</v>
      </c>
      <c r="N86" s="10">
        <v>0.97564907753937447</v>
      </c>
      <c r="O86" s="10">
        <v>0.97564907753937447</v>
      </c>
      <c r="P86" s="10">
        <v>0.97564907753937447</v>
      </c>
      <c r="Q86" s="10">
        <v>0.97564907753937447</v>
      </c>
      <c r="R86" s="10">
        <v>0.97564907753937435</v>
      </c>
      <c r="S86" s="10">
        <v>0.97564907753937447</v>
      </c>
      <c r="T86" s="10">
        <v>0.97564907753937447</v>
      </c>
      <c r="U86" s="10">
        <v>0.97564907753937447</v>
      </c>
      <c r="V86" s="10">
        <v>0.97564907753937447</v>
      </c>
      <c r="W86" s="10">
        <v>0.97564907753937447</v>
      </c>
      <c r="X86" s="10">
        <v>0.97564907753937447</v>
      </c>
      <c r="Y86" s="10">
        <v>0.97564907753937447</v>
      </c>
      <c r="Z86" s="13">
        <v>0.97564907753937447</v>
      </c>
      <c r="AA86" s="13">
        <v>0.97564907753937447</v>
      </c>
      <c r="AB86" s="13">
        <v>0.97564907753937447</v>
      </c>
      <c r="AC86" s="13">
        <v>0.97564907753937447</v>
      </c>
    </row>
    <row r="87" spans="1:29" x14ac:dyDescent="0.2">
      <c r="A87" s="2" t="s">
        <v>60</v>
      </c>
      <c r="B87" s="2" t="str">
        <f>LEFT(C87,2)</f>
        <v>34</v>
      </c>
      <c r="C87" s="2">
        <v>34036</v>
      </c>
      <c r="D87" s="2" t="s">
        <v>91</v>
      </c>
      <c r="E87" s="10">
        <v>0.79421552892708913</v>
      </c>
      <c r="F87" s="10">
        <v>0.79772340297989253</v>
      </c>
      <c r="G87" s="10">
        <v>0.80123127703269681</v>
      </c>
      <c r="H87" s="10">
        <v>0.8047391510855002</v>
      </c>
      <c r="I87" s="10">
        <v>0.80824702513830449</v>
      </c>
      <c r="J87" s="10">
        <v>0.81175489919110788</v>
      </c>
      <c r="K87" s="10">
        <v>0.81526277324391216</v>
      </c>
      <c r="L87" s="10">
        <v>0.81877064729671556</v>
      </c>
      <c r="M87" s="10">
        <v>0.82227852134951984</v>
      </c>
      <c r="N87" s="10">
        <v>0.82578639540232324</v>
      </c>
      <c r="O87" s="10">
        <v>0.82929426945512663</v>
      </c>
      <c r="P87" s="10">
        <v>0.83280214350793091</v>
      </c>
      <c r="Q87" s="10">
        <v>0.83631001756073431</v>
      </c>
      <c r="R87" s="10">
        <v>0.84427126536564157</v>
      </c>
      <c r="S87" s="10">
        <v>0.85223251317055226</v>
      </c>
      <c r="T87" s="10">
        <v>0.8601937609754593</v>
      </c>
      <c r="U87" s="10">
        <v>0.86815500878036655</v>
      </c>
      <c r="V87" s="10">
        <v>0.87611625658527714</v>
      </c>
      <c r="W87" s="10">
        <v>0.88407750439018429</v>
      </c>
      <c r="X87" s="10">
        <v>0.89203875219509154</v>
      </c>
      <c r="Y87" s="10">
        <v>0.90000000000000202</v>
      </c>
      <c r="Z87" s="13">
        <v>0.90796124780490917</v>
      </c>
      <c r="AA87" s="13">
        <v>0.94776748682944845</v>
      </c>
      <c r="AB87" s="13">
        <v>0.96434499121963313</v>
      </c>
      <c r="AC87" s="13">
        <v>0.98092249560981681</v>
      </c>
    </row>
    <row r="88" spans="1:29" x14ac:dyDescent="0.2">
      <c r="A88" s="2"/>
      <c r="B88" s="2"/>
      <c r="C88" s="2">
        <v>34037</v>
      </c>
      <c r="D88" s="3" t="s">
        <v>92</v>
      </c>
      <c r="E88" s="10">
        <v>0.87021526041325892</v>
      </c>
      <c r="F88" s="10">
        <v>0.8729668119188867</v>
      </c>
      <c r="G88" s="10">
        <v>0.87571836342451448</v>
      </c>
      <c r="H88" s="10">
        <v>0.87846991493014226</v>
      </c>
      <c r="I88" s="10">
        <v>0.88122146643577004</v>
      </c>
      <c r="J88" s="10">
        <v>0.88397301794139782</v>
      </c>
      <c r="K88" s="10">
        <v>0.8867245694470256</v>
      </c>
      <c r="L88" s="10">
        <v>0.88947612095265327</v>
      </c>
      <c r="M88" s="10">
        <v>0.89222767245828116</v>
      </c>
      <c r="N88" s="10">
        <v>0.89497922396390894</v>
      </c>
      <c r="O88" s="10">
        <v>0.89773077546953772</v>
      </c>
      <c r="P88" s="10">
        <v>0.90048232697516539</v>
      </c>
      <c r="Q88" s="10">
        <v>0.90323387848079306</v>
      </c>
      <c r="R88" s="10">
        <v>0.90657964367069255</v>
      </c>
      <c r="S88" s="10">
        <v>0.90992540886059381</v>
      </c>
      <c r="T88" s="10">
        <v>0.91327117405049485</v>
      </c>
      <c r="U88" s="10">
        <v>0.91661693924039611</v>
      </c>
      <c r="V88" s="10">
        <v>0.91996270443029715</v>
      </c>
      <c r="W88" s="10">
        <v>0.92330846962019741</v>
      </c>
      <c r="X88" s="10">
        <v>0.92665423481009856</v>
      </c>
      <c r="Y88" s="10">
        <v>0.92999999999999972</v>
      </c>
      <c r="Z88" s="13">
        <v>0.93334576518990087</v>
      </c>
      <c r="AA88" s="13">
        <v>0.95007459113940473</v>
      </c>
      <c r="AB88" s="13">
        <v>0.9658830607596034</v>
      </c>
      <c r="AC88" s="13">
        <v>0.98169153037980206</v>
      </c>
    </row>
    <row r="89" spans="1:29" x14ac:dyDescent="0.2">
      <c r="A89" s="2" t="s">
        <v>53</v>
      </c>
      <c r="B89" s="2" t="str">
        <f t="shared" ref="B89:B98" si="5">LEFT(C89,2)</f>
        <v>34</v>
      </c>
      <c r="C89" s="2">
        <v>34038</v>
      </c>
      <c r="D89" s="2" t="s">
        <v>93</v>
      </c>
      <c r="E89" s="10">
        <v>0.98845733539750469</v>
      </c>
      <c r="F89" s="10">
        <v>0.9884573353975048</v>
      </c>
      <c r="G89" s="10">
        <v>0.98845733539750469</v>
      </c>
      <c r="H89" s="10">
        <v>0.98845733539750469</v>
      </c>
      <c r="I89" s="10">
        <v>0.98845733539750469</v>
      </c>
      <c r="J89" s="10">
        <v>0.98845733539750469</v>
      </c>
      <c r="K89" s="10">
        <v>0.98845733539750469</v>
      </c>
      <c r="L89" s="10">
        <v>0.9884573353975048</v>
      </c>
      <c r="M89" s="10">
        <v>0.98845733539750458</v>
      </c>
      <c r="N89" s="10">
        <v>0.98845733539750469</v>
      </c>
      <c r="O89" s="10">
        <v>0.98845733539750458</v>
      </c>
      <c r="P89" s="10">
        <v>0.98845733539750469</v>
      </c>
      <c r="Q89" s="10">
        <v>0.98845733539750469</v>
      </c>
      <c r="R89" s="10">
        <v>0.98845733539750469</v>
      </c>
      <c r="S89" s="10">
        <v>0.98845733539750469</v>
      </c>
      <c r="T89" s="10">
        <v>0.9884573353975048</v>
      </c>
      <c r="U89" s="10">
        <v>0.98845733539750469</v>
      </c>
      <c r="V89" s="10">
        <v>0.9884573353975048</v>
      </c>
      <c r="W89" s="10">
        <v>0.98845733539750469</v>
      </c>
      <c r="X89" s="10">
        <v>0.98845733539750469</v>
      </c>
      <c r="Y89" s="10">
        <v>0.9884573353975048</v>
      </c>
      <c r="Z89" s="13">
        <v>0.98845733539750458</v>
      </c>
      <c r="AA89" s="13">
        <v>0.98845733539750458</v>
      </c>
      <c r="AB89" s="13">
        <v>0.98845733539750469</v>
      </c>
      <c r="AC89" s="13">
        <v>0.9884573353975048</v>
      </c>
    </row>
    <row r="90" spans="1:29" x14ac:dyDescent="0.2">
      <c r="A90" s="2" t="s">
        <v>62</v>
      </c>
      <c r="B90" s="2" t="str">
        <f t="shared" si="5"/>
        <v>34</v>
      </c>
      <c r="C90" s="2">
        <v>34039</v>
      </c>
      <c r="D90" s="2" t="s">
        <v>94</v>
      </c>
      <c r="E90" s="10">
        <v>0.9855268088774688</v>
      </c>
      <c r="F90" s="10">
        <v>0.98573122165212224</v>
      </c>
      <c r="G90" s="10">
        <v>0.98593563442677579</v>
      </c>
      <c r="H90" s="10">
        <v>0.98614004720142934</v>
      </c>
      <c r="I90" s="10">
        <v>0.98634445997608255</v>
      </c>
      <c r="J90" s="10">
        <v>0.98654887275073611</v>
      </c>
      <c r="K90" s="10">
        <v>0.98675328552538966</v>
      </c>
      <c r="L90" s="10">
        <v>0.98695769830004332</v>
      </c>
      <c r="M90" s="10">
        <v>0.98716211107469654</v>
      </c>
      <c r="N90" s="10">
        <v>0.9873665238493502</v>
      </c>
      <c r="O90" s="10">
        <v>0.98757093662400375</v>
      </c>
      <c r="P90" s="10">
        <v>0.9877753493986573</v>
      </c>
      <c r="Q90" s="10">
        <v>0.98797976217331052</v>
      </c>
      <c r="R90" s="10">
        <v>0.98818417494796396</v>
      </c>
      <c r="S90" s="10">
        <v>0.98838858772261751</v>
      </c>
      <c r="T90" s="10">
        <v>0.98859300049727106</v>
      </c>
      <c r="U90" s="10">
        <v>0.98879741327192461</v>
      </c>
      <c r="V90" s="10">
        <v>0.98900182604657794</v>
      </c>
      <c r="W90" s="10">
        <v>0.9892062388212316</v>
      </c>
      <c r="X90" s="10">
        <v>0.98941065159588515</v>
      </c>
      <c r="Y90" s="10">
        <v>0.98961506437053859</v>
      </c>
      <c r="Z90" s="13">
        <v>0.98981947714519214</v>
      </c>
      <c r="AA90" s="13">
        <v>0.99084154101845956</v>
      </c>
      <c r="AB90" s="13">
        <v>0.99186360489172687</v>
      </c>
      <c r="AC90" s="13">
        <v>0.99288566876499429</v>
      </c>
    </row>
    <row r="91" spans="1:29" x14ac:dyDescent="0.2">
      <c r="A91" s="2" t="s">
        <v>53</v>
      </c>
      <c r="B91" s="2" t="str">
        <f t="shared" si="5"/>
        <v>34</v>
      </c>
      <c r="C91" s="2">
        <v>34040</v>
      </c>
      <c r="D91" s="2" t="s">
        <v>95</v>
      </c>
      <c r="E91" s="10">
        <v>0.84</v>
      </c>
      <c r="F91" s="10">
        <v>0.84500000000000064</v>
      </c>
      <c r="G91" s="10">
        <v>0.85000000000000142</v>
      </c>
      <c r="H91" s="10">
        <v>0.85500000000000043</v>
      </c>
      <c r="I91" s="10">
        <v>0.86000000000000132</v>
      </c>
      <c r="J91" s="10">
        <v>0.86500000000000021</v>
      </c>
      <c r="K91" s="10">
        <v>0.87000000000000111</v>
      </c>
      <c r="L91" s="10">
        <v>0.875</v>
      </c>
      <c r="M91" s="10">
        <v>0.88000000000000067</v>
      </c>
      <c r="N91" s="10">
        <v>0.88500000000000156</v>
      </c>
      <c r="O91" s="10">
        <v>0.89000000000000057</v>
      </c>
      <c r="P91" s="10">
        <v>0.89500000000000135</v>
      </c>
      <c r="Q91" s="10">
        <v>0.90000000000000036</v>
      </c>
      <c r="R91" s="10">
        <v>0.90499999999999936</v>
      </c>
      <c r="S91" s="10">
        <v>0.90999999999999837</v>
      </c>
      <c r="T91" s="10">
        <v>0.91499999999999915</v>
      </c>
      <c r="U91" s="10">
        <v>0.91999999999999993</v>
      </c>
      <c r="V91" s="10">
        <v>0.92499999999999893</v>
      </c>
      <c r="W91" s="10">
        <v>0.92999999999999972</v>
      </c>
      <c r="X91" s="10">
        <v>0.9350000000000005</v>
      </c>
      <c r="Y91" s="10">
        <v>0.9399999999999995</v>
      </c>
      <c r="Z91" s="13">
        <v>0.94500000000000028</v>
      </c>
      <c r="AA91" s="13">
        <v>0.96999999999999886</v>
      </c>
      <c r="AB91" s="13">
        <v>0.97916666666666663</v>
      </c>
      <c r="AC91" s="13">
        <v>0.9883333333333334</v>
      </c>
    </row>
    <row r="92" spans="1:29" x14ac:dyDescent="0.2">
      <c r="A92" s="2" t="s">
        <v>60</v>
      </c>
      <c r="B92" s="2" t="str">
        <f t="shared" si="5"/>
        <v>34</v>
      </c>
      <c r="C92" s="2">
        <v>34041</v>
      </c>
      <c r="D92" s="2" t="s">
        <v>96</v>
      </c>
      <c r="E92" s="10">
        <v>0.79408509443510233</v>
      </c>
      <c r="F92" s="10">
        <v>0.80098414863532064</v>
      </c>
      <c r="G92" s="10">
        <v>0.80788320283553894</v>
      </c>
      <c r="H92" s="10">
        <v>0.81478225703575724</v>
      </c>
      <c r="I92" s="10">
        <v>0.82168131123597554</v>
      </c>
      <c r="J92" s="10">
        <v>0.82858036543619551</v>
      </c>
      <c r="K92" s="10">
        <v>0.83547941963641392</v>
      </c>
      <c r="L92" s="10">
        <v>0.84237847383663211</v>
      </c>
      <c r="M92" s="10">
        <v>0.84927752803685053</v>
      </c>
      <c r="N92" s="10">
        <v>0.85617658223706883</v>
      </c>
      <c r="O92" s="10">
        <v>0.86307563643728713</v>
      </c>
      <c r="P92" s="10">
        <v>0.86997469063750543</v>
      </c>
      <c r="Q92" s="10">
        <v>0.87687374483772373</v>
      </c>
      <c r="R92" s="10">
        <v>0.88413952673300855</v>
      </c>
      <c r="S92" s="10">
        <v>0.89140530862829159</v>
      </c>
      <c r="T92" s="10">
        <v>0.89867109052357652</v>
      </c>
      <c r="U92" s="10">
        <v>0.90593687241886123</v>
      </c>
      <c r="V92" s="10">
        <v>0.91320265431414605</v>
      </c>
      <c r="W92" s="10">
        <v>0.92046843620943086</v>
      </c>
      <c r="X92" s="10">
        <v>0.92773421810471568</v>
      </c>
      <c r="Y92" s="10">
        <v>0.9350000000000005</v>
      </c>
      <c r="Z92" s="13">
        <v>0.94226578189528531</v>
      </c>
      <c r="AA92" s="13">
        <v>0.97859469137170763</v>
      </c>
      <c r="AB92" s="13">
        <v>0.98489646091447169</v>
      </c>
      <c r="AC92" s="13">
        <v>0.99119823045723554</v>
      </c>
    </row>
    <row r="93" spans="1:29" x14ac:dyDescent="0.2">
      <c r="A93" s="2" t="s">
        <v>62</v>
      </c>
      <c r="B93" s="2" t="str">
        <f t="shared" si="5"/>
        <v>34</v>
      </c>
      <c r="C93" s="2">
        <v>34042</v>
      </c>
      <c r="D93" s="2" t="s">
        <v>97</v>
      </c>
      <c r="E93" s="10">
        <v>0.96561937867157399</v>
      </c>
      <c r="F93" s="10">
        <v>0.96572175696546259</v>
      </c>
      <c r="G93" s="10">
        <v>0.96582413525935107</v>
      </c>
      <c r="H93" s="10">
        <v>0.96592651355323966</v>
      </c>
      <c r="I93" s="10">
        <v>0.96602889184712826</v>
      </c>
      <c r="J93" s="10">
        <v>0.96613127014101685</v>
      </c>
      <c r="K93" s="10">
        <v>0.96623364843490533</v>
      </c>
      <c r="L93" s="10">
        <v>0.96633602672879382</v>
      </c>
      <c r="M93" s="10">
        <v>0.96643840502268263</v>
      </c>
      <c r="N93" s="10">
        <v>0.96654078331657112</v>
      </c>
      <c r="O93" s="10">
        <v>0.9666431616104596</v>
      </c>
      <c r="P93" s="10">
        <v>0.96674553990434831</v>
      </c>
      <c r="Q93" s="10">
        <v>0.9668479181982369</v>
      </c>
      <c r="R93" s="10">
        <v>0.96695029649212527</v>
      </c>
      <c r="S93" s="10">
        <v>0.96705267478601376</v>
      </c>
      <c r="T93" s="10">
        <v>0.96715505307990224</v>
      </c>
      <c r="U93" s="10">
        <v>0.96725743137379105</v>
      </c>
      <c r="V93" s="10">
        <v>0.96735980966767932</v>
      </c>
      <c r="W93" s="10">
        <v>0.96746218796156802</v>
      </c>
      <c r="X93" s="10">
        <v>0.96756456625545662</v>
      </c>
      <c r="Y93" s="10">
        <v>0.9676669445493451</v>
      </c>
      <c r="Z93" s="13">
        <v>0.96776932284323369</v>
      </c>
      <c r="AA93" s="13">
        <v>0.96828121431267644</v>
      </c>
      <c r="AB93" s="13">
        <v>0.96879310578211908</v>
      </c>
      <c r="AC93" s="13">
        <v>0.96930499725156172</v>
      </c>
    </row>
    <row r="94" spans="1:29" x14ac:dyDescent="0.2">
      <c r="A94" s="2" t="s">
        <v>60</v>
      </c>
      <c r="B94" s="2" t="str">
        <f t="shared" si="5"/>
        <v>34</v>
      </c>
      <c r="C94" s="2">
        <v>34043</v>
      </c>
      <c r="D94" s="3" t="s">
        <v>98</v>
      </c>
      <c r="E94" s="10">
        <v>0.54033105347063071</v>
      </c>
      <c r="F94" s="10">
        <v>0.55530346568141198</v>
      </c>
      <c r="G94" s="10">
        <v>0.57027587789219325</v>
      </c>
      <c r="H94" s="10">
        <v>0.58524829010297452</v>
      </c>
      <c r="I94" s="10">
        <v>0.60022070231375579</v>
      </c>
      <c r="J94" s="10">
        <v>0.61519311452453707</v>
      </c>
      <c r="K94" s="10">
        <v>0.63016552673531478</v>
      </c>
      <c r="L94" s="10">
        <v>0.64513793894609606</v>
      </c>
      <c r="M94" s="10">
        <v>0.66011035115687733</v>
      </c>
      <c r="N94" s="10">
        <v>0.6750827633676586</v>
      </c>
      <c r="O94" s="10">
        <v>0.69005517557843987</v>
      </c>
      <c r="P94" s="10">
        <v>0.70502758778922114</v>
      </c>
      <c r="Q94" s="10">
        <v>0.72000000000000242</v>
      </c>
      <c r="R94" s="10">
        <v>0.73625000000000196</v>
      </c>
      <c r="S94" s="10">
        <v>0.75250000000000128</v>
      </c>
      <c r="T94" s="10">
        <v>0.76875000000000071</v>
      </c>
      <c r="U94" s="10">
        <v>0.78500000000000014</v>
      </c>
      <c r="V94" s="10">
        <v>0.80124999999999957</v>
      </c>
      <c r="W94" s="10">
        <v>0.81750000000000611</v>
      </c>
      <c r="X94" s="10">
        <v>0.83375000000000554</v>
      </c>
      <c r="Y94" s="10">
        <v>0.85000000000000497</v>
      </c>
      <c r="Z94" s="13">
        <v>0.86625000000000085</v>
      </c>
      <c r="AA94" s="13">
        <v>0.94749999999999801</v>
      </c>
      <c r="AB94" s="13">
        <v>0.96416666666666817</v>
      </c>
      <c r="AC94" s="13">
        <v>0.98083333333333389</v>
      </c>
    </row>
    <row r="95" spans="1:29" x14ac:dyDescent="0.2">
      <c r="A95" s="2" t="s">
        <v>53</v>
      </c>
      <c r="B95" s="2" t="str">
        <f t="shared" si="5"/>
        <v>34</v>
      </c>
      <c r="C95" s="2">
        <v>34044</v>
      </c>
      <c r="D95" s="2" t="s">
        <v>99</v>
      </c>
      <c r="E95" s="10">
        <v>0.94712851900958961</v>
      </c>
      <c r="F95" s="10">
        <v>0.9476496253584531</v>
      </c>
      <c r="G95" s="10">
        <v>0.94817073170731692</v>
      </c>
      <c r="H95" s="10">
        <v>0.94869183805618063</v>
      </c>
      <c r="I95" s="10">
        <v>0.94921294440504433</v>
      </c>
      <c r="J95" s="10">
        <v>0.94973405075390804</v>
      </c>
      <c r="K95" s="10">
        <v>0.95025515710277186</v>
      </c>
      <c r="L95" s="10">
        <v>0.95077626345163568</v>
      </c>
      <c r="M95" s="10">
        <v>0.9512973698004995</v>
      </c>
      <c r="N95" s="10">
        <v>0.95181847614936321</v>
      </c>
      <c r="O95" s="10">
        <v>0.95233958249822692</v>
      </c>
      <c r="P95" s="10">
        <v>0.95286068884709052</v>
      </c>
      <c r="Q95" s="10">
        <v>0.95338179519595434</v>
      </c>
      <c r="R95" s="10">
        <v>0.95390290154481816</v>
      </c>
      <c r="S95" s="10">
        <v>0.95442400789368198</v>
      </c>
      <c r="T95" s="10">
        <v>0.95494511424254558</v>
      </c>
      <c r="U95" s="10">
        <v>0.9554662205914094</v>
      </c>
      <c r="V95" s="10">
        <v>0.95598732694027311</v>
      </c>
      <c r="W95" s="10">
        <v>0.95650843328913682</v>
      </c>
      <c r="X95" s="10">
        <v>0.95702953963800053</v>
      </c>
      <c r="Y95" s="10">
        <v>0.95755064598686424</v>
      </c>
      <c r="Z95" s="13">
        <v>0.95807175233572806</v>
      </c>
      <c r="AA95" s="13">
        <v>0.9606772840800466</v>
      </c>
      <c r="AB95" s="13">
        <v>0.96328281582436515</v>
      </c>
      <c r="AC95" s="13">
        <v>0.96588834756868402</v>
      </c>
    </row>
    <row r="96" spans="1:29" x14ac:dyDescent="0.2">
      <c r="A96" s="2" t="s">
        <v>53</v>
      </c>
      <c r="B96" s="2" t="str">
        <f t="shared" si="5"/>
        <v>34</v>
      </c>
      <c r="C96" s="2">
        <v>34045</v>
      </c>
      <c r="D96" s="2" t="s">
        <v>100</v>
      </c>
      <c r="E96" s="10">
        <v>0.97888807037309866</v>
      </c>
      <c r="F96" s="10">
        <v>0.97888807037309866</v>
      </c>
      <c r="G96" s="10">
        <v>0.97888807037309877</v>
      </c>
      <c r="H96" s="10">
        <v>0.97888807037309877</v>
      </c>
      <c r="I96" s="10">
        <v>0.97888807037309877</v>
      </c>
      <c r="J96" s="10">
        <v>0.97888807037309866</v>
      </c>
      <c r="K96" s="10">
        <v>0.97888807037309888</v>
      </c>
      <c r="L96" s="10">
        <v>0.97888807037309877</v>
      </c>
      <c r="M96" s="10">
        <v>0.97888807037309866</v>
      </c>
      <c r="N96" s="10">
        <v>0.97888807037309877</v>
      </c>
      <c r="O96" s="10">
        <v>0.97888807037309866</v>
      </c>
      <c r="P96" s="10">
        <v>0.97888807037309877</v>
      </c>
      <c r="Q96" s="10">
        <v>0.97888807037309877</v>
      </c>
      <c r="R96" s="10">
        <v>0.97888807037309866</v>
      </c>
      <c r="S96" s="10">
        <v>0.97888807037309877</v>
      </c>
      <c r="T96" s="10">
        <v>0.97888807037309877</v>
      </c>
      <c r="U96" s="10">
        <v>0.97888807037309866</v>
      </c>
      <c r="V96" s="10">
        <v>0.97888807037309877</v>
      </c>
      <c r="W96" s="10">
        <v>0.97888807037309888</v>
      </c>
      <c r="X96" s="10">
        <v>0.97888807037309866</v>
      </c>
      <c r="Y96" s="10">
        <v>0.97888807037309877</v>
      </c>
      <c r="Z96" s="13">
        <v>0.97888807037309877</v>
      </c>
      <c r="AA96" s="13">
        <v>0.97888807037309866</v>
      </c>
      <c r="AB96" s="13">
        <v>0.97888807037309877</v>
      </c>
      <c r="AC96" s="13">
        <v>0.97888807037309877</v>
      </c>
    </row>
    <row r="97" spans="1:29" x14ac:dyDescent="0.2">
      <c r="A97" s="2" t="s">
        <v>53</v>
      </c>
      <c r="B97" s="2" t="str">
        <f t="shared" si="5"/>
        <v>34</v>
      </c>
      <c r="C97" s="2">
        <v>34046</v>
      </c>
      <c r="D97" s="2" t="s">
        <v>101</v>
      </c>
      <c r="E97" s="10">
        <v>0.99084640090685816</v>
      </c>
      <c r="F97" s="10">
        <v>0.99084640090685816</v>
      </c>
      <c r="G97" s="10">
        <v>0.99084640090685816</v>
      </c>
      <c r="H97" s="10">
        <v>0.99084640090685816</v>
      </c>
      <c r="I97" s="10">
        <v>0.99084640090685816</v>
      </c>
      <c r="J97" s="10">
        <v>0.99084640090685827</v>
      </c>
      <c r="K97" s="10">
        <v>0.99084640090685816</v>
      </c>
      <c r="L97" s="10">
        <v>0.99084640090685816</v>
      </c>
      <c r="M97" s="10">
        <v>0.99084640090685827</v>
      </c>
      <c r="N97" s="10">
        <v>0.99084640090685816</v>
      </c>
      <c r="O97" s="10">
        <v>0.99084640090685805</v>
      </c>
      <c r="P97" s="10">
        <v>0.99084640090685816</v>
      </c>
      <c r="Q97" s="10">
        <v>0.99084640090685827</v>
      </c>
      <c r="R97" s="10">
        <v>0.99084640090685816</v>
      </c>
      <c r="S97" s="10">
        <v>0.99084640090685827</v>
      </c>
      <c r="T97" s="10">
        <v>0.99084640090685816</v>
      </c>
      <c r="U97" s="10">
        <v>0.99084640090685805</v>
      </c>
      <c r="V97" s="10">
        <v>0.99084640090685816</v>
      </c>
      <c r="W97" s="10">
        <v>0.99084640090685816</v>
      </c>
      <c r="X97" s="10">
        <v>0.99084640090685827</v>
      </c>
      <c r="Y97" s="10">
        <v>0.99084640090685816</v>
      </c>
      <c r="Z97" s="13">
        <v>0.99084640090685816</v>
      </c>
      <c r="AA97" s="13">
        <v>0.99084640090685816</v>
      </c>
      <c r="AB97" s="13">
        <v>0.99084640090685816</v>
      </c>
      <c r="AC97" s="13">
        <v>0.99084640090685816</v>
      </c>
    </row>
    <row r="98" spans="1:29" x14ac:dyDescent="0.2">
      <c r="A98" s="2" t="s">
        <v>60</v>
      </c>
      <c r="B98" s="2" t="str">
        <f t="shared" si="5"/>
        <v>34</v>
      </c>
      <c r="C98" s="2">
        <v>34048</v>
      </c>
      <c r="D98" s="3" t="s">
        <v>102</v>
      </c>
      <c r="E98" s="10">
        <v>0.63696400456051094</v>
      </c>
      <c r="F98" s="10">
        <v>0.65055033751380265</v>
      </c>
      <c r="G98" s="10">
        <v>0.6641366704670908</v>
      </c>
      <c r="H98" s="10">
        <v>0.6777230034203825</v>
      </c>
      <c r="I98" s="10">
        <v>0.6913093363736742</v>
      </c>
      <c r="J98" s="10">
        <v>0.7048956693269659</v>
      </c>
      <c r="K98" s="10">
        <v>0.7184820022802576</v>
      </c>
      <c r="L98" s="10">
        <v>0.73206833523354575</v>
      </c>
      <c r="M98" s="10">
        <v>0.74565466818683745</v>
      </c>
      <c r="N98" s="10">
        <v>0.75924100114012916</v>
      </c>
      <c r="O98" s="10">
        <v>0.77282733409342086</v>
      </c>
      <c r="P98" s="10">
        <v>0.78641366704671256</v>
      </c>
      <c r="Q98" s="10">
        <v>0.80000000000000071</v>
      </c>
      <c r="R98" s="10">
        <v>0.81250000000000355</v>
      </c>
      <c r="S98" s="10">
        <v>0.82500000000000284</v>
      </c>
      <c r="T98" s="10">
        <v>0.83750000000000213</v>
      </c>
      <c r="U98" s="10">
        <v>0.85000000000000142</v>
      </c>
      <c r="V98" s="10">
        <v>0.86250000000000426</v>
      </c>
      <c r="W98" s="10">
        <v>0.87500000000000355</v>
      </c>
      <c r="X98" s="10">
        <v>0.88750000000000284</v>
      </c>
      <c r="Y98" s="10">
        <v>0.90000000000000213</v>
      </c>
      <c r="Z98" s="13">
        <v>0.91250000000000142</v>
      </c>
      <c r="AA98" s="13">
        <v>0.97500000000000142</v>
      </c>
      <c r="AB98" s="13">
        <v>0.98250000000000126</v>
      </c>
      <c r="AC98" s="13">
        <v>0.99000000000000066</v>
      </c>
    </row>
    <row r="99" spans="1:29" x14ac:dyDescent="0.2">
      <c r="A99" s="2" t="s">
        <v>60</v>
      </c>
      <c r="B99" s="2" t="str">
        <f t="shared" ref="B99:B101" si="6">LEFT(C99,2)</f>
        <v>34</v>
      </c>
      <c r="C99" s="2">
        <v>34049</v>
      </c>
      <c r="D99" s="3" t="s">
        <v>370</v>
      </c>
      <c r="E99" s="10">
        <v>0.74180258232118357</v>
      </c>
      <c r="F99" s="10">
        <v>0.75143477562554661</v>
      </c>
      <c r="G99" s="10">
        <v>0.75914269025500236</v>
      </c>
      <c r="H99" s="10">
        <v>0.76681274111059461</v>
      </c>
      <c r="I99" s="10">
        <v>0.77373263296759953</v>
      </c>
      <c r="J99" s="10">
        <v>0.78048524933768049</v>
      </c>
      <c r="K99" s="10">
        <v>0.78682774754592122</v>
      </c>
      <c r="L99" s="10">
        <v>0.79321801268617598</v>
      </c>
      <c r="M99" s="10">
        <v>0.79972359249091829</v>
      </c>
      <c r="N99" s="10">
        <v>0.80765491394342415</v>
      </c>
      <c r="O99" s="10">
        <v>0.81527867307769808</v>
      </c>
      <c r="P99" s="10">
        <v>0.82157252065824216</v>
      </c>
      <c r="Q99" s="10">
        <v>0.82806689736984662</v>
      </c>
      <c r="R99" s="10">
        <v>0.83598514552286074</v>
      </c>
      <c r="S99" s="10">
        <v>0.84526775789098674</v>
      </c>
      <c r="T99" s="10">
        <v>0.8548804845782807</v>
      </c>
      <c r="U99" s="10">
        <v>0.86449321126557499</v>
      </c>
      <c r="V99" s="10">
        <v>0.87410593795286906</v>
      </c>
      <c r="W99" s="10">
        <v>0.88371866464016602</v>
      </c>
      <c r="X99" s="10">
        <v>0.89333139132746009</v>
      </c>
      <c r="Y99" s="10">
        <v>0.90294411801475405</v>
      </c>
      <c r="Z99" s="13">
        <v>0.91255684470204601</v>
      </c>
      <c r="AA99" s="13">
        <v>0.96062206808433792</v>
      </c>
      <c r="AB99" s="13">
        <v>0.97548294168169725</v>
      </c>
      <c r="AC99" s="13">
        <v>0.98545348834846291</v>
      </c>
    </row>
    <row r="100" spans="1:29" x14ac:dyDescent="0.2">
      <c r="A100" s="2" t="s">
        <v>60</v>
      </c>
      <c r="B100" s="2" t="str">
        <f t="shared" si="6"/>
        <v>34</v>
      </c>
      <c r="C100" s="2">
        <v>34050</v>
      </c>
      <c r="D100" s="3" t="s">
        <v>371</v>
      </c>
      <c r="E100" s="10">
        <v>0.6974158132121876</v>
      </c>
      <c r="F100" s="10">
        <v>0.70944500340408467</v>
      </c>
      <c r="G100" s="10">
        <v>0.72019179271213862</v>
      </c>
      <c r="H100" s="10">
        <v>0.73094586124182881</v>
      </c>
      <c r="I100" s="10">
        <v>0.74166086314409096</v>
      </c>
      <c r="J100" s="10">
        <v>0.7530493308916717</v>
      </c>
      <c r="K100" s="10">
        <v>0.76388145418345543</v>
      </c>
      <c r="L100" s="10">
        <v>0.77483143330827353</v>
      </c>
      <c r="M100" s="10">
        <v>0.78637279621848122</v>
      </c>
      <c r="N100" s="10">
        <v>0.79767623976838098</v>
      </c>
      <c r="O100" s="10">
        <v>0.80932622831922385</v>
      </c>
      <c r="P100" s="10">
        <v>0.82049603156735595</v>
      </c>
      <c r="Q100" s="10">
        <v>0.83220582052682124</v>
      </c>
      <c r="R100" s="10">
        <v>0.8424705401403273</v>
      </c>
      <c r="S100" s="10">
        <v>0.85267348519938979</v>
      </c>
      <c r="T100" s="10">
        <v>0.86235310951417621</v>
      </c>
      <c r="U100" s="10">
        <v>0.87229514323284585</v>
      </c>
      <c r="V100" s="10">
        <v>0.88251208002108406</v>
      </c>
      <c r="W100" s="10">
        <v>0.89272901680932104</v>
      </c>
      <c r="X100" s="10">
        <v>0.90294595359755792</v>
      </c>
      <c r="Y100" s="10">
        <v>0.91316289038579423</v>
      </c>
      <c r="Z100" s="13">
        <v>0.92337982717403111</v>
      </c>
      <c r="AA100" s="13">
        <v>0.97447565460628061</v>
      </c>
      <c r="AB100" s="13">
        <v>0.97163375623172421</v>
      </c>
      <c r="AC100" s="13">
        <v>0.98985220565594101</v>
      </c>
    </row>
    <row r="101" spans="1:29" x14ac:dyDescent="0.2">
      <c r="A101" s="2" t="s">
        <v>62</v>
      </c>
      <c r="B101" s="2" t="str">
        <f t="shared" si="6"/>
        <v>34</v>
      </c>
      <c r="C101" s="2">
        <v>34051</v>
      </c>
      <c r="D101" s="3" t="s">
        <v>382</v>
      </c>
      <c r="E101" s="10">
        <v>0.82873120057945759</v>
      </c>
      <c r="F101" s="10">
        <v>0.83352806457187423</v>
      </c>
      <c r="G101" s="10">
        <v>0.8378109685539592</v>
      </c>
      <c r="H101" s="10">
        <v>0.84312315558283224</v>
      </c>
      <c r="I101" s="10">
        <v>0.84844107917501799</v>
      </c>
      <c r="J101" s="10">
        <v>0.85332655608215136</v>
      </c>
      <c r="K101" s="10">
        <v>0.85791704073291974</v>
      </c>
      <c r="L101" s="10">
        <v>0.86302165434949174</v>
      </c>
      <c r="M101" s="10">
        <v>0.86765145367674468</v>
      </c>
      <c r="N101" s="10">
        <v>0.87200660782170669</v>
      </c>
      <c r="O101" s="10">
        <v>0.87608261542331867</v>
      </c>
      <c r="P101" s="10">
        <v>0.88036430762318385</v>
      </c>
      <c r="Q101" s="10">
        <v>0.88502199125130565</v>
      </c>
      <c r="R101" s="10">
        <v>0.89025833248851061</v>
      </c>
      <c r="S101" s="10">
        <v>0.89581311516139273</v>
      </c>
      <c r="T101" s="10">
        <v>0.90108926266172362</v>
      </c>
      <c r="U101" s="10">
        <v>0.90642234407664546</v>
      </c>
      <c r="V101" s="10">
        <v>0.91174120808080117</v>
      </c>
      <c r="W101" s="10">
        <v>0.91698011041417249</v>
      </c>
      <c r="X101" s="10">
        <v>0.92227099750399977</v>
      </c>
      <c r="Y101" s="10">
        <v>0.92748011230697258</v>
      </c>
      <c r="Z101" s="13">
        <v>0.93268922710994451</v>
      </c>
      <c r="AA101" s="13">
        <v>0.95650487688563313</v>
      </c>
      <c r="AB101" s="13">
        <v>0.96903156988323913</v>
      </c>
      <c r="AC101" s="13">
        <v>0.97736379394375761</v>
      </c>
    </row>
    <row r="102" spans="1:29" x14ac:dyDescent="0.2">
      <c r="A102" s="2" t="s">
        <v>103</v>
      </c>
      <c r="B102" s="2" t="str">
        <f t="shared" ref="B102:B107" si="7">LEFT(C102,2)</f>
        <v>35</v>
      </c>
      <c r="C102" s="2">
        <v>35001</v>
      </c>
      <c r="D102" s="2" t="s">
        <v>104</v>
      </c>
      <c r="E102" s="10">
        <v>0.93990659376818142</v>
      </c>
      <c r="F102" s="10">
        <v>0.94132509910410578</v>
      </c>
      <c r="G102" s="10">
        <v>0.94274360444003014</v>
      </c>
      <c r="H102" s="10">
        <v>0.94416210977595449</v>
      </c>
      <c r="I102" s="10">
        <v>0.94558061511187885</v>
      </c>
      <c r="J102" s="10">
        <v>0.94699912044780321</v>
      </c>
      <c r="K102" s="10">
        <v>0.94841762578372801</v>
      </c>
      <c r="L102" s="10">
        <v>0.94983613111965237</v>
      </c>
      <c r="M102" s="10">
        <v>0.95125463645557673</v>
      </c>
      <c r="N102" s="10">
        <v>0.95267314179150109</v>
      </c>
      <c r="O102" s="10">
        <v>0.95409164712742545</v>
      </c>
      <c r="P102" s="10">
        <v>0.9555101524633498</v>
      </c>
      <c r="Q102" s="10">
        <v>0.95692865779927416</v>
      </c>
      <c r="R102" s="10">
        <v>0.95834716313519863</v>
      </c>
      <c r="S102" s="10">
        <v>0.95976566847112355</v>
      </c>
      <c r="T102" s="10">
        <v>0.9611841738070479</v>
      </c>
      <c r="U102" s="10">
        <v>0.96260267914297237</v>
      </c>
      <c r="V102" s="10">
        <v>0.96402118447889662</v>
      </c>
      <c r="W102" s="10">
        <v>0.96543968981482087</v>
      </c>
      <c r="X102" s="10">
        <v>0.96685819515074534</v>
      </c>
      <c r="Y102" s="10">
        <v>0.96827670048666969</v>
      </c>
      <c r="Z102" s="13">
        <v>0.96969520582259427</v>
      </c>
      <c r="AA102" s="13">
        <v>0.97678773250221618</v>
      </c>
      <c r="AB102" s="13">
        <v>0.98369182166814451</v>
      </c>
      <c r="AC102" s="13">
        <v>0.99059591083407261</v>
      </c>
    </row>
    <row r="103" spans="1:29" x14ac:dyDescent="0.2">
      <c r="A103" s="2" t="s">
        <v>103</v>
      </c>
      <c r="B103" s="2" t="str">
        <f t="shared" si="7"/>
        <v>35</v>
      </c>
      <c r="C103" s="2">
        <v>35002</v>
      </c>
      <c r="D103" s="2" t="s">
        <v>105</v>
      </c>
      <c r="E103" s="10">
        <v>0.97958595051916419</v>
      </c>
      <c r="F103" s="10">
        <v>0.97958595051916419</v>
      </c>
      <c r="G103" s="10">
        <v>0.97958595051916419</v>
      </c>
      <c r="H103" s="10">
        <v>0.97958595051916419</v>
      </c>
      <c r="I103" s="10">
        <v>0.97958595051916419</v>
      </c>
      <c r="J103" s="10">
        <v>0.97958595051916431</v>
      </c>
      <c r="K103" s="10">
        <v>0.97958595051916419</v>
      </c>
      <c r="L103" s="10">
        <v>0.97958595051916408</v>
      </c>
      <c r="M103" s="10">
        <v>0.97958595051916408</v>
      </c>
      <c r="N103" s="10">
        <v>0.97958595051916419</v>
      </c>
      <c r="O103" s="10">
        <v>0.97958595051916408</v>
      </c>
      <c r="P103" s="10">
        <v>0.97958595051916419</v>
      </c>
      <c r="Q103" s="10">
        <v>0.97958595051916408</v>
      </c>
      <c r="R103" s="10">
        <v>0.97958595051916408</v>
      </c>
      <c r="S103" s="10">
        <v>0.97958595051916419</v>
      </c>
      <c r="T103" s="10">
        <v>0.97958595051916431</v>
      </c>
      <c r="U103" s="10">
        <v>0.97958595051916419</v>
      </c>
      <c r="V103" s="10">
        <v>0.97958595051916431</v>
      </c>
      <c r="W103" s="10">
        <v>0.97958595051916419</v>
      </c>
      <c r="X103" s="10">
        <v>0.97958595051916419</v>
      </c>
      <c r="Y103" s="10">
        <v>0.97958595051916431</v>
      </c>
      <c r="Z103" s="13">
        <v>0.97958595051916419</v>
      </c>
      <c r="AA103" s="13">
        <v>0.97958595051916419</v>
      </c>
      <c r="AB103" s="13">
        <v>0.97958595051916431</v>
      </c>
      <c r="AC103" s="13">
        <v>0.97958595051916419</v>
      </c>
    </row>
    <row r="104" spans="1:29" x14ac:dyDescent="0.2">
      <c r="A104" s="2" t="s">
        <v>103</v>
      </c>
      <c r="B104" s="2" t="str">
        <f t="shared" si="7"/>
        <v>35</v>
      </c>
      <c r="C104" s="2">
        <v>35003</v>
      </c>
      <c r="D104" s="2" t="s">
        <v>106</v>
      </c>
      <c r="E104" s="10">
        <v>0.99111899223777811</v>
      </c>
      <c r="F104" s="10">
        <v>0.99111899223777811</v>
      </c>
      <c r="G104" s="10">
        <v>0.99111899223777811</v>
      </c>
      <c r="H104" s="10">
        <v>0.99111899223777811</v>
      </c>
      <c r="I104" s="10">
        <v>0.99111899223777811</v>
      </c>
      <c r="J104" s="10">
        <v>0.99111899223777822</v>
      </c>
      <c r="K104" s="10">
        <v>0.99111899223777811</v>
      </c>
      <c r="L104" s="10">
        <v>0.991118992237778</v>
      </c>
      <c r="M104" s="10">
        <v>0.99111899223777811</v>
      </c>
      <c r="N104" s="10">
        <v>0.99111899223777811</v>
      </c>
      <c r="O104" s="10">
        <v>0.99111899223777811</v>
      </c>
      <c r="P104" s="10">
        <v>0.99111899223777811</v>
      </c>
      <c r="Q104" s="10">
        <v>0.99111899223777811</v>
      </c>
      <c r="R104" s="10">
        <v>0.99111899223777811</v>
      </c>
      <c r="S104" s="10">
        <v>0.99111899223777811</v>
      </c>
      <c r="T104" s="10">
        <v>0.99111899223777811</v>
      </c>
      <c r="U104" s="10">
        <v>0.99111899223777811</v>
      </c>
      <c r="V104" s="10">
        <v>0.991118992237778</v>
      </c>
      <c r="W104" s="10">
        <v>0.99111899223777811</v>
      </c>
      <c r="X104" s="10">
        <v>0.99111899223777811</v>
      </c>
      <c r="Y104" s="10">
        <v>0.99111899223777811</v>
      </c>
      <c r="Z104" s="13">
        <v>0.991118992237778</v>
      </c>
      <c r="AA104" s="13">
        <v>0.99111899223777811</v>
      </c>
      <c r="AB104" s="13">
        <v>0.99111899223777811</v>
      </c>
      <c r="AC104" s="13">
        <v>0.99111899223777811</v>
      </c>
    </row>
    <row r="105" spans="1:29" x14ac:dyDescent="0.2">
      <c r="A105" s="2" t="s">
        <v>103</v>
      </c>
      <c r="B105" s="2" t="str">
        <f t="shared" si="7"/>
        <v>35</v>
      </c>
      <c r="C105" s="2">
        <v>35004</v>
      </c>
      <c r="D105" s="2" t="s">
        <v>107</v>
      </c>
      <c r="E105" s="10">
        <v>0.89584110594003397</v>
      </c>
      <c r="F105" s="10">
        <v>0.8981742000827615</v>
      </c>
      <c r="G105" s="10">
        <v>0.90050729422548903</v>
      </c>
      <c r="H105" s="10">
        <v>0.90284038836821656</v>
      </c>
      <c r="I105" s="10">
        <v>0.90517348251094409</v>
      </c>
      <c r="J105" s="10">
        <v>0.90750657665367163</v>
      </c>
      <c r="K105" s="10">
        <v>0.90983967079640005</v>
      </c>
      <c r="L105" s="10">
        <v>0.91217276493912758</v>
      </c>
      <c r="M105" s="10">
        <v>0.91450585908185522</v>
      </c>
      <c r="N105" s="10">
        <v>0.91683895322458275</v>
      </c>
      <c r="O105" s="10">
        <v>0.91917204736731017</v>
      </c>
      <c r="P105" s="10">
        <v>0.9215051415100376</v>
      </c>
      <c r="Q105" s="10">
        <v>0.92383823565276524</v>
      </c>
      <c r="R105" s="10">
        <v>0.92710845619617011</v>
      </c>
      <c r="S105" s="10">
        <v>0.93037867673957386</v>
      </c>
      <c r="T105" s="10">
        <v>0.9336488972829784</v>
      </c>
      <c r="U105" s="10">
        <v>0.93691911782638282</v>
      </c>
      <c r="V105" s="10">
        <v>0.94018933836978658</v>
      </c>
      <c r="W105" s="10">
        <v>0.94345955891319111</v>
      </c>
      <c r="X105" s="10">
        <v>0.94672977945659564</v>
      </c>
      <c r="Y105" s="10">
        <v>0.95000000000000029</v>
      </c>
      <c r="Z105" s="13">
        <v>0.95327022054340371</v>
      </c>
      <c r="AA105" s="13">
        <v>0.96962132326042572</v>
      </c>
      <c r="AB105" s="13">
        <v>0.97891421550695012</v>
      </c>
      <c r="AC105" s="13">
        <v>0.98820710775347509</v>
      </c>
    </row>
    <row r="106" spans="1:29" x14ac:dyDescent="0.2">
      <c r="A106" s="2" t="s">
        <v>103</v>
      </c>
      <c r="B106" s="2" t="str">
        <f t="shared" si="7"/>
        <v>35</v>
      </c>
      <c r="C106" s="2">
        <v>35005</v>
      </c>
      <c r="D106" s="2" t="s">
        <v>108</v>
      </c>
      <c r="E106" s="10">
        <v>0.85437303693128053</v>
      </c>
      <c r="F106" s="10">
        <v>0.85613155392663298</v>
      </c>
      <c r="G106" s="10">
        <v>0.85789007092198588</v>
      </c>
      <c r="H106" s="10">
        <v>0.85964858791733834</v>
      </c>
      <c r="I106" s="10">
        <v>0.86140710491269123</v>
      </c>
      <c r="J106" s="10">
        <v>0.86316562190804369</v>
      </c>
      <c r="K106" s="10">
        <v>0.86492413890339659</v>
      </c>
      <c r="L106" s="10">
        <v>0.86668265589874904</v>
      </c>
      <c r="M106" s="10">
        <v>0.86844117289410205</v>
      </c>
      <c r="N106" s="10">
        <v>0.8701996898894544</v>
      </c>
      <c r="O106" s="10">
        <v>0.87195820688480685</v>
      </c>
      <c r="P106" s="10">
        <v>0.87371672388015986</v>
      </c>
      <c r="Q106" s="10">
        <v>0.87547524087551221</v>
      </c>
      <c r="R106" s="10">
        <v>0.8772908357660737</v>
      </c>
      <c r="S106" s="10">
        <v>0.87910643065663452</v>
      </c>
      <c r="T106" s="10">
        <v>0.88092202554719545</v>
      </c>
      <c r="U106" s="10">
        <v>0.88273762043775639</v>
      </c>
      <c r="V106" s="10">
        <v>0.88455321532831732</v>
      </c>
      <c r="W106" s="10">
        <v>0.88636881021887814</v>
      </c>
      <c r="X106" s="10">
        <v>0.88818440510943919</v>
      </c>
      <c r="Y106" s="10">
        <v>0.89</v>
      </c>
      <c r="Z106" s="13">
        <v>0.89181559489056061</v>
      </c>
      <c r="AA106" s="13">
        <v>0.90089356934336573</v>
      </c>
      <c r="AB106" s="13">
        <v>0.90997154379617173</v>
      </c>
      <c r="AC106" s="13">
        <v>0.9190495182489764</v>
      </c>
    </row>
    <row r="107" spans="1:29" x14ac:dyDescent="0.2">
      <c r="A107" s="2" t="s">
        <v>103</v>
      </c>
      <c r="B107" s="2" t="str">
        <f t="shared" si="7"/>
        <v>35</v>
      </c>
      <c r="C107" s="2">
        <v>35006</v>
      </c>
      <c r="D107" s="2" t="s">
        <v>109</v>
      </c>
      <c r="E107" s="10">
        <v>0.85496516967526892</v>
      </c>
      <c r="F107" s="10">
        <v>0.85738033745500397</v>
      </c>
      <c r="G107" s="10">
        <v>0.85979550523473913</v>
      </c>
      <c r="H107" s="10">
        <v>0.86221067301447329</v>
      </c>
      <c r="I107" s="10">
        <v>0.86462584079420823</v>
      </c>
      <c r="J107" s="10">
        <v>0.8670410085739424</v>
      </c>
      <c r="K107" s="10">
        <v>0.86945617635367733</v>
      </c>
      <c r="L107" s="10">
        <v>0.87187134413341161</v>
      </c>
      <c r="M107" s="10">
        <v>0.87428651191314655</v>
      </c>
      <c r="N107" s="10">
        <v>0.87670167969288182</v>
      </c>
      <c r="O107" s="10">
        <v>0.87911684747261598</v>
      </c>
      <c r="P107" s="10">
        <v>0.88153201525235092</v>
      </c>
      <c r="Q107" s="10">
        <v>0.88394718303208497</v>
      </c>
      <c r="R107" s="10">
        <v>0.88845378515307527</v>
      </c>
      <c r="S107" s="10">
        <v>0.8929603872740639</v>
      </c>
      <c r="T107" s="10">
        <v>0.89746698939505443</v>
      </c>
      <c r="U107" s="10">
        <v>0.90197359151604317</v>
      </c>
      <c r="V107" s="10">
        <v>0.90648019363703181</v>
      </c>
      <c r="W107" s="10">
        <v>0.91098679575802233</v>
      </c>
      <c r="X107" s="10">
        <v>0.91549339787901118</v>
      </c>
      <c r="Y107" s="10">
        <v>0.91999999999999982</v>
      </c>
      <c r="Z107" s="13">
        <v>0.92450660212099045</v>
      </c>
      <c r="AA107" s="13">
        <v>0.94703961272593962</v>
      </c>
      <c r="AB107" s="13">
        <v>0.96385974181729239</v>
      </c>
      <c r="AC107" s="13">
        <v>0.98067987090864595</v>
      </c>
    </row>
    <row r="108" spans="1:29" x14ac:dyDescent="0.2">
      <c r="A108" s="2"/>
      <c r="B108" s="2"/>
      <c r="C108" s="2">
        <v>35007</v>
      </c>
      <c r="D108" s="3" t="s">
        <v>110</v>
      </c>
      <c r="E108" s="10">
        <v>0.59400000000000031</v>
      </c>
      <c r="F108" s="10">
        <v>0.59700000000000042</v>
      </c>
      <c r="G108" s="10">
        <v>0.60000000000000053</v>
      </c>
      <c r="H108" s="10">
        <v>0.60300000000000065</v>
      </c>
      <c r="I108" s="10">
        <v>0.60600000000000076</v>
      </c>
      <c r="J108" s="10">
        <v>0.60900000000000087</v>
      </c>
      <c r="K108" s="10">
        <v>0.6120000000000001</v>
      </c>
      <c r="L108" s="10">
        <v>0.61500000000000021</v>
      </c>
      <c r="M108" s="10">
        <v>0.61800000000000033</v>
      </c>
      <c r="N108" s="10">
        <v>0.62100000000000044</v>
      </c>
      <c r="O108" s="10">
        <v>0.62400000000000055</v>
      </c>
      <c r="P108" s="10">
        <v>0.62700000000000067</v>
      </c>
      <c r="Q108" s="10">
        <v>0.63000000000000078</v>
      </c>
      <c r="R108" s="10">
        <v>0.63375000000000092</v>
      </c>
      <c r="S108" s="10">
        <v>0.63750000000000018</v>
      </c>
      <c r="T108" s="10">
        <v>0.64125000000000032</v>
      </c>
      <c r="U108" s="10">
        <v>0.64500000000000046</v>
      </c>
      <c r="V108" s="10">
        <v>0.6487500000000006</v>
      </c>
      <c r="W108" s="10">
        <v>0.65250000000000075</v>
      </c>
      <c r="X108" s="10">
        <v>0.65625000000000089</v>
      </c>
      <c r="Y108" s="10">
        <v>0.66000000000000103</v>
      </c>
      <c r="Z108" s="13">
        <v>0.66375000000000028</v>
      </c>
      <c r="AA108" s="13">
        <v>0.68250000000000188</v>
      </c>
      <c r="AB108" s="13">
        <v>0.70125000000000171</v>
      </c>
      <c r="AC108" s="13">
        <v>0.72000000000000242</v>
      </c>
    </row>
    <row r="109" spans="1:29" x14ac:dyDescent="0.2">
      <c r="A109" s="2" t="s">
        <v>103</v>
      </c>
      <c r="B109" s="2" t="str">
        <f t="shared" ref="B109:B119" si="8">LEFT(C109,2)</f>
        <v>35</v>
      </c>
      <c r="C109" s="2">
        <v>35008</v>
      </c>
      <c r="D109" s="2" t="s">
        <v>111</v>
      </c>
      <c r="E109" s="10">
        <v>0.93545875510663912</v>
      </c>
      <c r="F109" s="10">
        <v>0.9378538104903047</v>
      </c>
      <c r="G109" s="10">
        <v>0.94024886587397027</v>
      </c>
      <c r="H109" s="10">
        <v>0.94264392125763585</v>
      </c>
      <c r="I109" s="10">
        <v>0.94503897664130143</v>
      </c>
      <c r="J109" s="10">
        <v>0.94743403202496701</v>
      </c>
      <c r="K109" s="10">
        <v>0.94982908740863259</v>
      </c>
      <c r="L109" s="10">
        <v>0.95222414279229817</v>
      </c>
      <c r="M109" s="10">
        <v>0.95461919817596375</v>
      </c>
      <c r="N109" s="10">
        <v>0.95701425355962932</v>
      </c>
      <c r="O109" s="10">
        <v>0.9594093089432949</v>
      </c>
      <c r="P109" s="10">
        <v>0.96180436432696048</v>
      </c>
      <c r="Q109" s="10">
        <v>0.96419941971062595</v>
      </c>
      <c r="R109" s="10">
        <v>0.96492449224679766</v>
      </c>
      <c r="S109" s="10">
        <v>0.96564956478296948</v>
      </c>
      <c r="T109" s="10">
        <v>0.96637463731914097</v>
      </c>
      <c r="U109" s="10">
        <v>0.96709970985531291</v>
      </c>
      <c r="V109" s="10">
        <v>0.96782478239148473</v>
      </c>
      <c r="W109" s="10">
        <v>0.96854985492765655</v>
      </c>
      <c r="X109" s="10">
        <v>0.96927492746382826</v>
      </c>
      <c r="Y109" s="10">
        <v>0.97</v>
      </c>
      <c r="Z109" s="13">
        <v>0.97072507253617202</v>
      </c>
      <c r="AA109" s="13">
        <v>0.9743504352170308</v>
      </c>
      <c r="AB109" s="13">
        <v>0.97797579789788958</v>
      </c>
      <c r="AC109" s="13">
        <v>0.98160116057874847</v>
      </c>
    </row>
    <row r="110" spans="1:29" x14ac:dyDescent="0.2">
      <c r="A110" s="2" t="s">
        <v>103</v>
      </c>
      <c r="B110" s="2" t="str">
        <f t="shared" si="8"/>
        <v>35</v>
      </c>
      <c r="C110" s="2">
        <v>35009</v>
      </c>
      <c r="D110" s="2" t="s">
        <v>112</v>
      </c>
      <c r="E110" s="10">
        <v>0.84213329581855234</v>
      </c>
      <c r="F110" s="10">
        <v>0.84789958873271587</v>
      </c>
      <c r="G110" s="10">
        <v>0.8536658816468794</v>
      </c>
      <c r="H110" s="10">
        <v>0.8594321745610447</v>
      </c>
      <c r="I110" s="10">
        <v>0.86519846747520823</v>
      </c>
      <c r="J110" s="10">
        <v>0.87096476038937365</v>
      </c>
      <c r="K110" s="10">
        <v>0.87673105330353707</v>
      </c>
      <c r="L110" s="10">
        <v>0.8824973462177006</v>
      </c>
      <c r="M110" s="10">
        <v>0.88826363913186601</v>
      </c>
      <c r="N110" s="10">
        <v>0.89402993204602943</v>
      </c>
      <c r="O110" s="10">
        <v>0.89979622496019296</v>
      </c>
      <c r="P110" s="10">
        <v>0.90556251787435826</v>
      </c>
      <c r="Q110" s="10">
        <v>0.91132881078852168</v>
      </c>
      <c r="R110" s="10">
        <v>0.91709510370268721</v>
      </c>
      <c r="S110" s="10">
        <v>0.92286139661685063</v>
      </c>
      <c r="T110" s="10">
        <v>0.92862768953101593</v>
      </c>
      <c r="U110" s="10">
        <v>0.93439398244517946</v>
      </c>
      <c r="V110" s="10">
        <v>0.9401602753593431</v>
      </c>
      <c r="W110" s="10">
        <v>0.94592656827350829</v>
      </c>
      <c r="X110" s="10">
        <v>0.95169286118767193</v>
      </c>
      <c r="Y110" s="10">
        <v>0.95745915410183535</v>
      </c>
      <c r="Z110" s="13">
        <v>0.96322544701600055</v>
      </c>
      <c r="AA110" s="13">
        <v>0.99205691158682008</v>
      </c>
      <c r="AB110" s="13">
        <v>0.99387127439121337</v>
      </c>
      <c r="AC110" s="13">
        <v>0.99568563719560677</v>
      </c>
    </row>
    <row r="111" spans="1:29" x14ac:dyDescent="0.2">
      <c r="A111" s="2" t="s">
        <v>103</v>
      </c>
      <c r="B111" s="2" t="str">
        <f t="shared" si="8"/>
        <v>35</v>
      </c>
      <c r="C111" s="2">
        <v>35010</v>
      </c>
      <c r="D111" s="2" t="s">
        <v>113</v>
      </c>
      <c r="E111" s="10">
        <v>0.64199999999999946</v>
      </c>
      <c r="F111" s="10">
        <v>0.64599999999999991</v>
      </c>
      <c r="G111" s="10">
        <v>0.65000000000000036</v>
      </c>
      <c r="H111" s="10">
        <v>0.65399999999999991</v>
      </c>
      <c r="I111" s="10">
        <v>0.65799999999999947</v>
      </c>
      <c r="J111" s="10">
        <v>0.66199999999999903</v>
      </c>
      <c r="K111" s="10">
        <v>0.66600000000000037</v>
      </c>
      <c r="L111" s="10">
        <v>0.66999999999999993</v>
      </c>
      <c r="M111" s="10">
        <v>0.67399999999999949</v>
      </c>
      <c r="N111" s="10">
        <v>0.67799999999999905</v>
      </c>
      <c r="O111" s="10">
        <v>0.68199999999999861</v>
      </c>
      <c r="P111" s="10">
        <v>0.68599999999999994</v>
      </c>
      <c r="Q111" s="10">
        <v>0.6899999999999995</v>
      </c>
      <c r="R111" s="10">
        <v>0.69500000000000028</v>
      </c>
      <c r="S111" s="10">
        <v>0.69999999999999929</v>
      </c>
      <c r="T111" s="10">
        <v>0.70500000000000007</v>
      </c>
      <c r="U111" s="10">
        <v>0.70999999999999908</v>
      </c>
      <c r="V111" s="10">
        <v>0.71499999999999986</v>
      </c>
      <c r="W111" s="10">
        <v>0.72000000000000064</v>
      </c>
      <c r="X111" s="10">
        <v>0.72499999999999964</v>
      </c>
      <c r="Y111" s="10">
        <v>0.73000000000000043</v>
      </c>
      <c r="Z111" s="13">
        <v>0.73499999999999943</v>
      </c>
      <c r="AA111" s="13">
        <v>0.75999999999999979</v>
      </c>
      <c r="AB111" s="13">
        <v>0.78499999999999837</v>
      </c>
      <c r="AC111" s="13">
        <v>0.80999999999999872</v>
      </c>
    </row>
    <row r="112" spans="1:29" x14ac:dyDescent="0.2">
      <c r="A112" s="2" t="s">
        <v>103</v>
      </c>
      <c r="B112" s="2" t="str">
        <f t="shared" si="8"/>
        <v>35</v>
      </c>
      <c r="C112" s="2">
        <v>35011</v>
      </c>
      <c r="D112" s="2" t="s">
        <v>114</v>
      </c>
      <c r="E112" s="10">
        <v>0.96988726526059366</v>
      </c>
      <c r="F112" s="10">
        <v>0.96988726526059366</v>
      </c>
      <c r="G112" s="10">
        <v>0.96988726526059366</v>
      </c>
      <c r="H112" s="10">
        <v>0.96988726526059366</v>
      </c>
      <c r="I112" s="10">
        <v>0.96988726526059366</v>
      </c>
      <c r="J112" s="10">
        <v>0.96988726526059366</v>
      </c>
      <c r="K112" s="10">
        <v>0.96988726526059366</v>
      </c>
      <c r="L112" s="10">
        <v>0.96988726526059377</v>
      </c>
      <c r="M112" s="10">
        <v>0.96988726526059366</v>
      </c>
      <c r="N112" s="10">
        <v>0.96988726526059366</v>
      </c>
      <c r="O112" s="10">
        <v>0.96988726526059366</v>
      </c>
      <c r="P112" s="10">
        <v>0.96988726526059366</v>
      </c>
      <c r="Q112" s="10">
        <v>0.96988726526059366</v>
      </c>
      <c r="R112" s="10">
        <v>0.96988726526059366</v>
      </c>
      <c r="S112" s="10">
        <v>0.96988726526059366</v>
      </c>
      <c r="T112" s="10">
        <v>0.96988726526059366</v>
      </c>
      <c r="U112" s="10">
        <v>0.96988726526059366</v>
      </c>
      <c r="V112" s="10">
        <v>0.96988726526059366</v>
      </c>
      <c r="W112" s="10">
        <v>0.96988726526059366</v>
      </c>
      <c r="X112" s="10">
        <v>0.96988726526059366</v>
      </c>
      <c r="Y112" s="10">
        <v>0.96988726526059366</v>
      </c>
      <c r="Z112" s="13">
        <v>0.96988726526059366</v>
      </c>
      <c r="AA112" s="13">
        <v>0.96988726526059366</v>
      </c>
      <c r="AB112" s="13">
        <v>0.96988726526059366</v>
      </c>
      <c r="AC112" s="13">
        <v>0.96988726526059377</v>
      </c>
    </row>
    <row r="113" spans="1:29" x14ac:dyDescent="0.2">
      <c r="A113" s="2" t="s">
        <v>103</v>
      </c>
      <c r="B113" s="2" t="str">
        <f t="shared" si="8"/>
        <v>35</v>
      </c>
      <c r="C113" s="2">
        <v>35012</v>
      </c>
      <c r="D113" s="2" t="s">
        <v>115</v>
      </c>
      <c r="E113" s="10">
        <v>0.98602129366699209</v>
      </c>
      <c r="F113" s="10">
        <v>0.98602129366699209</v>
      </c>
      <c r="G113" s="10">
        <v>0.98602129366699209</v>
      </c>
      <c r="H113" s="10">
        <v>0.98602129366699209</v>
      </c>
      <c r="I113" s="10">
        <v>0.98602129366699209</v>
      </c>
      <c r="J113" s="10">
        <v>0.98602129366699209</v>
      </c>
      <c r="K113" s="10">
        <v>0.98602129366699209</v>
      </c>
      <c r="L113" s="10">
        <v>0.98602129366699209</v>
      </c>
      <c r="M113" s="10">
        <v>0.9860212936669922</v>
      </c>
      <c r="N113" s="10">
        <v>0.98602129366699209</v>
      </c>
      <c r="O113" s="10">
        <v>0.98602129366699209</v>
      </c>
      <c r="P113" s="10">
        <v>0.98602129366699198</v>
      </c>
      <c r="Q113" s="10">
        <v>0.98602129366699198</v>
      </c>
      <c r="R113" s="10">
        <v>0.9860212936669922</v>
      </c>
      <c r="S113" s="10">
        <v>0.98602129366699198</v>
      </c>
      <c r="T113" s="10">
        <v>0.98602129366699209</v>
      </c>
      <c r="U113" s="10">
        <v>0.98602129366699209</v>
      </c>
      <c r="V113" s="10">
        <v>0.98602129366699209</v>
      </c>
      <c r="W113" s="10">
        <v>0.9860212936669922</v>
      </c>
      <c r="X113" s="10">
        <v>0.9860212936669922</v>
      </c>
      <c r="Y113" s="10">
        <v>0.9860212936669922</v>
      </c>
      <c r="Z113" s="13">
        <v>0.98602129366699209</v>
      </c>
      <c r="AA113" s="13">
        <v>0.98602129366699209</v>
      </c>
      <c r="AB113" s="13">
        <v>0.98602129366699209</v>
      </c>
      <c r="AC113" s="13">
        <v>0.98602129366699209</v>
      </c>
    </row>
    <row r="114" spans="1:29" x14ac:dyDescent="0.2">
      <c r="A114" s="2" t="s">
        <v>103</v>
      </c>
      <c r="B114" s="2" t="str">
        <f t="shared" si="8"/>
        <v>35</v>
      </c>
      <c r="C114" s="2">
        <v>35013</v>
      </c>
      <c r="D114" s="2" t="s">
        <v>116</v>
      </c>
      <c r="E114" s="10">
        <v>0.97981851922310703</v>
      </c>
      <c r="F114" s="10">
        <v>0.97981851922310714</v>
      </c>
      <c r="G114" s="10">
        <v>0.97981851922310725</v>
      </c>
      <c r="H114" s="10">
        <v>0.97981851922310714</v>
      </c>
      <c r="I114" s="10">
        <v>0.97981851922310725</v>
      </c>
      <c r="J114" s="10">
        <v>0.97981851922310714</v>
      </c>
      <c r="K114" s="10">
        <v>0.97981851922310714</v>
      </c>
      <c r="L114" s="10">
        <v>0.97981851922310714</v>
      </c>
      <c r="M114" s="10">
        <v>0.97981851922310725</v>
      </c>
      <c r="N114" s="10">
        <v>0.97981851922310714</v>
      </c>
      <c r="O114" s="10">
        <v>0.97981851922310714</v>
      </c>
      <c r="P114" s="10">
        <v>0.97981851922310714</v>
      </c>
      <c r="Q114" s="10">
        <v>0.97981851922310714</v>
      </c>
      <c r="R114" s="10">
        <v>0.97981851922310714</v>
      </c>
      <c r="S114" s="10">
        <v>0.97981851922310703</v>
      </c>
      <c r="T114" s="10">
        <v>0.97981851922310714</v>
      </c>
      <c r="U114" s="10">
        <v>0.97981851922310703</v>
      </c>
      <c r="V114" s="10">
        <v>0.97981851922310714</v>
      </c>
      <c r="W114" s="10">
        <v>0.97981851922310714</v>
      </c>
      <c r="X114" s="10">
        <v>0.97981851922310714</v>
      </c>
      <c r="Y114" s="10">
        <v>0.97981851922310714</v>
      </c>
      <c r="Z114" s="13">
        <v>0.97981851922310714</v>
      </c>
      <c r="AA114" s="13">
        <v>0.97981851922310703</v>
      </c>
      <c r="AB114" s="13">
        <v>0.97981851922310714</v>
      </c>
      <c r="AC114" s="13">
        <v>0.97981851922310714</v>
      </c>
    </row>
    <row r="115" spans="1:29" x14ac:dyDescent="0.2">
      <c r="A115" s="2" t="s">
        <v>103</v>
      </c>
      <c r="B115" s="2" t="str">
        <f t="shared" si="8"/>
        <v>35</v>
      </c>
      <c r="C115" s="2">
        <v>35014</v>
      </c>
      <c r="D115" s="2" t="s">
        <v>117</v>
      </c>
      <c r="E115" s="10">
        <v>0.99298426737966794</v>
      </c>
      <c r="F115" s="10">
        <v>0.99298426737966794</v>
      </c>
      <c r="G115" s="10">
        <v>0.99298426737966783</v>
      </c>
      <c r="H115" s="10">
        <v>0.99298426737966805</v>
      </c>
      <c r="I115" s="10">
        <v>0.99298426737966794</v>
      </c>
      <c r="J115" s="10">
        <v>0.99298426737966794</v>
      </c>
      <c r="K115" s="10">
        <v>0.99298426737966794</v>
      </c>
      <c r="L115" s="10">
        <v>0.99298426737966794</v>
      </c>
      <c r="M115" s="10">
        <v>0.99298426737966794</v>
      </c>
      <c r="N115" s="10">
        <v>0.99298426737966794</v>
      </c>
      <c r="O115" s="10">
        <v>0.99298426737966794</v>
      </c>
      <c r="P115" s="10">
        <v>0.99298426737966794</v>
      </c>
      <c r="Q115" s="10">
        <v>0.99298426737966794</v>
      </c>
      <c r="R115" s="10">
        <v>0.99298426737966794</v>
      </c>
      <c r="S115" s="10">
        <v>0.99298426737966794</v>
      </c>
      <c r="T115" s="10">
        <v>0.99298426737966794</v>
      </c>
      <c r="U115" s="10">
        <v>0.99298426737966794</v>
      </c>
      <c r="V115" s="10">
        <v>0.99298426737966794</v>
      </c>
      <c r="W115" s="10">
        <v>0.99298426737966794</v>
      </c>
      <c r="X115" s="10">
        <v>0.99298426737966794</v>
      </c>
      <c r="Y115" s="10">
        <v>0.99298426737966794</v>
      </c>
      <c r="Z115" s="13">
        <v>0.99298426737966794</v>
      </c>
      <c r="AA115" s="13">
        <v>0.99298426737966794</v>
      </c>
      <c r="AB115" s="13">
        <v>0.99298426737966794</v>
      </c>
      <c r="AC115" s="13">
        <v>0.99298426737966794</v>
      </c>
    </row>
    <row r="116" spans="1:29" x14ac:dyDescent="0.2">
      <c r="A116" s="2" t="s">
        <v>103</v>
      </c>
      <c r="B116" s="2" t="str">
        <f t="shared" si="8"/>
        <v>35</v>
      </c>
      <c r="C116" s="2">
        <v>35015</v>
      </c>
      <c r="D116" s="2" t="s">
        <v>118</v>
      </c>
      <c r="E116" s="10">
        <v>0.78569417964921595</v>
      </c>
      <c r="F116" s="10">
        <v>0.7885529980117818</v>
      </c>
      <c r="G116" s="10">
        <v>0.79141181637434688</v>
      </c>
      <c r="H116" s="10">
        <v>0.79427063473691195</v>
      </c>
      <c r="I116" s="10">
        <v>0.79712945309947791</v>
      </c>
      <c r="J116" s="10">
        <v>0.79998827146204299</v>
      </c>
      <c r="K116" s="10">
        <v>0.80284708982460806</v>
      </c>
      <c r="L116" s="10">
        <v>0.80570590818717314</v>
      </c>
      <c r="M116" s="10">
        <v>0.8085647265497391</v>
      </c>
      <c r="N116" s="10">
        <v>0.81142354491230417</v>
      </c>
      <c r="O116" s="10">
        <v>0.81428236327486925</v>
      </c>
      <c r="P116" s="10">
        <v>0.81714118163743521</v>
      </c>
      <c r="Q116" s="10">
        <v>0.82000000000000028</v>
      </c>
      <c r="R116" s="10">
        <v>0.82250000000000068</v>
      </c>
      <c r="S116" s="10">
        <v>0.82500000000000018</v>
      </c>
      <c r="T116" s="10">
        <v>0.82750000000000057</v>
      </c>
      <c r="U116" s="10">
        <v>0.83000000000000007</v>
      </c>
      <c r="V116" s="10">
        <v>0.83250000000000046</v>
      </c>
      <c r="W116" s="10">
        <v>0.83500000000000085</v>
      </c>
      <c r="X116" s="10">
        <v>0.83750000000000036</v>
      </c>
      <c r="Y116" s="10">
        <v>0.84000000000000075</v>
      </c>
      <c r="Z116" s="13">
        <v>0.84250000000000025</v>
      </c>
      <c r="AA116" s="13">
        <v>0.85500000000000043</v>
      </c>
      <c r="AB116" s="13">
        <v>0.8675000000000006</v>
      </c>
      <c r="AC116" s="13">
        <v>0.88000000000000078</v>
      </c>
    </row>
    <row r="117" spans="1:29" x14ac:dyDescent="0.2">
      <c r="A117" s="2" t="s">
        <v>103</v>
      </c>
      <c r="B117" s="2" t="str">
        <f t="shared" si="8"/>
        <v>35</v>
      </c>
      <c r="C117" s="2">
        <v>35016</v>
      </c>
      <c r="D117" s="2" t="s">
        <v>119</v>
      </c>
      <c r="E117" s="10">
        <v>0.98798164707419267</v>
      </c>
      <c r="F117" s="10">
        <v>0.98835724356562804</v>
      </c>
      <c r="G117" s="10">
        <v>0.98873284005706341</v>
      </c>
      <c r="H117" s="10">
        <v>0.989108436548499</v>
      </c>
      <c r="I117" s="10">
        <v>0.98948403303993426</v>
      </c>
      <c r="J117" s="10">
        <v>0.98985962953136974</v>
      </c>
      <c r="K117" s="10">
        <v>0.99023522602280489</v>
      </c>
      <c r="L117" s="10">
        <v>0.99061082251424037</v>
      </c>
      <c r="M117" s="10">
        <v>0.99098641900567574</v>
      </c>
      <c r="N117" s="10">
        <v>0.99136201549711112</v>
      </c>
      <c r="O117" s="10">
        <v>0.99173761198854649</v>
      </c>
      <c r="P117" s="10">
        <v>0.99211320847998186</v>
      </c>
      <c r="Q117" s="10">
        <v>0.99248880497141723</v>
      </c>
      <c r="R117" s="10">
        <v>0.99248880497141734</v>
      </c>
      <c r="S117" s="10">
        <v>0.99248880497141734</v>
      </c>
      <c r="T117" s="10">
        <v>0.99248880497141723</v>
      </c>
      <c r="U117" s="10">
        <v>0.99248880497141723</v>
      </c>
      <c r="V117" s="10">
        <v>0.99248880497141723</v>
      </c>
      <c r="W117" s="10">
        <v>0.99248880497141723</v>
      </c>
      <c r="X117" s="10">
        <v>0.99248880497141723</v>
      </c>
      <c r="Y117" s="10">
        <v>0.99248880497141723</v>
      </c>
      <c r="Z117" s="13">
        <v>0.99248880497141723</v>
      </c>
      <c r="AA117" s="13">
        <v>0.99248880497141723</v>
      </c>
      <c r="AB117" s="13">
        <v>0.99248880497141712</v>
      </c>
      <c r="AC117" s="13">
        <v>0.99248880497141723</v>
      </c>
    </row>
    <row r="118" spans="1:29" x14ac:dyDescent="0.2">
      <c r="A118" s="2" t="s">
        <v>103</v>
      </c>
      <c r="B118" s="2" t="str">
        <f t="shared" si="8"/>
        <v>35</v>
      </c>
      <c r="C118" s="2">
        <v>35017</v>
      </c>
      <c r="D118" s="2" t="s">
        <v>120</v>
      </c>
      <c r="E118" s="10">
        <v>0.980511171219973</v>
      </c>
      <c r="F118" s="10">
        <v>0.98051117121997311</v>
      </c>
      <c r="G118" s="10">
        <v>0.98051117121997311</v>
      </c>
      <c r="H118" s="10">
        <v>0.98051117121997311</v>
      </c>
      <c r="I118" s="10">
        <v>0.98051117121997311</v>
      </c>
      <c r="J118" s="10">
        <v>0.98051117121997322</v>
      </c>
      <c r="K118" s="10">
        <v>0.980511171219973</v>
      </c>
      <c r="L118" s="10">
        <v>0.98051117121997311</v>
      </c>
      <c r="M118" s="10">
        <v>0.98051117121997311</v>
      </c>
      <c r="N118" s="10">
        <v>0.980511171219973</v>
      </c>
      <c r="O118" s="10">
        <v>0.98051117121997311</v>
      </c>
      <c r="P118" s="10">
        <v>0.980511171219973</v>
      </c>
      <c r="Q118" s="10">
        <v>0.98051117121997311</v>
      </c>
      <c r="R118" s="10">
        <v>0.98051117121997311</v>
      </c>
      <c r="S118" s="10">
        <v>0.980511171219973</v>
      </c>
      <c r="T118" s="10">
        <v>0.98051117121997311</v>
      </c>
      <c r="U118" s="10">
        <v>0.98051117121997322</v>
      </c>
      <c r="V118" s="10">
        <v>0.980511171219973</v>
      </c>
      <c r="W118" s="10">
        <v>0.98051117121997322</v>
      </c>
      <c r="X118" s="10">
        <v>0.98051117121997311</v>
      </c>
      <c r="Y118" s="10">
        <v>0.98051117121997322</v>
      </c>
      <c r="Z118" s="13">
        <v>0.98051117121997311</v>
      </c>
      <c r="AA118" s="13">
        <v>0.98051117121997311</v>
      </c>
      <c r="AB118" s="13">
        <v>0.98051117121997311</v>
      </c>
      <c r="AC118" s="13">
        <v>0.98051117121997311</v>
      </c>
    </row>
    <row r="119" spans="1:29" x14ac:dyDescent="0.2">
      <c r="A119" s="2" t="s">
        <v>103</v>
      </c>
      <c r="B119" s="2" t="str">
        <f t="shared" si="8"/>
        <v>35</v>
      </c>
      <c r="C119" s="2">
        <v>35018</v>
      </c>
      <c r="D119" s="2" t="s">
        <v>121</v>
      </c>
      <c r="E119" s="10">
        <v>0.9817383075752304</v>
      </c>
      <c r="F119" s="10">
        <v>0.98175421788840811</v>
      </c>
      <c r="G119" s="10">
        <v>0.98177012820158616</v>
      </c>
      <c r="H119" s="10">
        <v>0.98178603851476398</v>
      </c>
      <c r="I119" s="10">
        <v>0.98180194882794181</v>
      </c>
      <c r="J119" s="10">
        <v>0.98181785914111974</v>
      </c>
      <c r="K119" s="10">
        <v>0.98183376945429757</v>
      </c>
      <c r="L119" s="10">
        <v>0.98184967976747539</v>
      </c>
      <c r="M119" s="10">
        <v>0.98186559008065333</v>
      </c>
      <c r="N119" s="10">
        <v>0.98188150039383115</v>
      </c>
      <c r="O119" s="10">
        <v>0.98189741070700909</v>
      </c>
      <c r="P119" s="10">
        <v>0.98191332102018691</v>
      </c>
      <c r="Q119" s="10">
        <v>0.98192923133336474</v>
      </c>
      <c r="R119" s="10">
        <v>0.98194514164654256</v>
      </c>
      <c r="S119" s="10">
        <v>0.9819610519597205</v>
      </c>
      <c r="T119" s="10">
        <v>0.98197696227289832</v>
      </c>
      <c r="U119" s="10">
        <v>0.98199287258607626</v>
      </c>
      <c r="V119" s="10">
        <v>0.98200878289925408</v>
      </c>
      <c r="W119" s="10">
        <v>0.98202469321243191</v>
      </c>
      <c r="X119" s="10">
        <v>0.98204060352560985</v>
      </c>
      <c r="Y119" s="10">
        <v>0.98205651383878778</v>
      </c>
      <c r="Z119" s="13">
        <v>0.98207242415196561</v>
      </c>
      <c r="AA119" s="13">
        <v>0.98215197571785495</v>
      </c>
      <c r="AB119" s="13">
        <v>0.98223152728374441</v>
      </c>
      <c r="AC119" s="13">
        <v>0.98231107884963365</v>
      </c>
    </row>
    <row r="120" spans="1:29" x14ac:dyDescent="0.2">
      <c r="A120" s="2"/>
      <c r="B120" s="2"/>
      <c r="C120" s="2">
        <v>35019</v>
      </c>
      <c r="D120" s="3" t="s">
        <v>122</v>
      </c>
      <c r="E120" s="10">
        <v>0.99446921124691112</v>
      </c>
      <c r="F120" s="10">
        <v>0.99446921124691112</v>
      </c>
      <c r="G120" s="10">
        <v>0.99446921124691112</v>
      </c>
      <c r="H120" s="10">
        <v>0.99446921124691112</v>
      </c>
      <c r="I120" s="10">
        <v>0.99446921124691112</v>
      </c>
      <c r="J120" s="10">
        <v>0.99446921124691112</v>
      </c>
      <c r="K120" s="10">
        <v>0.99446921124691112</v>
      </c>
      <c r="L120" s="10">
        <v>0.99446921124691112</v>
      </c>
      <c r="M120" s="10">
        <v>0.99446921124691101</v>
      </c>
      <c r="N120" s="10">
        <v>0.99446921124691112</v>
      </c>
      <c r="O120" s="10">
        <v>0.99446921124691112</v>
      </c>
      <c r="P120" s="10">
        <v>0.99446921124691112</v>
      </c>
      <c r="Q120" s="10">
        <v>0.99446921124691112</v>
      </c>
      <c r="R120" s="10">
        <v>0.99446921124691112</v>
      </c>
      <c r="S120" s="10">
        <v>0.99446921124691112</v>
      </c>
      <c r="T120" s="10">
        <v>0.99446921124691112</v>
      </c>
      <c r="U120" s="10">
        <v>0.99446921124691112</v>
      </c>
      <c r="V120" s="10">
        <v>0.99446921124691112</v>
      </c>
      <c r="W120" s="10">
        <v>0.99446921124691112</v>
      </c>
      <c r="X120" s="10">
        <v>0.99446921124691112</v>
      </c>
      <c r="Y120" s="10">
        <v>0.99446921124691112</v>
      </c>
      <c r="Z120" s="13">
        <v>0.99446921124691112</v>
      </c>
      <c r="AA120" s="13">
        <v>0.99446921124691112</v>
      </c>
      <c r="AB120" s="13">
        <v>0.99446921124691112</v>
      </c>
      <c r="AC120" s="13">
        <v>0.99446921124691112</v>
      </c>
    </row>
    <row r="121" spans="1:29" x14ac:dyDescent="0.2">
      <c r="A121" s="2" t="s">
        <v>103</v>
      </c>
      <c r="B121" s="2" t="str">
        <f>LEFT(C121,2)</f>
        <v>35</v>
      </c>
      <c r="C121" s="2">
        <v>35020</v>
      </c>
      <c r="D121" s="2" t="s">
        <v>123</v>
      </c>
      <c r="E121" s="10">
        <v>0.97672408154433488</v>
      </c>
      <c r="F121" s="10">
        <v>0.97707016694252025</v>
      </c>
      <c r="G121" s="10">
        <v>0.97741625234070562</v>
      </c>
      <c r="H121" s="10">
        <v>0.97776233773889087</v>
      </c>
      <c r="I121" s="10">
        <v>0.97810842313707602</v>
      </c>
      <c r="J121" s="10">
        <v>0.9784545085352615</v>
      </c>
      <c r="K121" s="10">
        <v>0.97880059393344687</v>
      </c>
      <c r="L121" s="10">
        <v>0.97914667933163213</v>
      </c>
      <c r="M121" s="10">
        <v>0.97949276472981728</v>
      </c>
      <c r="N121" s="10">
        <v>0.97983885012800276</v>
      </c>
      <c r="O121" s="10">
        <v>0.98018493552618813</v>
      </c>
      <c r="P121" s="10">
        <v>0.98053102092437328</v>
      </c>
      <c r="Q121" s="10">
        <v>0.98087710632255865</v>
      </c>
      <c r="R121" s="10">
        <v>0.98122319172074401</v>
      </c>
      <c r="S121" s="10">
        <v>0.98156927711892938</v>
      </c>
      <c r="T121" s="10">
        <v>0.98191536251711464</v>
      </c>
      <c r="U121" s="10">
        <v>0.9822614479152999</v>
      </c>
      <c r="V121" s="10">
        <v>0.98260753331348527</v>
      </c>
      <c r="W121" s="10">
        <v>0.98295361871167064</v>
      </c>
      <c r="X121" s="10">
        <v>0.9832997041098559</v>
      </c>
      <c r="Y121" s="10">
        <v>0.98364578950804127</v>
      </c>
      <c r="Z121" s="13">
        <v>0.98399187490622642</v>
      </c>
      <c r="AA121" s="13">
        <v>0.98572230189715315</v>
      </c>
      <c r="AB121" s="13">
        <v>0.98745272888807978</v>
      </c>
      <c r="AC121" s="13">
        <v>0.9891831558790064</v>
      </c>
    </row>
    <row r="122" spans="1:29" x14ac:dyDescent="0.2">
      <c r="A122" s="2" t="s">
        <v>103</v>
      </c>
      <c r="B122" s="2" t="str">
        <f>LEFT(C122,2)</f>
        <v>35</v>
      </c>
      <c r="C122" s="2">
        <v>35021</v>
      </c>
      <c r="D122" s="2" t="s">
        <v>124</v>
      </c>
      <c r="E122" s="10">
        <v>0.86873580834407715</v>
      </c>
      <c r="F122" s="10">
        <v>0.87586064140819886</v>
      </c>
      <c r="G122" s="10">
        <v>0.88298547447232056</v>
      </c>
      <c r="H122" s="10">
        <v>0.89011030753644249</v>
      </c>
      <c r="I122" s="10">
        <v>0.89723514060056431</v>
      </c>
      <c r="J122" s="10">
        <v>0.90435997366468612</v>
      </c>
      <c r="K122" s="10">
        <v>0.91148480672880794</v>
      </c>
      <c r="L122" s="10">
        <v>0.91860963979292964</v>
      </c>
      <c r="M122" s="10">
        <v>0.92573447285705157</v>
      </c>
      <c r="N122" s="10">
        <v>0.93285930592117339</v>
      </c>
      <c r="O122" s="10">
        <v>0.93998413898529343</v>
      </c>
      <c r="P122" s="10">
        <v>0.94710897204941524</v>
      </c>
      <c r="Q122" s="10">
        <v>0.95423380511353717</v>
      </c>
      <c r="R122" s="10">
        <v>0.95870457947434495</v>
      </c>
      <c r="S122" s="10">
        <v>0.96317535383515285</v>
      </c>
      <c r="T122" s="10">
        <v>0.96764612819596074</v>
      </c>
      <c r="U122" s="10">
        <v>0.97211690255676864</v>
      </c>
      <c r="V122" s="10">
        <v>0.97658767691757653</v>
      </c>
      <c r="W122" s="10">
        <v>0.98105845127838442</v>
      </c>
      <c r="X122" s="10">
        <v>0.98552922563919232</v>
      </c>
      <c r="Y122" s="10">
        <v>0.98999999999999844</v>
      </c>
      <c r="Z122" s="13">
        <v>0.99083333333333323</v>
      </c>
      <c r="AA122" s="13">
        <v>0.99499999999999977</v>
      </c>
      <c r="AB122" s="13">
        <v>0.99583333333333335</v>
      </c>
      <c r="AC122" s="13">
        <v>0.99666666666666659</v>
      </c>
    </row>
    <row r="123" spans="1:29" x14ac:dyDescent="0.2">
      <c r="A123" s="2" t="s">
        <v>103</v>
      </c>
      <c r="B123" s="2" t="str">
        <f>LEFT(C123,2)</f>
        <v>35</v>
      </c>
      <c r="C123" s="2">
        <v>35022</v>
      </c>
      <c r="D123" s="2" t="s">
        <v>125</v>
      </c>
      <c r="E123" s="10">
        <v>0.70800000000000018</v>
      </c>
      <c r="F123" s="10">
        <v>0.71400000000000041</v>
      </c>
      <c r="G123" s="10">
        <v>0.72000000000000064</v>
      </c>
      <c r="H123" s="10">
        <v>0.72600000000000087</v>
      </c>
      <c r="I123" s="10">
        <v>0.73200000000000109</v>
      </c>
      <c r="J123" s="10">
        <v>0.73800000000000132</v>
      </c>
      <c r="K123" s="10">
        <v>0.74399999999999977</v>
      </c>
      <c r="L123" s="10">
        <v>0.75</v>
      </c>
      <c r="M123" s="10">
        <v>0.75600000000000023</v>
      </c>
      <c r="N123" s="10">
        <v>0.76200000000000045</v>
      </c>
      <c r="O123" s="10">
        <v>0.76800000000000057</v>
      </c>
      <c r="P123" s="10">
        <v>0.77400000000000091</v>
      </c>
      <c r="Q123" s="10">
        <v>0.78000000000000114</v>
      </c>
      <c r="R123" s="10">
        <v>0.78250000000000064</v>
      </c>
      <c r="S123" s="10">
        <v>0.78500000000000014</v>
      </c>
      <c r="T123" s="10">
        <v>0.78750000000000053</v>
      </c>
      <c r="U123" s="10">
        <v>0.79</v>
      </c>
      <c r="V123" s="10">
        <v>0.79250000000000043</v>
      </c>
      <c r="W123" s="10">
        <v>0.79500000000000093</v>
      </c>
      <c r="X123" s="10">
        <v>0.79750000000000043</v>
      </c>
      <c r="Y123" s="10">
        <v>0.80000000000000071</v>
      </c>
      <c r="Z123" s="13">
        <v>0.80249999999999932</v>
      </c>
      <c r="AA123" s="13">
        <v>0.8150000000000005</v>
      </c>
      <c r="AB123" s="13">
        <v>0.82750000000000057</v>
      </c>
      <c r="AC123" s="13">
        <v>0.84000000000000075</v>
      </c>
    </row>
    <row r="124" spans="1:29" x14ac:dyDescent="0.2">
      <c r="A124" s="2" t="s">
        <v>103</v>
      </c>
      <c r="B124" s="2" t="str">
        <f>LEFT(C124,2)</f>
        <v>35</v>
      </c>
      <c r="C124" s="2">
        <v>35023</v>
      </c>
      <c r="D124" s="2" t="s">
        <v>126</v>
      </c>
      <c r="E124" s="10">
        <v>0.88800000000000001</v>
      </c>
      <c r="F124" s="10">
        <v>0.88899999999999979</v>
      </c>
      <c r="G124" s="10">
        <v>0.88999999999999968</v>
      </c>
      <c r="H124" s="10">
        <v>0.89099999999999957</v>
      </c>
      <c r="I124" s="10">
        <v>0.8919999999999999</v>
      </c>
      <c r="J124" s="10">
        <v>0.89299999999999979</v>
      </c>
      <c r="K124" s="10">
        <v>0.89399999999999968</v>
      </c>
      <c r="L124" s="10">
        <v>0.89500000000000002</v>
      </c>
      <c r="M124" s="10">
        <v>0.89599999999999991</v>
      </c>
      <c r="N124" s="10">
        <v>0.8969999999999998</v>
      </c>
      <c r="O124" s="10">
        <v>0.89799999999999969</v>
      </c>
      <c r="P124" s="10">
        <v>0.89899999999999958</v>
      </c>
      <c r="Q124" s="10">
        <v>0.89999999999999991</v>
      </c>
      <c r="R124" s="10">
        <v>0.90125000000000022</v>
      </c>
      <c r="S124" s="10">
        <v>0.90250000000000008</v>
      </c>
      <c r="T124" s="10">
        <v>0.90375000000000028</v>
      </c>
      <c r="U124" s="10">
        <v>0.90499999999999992</v>
      </c>
      <c r="V124" s="10">
        <v>0.90625000000000022</v>
      </c>
      <c r="W124" s="10">
        <v>0.90750000000000042</v>
      </c>
      <c r="X124" s="10">
        <v>0.90875000000000006</v>
      </c>
      <c r="Y124" s="10">
        <v>0.91000000000000036</v>
      </c>
      <c r="Z124" s="13">
        <v>0.91124999999999967</v>
      </c>
      <c r="AA124" s="13">
        <v>0.9175000000000002</v>
      </c>
      <c r="AB124" s="13">
        <v>0.92375000000000007</v>
      </c>
      <c r="AC124" s="13">
        <v>0.93000000000000016</v>
      </c>
    </row>
    <row r="125" spans="1:29" x14ac:dyDescent="0.2">
      <c r="A125" s="2" t="s">
        <v>103</v>
      </c>
      <c r="B125" s="2" t="str">
        <f>LEFT(C125,2)</f>
        <v>35</v>
      </c>
      <c r="C125" s="2">
        <v>35024</v>
      </c>
      <c r="D125" s="2" t="s">
        <v>127</v>
      </c>
      <c r="E125" s="10">
        <v>0.89199999999999946</v>
      </c>
      <c r="F125" s="10">
        <v>0.89599999999999991</v>
      </c>
      <c r="G125" s="10">
        <v>0.90000000000000036</v>
      </c>
      <c r="H125" s="10">
        <v>0.90400000000000003</v>
      </c>
      <c r="I125" s="10">
        <v>0.90799999999999947</v>
      </c>
      <c r="J125" s="10">
        <v>0.91199999999999903</v>
      </c>
      <c r="K125" s="10">
        <v>0.91600000000000037</v>
      </c>
      <c r="L125" s="10">
        <v>0.91999999999999993</v>
      </c>
      <c r="M125" s="10">
        <v>0.92399999999999938</v>
      </c>
      <c r="N125" s="10">
        <v>0.92799999999999905</v>
      </c>
      <c r="O125" s="10">
        <v>0.93199999999999861</v>
      </c>
      <c r="P125" s="10">
        <v>0.93599999999999994</v>
      </c>
      <c r="Q125" s="10">
        <v>0.9399999999999995</v>
      </c>
      <c r="R125" s="10">
        <v>0.94399999999999906</v>
      </c>
      <c r="S125" s="10">
        <v>0.94799999999999862</v>
      </c>
      <c r="T125" s="10">
        <v>0.95199999999999996</v>
      </c>
      <c r="U125" s="10">
        <v>0.95599999999999952</v>
      </c>
      <c r="V125" s="10">
        <v>0.95999999999999908</v>
      </c>
      <c r="W125" s="10">
        <v>0.96399999999999852</v>
      </c>
      <c r="X125" s="10">
        <v>0.9679999999999982</v>
      </c>
      <c r="Y125" s="10">
        <v>0.97199999999999953</v>
      </c>
      <c r="Z125" s="13">
        <v>0.97583333333333311</v>
      </c>
      <c r="AA125" s="13">
        <v>0.99500000000000011</v>
      </c>
      <c r="AB125" s="13">
        <v>0.99583333333333335</v>
      </c>
      <c r="AC125" s="13">
        <v>0.9966666666666667</v>
      </c>
    </row>
    <row r="126" spans="1:29" x14ac:dyDescent="0.2">
      <c r="A126" s="2"/>
      <c r="B126" s="2"/>
      <c r="C126" s="2">
        <v>35025</v>
      </c>
      <c r="D126" s="3" t="s">
        <v>128</v>
      </c>
      <c r="E126" s="10">
        <v>0.99177376514090576</v>
      </c>
      <c r="F126" s="10">
        <v>0.9922172607547195</v>
      </c>
      <c r="G126" s="10">
        <v>0.99266075636853335</v>
      </c>
      <c r="H126" s="10">
        <v>0.99310425198234709</v>
      </c>
      <c r="I126" s="10">
        <v>0.99354774759616094</v>
      </c>
      <c r="J126" s="10">
        <v>0.99399124320997478</v>
      </c>
      <c r="K126" s="10">
        <v>0.99443473882378852</v>
      </c>
      <c r="L126" s="10">
        <v>0.99487823443760237</v>
      </c>
      <c r="M126" s="10">
        <v>0.99532173005141611</v>
      </c>
      <c r="N126" s="10">
        <v>0.99576522566522985</v>
      </c>
      <c r="O126" s="10">
        <v>0.99620872127904381</v>
      </c>
      <c r="P126" s="10">
        <v>0.99665221689285755</v>
      </c>
      <c r="Q126" s="10">
        <v>0.99709571250667151</v>
      </c>
      <c r="R126" s="10">
        <v>0.99709571250667139</v>
      </c>
      <c r="S126" s="10">
        <v>0.99709571250667139</v>
      </c>
      <c r="T126" s="10">
        <v>0.99709571250667139</v>
      </c>
      <c r="U126" s="10">
        <v>0.99709571250667139</v>
      </c>
      <c r="V126" s="10">
        <v>0.99709571250667139</v>
      </c>
      <c r="W126" s="10">
        <v>0.99709571250667139</v>
      </c>
      <c r="X126" s="10">
        <v>0.99709571250667139</v>
      </c>
      <c r="Y126" s="10">
        <v>0.99709571250667139</v>
      </c>
      <c r="Z126" s="13">
        <v>0.99709571250667139</v>
      </c>
      <c r="AA126" s="13">
        <v>0.99709571250667139</v>
      </c>
      <c r="AB126" s="13">
        <v>0.99709571250667139</v>
      </c>
      <c r="AC126" s="13">
        <v>0.99709571250667139</v>
      </c>
    </row>
    <row r="127" spans="1:29" x14ac:dyDescent="0.2">
      <c r="A127" s="2" t="s">
        <v>103</v>
      </c>
      <c r="B127" s="2" t="str">
        <f>LEFT(C127,2)</f>
        <v>35</v>
      </c>
      <c r="C127" s="2">
        <v>35026</v>
      </c>
      <c r="D127" s="2" t="s">
        <v>129</v>
      </c>
      <c r="E127" s="10">
        <v>0.64000000000000057</v>
      </c>
      <c r="F127" s="10">
        <v>0.64499999999999957</v>
      </c>
      <c r="G127" s="10">
        <v>0.65000000000000036</v>
      </c>
      <c r="H127" s="10">
        <v>0.65499999999999936</v>
      </c>
      <c r="I127" s="10">
        <v>0.66000000000000014</v>
      </c>
      <c r="J127" s="10">
        <v>0.66500000000000092</v>
      </c>
      <c r="K127" s="10">
        <v>0.66999999999999993</v>
      </c>
      <c r="L127" s="10">
        <v>0.67500000000000071</v>
      </c>
      <c r="M127" s="10">
        <v>0.67999999999999972</v>
      </c>
      <c r="N127" s="10">
        <v>0.6850000000000005</v>
      </c>
      <c r="O127" s="10">
        <v>0.6899999999999995</v>
      </c>
      <c r="P127" s="10">
        <v>0.69500000000000028</v>
      </c>
      <c r="Q127" s="10">
        <v>0.69999999999999929</v>
      </c>
      <c r="R127" s="10">
        <v>0.70250000000000057</v>
      </c>
      <c r="S127" s="10">
        <v>0.70500000000000007</v>
      </c>
      <c r="T127" s="10">
        <v>0.70750000000000046</v>
      </c>
      <c r="U127" s="10">
        <v>0.71</v>
      </c>
      <c r="V127" s="10">
        <v>0.71250000000000036</v>
      </c>
      <c r="W127" s="10">
        <v>0.71500000000000075</v>
      </c>
      <c r="X127" s="10">
        <v>0.71750000000000025</v>
      </c>
      <c r="Y127" s="10">
        <v>0.72000000000000064</v>
      </c>
      <c r="Z127" s="13">
        <v>0.72249999999999925</v>
      </c>
      <c r="AA127" s="13">
        <v>0.73500000000000032</v>
      </c>
      <c r="AB127" s="13">
        <v>0.7475000000000005</v>
      </c>
      <c r="AC127" s="13">
        <v>0.76000000000000068</v>
      </c>
    </row>
    <row r="128" spans="1:29" x14ac:dyDescent="0.2">
      <c r="A128" s="2" t="s">
        <v>103</v>
      </c>
      <c r="B128" s="2" t="str">
        <f>LEFT(C128,2)</f>
        <v>35</v>
      </c>
      <c r="C128" s="2">
        <v>35027</v>
      </c>
      <c r="D128" s="2" t="s">
        <v>130</v>
      </c>
      <c r="E128" s="10">
        <v>0.89199999999999946</v>
      </c>
      <c r="F128" s="10">
        <v>0.89599999999999991</v>
      </c>
      <c r="G128" s="10">
        <v>0.90000000000000036</v>
      </c>
      <c r="H128" s="10">
        <v>0.90399999999999991</v>
      </c>
      <c r="I128" s="10">
        <v>0.90799999999999947</v>
      </c>
      <c r="J128" s="10">
        <v>0.91199999999999892</v>
      </c>
      <c r="K128" s="10">
        <v>0.91600000000000026</v>
      </c>
      <c r="L128" s="10">
        <v>0.91999999999999982</v>
      </c>
      <c r="M128" s="10">
        <v>0.92399999999999949</v>
      </c>
      <c r="N128" s="10">
        <v>0.92799999999999905</v>
      </c>
      <c r="O128" s="10">
        <v>0.93199999999999861</v>
      </c>
      <c r="P128" s="10">
        <v>0.93599999999999994</v>
      </c>
      <c r="Q128" s="10">
        <v>0.93999999999999961</v>
      </c>
      <c r="R128" s="10">
        <v>0.94399999999999906</v>
      </c>
      <c r="S128" s="10">
        <v>0.94799999999999862</v>
      </c>
      <c r="T128" s="10">
        <v>0.95199999999999985</v>
      </c>
      <c r="U128" s="10">
        <v>0.95599999999999952</v>
      </c>
      <c r="V128" s="10">
        <v>0.95999999999999908</v>
      </c>
      <c r="W128" s="10">
        <v>0.96399999999999864</v>
      </c>
      <c r="X128" s="10">
        <v>0.96799999999999831</v>
      </c>
      <c r="Y128" s="10">
        <v>0.97199999999999953</v>
      </c>
      <c r="Z128" s="13">
        <v>0.97583333333333322</v>
      </c>
      <c r="AA128" s="13">
        <v>0.995</v>
      </c>
      <c r="AB128" s="13">
        <v>0.99583333333333335</v>
      </c>
      <c r="AC128" s="13">
        <v>0.9966666666666667</v>
      </c>
    </row>
    <row r="129" spans="1:29" x14ac:dyDescent="0.2">
      <c r="A129" s="2" t="s">
        <v>103</v>
      </c>
      <c r="B129" s="2" t="str">
        <f>LEFT(C129,2)</f>
        <v>35</v>
      </c>
      <c r="C129" s="2">
        <v>35028</v>
      </c>
      <c r="D129" s="2" t="s">
        <v>131</v>
      </c>
      <c r="E129" s="10">
        <v>0.74000000000000021</v>
      </c>
      <c r="F129" s="10">
        <v>0.74500000000000111</v>
      </c>
      <c r="G129" s="10">
        <v>0.75000000000000189</v>
      </c>
      <c r="H129" s="10">
        <v>0.75500000000000067</v>
      </c>
      <c r="I129" s="10">
        <v>0.76000000000000156</v>
      </c>
      <c r="J129" s="10">
        <v>0.76500000000000057</v>
      </c>
      <c r="K129" s="10">
        <v>0.77000000000000135</v>
      </c>
      <c r="L129" s="10">
        <v>0.77500000000000047</v>
      </c>
      <c r="M129" s="10">
        <v>0.78000000000000125</v>
      </c>
      <c r="N129" s="10">
        <v>0.78500000000000192</v>
      </c>
      <c r="O129" s="10">
        <v>0.79000000000000092</v>
      </c>
      <c r="P129" s="10">
        <v>0.79500000000000171</v>
      </c>
      <c r="Q129" s="10">
        <v>0.80000000000000071</v>
      </c>
      <c r="R129" s="10">
        <v>0.80250000000000021</v>
      </c>
      <c r="S129" s="10">
        <v>0.8050000000000006</v>
      </c>
      <c r="T129" s="10">
        <v>0.80750000000000011</v>
      </c>
      <c r="U129" s="10">
        <v>0.81000000000000039</v>
      </c>
      <c r="V129" s="10">
        <v>0.8125</v>
      </c>
      <c r="W129" s="10">
        <v>0.81500000000000028</v>
      </c>
      <c r="X129" s="10">
        <v>0.81750000000000078</v>
      </c>
      <c r="Y129" s="10">
        <v>0.82000000000000028</v>
      </c>
      <c r="Z129" s="13">
        <v>0.82249999999999979</v>
      </c>
      <c r="AA129" s="13">
        <v>0.83499999999999996</v>
      </c>
      <c r="AB129" s="13">
        <v>0.84750000000000014</v>
      </c>
      <c r="AC129" s="13">
        <v>0.86000000000000032</v>
      </c>
    </row>
    <row r="130" spans="1:29" x14ac:dyDescent="0.2">
      <c r="A130" s="2" t="s">
        <v>103</v>
      </c>
      <c r="B130" s="2" t="str">
        <f>LEFT(C130,2)</f>
        <v>35</v>
      </c>
      <c r="C130" s="2">
        <v>35029</v>
      </c>
      <c r="D130" s="2" t="s">
        <v>132</v>
      </c>
      <c r="E130" s="10">
        <v>0.7759999999999998</v>
      </c>
      <c r="F130" s="10">
        <v>0.77799999999999958</v>
      </c>
      <c r="G130" s="10">
        <v>0.77999999999999936</v>
      </c>
      <c r="H130" s="10">
        <v>0.78199999999999914</v>
      </c>
      <c r="I130" s="10">
        <v>0.78399999999999981</v>
      </c>
      <c r="J130" s="10">
        <v>0.78599999999999959</v>
      </c>
      <c r="K130" s="10">
        <v>0.78799999999999937</v>
      </c>
      <c r="L130" s="10">
        <v>0.79</v>
      </c>
      <c r="M130" s="10">
        <v>0.79199999999999982</v>
      </c>
      <c r="N130" s="10">
        <v>0.79399999999999959</v>
      </c>
      <c r="O130" s="10">
        <v>0.79599999999999937</v>
      </c>
      <c r="P130" s="10">
        <v>0.79799999999999915</v>
      </c>
      <c r="Q130" s="10">
        <v>0.79999999999999982</v>
      </c>
      <c r="R130" s="10">
        <v>0.80250000000000032</v>
      </c>
      <c r="S130" s="10">
        <v>0.80500000000000071</v>
      </c>
      <c r="T130" s="10">
        <v>0.80750000000000011</v>
      </c>
      <c r="U130" s="10">
        <v>0.8100000000000005</v>
      </c>
      <c r="V130" s="10">
        <v>0.8125</v>
      </c>
      <c r="W130" s="10">
        <v>0.81500000000000039</v>
      </c>
      <c r="X130" s="10">
        <v>0.81750000000000078</v>
      </c>
      <c r="Y130" s="10">
        <v>0.82000000000000028</v>
      </c>
      <c r="Z130" s="13">
        <v>0.82249999999999979</v>
      </c>
      <c r="AA130" s="13">
        <v>0.83499999999999996</v>
      </c>
      <c r="AB130" s="13">
        <v>0.84750000000000014</v>
      </c>
      <c r="AC130" s="13">
        <v>0.86000000000000032</v>
      </c>
    </row>
    <row r="131" spans="1:29" x14ac:dyDescent="0.2">
      <c r="A131" s="2" t="s">
        <v>103</v>
      </c>
      <c r="B131" s="2" t="str">
        <f>LEFT(C131,2)</f>
        <v>35</v>
      </c>
      <c r="C131" s="2">
        <v>35030</v>
      </c>
      <c r="D131" s="2" t="s">
        <v>133</v>
      </c>
      <c r="E131" s="10">
        <v>0.95092354078420072</v>
      </c>
      <c r="F131" s="10">
        <v>0.95141936759353252</v>
      </c>
      <c r="G131" s="10">
        <v>0.95191519440286443</v>
      </c>
      <c r="H131" s="10">
        <v>0.95241102121219623</v>
      </c>
      <c r="I131" s="10">
        <v>0.95290684802152792</v>
      </c>
      <c r="J131" s="10">
        <v>0.95340267483085972</v>
      </c>
      <c r="K131" s="10">
        <v>0.95389850164019163</v>
      </c>
      <c r="L131" s="10">
        <v>0.95439432844952332</v>
      </c>
      <c r="M131" s="10">
        <v>0.95489015525885512</v>
      </c>
      <c r="N131" s="10">
        <v>0.95538598206818692</v>
      </c>
      <c r="O131" s="10">
        <v>0.95588180887751872</v>
      </c>
      <c r="P131" s="10">
        <v>0.95637763568685052</v>
      </c>
      <c r="Q131" s="10">
        <v>0.95687346249618233</v>
      </c>
      <c r="R131" s="10">
        <v>0.95851427968415992</v>
      </c>
      <c r="S131" s="10">
        <v>0.96015509687213685</v>
      </c>
      <c r="T131" s="10">
        <v>0.96179591406011422</v>
      </c>
      <c r="U131" s="10">
        <v>0.96343673124809104</v>
      </c>
      <c r="V131" s="10">
        <v>0.96507754843606841</v>
      </c>
      <c r="W131" s="10">
        <v>0.96671836562404589</v>
      </c>
      <c r="X131" s="10">
        <v>0.96835918281202282</v>
      </c>
      <c r="Y131" s="10">
        <v>0.9700000000000002</v>
      </c>
      <c r="Z131" s="13">
        <v>0.97164081718797757</v>
      </c>
      <c r="AA131" s="13">
        <v>0.97984490312786399</v>
      </c>
      <c r="AB131" s="13">
        <v>0.98572993541857601</v>
      </c>
      <c r="AC131" s="13">
        <v>0.99161496770928803</v>
      </c>
    </row>
    <row r="132" spans="1:29" x14ac:dyDescent="0.2">
      <c r="A132" s="2"/>
      <c r="B132" s="2"/>
      <c r="C132" s="2">
        <v>35031</v>
      </c>
      <c r="D132" s="3" t="s">
        <v>134</v>
      </c>
      <c r="E132" s="10">
        <v>0.83599999999999985</v>
      </c>
      <c r="F132" s="10">
        <v>0.83799999999999963</v>
      </c>
      <c r="G132" s="10">
        <v>0.83999999999999941</v>
      </c>
      <c r="H132" s="10">
        <v>0.84199999999999908</v>
      </c>
      <c r="I132" s="10">
        <v>0.84399999999999986</v>
      </c>
      <c r="J132" s="10">
        <v>0.84599999999999964</v>
      </c>
      <c r="K132" s="10">
        <v>0.84799999999999942</v>
      </c>
      <c r="L132" s="10">
        <v>0.8500000000000002</v>
      </c>
      <c r="M132" s="10">
        <v>0.85199999999999987</v>
      </c>
      <c r="N132" s="10">
        <v>0.85399999999999965</v>
      </c>
      <c r="O132" s="10">
        <v>0.85599999999999943</v>
      </c>
      <c r="P132" s="10">
        <v>0.85799999999999921</v>
      </c>
      <c r="Q132" s="10">
        <v>0.85999999999999976</v>
      </c>
      <c r="R132" s="10">
        <v>0.86250000000000082</v>
      </c>
      <c r="S132" s="10">
        <v>0.86500000000000021</v>
      </c>
      <c r="T132" s="10">
        <v>0.8675000000000006</v>
      </c>
      <c r="U132" s="10">
        <v>0.87000000000000011</v>
      </c>
      <c r="V132" s="10">
        <v>0.8725000000000005</v>
      </c>
      <c r="W132" s="10">
        <v>0.87500000000000078</v>
      </c>
      <c r="X132" s="10">
        <v>0.87750000000000028</v>
      </c>
      <c r="Y132" s="10">
        <v>0.88000000000000078</v>
      </c>
      <c r="Z132" s="13">
        <v>0.88250000000000017</v>
      </c>
      <c r="AA132" s="13">
        <v>0.89500000000000046</v>
      </c>
      <c r="AB132" s="13">
        <v>0.90750000000000064</v>
      </c>
      <c r="AC132" s="13">
        <v>0.92000000000000082</v>
      </c>
    </row>
    <row r="133" spans="1:29" x14ac:dyDescent="0.2">
      <c r="A133" s="2" t="s">
        <v>103</v>
      </c>
      <c r="B133" s="2" t="str">
        <f t="shared" ref="B133:B164" si="9">LEFT(C133,2)</f>
        <v>35</v>
      </c>
      <c r="C133" s="2">
        <v>35032</v>
      </c>
      <c r="D133" s="2" t="s">
        <v>135</v>
      </c>
      <c r="E133" s="10">
        <v>0.74500000000000011</v>
      </c>
      <c r="F133" s="10">
        <v>0.7475000000000005</v>
      </c>
      <c r="G133" s="10">
        <v>0.75000000000000089</v>
      </c>
      <c r="H133" s="10">
        <v>0.75250000000000039</v>
      </c>
      <c r="I133" s="10">
        <v>0.75500000000000078</v>
      </c>
      <c r="J133" s="10">
        <v>0.75750000000000028</v>
      </c>
      <c r="K133" s="10">
        <v>0.76000000000000068</v>
      </c>
      <c r="L133" s="10">
        <v>0.76250000000000018</v>
      </c>
      <c r="M133" s="10">
        <v>0.76500000000000057</v>
      </c>
      <c r="N133" s="10">
        <v>0.76750000000000096</v>
      </c>
      <c r="O133" s="10">
        <v>0.77000000000000046</v>
      </c>
      <c r="P133" s="10">
        <v>0.77250000000000085</v>
      </c>
      <c r="Q133" s="10">
        <v>0.77500000000000036</v>
      </c>
      <c r="R133" s="10">
        <v>0.77812500000000018</v>
      </c>
      <c r="S133" s="10">
        <v>0.78125</v>
      </c>
      <c r="T133" s="10">
        <v>0.78437499999999982</v>
      </c>
      <c r="U133" s="10">
        <v>0.78749999999999964</v>
      </c>
      <c r="V133" s="10">
        <v>0.79062500000000036</v>
      </c>
      <c r="W133" s="10">
        <v>0.79375000000000018</v>
      </c>
      <c r="X133" s="10">
        <v>0.796875</v>
      </c>
      <c r="Y133" s="10">
        <v>0.79999999999999982</v>
      </c>
      <c r="Z133" s="13">
        <v>0.80312499999999964</v>
      </c>
      <c r="AA133" s="13">
        <v>0.81874999999999964</v>
      </c>
      <c r="AB133" s="13">
        <v>0.83437500000000053</v>
      </c>
      <c r="AC133" s="13">
        <v>0.84999999999999964</v>
      </c>
    </row>
    <row r="134" spans="1:29" x14ac:dyDescent="0.2">
      <c r="A134" s="2" t="s">
        <v>103</v>
      </c>
      <c r="B134" s="2" t="str">
        <f t="shared" si="9"/>
        <v>35</v>
      </c>
      <c r="C134" s="2">
        <v>35033</v>
      </c>
      <c r="D134" s="2" t="s">
        <v>136</v>
      </c>
      <c r="E134" s="10">
        <v>0.94702319079475561</v>
      </c>
      <c r="F134" s="10">
        <v>0.94852125822852607</v>
      </c>
      <c r="G134" s="10">
        <v>0.9500193256622963</v>
      </c>
      <c r="H134" s="10">
        <v>0.95151739309606687</v>
      </c>
      <c r="I134" s="10">
        <v>0.95301546052983721</v>
      </c>
      <c r="J134" s="10">
        <v>0.95451352796360733</v>
      </c>
      <c r="K134" s="10">
        <v>0.95601159539737779</v>
      </c>
      <c r="L134" s="10">
        <v>0.95750966283114813</v>
      </c>
      <c r="M134" s="10">
        <v>0.95900773026491848</v>
      </c>
      <c r="N134" s="10">
        <v>0.96050579769868882</v>
      </c>
      <c r="O134" s="10">
        <v>0.96200386513245917</v>
      </c>
      <c r="P134" s="10">
        <v>0.96350193256622951</v>
      </c>
      <c r="Q134" s="10">
        <v>0.96499999999999975</v>
      </c>
      <c r="R134" s="10">
        <v>0.96687499999999993</v>
      </c>
      <c r="S134" s="10">
        <v>0.96874999999999944</v>
      </c>
      <c r="T134" s="10">
        <v>0.97062499999999963</v>
      </c>
      <c r="U134" s="10">
        <v>0.9724999999999997</v>
      </c>
      <c r="V134" s="10">
        <v>0.97437499999999977</v>
      </c>
      <c r="W134" s="10">
        <v>0.97624999999999984</v>
      </c>
      <c r="X134" s="10">
        <v>0.97812499999999991</v>
      </c>
      <c r="Y134" s="10">
        <v>0.98</v>
      </c>
      <c r="Z134" s="13">
        <v>0.98187500000000061</v>
      </c>
      <c r="AA134" s="13">
        <v>0.9912500000000003</v>
      </c>
      <c r="AB134" s="13">
        <v>0.9933333333333334</v>
      </c>
      <c r="AC134" s="13">
        <v>0.99541666666666673</v>
      </c>
    </row>
    <row r="135" spans="1:29" x14ac:dyDescent="0.2">
      <c r="A135" s="2" t="s">
        <v>103</v>
      </c>
      <c r="B135" s="2" t="str">
        <f t="shared" si="9"/>
        <v>35</v>
      </c>
      <c r="C135" s="2">
        <v>35034</v>
      </c>
      <c r="D135" s="2" t="s">
        <v>137</v>
      </c>
      <c r="E135" s="10">
        <v>0.93285231395555979</v>
      </c>
      <c r="F135" s="10">
        <v>0.93572410041365461</v>
      </c>
      <c r="G135" s="10">
        <v>0.93859588687174877</v>
      </c>
      <c r="H135" s="10">
        <v>0.94146767332984382</v>
      </c>
      <c r="I135" s="10">
        <v>0.94433945978793865</v>
      </c>
      <c r="J135" s="10">
        <v>0.9472112462460327</v>
      </c>
      <c r="K135" s="10">
        <v>0.95008303270412753</v>
      </c>
      <c r="L135" s="10">
        <v>0.95295481916222158</v>
      </c>
      <c r="M135" s="10">
        <v>0.95582660562031652</v>
      </c>
      <c r="N135" s="10">
        <v>0.95869839207841157</v>
      </c>
      <c r="O135" s="10">
        <v>0.96157017853650562</v>
      </c>
      <c r="P135" s="10">
        <v>0.96444196499460055</v>
      </c>
      <c r="Q135" s="10">
        <v>0.9673137514526946</v>
      </c>
      <c r="R135" s="10">
        <v>0.97014953252110836</v>
      </c>
      <c r="S135" s="10">
        <v>0.97298531358952101</v>
      </c>
      <c r="T135" s="10">
        <v>0.97582109465793454</v>
      </c>
      <c r="U135" s="10">
        <v>0.97865687572634741</v>
      </c>
      <c r="V135" s="10">
        <v>0.98149265679476105</v>
      </c>
      <c r="W135" s="10">
        <v>0.98432843786317381</v>
      </c>
      <c r="X135" s="10">
        <v>0.98716421893158646</v>
      </c>
      <c r="Y135" s="10">
        <v>0.99000000000000021</v>
      </c>
      <c r="Z135" s="13">
        <v>0.99083333333333323</v>
      </c>
      <c r="AA135" s="13">
        <v>0.99499999999999988</v>
      </c>
      <c r="AB135" s="13">
        <v>0.99583333333333335</v>
      </c>
      <c r="AC135" s="13">
        <v>0.99666666666666681</v>
      </c>
    </row>
    <row r="136" spans="1:29" x14ac:dyDescent="0.2">
      <c r="A136" s="2" t="s">
        <v>103</v>
      </c>
      <c r="B136" s="2" t="str">
        <f t="shared" si="9"/>
        <v>35</v>
      </c>
      <c r="C136" s="2">
        <v>35035</v>
      </c>
      <c r="D136" s="2" t="s">
        <v>138</v>
      </c>
      <c r="E136" s="10">
        <v>0.86444797029285247</v>
      </c>
      <c r="F136" s="10">
        <v>0.86907730610178124</v>
      </c>
      <c r="G136" s="10">
        <v>0.87370664191070979</v>
      </c>
      <c r="H136" s="10">
        <v>0.87833597771964023</v>
      </c>
      <c r="I136" s="10">
        <v>0.88296531352856888</v>
      </c>
      <c r="J136" s="10">
        <v>0.88759464933749754</v>
      </c>
      <c r="K136" s="10">
        <v>0.8922239851464262</v>
      </c>
      <c r="L136" s="10">
        <v>0.89685332095535486</v>
      </c>
      <c r="M136" s="10">
        <v>0.9014826567642853</v>
      </c>
      <c r="N136" s="10">
        <v>0.90611199257321395</v>
      </c>
      <c r="O136" s="10">
        <v>0.91074132838214261</v>
      </c>
      <c r="P136" s="10">
        <v>0.91537066419107127</v>
      </c>
      <c r="Q136" s="10">
        <v>0.91999999999999993</v>
      </c>
      <c r="R136" s="10">
        <v>0.92249999999999943</v>
      </c>
      <c r="S136" s="10">
        <v>0.92499999999999982</v>
      </c>
      <c r="T136" s="10">
        <v>0.92749999999999932</v>
      </c>
      <c r="U136" s="10">
        <v>0.92999999999999972</v>
      </c>
      <c r="V136" s="10">
        <v>0.93249999999999922</v>
      </c>
      <c r="W136" s="10">
        <v>0.93499999999999961</v>
      </c>
      <c r="X136" s="10">
        <v>0.9375</v>
      </c>
      <c r="Y136" s="10">
        <v>0.9399999999999995</v>
      </c>
      <c r="Z136" s="13">
        <v>0.94249999999999978</v>
      </c>
      <c r="AA136" s="13">
        <v>0.95499999999999918</v>
      </c>
      <c r="AB136" s="13">
        <v>0.96749999999999936</v>
      </c>
      <c r="AC136" s="13">
        <v>0.97999999999999865</v>
      </c>
    </row>
    <row r="137" spans="1:29" x14ac:dyDescent="0.2">
      <c r="A137" s="2" t="s">
        <v>103</v>
      </c>
      <c r="B137" s="2" t="str">
        <f t="shared" si="9"/>
        <v>35</v>
      </c>
      <c r="C137" s="2">
        <v>35036</v>
      </c>
      <c r="D137" s="2" t="s">
        <v>139</v>
      </c>
      <c r="E137" s="10">
        <v>0.92875597767426776</v>
      </c>
      <c r="F137" s="10">
        <v>0.93018249102105444</v>
      </c>
      <c r="G137" s="10">
        <v>0.93160900436784122</v>
      </c>
      <c r="H137" s="10">
        <v>0.93303551771462812</v>
      </c>
      <c r="I137" s="10">
        <v>0.9344620310614149</v>
      </c>
      <c r="J137" s="10">
        <v>0.93588854440820168</v>
      </c>
      <c r="K137" s="10">
        <v>0.93731505775498813</v>
      </c>
      <c r="L137" s="10">
        <v>0.93874157110177481</v>
      </c>
      <c r="M137" s="10">
        <v>0.94016808444856159</v>
      </c>
      <c r="N137" s="10">
        <v>0.94159459779534838</v>
      </c>
      <c r="O137" s="10">
        <v>0.94302111114213516</v>
      </c>
      <c r="P137" s="10">
        <v>0.94444762448892194</v>
      </c>
      <c r="Q137" s="10">
        <v>0.94587413783570873</v>
      </c>
      <c r="R137" s="10">
        <v>0.94763987060624455</v>
      </c>
      <c r="S137" s="10">
        <v>0.94940560337678104</v>
      </c>
      <c r="T137" s="10">
        <v>0.95117133614731753</v>
      </c>
      <c r="U137" s="10">
        <v>0.95293706891785401</v>
      </c>
      <c r="V137" s="10">
        <v>0.9547028016883905</v>
      </c>
      <c r="W137" s="10">
        <v>0.95646853445892699</v>
      </c>
      <c r="X137" s="10">
        <v>0.95823426722946348</v>
      </c>
      <c r="Y137" s="10">
        <v>0.96</v>
      </c>
      <c r="Z137" s="13">
        <v>0.96176573277053645</v>
      </c>
      <c r="AA137" s="13">
        <v>0.97059439662321845</v>
      </c>
      <c r="AB137" s="13">
        <v>0.97942306047590044</v>
      </c>
      <c r="AC137" s="13">
        <v>0.98825172432858244</v>
      </c>
    </row>
    <row r="138" spans="1:29" x14ac:dyDescent="0.2">
      <c r="A138" s="2" t="s">
        <v>103</v>
      </c>
      <c r="B138" s="2" t="str">
        <f t="shared" si="9"/>
        <v>35</v>
      </c>
      <c r="C138" s="2">
        <v>35037</v>
      </c>
      <c r="D138" s="2" t="s">
        <v>140</v>
      </c>
      <c r="E138" s="10">
        <v>0.98100774489364084</v>
      </c>
      <c r="F138" s="10">
        <v>0.98100774489364084</v>
      </c>
      <c r="G138" s="10">
        <v>0.98100774489364084</v>
      </c>
      <c r="H138" s="10">
        <v>0.98100774489364084</v>
      </c>
      <c r="I138" s="10">
        <v>0.98100774489364084</v>
      </c>
      <c r="J138" s="10">
        <v>0.98100774489364084</v>
      </c>
      <c r="K138" s="10">
        <v>0.98100774489364084</v>
      </c>
      <c r="L138" s="10">
        <v>0.98100774489364084</v>
      </c>
      <c r="M138" s="10">
        <v>0.98100774489364084</v>
      </c>
      <c r="N138" s="10">
        <v>0.98100774489364084</v>
      </c>
      <c r="O138" s="10">
        <v>0.98100774489364084</v>
      </c>
      <c r="P138" s="10">
        <v>0.98100774489364084</v>
      </c>
      <c r="Q138" s="10">
        <v>0.98100774489364084</v>
      </c>
      <c r="R138" s="10">
        <v>0.98100774489364084</v>
      </c>
      <c r="S138" s="10">
        <v>0.98100774489364084</v>
      </c>
      <c r="T138" s="10">
        <v>0.98100774489364084</v>
      </c>
      <c r="U138" s="10">
        <v>0.98100774489364084</v>
      </c>
      <c r="V138" s="10">
        <v>0.98100774489364084</v>
      </c>
      <c r="W138" s="10">
        <v>0.98100774489364084</v>
      </c>
      <c r="X138" s="10">
        <v>0.98100774489364084</v>
      </c>
      <c r="Y138" s="10">
        <v>0.98100774489364084</v>
      </c>
      <c r="Z138" s="13">
        <v>0.98100774489364084</v>
      </c>
      <c r="AA138" s="13">
        <v>0.98100774489364084</v>
      </c>
      <c r="AB138" s="13">
        <v>0.98100774489364084</v>
      </c>
      <c r="AC138" s="13">
        <v>0.98100774489364084</v>
      </c>
    </row>
    <row r="139" spans="1:29" x14ac:dyDescent="0.2">
      <c r="A139" s="2" t="s">
        <v>103</v>
      </c>
      <c r="B139" s="2" t="str">
        <f t="shared" si="9"/>
        <v>35</v>
      </c>
      <c r="C139" s="2">
        <v>35038</v>
      </c>
      <c r="D139" s="2" t="s">
        <v>141</v>
      </c>
      <c r="E139" s="10">
        <v>0.9479657424188852</v>
      </c>
      <c r="F139" s="10">
        <v>0.9492634918763293</v>
      </c>
      <c r="G139" s="10">
        <v>0.95056124133377362</v>
      </c>
      <c r="H139" s="10">
        <v>0.95185899079121783</v>
      </c>
      <c r="I139" s="10">
        <v>0.95315674024866204</v>
      </c>
      <c r="J139" s="10">
        <v>0.95445448970610625</v>
      </c>
      <c r="K139" s="10">
        <v>0.95575223916355045</v>
      </c>
      <c r="L139" s="10">
        <v>0.95704998862099466</v>
      </c>
      <c r="M139" s="10">
        <v>0.95834773807843876</v>
      </c>
      <c r="N139" s="10">
        <v>0.95964548753588308</v>
      </c>
      <c r="O139" s="10">
        <v>0.96094323699332718</v>
      </c>
      <c r="P139" s="10">
        <v>0.96224098645077161</v>
      </c>
      <c r="Q139" s="10">
        <v>0.96353873590821559</v>
      </c>
      <c r="R139" s="10">
        <v>0.96483648536566013</v>
      </c>
      <c r="S139" s="10">
        <v>0.96613423482310434</v>
      </c>
      <c r="T139" s="10">
        <v>0.96743198428054855</v>
      </c>
      <c r="U139" s="10">
        <v>0.96872973373799276</v>
      </c>
      <c r="V139" s="10">
        <v>0.97002748319543697</v>
      </c>
      <c r="W139" s="10">
        <v>0.97132523265288118</v>
      </c>
      <c r="X139" s="10">
        <v>0.97262298211032527</v>
      </c>
      <c r="Y139" s="10">
        <v>0.97392073156776959</v>
      </c>
      <c r="Z139" s="13">
        <v>0.97521848102521436</v>
      </c>
      <c r="AA139" s="13">
        <v>0.9817072283124354</v>
      </c>
      <c r="AB139" s="13">
        <v>0.98697148554162384</v>
      </c>
      <c r="AC139" s="13">
        <v>0.99223574277081195</v>
      </c>
    </row>
    <row r="140" spans="1:29" x14ac:dyDescent="0.2">
      <c r="A140" s="2" t="s">
        <v>103</v>
      </c>
      <c r="B140" s="2" t="str">
        <f t="shared" si="9"/>
        <v>35</v>
      </c>
      <c r="C140" s="2">
        <v>35039</v>
      </c>
      <c r="D140" s="2" t="s">
        <v>142</v>
      </c>
      <c r="E140" s="10">
        <v>0.95479963424203973</v>
      </c>
      <c r="F140" s="10">
        <v>0.95511558426015319</v>
      </c>
      <c r="G140" s="10">
        <v>0.95543153427826677</v>
      </c>
      <c r="H140" s="10">
        <v>0.95574748429638012</v>
      </c>
      <c r="I140" s="10">
        <v>0.9560634343144937</v>
      </c>
      <c r="J140" s="10">
        <v>0.95637938433260727</v>
      </c>
      <c r="K140" s="10">
        <v>0.95669533435072063</v>
      </c>
      <c r="L140" s="10">
        <v>0.95701128436883431</v>
      </c>
      <c r="M140" s="10">
        <v>0.95732723438694767</v>
      </c>
      <c r="N140" s="10">
        <v>0.95764318440506113</v>
      </c>
      <c r="O140" s="10">
        <v>0.9579591344231746</v>
      </c>
      <c r="P140" s="10">
        <v>0.95827508444128795</v>
      </c>
      <c r="Q140" s="10">
        <v>0.95859103445940175</v>
      </c>
      <c r="R140" s="10">
        <v>0.96001715515197672</v>
      </c>
      <c r="S140" s="10">
        <v>0.96144327584455136</v>
      </c>
      <c r="T140" s="10">
        <v>0.96286939653712622</v>
      </c>
      <c r="U140" s="10">
        <v>0.96429551722970075</v>
      </c>
      <c r="V140" s="10">
        <v>0.96572163792227572</v>
      </c>
      <c r="W140" s="10">
        <v>0.96714775861485069</v>
      </c>
      <c r="X140" s="10">
        <v>0.96857387930742511</v>
      </c>
      <c r="Y140" s="10">
        <v>0.9700000000000002</v>
      </c>
      <c r="Z140" s="13">
        <v>0.97142612069257472</v>
      </c>
      <c r="AA140" s="13">
        <v>0.9785567241554487</v>
      </c>
      <c r="AB140" s="13">
        <v>0.98487114943696563</v>
      </c>
      <c r="AC140" s="13">
        <v>0.99118557471848301</v>
      </c>
    </row>
    <row r="141" spans="1:29" x14ac:dyDescent="0.2">
      <c r="A141" s="2" t="s">
        <v>103</v>
      </c>
      <c r="B141" s="2" t="str">
        <f t="shared" si="9"/>
        <v>35</v>
      </c>
      <c r="C141" s="2">
        <v>35040</v>
      </c>
      <c r="D141" s="2" t="s">
        <v>143</v>
      </c>
      <c r="E141" s="10">
        <v>0.95372023229160574</v>
      </c>
      <c r="F141" s="10">
        <v>0.95388597004773035</v>
      </c>
      <c r="G141" s="10">
        <v>0.95405170780385506</v>
      </c>
      <c r="H141" s="10">
        <v>0.95421744555998</v>
      </c>
      <c r="I141" s="10">
        <v>0.9543831833161045</v>
      </c>
      <c r="J141" s="10">
        <v>0.954548921072229</v>
      </c>
      <c r="K141" s="10">
        <v>0.95471465882835393</v>
      </c>
      <c r="L141" s="10">
        <v>0.95488039658447843</v>
      </c>
      <c r="M141" s="10">
        <v>0.95504613434060326</v>
      </c>
      <c r="N141" s="10">
        <v>0.95521187209672809</v>
      </c>
      <c r="O141" s="10">
        <v>0.95537760985285258</v>
      </c>
      <c r="P141" s="10">
        <v>0.9555433476089773</v>
      </c>
      <c r="Q141" s="10">
        <v>0.95570908536510191</v>
      </c>
      <c r="R141" s="10">
        <v>0.9574954496944641</v>
      </c>
      <c r="S141" s="10">
        <v>0.9592818140238264</v>
      </c>
      <c r="T141" s="10">
        <v>0.9610681783531887</v>
      </c>
      <c r="U141" s="10">
        <v>0.96285454268255111</v>
      </c>
      <c r="V141" s="10">
        <v>0.9646409070119133</v>
      </c>
      <c r="W141" s="10">
        <v>0.9664272713412756</v>
      </c>
      <c r="X141" s="10">
        <v>0.9682136356706379</v>
      </c>
      <c r="Y141" s="10">
        <v>0.97000000000000031</v>
      </c>
      <c r="Z141" s="13">
        <v>0.97178636432936194</v>
      </c>
      <c r="AA141" s="13">
        <v>0.98071818597617355</v>
      </c>
      <c r="AB141" s="13">
        <v>0.9863121239841155</v>
      </c>
      <c r="AC141" s="13">
        <v>0.99190606199205766</v>
      </c>
    </row>
    <row r="142" spans="1:29" x14ac:dyDescent="0.2">
      <c r="A142" s="2" t="s">
        <v>144</v>
      </c>
      <c r="B142" s="2" t="str">
        <f t="shared" si="9"/>
        <v>35</v>
      </c>
      <c r="C142" s="2">
        <v>35041</v>
      </c>
      <c r="D142" s="2" t="s">
        <v>145</v>
      </c>
      <c r="E142" s="10">
        <v>0.94599999999999973</v>
      </c>
      <c r="F142" s="10">
        <v>0.94799999999999951</v>
      </c>
      <c r="G142" s="10">
        <v>0.94999999999999929</v>
      </c>
      <c r="H142" s="10">
        <v>0.95199999999999907</v>
      </c>
      <c r="I142" s="10">
        <v>0.95399999999999974</v>
      </c>
      <c r="J142" s="10">
        <v>0.95599999999999952</v>
      </c>
      <c r="K142" s="10">
        <v>0.95799999999999919</v>
      </c>
      <c r="L142" s="10">
        <v>0.96</v>
      </c>
      <c r="M142" s="10">
        <v>0.96199999999999974</v>
      </c>
      <c r="N142" s="10">
        <v>0.96399999999999941</v>
      </c>
      <c r="O142" s="10">
        <v>0.9659999999999993</v>
      </c>
      <c r="P142" s="10">
        <v>0.96799999999999908</v>
      </c>
      <c r="Q142" s="10">
        <v>0.96999999999999964</v>
      </c>
      <c r="R142" s="10">
        <v>0.97199999999999942</v>
      </c>
      <c r="S142" s="10">
        <v>0.97399999999999931</v>
      </c>
      <c r="T142" s="10">
        <v>0.97599999999999987</v>
      </c>
      <c r="U142" s="10">
        <v>0.97799999999999976</v>
      </c>
      <c r="V142" s="10">
        <v>0.97999999999999954</v>
      </c>
      <c r="W142" s="10">
        <v>0.98199999999999943</v>
      </c>
      <c r="X142" s="10">
        <v>0.98399999999999899</v>
      </c>
      <c r="Y142" s="10">
        <v>0.98599999999999988</v>
      </c>
      <c r="Z142" s="13">
        <v>0.98749999999999982</v>
      </c>
      <c r="AA142" s="13">
        <v>0.99500000000000022</v>
      </c>
      <c r="AB142" s="13">
        <v>0.99583333333333335</v>
      </c>
      <c r="AC142" s="13">
        <v>0.9966666666666667</v>
      </c>
    </row>
    <row r="143" spans="1:29" x14ac:dyDescent="0.2">
      <c r="A143" s="2" t="s">
        <v>103</v>
      </c>
      <c r="B143" s="2" t="str">
        <f t="shared" si="9"/>
        <v>35</v>
      </c>
      <c r="C143" s="2">
        <v>35042</v>
      </c>
      <c r="D143" s="2" t="s">
        <v>146</v>
      </c>
      <c r="E143" s="10">
        <v>0.99186655234702115</v>
      </c>
      <c r="F143" s="10">
        <v>0.99231807860234489</v>
      </c>
      <c r="G143" s="10">
        <v>0.9927696048576683</v>
      </c>
      <c r="H143" s="10">
        <v>0.99322113111299193</v>
      </c>
      <c r="I143" s="10">
        <v>0.99367265736831567</v>
      </c>
      <c r="J143" s="10">
        <v>0.99412418362363941</v>
      </c>
      <c r="K143" s="10">
        <v>0.99457570987896304</v>
      </c>
      <c r="L143" s="10">
        <v>0.99502723613428667</v>
      </c>
      <c r="M143" s="10">
        <v>0.99547876238961031</v>
      </c>
      <c r="N143" s="10">
        <v>0.99593028864493394</v>
      </c>
      <c r="O143" s="10">
        <v>0.99638181490025757</v>
      </c>
      <c r="P143" s="10">
        <v>0.99683334115558131</v>
      </c>
      <c r="Q143" s="10">
        <v>0.99728486741090483</v>
      </c>
      <c r="R143" s="10">
        <v>0.99728486741090483</v>
      </c>
      <c r="S143" s="10">
        <v>0.99728486741090472</v>
      </c>
      <c r="T143" s="10">
        <v>0.99728486741090483</v>
      </c>
      <c r="U143" s="10">
        <v>0.99728486741090483</v>
      </c>
      <c r="V143" s="10">
        <v>0.99728486741090483</v>
      </c>
      <c r="W143" s="10">
        <v>0.99728486741090483</v>
      </c>
      <c r="X143" s="10">
        <v>0.99728486741090483</v>
      </c>
      <c r="Y143" s="10">
        <v>0.99728486741090483</v>
      </c>
      <c r="Z143" s="13">
        <v>0.99728486741090472</v>
      </c>
      <c r="AA143" s="13">
        <v>0.99728486741090472</v>
      </c>
      <c r="AB143" s="13">
        <v>0.99728486741090483</v>
      </c>
      <c r="AC143" s="13">
        <v>0.99728486741090483</v>
      </c>
    </row>
    <row r="144" spans="1:29" x14ac:dyDescent="0.2">
      <c r="A144" s="2" t="s">
        <v>103</v>
      </c>
      <c r="B144" s="2" t="str">
        <f t="shared" si="9"/>
        <v>35</v>
      </c>
      <c r="C144" s="2">
        <v>35043</v>
      </c>
      <c r="D144" s="2" t="s">
        <v>147</v>
      </c>
      <c r="E144" s="10">
        <v>0.9903884119186448</v>
      </c>
      <c r="F144" s="10">
        <v>0.9903884119186448</v>
      </c>
      <c r="G144" s="10">
        <v>0.9903884119186448</v>
      </c>
      <c r="H144" s="10">
        <v>0.9903884119186448</v>
      </c>
      <c r="I144" s="10">
        <v>0.9903884119186448</v>
      </c>
      <c r="J144" s="10">
        <v>0.9903884119186448</v>
      </c>
      <c r="K144" s="10">
        <v>0.9903884119186448</v>
      </c>
      <c r="L144" s="10">
        <v>0.9903884119186448</v>
      </c>
      <c r="M144" s="10">
        <v>0.9903884119186448</v>
      </c>
      <c r="N144" s="10">
        <v>0.99038841191864491</v>
      </c>
      <c r="O144" s="10">
        <v>0.99038841191864491</v>
      </c>
      <c r="P144" s="10">
        <v>0.9903884119186448</v>
      </c>
      <c r="Q144" s="10">
        <v>0.99038841191864468</v>
      </c>
      <c r="R144" s="10">
        <v>0.99038841191864491</v>
      </c>
      <c r="S144" s="10">
        <v>0.99038841191864468</v>
      </c>
      <c r="T144" s="10">
        <v>0.99038841191864491</v>
      </c>
      <c r="U144" s="10">
        <v>0.9903884119186448</v>
      </c>
      <c r="V144" s="10">
        <v>0.9903884119186448</v>
      </c>
      <c r="W144" s="10">
        <v>0.9903884119186448</v>
      </c>
      <c r="X144" s="10">
        <v>0.99038841191864468</v>
      </c>
      <c r="Y144" s="10">
        <v>0.9903884119186448</v>
      </c>
      <c r="Z144" s="13">
        <v>0.9903884119186448</v>
      </c>
      <c r="AA144" s="13">
        <v>0.9903884119186448</v>
      </c>
      <c r="AB144" s="13">
        <v>0.99038841191864468</v>
      </c>
      <c r="AC144" s="13">
        <v>0.9903884119186448</v>
      </c>
    </row>
    <row r="145" spans="1:29" x14ac:dyDescent="0.2">
      <c r="A145" s="2" t="s">
        <v>103</v>
      </c>
      <c r="B145" s="2" t="str">
        <f t="shared" si="9"/>
        <v>35</v>
      </c>
      <c r="C145" s="2">
        <v>35044</v>
      </c>
      <c r="D145" s="2" t="s">
        <v>148</v>
      </c>
      <c r="E145" s="10">
        <v>0.99226048099677355</v>
      </c>
      <c r="F145" s="10">
        <v>0.99226048099677355</v>
      </c>
      <c r="G145" s="10">
        <v>0.99226048099677355</v>
      </c>
      <c r="H145" s="10">
        <v>0.99226048099677355</v>
      </c>
      <c r="I145" s="10">
        <v>0.99226048099677366</v>
      </c>
      <c r="J145" s="10">
        <v>0.99226048099677355</v>
      </c>
      <c r="K145" s="10">
        <v>0.99226048099677355</v>
      </c>
      <c r="L145" s="10">
        <v>0.99226048099677355</v>
      </c>
      <c r="M145" s="10">
        <v>0.99226048099677355</v>
      </c>
      <c r="N145" s="10">
        <v>0.99226048099677355</v>
      </c>
      <c r="O145" s="10">
        <v>0.99226048099677355</v>
      </c>
      <c r="P145" s="10">
        <v>0.99226048099677355</v>
      </c>
      <c r="Q145" s="10">
        <v>0.99226048099677355</v>
      </c>
      <c r="R145" s="10">
        <v>0.99226048099677355</v>
      </c>
      <c r="S145" s="10">
        <v>0.99226048099677366</v>
      </c>
      <c r="T145" s="10">
        <v>0.99226048099677355</v>
      </c>
      <c r="U145" s="10">
        <v>0.99226048099677366</v>
      </c>
      <c r="V145" s="10">
        <v>0.99226048099677355</v>
      </c>
      <c r="W145" s="10">
        <v>0.99226048099677355</v>
      </c>
      <c r="X145" s="10">
        <v>0.99226048099677355</v>
      </c>
      <c r="Y145" s="10">
        <v>0.99226048099677355</v>
      </c>
      <c r="Z145" s="13">
        <v>0.99226048099677355</v>
      </c>
      <c r="AA145" s="13">
        <v>0.99226048099677355</v>
      </c>
      <c r="AB145" s="13">
        <v>0.99226048099677355</v>
      </c>
      <c r="AC145" s="13">
        <v>0.99226048099677355</v>
      </c>
    </row>
    <row r="146" spans="1:29" x14ac:dyDescent="0.2">
      <c r="A146" s="2" t="s">
        <v>103</v>
      </c>
      <c r="B146" s="2" t="str">
        <f t="shared" si="9"/>
        <v>35</v>
      </c>
      <c r="C146" s="2">
        <v>35045</v>
      </c>
      <c r="D146" s="2" t="s">
        <v>149</v>
      </c>
      <c r="E146" s="10">
        <v>0.64000000000000057</v>
      </c>
      <c r="F146" s="10">
        <v>0.64499999999999957</v>
      </c>
      <c r="G146" s="10">
        <v>0.65000000000000036</v>
      </c>
      <c r="H146" s="10">
        <v>0.65499999999999936</v>
      </c>
      <c r="I146" s="10">
        <v>0.66000000000000014</v>
      </c>
      <c r="J146" s="10">
        <v>0.66500000000000092</v>
      </c>
      <c r="K146" s="10">
        <v>0.66999999999999993</v>
      </c>
      <c r="L146" s="10">
        <v>0.67500000000000071</v>
      </c>
      <c r="M146" s="10">
        <v>0.67999999999999972</v>
      </c>
      <c r="N146" s="10">
        <v>0.6850000000000005</v>
      </c>
      <c r="O146" s="10">
        <v>0.6899999999999995</v>
      </c>
      <c r="P146" s="10">
        <v>0.69500000000000028</v>
      </c>
      <c r="Q146" s="10">
        <v>0.69999999999999929</v>
      </c>
      <c r="R146" s="10">
        <v>0.70500000000000007</v>
      </c>
      <c r="S146" s="10">
        <v>0.71000000000000085</v>
      </c>
      <c r="T146" s="10">
        <v>0.71499999999999986</v>
      </c>
      <c r="U146" s="10">
        <v>0.72000000000000064</v>
      </c>
      <c r="V146" s="10">
        <v>0.72500000000000142</v>
      </c>
      <c r="W146" s="10">
        <v>0.73000000000000043</v>
      </c>
      <c r="X146" s="10">
        <v>0.73500000000000121</v>
      </c>
      <c r="Y146" s="10">
        <v>0.74000000000000021</v>
      </c>
      <c r="Z146" s="13">
        <v>0.74499999999999922</v>
      </c>
      <c r="AA146" s="13">
        <v>0.77000000000000135</v>
      </c>
      <c r="AB146" s="13">
        <v>0.79500000000000171</v>
      </c>
      <c r="AC146" s="13">
        <v>0.82000000000000217</v>
      </c>
    </row>
    <row r="147" spans="1:29" x14ac:dyDescent="0.2">
      <c r="A147" s="2" t="s">
        <v>103</v>
      </c>
      <c r="B147" s="2" t="str">
        <f t="shared" si="9"/>
        <v>35</v>
      </c>
      <c r="C147" s="2">
        <v>35046</v>
      </c>
      <c r="D147" s="3" t="s">
        <v>372</v>
      </c>
      <c r="E147" s="10">
        <v>0.83690006647454063</v>
      </c>
      <c r="F147" s="10">
        <v>0.83699011212173691</v>
      </c>
      <c r="G147" s="10">
        <v>0.83682889849295405</v>
      </c>
      <c r="H147" s="10">
        <v>0.83790284286972283</v>
      </c>
      <c r="I147" s="10">
        <v>0.83875809932186873</v>
      </c>
      <c r="J147" s="10">
        <v>0.84030324221366526</v>
      </c>
      <c r="K147" s="10">
        <v>0.84194700638272701</v>
      </c>
      <c r="L147" s="10">
        <v>0.84340605460415863</v>
      </c>
      <c r="M147" s="10">
        <v>0.84620785573634494</v>
      </c>
      <c r="N147" s="10">
        <v>0.84788946434599677</v>
      </c>
      <c r="O147" s="10">
        <v>0.8478500157708172</v>
      </c>
      <c r="P147" s="10">
        <v>0.8478746177944565</v>
      </c>
      <c r="Q147" s="10">
        <v>0.84860790463997748</v>
      </c>
      <c r="R147" s="10">
        <v>0.85034391823035815</v>
      </c>
      <c r="S147" s="10">
        <v>0.85173459726062684</v>
      </c>
      <c r="T147" s="10">
        <v>0.85480708503167435</v>
      </c>
      <c r="U147" s="10">
        <v>0.85567974636935773</v>
      </c>
      <c r="V147" s="10">
        <v>0.85751497628110895</v>
      </c>
      <c r="W147" s="10">
        <v>0.85935020619286007</v>
      </c>
      <c r="X147" s="10">
        <v>0.86118543610461107</v>
      </c>
      <c r="Y147" s="10">
        <v>0.86302066601636218</v>
      </c>
      <c r="Z147" s="13">
        <v>0.86485589592811296</v>
      </c>
      <c r="AA147" s="13">
        <v>0.87486953754733221</v>
      </c>
      <c r="AB147" s="13">
        <v>0.88686525011866801</v>
      </c>
      <c r="AC147" s="13">
        <v>0.89582818403465292</v>
      </c>
    </row>
    <row r="148" spans="1:29" x14ac:dyDescent="0.2">
      <c r="A148" s="2" t="s">
        <v>150</v>
      </c>
      <c r="B148" s="2" t="str">
        <f t="shared" si="9"/>
        <v>36</v>
      </c>
      <c r="C148" s="2">
        <v>36001</v>
      </c>
      <c r="D148" s="2" t="s">
        <v>151</v>
      </c>
      <c r="E148" s="10">
        <v>0.99599114021549151</v>
      </c>
      <c r="F148" s="10">
        <v>0.99599114021549151</v>
      </c>
      <c r="G148" s="10">
        <v>0.99599114021549151</v>
      </c>
      <c r="H148" s="10">
        <v>0.99599114021549151</v>
      </c>
      <c r="I148" s="10">
        <v>0.99599114021549151</v>
      </c>
      <c r="J148" s="10">
        <v>0.99599114021549151</v>
      </c>
      <c r="K148" s="10">
        <v>0.99599114021549151</v>
      </c>
      <c r="L148" s="10">
        <v>0.99599114021549151</v>
      </c>
      <c r="M148" s="10">
        <v>0.99599114021549151</v>
      </c>
      <c r="N148" s="10">
        <v>0.99599114021549151</v>
      </c>
      <c r="O148" s="10">
        <v>0.99599114021549151</v>
      </c>
      <c r="P148" s="10">
        <v>0.99599114021549151</v>
      </c>
      <c r="Q148" s="10">
        <v>0.99599114021549151</v>
      </c>
      <c r="R148" s="10">
        <v>0.9959911402154914</v>
      </c>
      <c r="S148" s="10">
        <v>0.99599114021549151</v>
      </c>
      <c r="T148" s="10">
        <v>0.9959911402154914</v>
      </c>
      <c r="U148" s="10">
        <v>0.99599114021549162</v>
      </c>
      <c r="V148" s="10">
        <v>0.99599114021549162</v>
      </c>
      <c r="W148" s="10">
        <v>0.99599114021549151</v>
      </c>
      <c r="X148" s="10">
        <v>0.9959911402154914</v>
      </c>
      <c r="Y148" s="10">
        <v>0.99599114021549151</v>
      </c>
      <c r="Z148" s="13">
        <v>0.9959911402154914</v>
      </c>
      <c r="AA148" s="13">
        <v>0.99599114021549151</v>
      </c>
      <c r="AB148" s="13">
        <v>0.99599114021549162</v>
      </c>
      <c r="AC148" s="13">
        <v>0.9959911402154914</v>
      </c>
    </row>
    <row r="149" spans="1:29" x14ac:dyDescent="0.2">
      <c r="A149" s="2" t="s">
        <v>150</v>
      </c>
      <c r="B149" s="2" t="str">
        <f t="shared" si="9"/>
        <v>36</v>
      </c>
      <c r="C149" s="2">
        <v>36002</v>
      </c>
      <c r="D149" s="2" t="s">
        <v>152</v>
      </c>
      <c r="E149" s="10">
        <v>0.99543708747337589</v>
      </c>
      <c r="F149" s="10">
        <v>0.99543708747337578</v>
      </c>
      <c r="G149" s="10">
        <v>0.99543708747337589</v>
      </c>
      <c r="H149" s="10">
        <v>0.99543708747337589</v>
      </c>
      <c r="I149" s="10">
        <v>0.99543708747337589</v>
      </c>
      <c r="J149" s="10">
        <v>0.99543708747337589</v>
      </c>
      <c r="K149" s="10">
        <v>0.99543708747337589</v>
      </c>
      <c r="L149" s="10">
        <v>0.99543708747337589</v>
      </c>
      <c r="M149" s="10">
        <v>0.99543708747337589</v>
      </c>
      <c r="N149" s="10">
        <v>0.99543708747337589</v>
      </c>
      <c r="O149" s="10">
        <v>0.99543708747337589</v>
      </c>
      <c r="P149" s="10">
        <v>0.99543708747337578</v>
      </c>
      <c r="Q149" s="10">
        <v>0.99543708747337589</v>
      </c>
      <c r="R149" s="10">
        <v>0.99543708747337589</v>
      </c>
      <c r="S149" s="10">
        <v>0.99543708747337578</v>
      </c>
      <c r="T149" s="10">
        <v>0.995437087473376</v>
      </c>
      <c r="U149" s="10">
        <v>0.995437087473376</v>
      </c>
      <c r="V149" s="10">
        <v>0.995437087473376</v>
      </c>
      <c r="W149" s="10">
        <v>0.99543708747337589</v>
      </c>
      <c r="X149" s="10">
        <v>0.995437087473376</v>
      </c>
      <c r="Y149" s="10">
        <v>0.99543708747337589</v>
      </c>
      <c r="Z149" s="13">
        <v>0.99543708747337578</v>
      </c>
      <c r="AA149" s="13">
        <v>0.99543708747337578</v>
      </c>
      <c r="AB149" s="13">
        <v>0.995437087473376</v>
      </c>
      <c r="AC149" s="13">
        <v>0.99543708747337578</v>
      </c>
    </row>
    <row r="150" spans="1:29" x14ac:dyDescent="0.2">
      <c r="A150" s="2" t="s">
        <v>150</v>
      </c>
      <c r="B150" s="2" t="str">
        <f t="shared" si="9"/>
        <v>36</v>
      </c>
      <c r="C150" s="2">
        <v>36003</v>
      </c>
      <c r="D150" s="2" t="s">
        <v>153</v>
      </c>
      <c r="E150" s="10">
        <v>0.97545835898338051</v>
      </c>
      <c r="F150" s="10">
        <v>0.97598303072314141</v>
      </c>
      <c r="G150" s="10">
        <v>0.97650770246290231</v>
      </c>
      <c r="H150" s="10">
        <v>0.9770323742026632</v>
      </c>
      <c r="I150" s="10">
        <v>0.9775570459424241</v>
      </c>
      <c r="J150" s="10">
        <v>0.97808171768218499</v>
      </c>
      <c r="K150" s="10">
        <v>0.97860638942194567</v>
      </c>
      <c r="L150" s="10">
        <v>0.97913106116170656</v>
      </c>
      <c r="M150" s="10">
        <v>0.97965573290146746</v>
      </c>
      <c r="N150" s="10">
        <v>0.98018040464122835</v>
      </c>
      <c r="O150" s="10">
        <v>0.98070507638098925</v>
      </c>
      <c r="P150" s="10">
        <v>0.98122974812075003</v>
      </c>
      <c r="Q150" s="10">
        <v>0.98175441986051104</v>
      </c>
      <c r="R150" s="10">
        <v>0.98227909160027171</v>
      </c>
      <c r="S150" s="10">
        <v>0.98280376334003261</v>
      </c>
      <c r="T150" s="10">
        <v>0.98332843507979328</v>
      </c>
      <c r="U150" s="10">
        <v>0.98385310681955429</v>
      </c>
      <c r="V150" s="10">
        <v>0.9843777785593153</v>
      </c>
      <c r="W150" s="10">
        <v>0.98490245029907597</v>
      </c>
      <c r="X150" s="10">
        <v>0.98542712203883698</v>
      </c>
      <c r="Y150" s="10">
        <v>0.98595179377859787</v>
      </c>
      <c r="Z150" s="13">
        <v>0.98647646551835866</v>
      </c>
      <c r="AA150" s="13">
        <v>0.98909982421716325</v>
      </c>
      <c r="AB150" s="13">
        <v>0.99172318291596762</v>
      </c>
      <c r="AC150" s="13">
        <v>0.99434654161477187</v>
      </c>
    </row>
    <row r="151" spans="1:29" x14ac:dyDescent="0.2">
      <c r="A151" s="2" t="s">
        <v>150</v>
      </c>
      <c r="B151" s="2" t="str">
        <f t="shared" si="9"/>
        <v>36</v>
      </c>
      <c r="C151" s="2">
        <v>36004</v>
      </c>
      <c r="D151" s="2" t="s">
        <v>154</v>
      </c>
      <c r="E151" s="10">
        <v>0.9935738491415721</v>
      </c>
      <c r="F151" s="10">
        <v>0.99358896879355207</v>
      </c>
      <c r="G151" s="10">
        <v>0.99360408844553183</v>
      </c>
      <c r="H151" s="10">
        <v>0.99361920809751181</v>
      </c>
      <c r="I151" s="10">
        <v>0.99363432774949167</v>
      </c>
      <c r="J151" s="10">
        <v>0.99364944740147165</v>
      </c>
      <c r="K151" s="10">
        <v>0.9936645670534513</v>
      </c>
      <c r="L151" s="10">
        <v>0.99367968670543139</v>
      </c>
      <c r="M151" s="10">
        <v>0.99369480635741103</v>
      </c>
      <c r="N151" s="10">
        <v>0.99370992600939101</v>
      </c>
      <c r="O151" s="10">
        <v>0.99372504566137088</v>
      </c>
      <c r="P151" s="10">
        <v>0.99374016531335074</v>
      </c>
      <c r="Q151" s="10">
        <v>0.99375528496533061</v>
      </c>
      <c r="R151" s="10">
        <v>0.99375528496533061</v>
      </c>
      <c r="S151" s="10">
        <v>0.99375528496533061</v>
      </c>
      <c r="T151" s="10">
        <v>0.99375528496533061</v>
      </c>
      <c r="U151" s="10">
        <v>0.99375528496533061</v>
      </c>
      <c r="V151" s="10">
        <v>0.9937552849653305</v>
      </c>
      <c r="W151" s="10">
        <v>0.99375528496533061</v>
      </c>
      <c r="X151" s="10">
        <v>0.99375528496533061</v>
      </c>
      <c r="Y151" s="10">
        <v>0.9937552849653305</v>
      </c>
      <c r="Z151" s="13">
        <v>0.99375528496533061</v>
      </c>
      <c r="AA151" s="13">
        <v>0.99375528496533061</v>
      </c>
      <c r="AB151" s="13">
        <v>0.99375528496533061</v>
      </c>
      <c r="AC151" s="13">
        <v>0.99375528496533061</v>
      </c>
    </row>
    <row r="152" spans="1:29" x14ac:dyDescent="0.2">
      <c r="A152" s="2" t="s">
        <v>150</v>
      </c>
      <c r="B152" s="2" t="str">
        <f t="shared" si="9"/>
        <v>36</v>
      </c>
      <c r="C152" s="2">
        <v>36005</v>
      </c>
      <c r="D152" s="2" t="s">
        <v>155</v>
      </c>
      <c r="E152" s="10">
        <v>0.98278530736388325</v>
      </c>
      <c r="F152" s="10">
        <v>0.98279940513916819</v>
      </c>
      <c r="G152" s="10">
        <v>0.98281350291445313</v>
      </c>
      <c r="H152" s="10">
        <v>0.98282760068973818</v>
      </c>
      <c r="I152" s="10">
        <v>0.98284169846502312</v>
      </c>
      <c r="J152" s="10">
        <v>0.98285579624030806</v>
      </c>
      <c r="K152" s="10">
        <v>0.9828698940155931</v>
      </c>
      <c r="L152" s="10">
        <v>0.98288399179087804</v>
      </c>
      <c r="M152" s="10">
        <v>0.98289808956616298</v>
      </c>
      <c r="N152" s="10">
        <v>0.98291218734144792</v>
      </c>
      <c r="O152" s="10">
        <v>0.98292628511673297</v>
      </c>
      <c r="P152" s="10">
        <v>0.98294038289201779</v>
      </c>
      <c r="Q152" s="10">
        <v>0.98295448066730284</v>
      </c>
      <c r="R152" s="10">
        <v>0.98296857844258789</v>
      </c>
      <c r="S152" s="10">
        <v>0.98298267621787294</v>
      </c>
      <c r="T152" s="10">
        <v>0.98299677399315777</v>
      </c>
      <c r="U152" s="10">
        <v>0.98301087176844282</v>
      </c>
      <c r="V152" s="10">
        <v>0.98302496954372787</v>
      </c>
      <c r="W152" s="10">
        <v>0.98303906731901258</v>
      </c>
      <c r="X152" s="10">
        <v>0.98305316509429785</v>
      </c>
      <c r="Y152" s="10">
        <v>0.98306726286958279</v>
      </c>
      <c r="Z152" s="13">
        <v>0.98308136064486773</v>
      </c>
      <c r="AA152" s="13">
        <v>0.9831518495212922</v>
      </c>
      <c r="AB152" s="13">
        <v>0.98322233839771722</v>
      </c>
      <c r="AC152" s="13">
        <v>0.9832928272741418</v>
      </c>
    </row>
    <row r="153" spans="1:29" x14ac:dyDescent="0.2">
      <c r="A153" s="2" t="s">
        <v>156</v>
      </c>
      <c r="B153" s="2" t="str">
        <f t="shared" si="9"/>
        <v>36</v>
      </c>
      <c r="C153" s="2">
        <v>36006</v>
      </c>
      <c r="D153" s="2" t="s">
        <v>157</v>
      </c>
      <c r="E153" s="10">
        <v>0.87445016923512331</v>
      </c>
      <c r="F153" s="10">
        <v>0.87858202299543819</v>
      </c>
      <c r="G153" s="10">
        <v>0.88271387675575319</v>
      </c>
      <c r="H153" s="10">
        <v>0.88684573051606808</v>
      </c>
      <c r="I153" s="10">
        <v>0.89097758427638307</v>
      </c>
      <c r="J153" s="10">
        <v>0.89510943803669818</v>
      </c>
      <c r="K153" s="10">
        <v>0.89924129179701506</v>
      </c>
      <c r="L153" s="10">
        <v>0.90337314555732995</v>
      </c>
      <c r="M153" s="10">
        <v>0.90750499931764494</v>
      </c>
      <c r="N153" s="10">
        <v>0.91163685307795994</v>
      </c>
      <c r="O153" s="10">
        <v>0.91576870683827494</v>
      </c>
      <c r="P153" s="10">
        <v>0.91990056059859171</v>
      </c>
      <c r="Q153" s="10">
        <v>0.92403241435890671</v>
      </c>
      <c r="R153" s="10">
        <v>0.92852836256404458</v>
      </c>
      <c r="S153" s="10">
        <v>0.93302431076918069</v>
      </c>
      <c r="T153" s="10">
        <v>0.93752025897431679</v>
      </c>
      <c r="U153" s="10">
        <v>0.94201620717945289</v>
      </c>
      <c r="V153" s="10">
        <v>0.94651215538459077</v>
      </c>
      <c r="W153" s="10">
        <v>0.95100810358972687</v>
      </c>
      <c r="X153" s="10">
        <v>0.95550405179486297</v>
      </c>
      <c r="Y153" s="10">
        <v>0.96000000000000085</v>
      </c>
      <c r="Z153" s="13">
        <v>0.96449594820513518</v>
      </c>
      <c r="AA153" s="13">
        <v>0.98697568923081747</v>
      </c>
      <c r="AB153" s="13">
        <v>0.99048379282054611</v>
      </c>
      <c r="AC153" s="13">
        <v>0.99399189641027308</v>
      </c>
    </row>
    <row r="154" spans="1:29" x14ac:dyDescent="0.2">
      <c r="A154" s="2" t="s">
        <v>156</v>
      </c>
      <c r="B154" s="2" t="str">
        <f t="shared" si="9"/>
        <v>36</v>
      </c>
      <c r="C154" s="2">
        <v>36007</v>
      </c>
      <c r="D154" s="2" t="s">
        <v>158</v>
      </c>
      <c r="E154" s="10">
        <v>0.92221340975613397</v>
      </c>
      <c r="F154" s="10">
        <v>0.92316982967996797</v>
      </c>
      <c r="G154" s="10">
        <v>0.92412624960380196</v>
      </c>
      <c r="H154" s="10">
        <v>0.92508266952763574</v>
      </c>
      <c r="I154" s="10">
        <v>0.92603908945146962</v>
      </c>
      <c r="J154" s="10">
        <v>0.92699550937530362</v>
      </c>
      <c r="K154" s="10">
        <v>0.92795192929913761</v>
      </c>
      <c r="L154" s="10">
        <v>0.9289083492229715</v>
      </c>
      <c r="M154" s="10">
        <v>0.92986476914680549</v>
      </c>
      <c r="N154" s="10">
        <v>0.93082118907063927</v>
      </c>
      <c r="O154" s="10">
        <v>0.93177760899447315</v>
      </c>
      <c r="P154" s="10">
        <v>0.93273402891830703</v>
      </c>
      <c r="Q154" s="10">
        <v>0.93369044884214092</v>
      </c>
      <c r="R154" s="10">
        <v>0.93697914273687388</v>
      </c>
      <c r="S154" s="10">
        <v>0.94026783663160618</v>
      </c>
      <c r="T154" s="10">
        <v>0.94355653052633848</v>
      </c>
      <c r="U154" s="10">
        <v>0.94684522442107077</v>
      </c>
      <c r="V154" s="10">
        <v>0.95013391831580307</v>
      </c>
      <c r="W154" s="10">
        <v>0.95342261221053537</v>
      </c>
      <c r="X154" s="10">
        <v>0.95671130610526767</v>
      </c>
      <c r="Y154" s="10">
        <v>0.96</v>
      </c>
      <c r="Z154" s="13">
        <v>0.96328869389473226</v>
      </c>
      <c r="AA154" s="13">
        <v>0.97973216336839464</v>
      </c>
      <c r="AB154" s="13">
        <v>0.98565477557892955</v>
      </c>
      <c r="AC154" s="13">
        <v>0.99157738778946469</v>
      </c>
    </row>
    <row r="155" spans="1:29" x14ac:dyDescent="0.2">
      <c r="A155" s="2" t="s">
        <v>156</v>
      </c>
      <c r="B155" s="2" t="str">
        <f t="shared" si="9"/>
        <v>36</v>
      </c>
      <c r="C155" s="2">
        <v>36008</v>
      </c>
      <c r="D155" s="2" t="s">
        <v>159</v>
      </c>
      <c r="E155" s="10">
        <v>0.96249988496015015</v>
      </c>
      <c r="F155" s="10">
        <v>0.96249988496015015</v>
      </c>
      <c r="G155" s="10">
        <v>0.96249988496015004</v>
      </c>
      <c r="H155" s="10">
        <v>0.96249988496015015</v>
      </c>
      <c r="I155" s="10">
        <v>0.96249988496015015</v>
      </c>
      <c r="J155" s="10">
        <v>0.96249988496015015</v>
      </c>
      <c r="K155" s="10">
        <v>0.96249988496015015</v>
      </c>
      <c r="L155" s="10">
        <v>0.96249988496015015</v>
      </c>
      <c r="M155" s="10">
        <v>0.96249988496015015</v>
      </c>
      <c r="N155" s="10">
        <v>0.96249988496015015</v>
      </c>
      <c r="O155" s="10">
        <v>0.96249988496015015</v>
      </c>
      <c r="P155" s="10">
        <v>0.96249988496015015</v>
      </c>
      <c r="Q155" s="10">
        <v>0.96249988496015026</v>
      </c>
      <c r="R155" s="10">
        <v>0.96343739934013117</v>
      </c>
      <c r="S155" s="10">
        <v>0.96437491372011253</v>
      </c>
      <c r="T155" s="10">
        <v>0.96531242810009377</v>
      </c>
      <c r="U155" s="10">
        <v>0.96624994248007501</v>
      </c>
      <c r="V155" s="10">
        <v>0.96718745686005625</v>
      </c>
      <c r="W155" s="10">
        <v>0.96812497124003749</v>
      </c>
      <c r="X155" s="10">
        <v>0.96906248562001873</v>
      </c>
      <c r="Y155" s="10">
        <v>0.97</v>
      </c>
      <c r="Z155" s="13">
        <v>0.97093751437998133</v>
      </c>
      <c r="AA155" s="13">
        <v>0.97562508627988731</v>
      </c>
      <c r="AB155" s="13">
        <v>0.98031265817979318</v>
      </c>
      <c r="AC155" s="13">
        <v>0.98500023007969917</v>
      </c>
    </row>
    <row r="156" spans="1:29" x14ac:dyDescent="0.2">
      <c r="A156" s="2" t="s">
        <v>150</v>
      </c>
      <c r="B156" s="2" t="str">
        <f t="shared" si="9"/>
        <v>36</v>
      </c>
      <c r="C156" s="2">
        <v>36009</v>
      </c>
      <c r="D156" s="2" t="s">
        <v>160</v>
      </c>
      <c r="E156" s="10">
        <v>0.99238141096319565</v>
      </c>
      <c r="F156" s="10">
        <v>0.99238141096319565</v>
      </c>
      <c r="G156" s="10">
        <v>0.99238141096319576</v>
      </c>
      <c r="H156" s="10">
        <v>0.99238141096319565</v>
      </c>
      <c r="I156" s="10">
        <v>0.99238141096319565</v>
      </c>
      <c r="J156" s="10">
        <v>0.99238141096319565</v>
      </c>
      <c r="K156" s="10">
        <v>0.99238141096319565</v>
      </c>
      <c r="L156" s="10">
        <v>0.99238141096319565</v>
      </c>
      <c r="M156" s="10">
        <v>0.99238141096319565</v>
      </c>
      <c r="N156" s="10">
        <v>0.99238141096319565</v>
      </c>
      <c r="O156" s="10">
        <v>0.99238141096319565</v>
      </c>
      <c r="P156" s="10">
        <v>0.99238141096319576</v>
      </c>
      <c r="Q156" s="10">
        <v>0.99238141096319565</v>
      </c>
      <c r="R156" s="10">
        <v>0.99238141096319576</v>
      </c>
      <c r="S156" s="10">
        <v>0.99238141096319565</v>
      </c>
      <c r="T156" s="10">
        <v>0.99238141096319554</v>
      </c>
      <c r="U156" s="10">
        <v>0.99238141096319565</v>
      </c>
      <c r="V156" s="10">
        <v>0.99238141096319565</v>
      </c>
      <c r="W156" s="10">
        <v>0.99238141096319565</v>
      </c>
      <c r="X156" s="10">
        <v>0.99238141096319565</v>
      </c>
      <c r="Y156" s="10">
        <v>0.99238141096319565</v>
      </c>
      <c r="Z156" s="13">
        <v>0.99238141096319565</v>
      </c>
      <c r="AA156" s="13">
        <v>0.99238141096319565</v>
      </c>
      <c r="AB156" s="13">
        <v>0.99238141096319565</v>
      </c>
      <c r="AC156" s="13">
        <v>0.99238141096319576</v>
      </c>
    </row>
    <row r="157" spans="1:29" x14ac:dyDescent="0.2">
      <c r="A157" s="2" t="s">
        <v>150</v>
      </c>
      <c r="B157" s="2" t="str">
        <f t="shared" si="9"/>
        <v>36</v>
      </c>
      <c r="C157" s="2">
        <v>36010</v>
      </c>
      <c r="D157" s="2" t="s">
        <v>161</v>
      </c>
      <c r="E157" s="10">
        <v>0.98823461321506889</v>
      </c>
      <c r="F157" s="10">
        <v>0.98823461321506889</v>
      </c>
      <c r="G157" s="10">
        <v>0.98823461321506889</v>
      </c>
      <c r="H157" s="10">
        <v>0.98823461321506889</v>
      </c>
      <c r="I157" s="10">
        <v>0.988234613215069</v>
      </c>
      <c r="J157" s="10">
        <v>0.988234613215069</v>
      </c>
      <c r="K157" s="10">
        <v>0.98823461321506911</v>
      </c>
      <c r="L157" s="10">
        <v>0.988234613215069</v>
      </c>
      <c r="M157" s="10">
        <v>0.988234613215069</v>
      </c>
      <c r="N157" s="10">
        <v>0.988234613215069</v>
      </c>
      <c r="O157" s="10">
        <v>0.98823461321506911</v>
      </c>
      <c r="P157" s="10">
        <v>0.988234613215069</v>
      </c>
      <c r="Q157" s="10">
        <v>0.98823461321506911</v>
      </c>
      <c r="R157" s="10">
        <v>0.988234613215069</v>
      </c>
      <c r="S157" s="10">
        <v>0.98823461321506911</v>
      </c>
      <c r="T157" s="10">
        <v>0.988234613215069</v>
      </c>
      <c r="U157" s="10">
        <v>0.988234613215069</v>
      </c>
      <c r="V157" s="10">
        <v>0.988234613215069</v>
      </c>
      <c r="W157" s="10">
        <v>0.988234613215069</v>
      </c>
      <c r="X157" s="10">
        <v>0.98823461321506911</v>
      </c>
      <c r="Y157" s="10">
        <v>0.988234613215069</v>
      </c>
      <c r="Z157" s="13">
        <v>0.988234613215069</v>
      </c>
      <c r="AA157" s="13">
        <v>0.988234613215069</v>
      </c>
      <c r="AB157" s="13">
        <v>0.988234613215069</v>
      </c>
      <c r="AC157" s="13">
        <v>0.98823461321506889</v>
      </c>
    </row>
    <row r="158" spans="1:29" x14ac:dyDescent="0.2">
      <c r="A158" s="2" t="s">
        <v>3</v>
      </c>
      <c r="B158" s="2" t="str">
        <f t="shared" si="9"/>
        <v>36</v>
      </c>
      <c r="C158" s="2">
        <v>36011</v>
      </c>
      <c r="D158" s="2" t="s">
        <v>162</v>
      </c>
      <c r="E158" s="10">
        <v>0.96857639556290231</v>
      </c>
      <c r="F158" s="10">
        <v>0.96857639556290231</v>
      </c>
      <c r="G158" s="10">
        <v>0.96857639556290231</v>
      </c>
      <c r="H158" s="10">
        <v>0.96857639556290231</v>
      </c>
      <c r="I158" s="10">
        <v>0.96857639556290231</v>
      </c>
      <c r="J158" s="10">
        <v>0.96857639556290231</v>
      </c>
      <c r="K158" s="10">
        <v>0.96857639556290231</v>
      </c>
      <c r="L158" s="10">
        <v>0.96857639556290231</v>
      </c>
      <c r="M158" s="10">
        <v>0.96857639556290243</v>
      </c>
      <c r="N158" s="10">
        <v>0.96857639556290231</v>
      </c>
      <c r="O158" s="10">
        <v>0.96857639556290231</v>
      </c>
      <c r="P158" s="10">
        <v>0.96857639556290231</v>
      </c>
      <c r="Q158" s="10">
        <v>0.96857639556290231</v>
      </c>
      <c r="R158" s="10">
        <v>0.96857639556290231</v>
      </c>
      <c r="S158" s="10">
        <v>0.96857639556290231</v>
      </c>
      <c r="T158" s="10">
        <v>0.96857639556290231</v>
      </c>
      <c r="U158" s="10">
        <v>0.96857639556290243</v>
      </c>
      <c r="V158" s="10">
        <v>0.9685763955629022</v>
      </c>
      <c r="W158" s="10">
        <v>0.96857639556290231</v>
      </c>
      <c r="X158" s="10">
        <v>0.96857639556290231</v>
      </c>
      <c r="Y158" s="10">
        <v>0.96857639556290231</v>
      </c>
      <c r="Z158" s="13">
        <v>0.96857639556290231</v>
      </c>
      <c r="AA158" s="13">
        <v>0.96857639556290231</v>
      </c>
      <c r="AB158" s="13">
        <v>0.96857639556290231</v>
      </c>
      <c r="AC158" s="13">
        <v>0.96857639556290243</v>
      </c>
    </row>
    <row r="159" spans="1:29" x14ac:dyDescent="0.2">
      <c r="A159" s="2" t="s">
        <v>163</v>
      </c>
      <c r="B159" s="2" t="str">
        <f t="shared" si="9"/>
        <v>36</v>
      </c>
      <c r="C159" s="2">
        <v>36012</v>
      </c>
      <c r="D159" s="2" t="s">
        <v>164</v>
      </c>
      <c r="E159" s="10">
        <v>0.99758115512692314</v>
      </c>
      <c r="F159" s="10">
        <v>0.99758115512692314</v>
      </c>
      <c r="G159" s="10">
        <v>0.99758115512692314</v>
      </c>
      <c r="H159" s="10">
        <v>0.99758115512692314</v>
      </c>
      <c r="I159" s="10">
        <v>0.99758115512692314</v>
      </c>
      <c r="J159" s="10">
        <v>0.99758115512692314</v>
      </c>
      <c r="K159" s="10">
        <v>0.99758115512692314</v>
      </c>
      <c r="L159" s="10">
        <v>0.99758115512692314</v>
      </c>
      <c r="M159" s="10">
        <v>0.99758115512692314</v>
      </c>
      <c r="N159" s="10">
        <v>0.99758115512692314</v>
      </c>
      <c r="O159" s="10">
        <v>0.99758115512692314</v>
      </c>
      <c r="P159" s="10">
        <v>0.99758115512692314</v>
      </c>
      <c r="Q159" s="10">
        <v>0.99758115512692314</v>
      </c>
      <c r="R159" s="10">
        <v>0.99758115512692314</v>
      </c>
      <c r="S159" s="10">
        <v>0.99758115512692314</v>
      </c>
      <c r="T159" s="10">
        <v>0.99758115512692314</v>
      </c>
      <c r="U159" s="10">
        <v>0.99758115512692314</v>
      </c>
      <c r="V159" s="10">
        <v>0.99758115512692314</v>
      </c>
      <c r="W159" s="10">
        <v>0.99758115512692314</v>
      </c>
      <c r="X159" s="10">
        <v>0.99758115512692314</v>
      </c>
      <c r="Y159" s="10">
        <v>0.99758115512692314</v>
      </c>
      <c r="Z159" s="13">
        <v>0.99758115512692314</v>
      </c>
      <c r="AA159" s="13">
        <v>0.99758115512692314</v>
      </c>
      <c r="AB159" s="13">
        <v>0.99758115512692325</v>
      </c>
      <c r="AC159" s="13">
        <v>0.99758115512692314</v>
      </c>
    </row>
    <row r="160" spans="1:29" x14ac:dyDescent="0.2">
      <c r="A160" s="2" t="s">
        <v>156</v>
      </c>
      <c r="B160" s="2" t="str">
        <f t="shared" si="9"/>
        <v>36</v>
      </c>
      <c r="C160" s="2">
        <v>36013</v>
      </c>
      <c r="D160" s="2" t="s">
        <v>165</v>
      </c>
      <c r="E160" s="10">
        <v>0.99836659917585091</v>
      </c>
      <c r="F160" s="10">
        <v>0.99836659917585091</v>
      </c>
      <c r="G160" s="10">
        <v>0.99836659917585091</v>
      </c>
      <c r="H160" s="10">
        <v>0.99836659917585091</v>
      </c>
      <c r="I160" s="10">
        <v>0.99836659917585091</v>
      </c>
      <c r="J160" s="10">
        <v>0.99836659917585091</v>
      </c>
      <c r="K160" s="10">
        <v>0.99836659917585091</v>
      </c>
      <c r="L160" s="10">
        <v>0.99836659917585091</v>
      </c>
      <c r="M160" s="10">
        <v>0.9983665991758508</v>
      </c>
      <c r="N160" s="10">
        <v>0.9983665991758508</v>
      </c>
      <c r="O160" s="10">
        <v>0.99836659917585091</v>
      </c>
      <c r="P160" s="10">
        <v>0.9983665991758508</v>
      </c>
      <c r="Q160" s="10">
        <v>0.99836659917585102</v>
      </c>
      <c r="R160" s="10">
        <v>0.99836659917585102</v>
      </c>
      <c r="S160" s="10">
        <v>0.99836659917585102</v>
      </c>
      <c r="T160" s="10">
        <v>0.99836659917585091</v>
      </c>
      <c r="U160" s="10">
        <v>0.99836659917585102</v>
      </c>
      <c r="V160" s="10">
        <v>0.99836659917585091</v>
      </c>
      <c r="W160" s="10">
        <v>0.99836659917585102</v>
      </c>
      <c r="X160" s="10">
        <v>0.9983665991758508</v>
      </c>
      <c r="Y160" s="10">
        <v>0.9983665991758508</v>
      </c>
      <c r="Z160" s="13">
        <v>0.99836659917585091</v>
      </c>
      <c r="AA160" s="13">
        <v>0.99836659917585091</v>
      </c>
      <c r="AB160" s="13">
        <v>0.9983665991758508</v>
      </c>
      <c r="AC160" s="13">
        <v>0.99836659917585091</v>
      </c>
    </row>
    <row r="161" spans="1:29" x14ac:dyDescent="0.2">
      <c r="A161" s="2" t="s">
        <v>3</v>
      </c>
      <c r="B161" s="2" t="str">
        <f t="shared" si="9"/>
        <v>36</v>
      </c>
      <c r="C161" s="2">
        <v>36014</v>
      </c>
      <c r="D161" s="2" t="s">
        <v>166</v>
      </c>
      <c r="E161" s="10">
        <v>0.99528171516563357</v>
      </c>
      <c r="F161" s="10">
        <v>0.99528171516563335</v>
      </c>
      <c r="G161" s="10">
        <v>0.99528171516563346</v>
      </c>
      <c r="H161" s="10">
        <v>0.99528171516563346</v>
      </c>
      <c r="I161" s="10">
        <v>0.99528171516563346</v>
      </c>
      <c r="J161" s="10">
        <v>0.99528171516563346</v>
      </c>
      <c r="K161" s="10">
        <v>0.99528171516563346</v>
      </c>
      <c r="L161" s="10">
        <v>0.99528171516563335</v>
      </c>
      <c r="M161" s="10">
        <v>0.99528171516563346</v>
      </c>
      <c r="N161" s="10">
        <v>0.99528171516563346</v>
      </c>
      <c r="O161" s="10">
        <v>0.99528171516563357</v>
      </c>
      <c r="P161" s="10">
        <v>0.99528171516563346</v>
      </c>
      <c r="Q161" s="10">
        <v>0.99528171516563346</v>
      </c>
      <c r="R161" s="10">
        <v>0.99528171516563335</v>
      </c>
      <c r="S161" s="10">
        <v>0.99528171516563346</v>
      </c>
      <c r="T161" s="10">
        <v>0.99528171516563335</v>
      </c>
      <c r="U161" s="10">
        <v>0.99528171516563346</v>
      </c>
      <c r="V161" s="10">
        <v>0.99528171516563346</v>
      </c>
      <c r="W161" s="10">
        <v>0.99528171516563335</v>
      </c>
      <c r="X161" s="10">
        <v>0.99528171516563346</v>
      </c>
      <c r="Y161" s="10">
        <v>0.99528171516563346</v>
      </c>
      <c r="Z161" s="13">
        <v>0.99528171516563335</v>
      </c>
      <c r="AA161" s="13">
        <v>0.99528171516563357</v>
      </c>
      <c r="AB161" s="13">
        <v>0.99528171516563357</v>
      </c>
      <c r="AC161" s="13">
        <v>0.99528171516563346</v>
      </c>
    </row>
    <row r="162" spans="1:29" x14ac:dyDescent="0.2">
      <c r="A162" s="2" t="s">
        <v>156</v>
      </c>
      <c r="B162" s="2" t="str">
        <f t="shared" si="9"/>
        <v>36</v>
      </c>
      <c r="C162" s="2">
        <v>36015</v>
      </c>
      <c r="D162" s="2" t="s">
        <v>167</v>
      </c>
      <c r="E162" s="10">
        <v>0.99193336088028883</v>
      </c>
      <c r="F162" s="10">
        <v>0.99193336088028883</v>
      </c>
      <c r="G162" s="10">
        <v>0.99193336088028883</v>
      </c>
      <c r="H162" s="10">
        <v>0.99193336088028883</v>
      </c>
      <c r="I162" s="10">
        <v>0.99193336088028883</v>
      </c>
      <c r="J162" s="10">
        <v>0.99193336088028883</v>
      </c>
      <c r="K162" s="10">
        <v>0.99193336088028883</v>
      </c>
      <c r="L162" s="10">
        <v>0.99193336088028883</v>
      </c>
      <c r="M162" s="10">
        <v>0.99193336088028883</v>
      </c>
      <c r="N162" s="10">
        <v>0.99193336088028883</v>
      </c>
      <c r="O162" s="10">
        <v>0.99193336088028894</v>
      </c>
      <c r="P162" s="10">
        <v>0.99193336088028883</v>
      </c>
      <c r="Q162" s="10">
        <v>0.99193336088028894</v>
      </c>
      <c r="R162" s="10">
        <v>0.99193336088028872</v>
      </c>
      <c r="S162" s="10">
        <v>0.99193336088028872</v>
      </c>
      <c r="T162" s="10">
        <v>0.99193336088028883</v>
      </c>
      <c r="U162" s="10">
        <v>0.99193336088028883</v>
      </c>
      <c r="V162" s="10">
        <v>0.99193336088028872</v>
      </c>
      <c r="W162" s="10">
        <v>0.99193336088028872</v>
      </c>
      <c r="X162" s="10">
        <v>0.99193336088028883</v>
      </c>
      <c r="Y162" s="10">
        <v>0.99193336088028894</v>
      </c>
      <c r="Z162" s="13">
        <v>0.99193336088028883</v>
      </c>
      <c r="AA162" s="13">
        <v>0.99193336088028883</v>
      </c>
      <c r="AB162" s="13">
        <v>0.99193336088028872</v>
      </c>
      <c r="AC162" s="13">
        <v>0.99193336088028883</v>
      </c>
    </row>
    <row r="163" spans="1:29" x14ac:dyDescent="0.2">
      <c r="A163" s="2" t="s">
        <v>156</v>
      </c>
      <c r="B163" s="2" t="str">
        <f t="shared" si="9"/>
        <v>36</v>
      </c>
      <c r="C163" s="2">
        <v>36016</v>
      </c>
      <c r="D163" s="2" t="s">
        <v>168</v>
      </c>
      <c r="E163" s="10">
        <v>0.78999999999999915</v>
      </c>
      <c r="F163" s="10">
        <v>0.79499999999999815</v>
      </c>
      <c r="G163" s="10">
        <v>0.79999999999999893</v>
      </c>
      <c r="H163" s="10">
        <v>0.80499999999999794</v>
      </c>
      <c r="I163" s="10">
        <v>0.80999999999999872</v>
      </c>
      <c r="J163" s="10">
        <v>0.8149999999999995</v>
      </c>
      <c r="K163" s="10">
        <v>0.81999999999999851</v>
      </c>
      <c r="L163" s="10">
        <v>0.82499999999999929</v>
      </c>
      <c r="M163" s="10">
        <v>0.82999999999999829</v>
      </c>
      <c r="N163" s="10">
        <v>0.83499999999999908</v>
      </c>
      <c r="O163" s="10">
        <v>0.83999999999999808</v>
      </c>
      <c r="P163" s="10">
        <v>0.84499999999999886</v>
      </c>
      <c r="Q163" s="10">
        <v>0.84999999999999787</v>
      </c>
      <c r="R163" s="10">
        <v>0.85500000000000043</v>
      </c>
      <c r="S163" s="10">
        <v>0.85999999999999943</v>
      </c>
      <c r="T163" s="10">
        <v>0.86500000000000021</v>
      </c>
      <c r="U163" s="10">
        <v>0.86999999999999922</v>
      </c>
      <c r="V163" s="10">
        <v>0.875</v>
      </c>
      <c r="W163" s="10">
        <v>0.87999999999999901</v>
      </c>
      <c r="X163" s="10">
        <v>0.88499999999999979</v>
      </c>
      <c r="Y163" s="10">
        <v>0.88999999999999879</v>
      </c>
      <c r="Z163" s="13">
        <v>0.89499999999999957</v>
      </c>
      <c r="AA163" s="13">
        <v>0.91999999999999815</v>
      </c>
      <c r="AB163" s="13">
        <v>0.94499999999999673</v>
      </c>
      <c r="AC163" s="13">
        <v>0.96999999999999698</v>
      </c>
    </row>
    <row r="164" spans="1:29" x14ac:dyDescent="0.2">
      <c r="A164" s="2" t="s">
        <v>156</v>
      </c>
      <c r="B164" s="2" t="str">
        <f t="shared" si="9"/>
        <v>36</v>
      </c>
      <c r="C164" s="2">
        <v>36017</v>
      </c>
      <c r="D164" s="2" t="s">
        <v>169</v>
      </c>
      <c r="E164" s="10">
        <v>0.97989364015190517</v>
      </c>
      <c r="F164" s="10">
        <v>0.97989364015190517</v>
      </c>
      <c r="G164" s="10">
        <v>0.97989364015190517</v>
      </c>
      <c r="H164" s="10">
        <v>0.97989364015190517</v>
      </c>
      <c r="I164" s="10">
        <v>0.97989364015190517</v>
      </c>
      <c r="J164" s="10">
        <v>0.97989364015190505</v>
      </c>
      <c r="K164" s="10">
        <v>0.97989364015190517</v>
      </c>
      <c r="L164" s="10">
        <v>0.97989364015190517</v>
      </c>
      <c r="M164" s="10">
        <v>0.97989364015190517</v>
      </c>
      <c r="N164" s="10">
        <v>0.97989364015190517</v>
      </c>
      <c r="O164" s="10">
        <v>0.97989364015190517</v>
      </c>
      <c r="P164" s="10">
        <v>0.97989364015190517</v>
      </c>
      <c r="Q164" s="10">
        <v>0.97989364015190517</v>
      </c>
      <c r="R164" s="10">
        <v>0.97989364015190517</v>
      </c>
      <c r="S164" s="10">
        <v>0.97989364015190517</v>
      </c>
      <c r="T164" s="10">
        <v>0.97989364015190517</v>
      </c>
      <c r="U164" s="10">
        <v>0.97989364015190517</v>
      </c>
      <c r="V164" s="10">
        <v>0.97989364015190517</v>
      </c>
      <c r="W164" s="10">
        <v>0.97989364015190517</v>
      </c>
      <c r="X164" s="10">
        <v>0.97989364015190517</v>
      </c>
      <c r="Y164" s="10">
        <v>0.97989364015190517</v>
      </c>
      <c r="Z164" s="13">
        <v>0.97989364015190517</v>
      </c>
      <c r="AA164" s="13">
        <v>0.97989364015190517</v>
      </c>
      <c r="AB164" s="13">
        <v>0.97989364015190517</v>
      </c>
      <c r="AC164" s="13">
        <v>0.97989364015190517</v>
      </c>
    </row>
    <row r="165" spans="1:29" x14ac:dyDescent="0.2">
      <c r="A165" s="2" t="s">
        <v>156</v>
      </c>
      <c r="B165" s="2" t="str">
        <f t="shared" ref="B165:B196" si="10">LEFT(C165,2)</f>
        <v>36</v>
      </c>
      <c r="C165" s="2">
        <v>36018</v>
      </c>
      <c r="D165" s="2" t="s">
        <v>170</v>
      </c>
      <c r="E165" s="10">
        <v>0.79199999999999982</v>
      </c>
      <c r="F165" s="10">
        <v>0.79600000000000026</v>
      </c>
      <c r="G165" s="10">
        <v>0.80000000000000071</v>
      </c>
      <c r="H165" s="10">
        <v>0.80400000000000027</v>
      </c>
      <c r="I165" s="10">
        <v>0.80799999999999983</v>
      </c>
      <c r="J165" s="10">
        <v>0.81199999999999939</v>
      </c>
      <c r="K165" s="10">
        <v>0.81600000000000084</v>
      </c>
      <c r="L165" s="10">
        <v>0.82000000000000028</v>
      </c>
      <c r="M165" s="10">
        <v>0.82399999999999984</v>
      </c>
      <c r="N165" s="10">
        <v>0.8279999999999994</v>
      </c>
      <c r="O165" s="10">
        <v>0.83199999999999896</v>
      </c>
      <c r="P165" s="10">
        <v>0.8360000000000003</v>
      </c>
      <c r="Q165" s="10">
        <v>0.83999999999999986</v>
      </c>
      <c r="R165" s="10">
        <v>0.84399999999999942</v>
      </c>
      <c r="S165" s="10">
        <v>0.84800000000000075</v>
      </c>
      <c r="T165" s="10">
        <v>0.85200000000000031</v>
      </c>
      <c r="U165" s="10">
        <v>0.85599999999999987</v>
      </c>
      <c r="V165" s="10">
        <v>0.85999999999999943</v>
      </c>
      <c r="W165" s="10">
        <v>0.86399999999999888</v>
      </c>
      <c r="X165" s="10">
        <v>0.86800000000000033</v>
      </c>
      <c r="Y165" s="10">
        <v>0.87199999999999989</v>
      </c>
      <c r="Z165" s="13">
        <v>0.87599999999999856</v>
      </c>
      <c r="AA165" s="13">
        <v>0.89599999999999813</v>
      </c>
      <c r="AB165" s="13">
        <v>0.9159999999999987</v>
      </c>
      <c r="AC165" s="13">
        <v>0.93599999999999817</v>
      </c>
    </row>
    <row r="166" spans="1:29" x14ac:dyDescent="0.2">
      <c r="A166" s="2" t="s">
        <v>156</v>
      </c>
      <c r="B166" s="2" t="str">
        <f t="shared" si="10"/>
        <v>36</v>
      </c>
      <c r="C166" s="2">
        <v>36019</v>
      </c>
      <c r="D166" s="2" t="s">
        <v>171</v>
      </c>
      <c r="E166" s="10">
        <v>0.98434323042583582</v>
      </c>
      <c r="F166" s="10">
        <v>0.98434323042583582</v>
      </c>
      <c r="G166" s="10">
        <v>0.98434323042583582</v>
      </c>
      <c r="H166" s="10">
        <v>0.98434323042583582</v>
      </c>
      <c r="I166" s="10">
        <v>0.98434323042583582</v>
      </c>
      <c r="J166" s="10">
        <v>0.98434323042583582</v>
      </c>
      <c r="K166" s="10">
        <v>0.98434323042583582</v>
      </c>
      <c r="L166" s="10">
        <v>0.98434323042583582</v>
      </c>
      <c r="M166" s="10">
        <v>0.98434323042583582</v>
      </c>
      <c r="N166" s="10">
        <v>0.98434323042583582</v>
      </c>
      <c r="O166" s="10">
        <v>0.98434323042583582</v>
      </c>
      <c r="P166" s="10">
        <v>0.98434323042583582</v>
      </c>
      <c r="Q166" s="10">
        <v>0.98434323042583582</v>
      </c>
      <c r="R166" s="10">
        <v>0.98434323042583582</v>
      </c>
      <c r="S166" s="10">
        <v>0.98434323042583582</v>
      </c>
      <c r="T166" s="10">
        <v>0.98434323042583582</v>
      </c>
      <c r="U166" s="10">
        <v>0.98434323042583582</v>
      </c>
      <c r="V166" s="10">
        <v>0.98434323042583582</v>
      </c>
      <c r="W166" s="10">
        <v>0.98434323042583571</v>
      </c>
      <c r="X166" s="10">
        <v>0.98434323042583582</v>
      </c>
      <c r="Y166" s="10">
        <v>0.98434323042583582</v>
      </c>
      <c r="Z166" s="13">
        <v>0.98434323042583571</v>
      </c>
      <c r="AA166" s="13">
        <v>0.98434323042583582</v>
      </c>
      <c r="AB166" s="13">
        <v>0.98434323042583571</v>
      </c>
      <c r="AC166" s="13">
        <v>0.98434323042583582</v>
      </c>
    </row>
    <row r="167" spans="1:29" x14ac:dyDescent="0.2">
      <c r="A167" s="2" t="s">
        <v>156</v>
      </c>
      <c r="B167" s="2" t="str">
        <f t="shared" si="10"/>
        <v>36</v>
      </c>
      <c r="C167" s="2">
        <v>36020</v>
      </c>
      <c r="D167" s="2" t="s">
        <v>172</v>
      </c>
      <c r="E167" s="10">
        <v>0.97956497655465258</v>
      </c>
      <c r="F167" s="10">
        <v>0.97956497655465247</v>
      </c>
      <c r="G167" s="10">
        <v>0.97956497655465247</v>
      </c>
      <c r="H167" s="10">
        <v>0.97956497655465247</v>
      </c>
      <c r="I167" s="10">
        <v>0.97956497655465247</v>
      </c>
      <c r="J167" s="10">
        <v>0.97956497655465247</v>
      </c>
      <c r="K167" s="10">
        <v>0.97956497655465247</v>
      </c>
      <c r="L167" s="10">
        <v>0.97956497655465247</v>
      </c>
      <c r="M167" s="10">
        <v>0.97956497655465247</v>
      </c>
      <c r="N167" s="10">
        <v>0.97956497655465247</v>
      </c>
      <c r="O167" s="10">
        <v>0.97956497655465236</v>
      </c>
      <c r="P167" s="10">
        <v>0.97956497655465236</v>
      </c>
      <c r="Q167" s="10">
        <v>0.97956497655465247</v>
      </c>
      <c r="R167" s="10">
        <v>0.9802443544853211</v>
      </c>
      <c r="S167" s="10">
        <v>0.98092373241598951</v>
      </c>
      <c r="T167" s="10">
        <v>0.9816031103466577</v>
      </c>
      <c r="U167" s="10">
        <v>0.98228248827732623</v>
      </c>
      <c r="V167" s="10">
        <v>0.98296186620799453</v>
      </c>
      <c r="W167" s="10">
        <v>0.98364124413866294</v>
      </c>
      <c r="X167" s="10">
        <v>0.98432062206933157</v>
      </c>
      <c r="Y167" s="10">
        <v>0.98499999999999988</v>
      </c>
      <c r="Z167" s="13">
        <v>0.98567937793066851</v>
      </c>
      <c r="AA167" s="13">
        <v>0.98907626758401057</v>
      </c>
      <c r="AB167" s="13">
        <v>0.99188417838934018</v>
      </c>
      <c r="AC167" s="13">
        <v>0.99469208919467011</v>
      </c>
    </row>
    <row r="168" spans="1:29" x14ac:dyDescent="0.2">
      <c r="A168" s="2" t="s">
        <v>150</v>
      </c>
      <c r="B168" s="2" t="str">
        <f t="shared" si="10"/>
        <v>36</v>
      </c>
      <c r="C168" s="2">
        <v>36021</v>
      </c>
      <c r="D168" s="2" t="s">
        <v>173</v>
      </c>
      <c r="E168" s="10">
        <v>0.99805767572757864</v>
      </c>
      <c r="F168" s="10">
        <v>0.99805767572757864</v>
      </c>
      <c r="G168" s="10">
        <v>0.99805767572757875</v>
      </c>
      <c r="H168" s="10">
        <v>0.99805767572757864</v>
      </c>
      <c r="I168" s="10">
        <v>0.99805767572757864</v>
      </c>
      <c r="J168" s="10">
        <v>0.99805767572757864</v>
      </c>
      <c r="K168" s="10">
        <v>0.99805767572757853</v>
      </c>
      <c r="L168" s="10">
        <v>0.99805767572757864</v>
      </c>
      <c r="M168" s="10">
        <v>0.99805767572757864</v>
      </c>
      <c r="N168" s="10">
        <v>0.99805767572757864</v>
      </c>
      <c r="O168" s="10">
        <v>0.99805767572757864</v>
      </c>
      <c r="P168" s="10">
        <v>0.99805767572757864</v>
      </c>
      <c r="Q168" s="10">
        <v>0.99805767572757864</v>
      </c>
      <c r="R168" s="10">
        <v>0.99805767572757864</v>
      </c>
      <c r="S168" s="10">
        <v>0.99805767572757864</v>
      </c>
      <c r="T168" s="10">
        <v>0.99805767572757864</v>
      </c>
      <c r="U168" s="10">
        <v>0.99805767572757864</v>
      </c>
      <c r="V168" s="10">
        <v>0.99805767572757864</v>
      </c>
      <c r="W168" s="10">
        <v>0.99805767572757853</v>
      </c>
      <c r="X168" s="10">
        <v>0.99805767572757864</v>
      </c>
      <c r="Y168" s="10">
        <v>0.99805767572757864</v>
      </c>
      <c r="Z168" s="13">
        <v>0.99805767572757875</v>
      </c>
      <c r="AA168" s="13">
        <v>0.99805767572757864</v>
      </c>
      <c r="AB168" s="13">
        <v>0.99805767572757864</v>
      </c>
      <c r="AC168" s="13">
        <v>0.99805767572757864</v>
      </c>
    </row>
    <row r="169" spans="1:29" x14ac:dyDescent="0.2">
      <c r="A169" s="2" t="s">
        <v>150</v>
      </c>
      <c r="B169" s="2" t="str">
        <f t="shared" si="10"/>
        <v>36</v>
      </c>
      <c r="C169" s="2">
        <v>36022</v>
      </c>
      <c r="D169" s="2" t="s">
        <v>174</v>
      </c>
      <c r="E169" s="10">
        <v>0.99735793789128147</v>
      </c>
      <c r="F169" s="10">
        <v>0.99735793789128147</v>
      </c>
      <c r="G169" s="10">
        <v>0.99735793789128147</v>
      </c>
      <c r="H169" s="10">
        <v>0.99735793789128147</v>
      </c>
      <c r="I169" s="10">
        <v>0.99735793789128147</v>
      </c>
      <c r="J169" s="10">
        <v>0.99735793789128158</v>
      </c>
      <c r="K169" s="10">
        <v>0.99735793789128158</v>
      </c>
      <c r="L169" s="10">
        <v>0.99735793789128147</v>
      </c>
      <c r="M169" s="10">
        <v>0.99735793789128147</v>
      </c>
      <c r="N169" s="10">
        <v>0.99735793789128147</v>
      </c>
      <c r="O169" s="10">
        <v>0.99735793789128135</v>
      </c>
      <c r="P169" s="10">
        <v>0.99735793789128147</v>
      </c>
      <c r="Q169" s="10">
        <v>0.99735793789128147</v>
      </c>
      <c r="R169" s="10">
        <v>0.99735793789128147</v>
      </c>
      <c r="S169" s="10">
        <v>0.99735793789128147</v>
      </c>
      <c r="T169" s="10">
        <v>0.99735793789128158</v>
      </c>
      <c r="U169" s="10">
        <v>0.99735793789128147</v>
      </c>
      <c r="V169" s="10">
        <v>0.99735793789128147</v>
      </c>
      <c r="W169" s="10">
        <v>0.99735793789128147</v>
      </c>
      <c r="X169" s="10">
        <v>0.99735793789128147</v>
      </c>
      <c r="Y169" s="10">
        <v>0.99735793789128147</v>
      </c>
      <c r="Z169" s="13">
        <v>0.99735793789128135</v>
      </c>
      <c r="AA169" s="13">
        <v>0.99735793789128158</v>
      </c>
      <c r="AB169" s="13">
        <v>0.99735793789128147</v>
      </c>
      <c r="AC169" s="13">
        <v>0.99735793789128147</v>
      </c>
    </row>
    <row r="170" spans="1:29" x14ac:dyDescent="0.2">
      <c r="A170" s="2" t="s">
        <v>156</v>
      </c>
      <c r="B170" s="2" t="str">
        <f t="shared" si="10"/>
        <v>36</v>
      </c>
      <c r="C170" s="2">
        <v>36023</v>
      </c>
      <c r="D170" s="2" t="s">
        <v>175</v>
      </c>
      <c r="E170" s="10">
        <v>0.98098018902631878</v>
      </c>
      <c r="F170" s="10">
        <v>0.98104392565556642</v>
      </c>
      <c r="G170" s="10">
        <v>0.98110766228481383</v>
      </c>
      <c r="H170" s="10">
        <v>0.98117139891406147</v>
      </c>
      <c r="I170" s="10">
        <v>0.98123513554330899</v>
      </c>
      <c r="J170" s="10">
        <v>0.98129887217255662</v>
      </c>
      <c r="K170" s="10">
        <v>0.98136260880180415</v>
      </c>
      <c r="L170" s="10">
        <v>0.98142634543105167</v>
      </c>
      <c r="M170" s="10">
        <v>0.98149008206029942</v>
      </c>
      <c r="N170" s="10">
        <v>0.98155381868954683</v>
      </c>
      <c r="O170" s="10">
        <v>0.98161755531879458</v>
      </c>
      <c r="P170" s="10">
        <v>0.98168129194804199</v>
      </c>
      <c r="Q170" s="10">
        <v>0.98174502857728951</v>
      </c>
      <c r="R170" s="10">
        <v>0.98180876520653704</v>
      </c>
      <c r="S170" s="10">
        <v>0.98187250183578456</v>
      </c>
      <c r="T170" s="10">
        <v>0.9819362384650322</v>
      </c>
      <c r="U170" s="10">
        <v>0.98199997509427983</v>
      </c>
      <c r="V170" s="10">
        <v>0.98206371172352735</v>
      </c>
      <c r="W170" s="10">
        <v>0.98212744835277488</v>
      </c>
      <c r="X170" s="10">
        <v>0.98219118498202251</v>
      </c>
      <c r="Y170" s="10">
        <v>0.98225492161127015</v>
      </c>
      <c r="Z170" s="13">
        <v>0.98231865824051756</v>
      </c>
      <c r="AA170" s="13">
        <v>0.98263734138675551</v>
      </c>
      <c r="AB170" s="13">
        <v>0.98295602453299347</v>
      </c>
      <c r="AC170" s="13">
        <v>0.9832747076792312</v>
      </c>
    </row>
    <row r="171" spans="1:29" x14ac:dyDescent="0.2">
      <c r="A171" s="2" t="s">
        <v>156</v>
      </c>
      <c r="B171" s="2" t="str">
        <f t="shared" si="10"/>
        <v>36</v>
      </c>
      <c r="C171" s="2">
        <v>36024</v>
      </c>
      <c r="D171" s="2" t="s">
        <v>176</v>
      </c>
      <c r="E171" s="10">
        <v>0.89599999999999991</v>
      </c>
      <c r="F171" s="10">
        <v>0.89799999999999969</v>
      </c>
      <c r="G171" s="10">
        <v>0.89999999999999947</v>
      </c>
      <c r="H171" s="10">
        <v>0.90199999999999925</v>
      </c>
      <c r="I171" s="10">
        <v>0.90399999999999991</v>
      </c>
      <c r="J171" s="10">
        <v>0.90599999999999969</v>
      </c>
      <c r="K171" s="10">
        <v>0.90799999999999947</v>
      </c>
      <c r="L171" s="10">
        <v>0.91000000000000014</v>
      </c>
      <c r="M171" s="10">
        <v>0.91199999999999992</v>
      </c>
      <c r="N171" s="10">
        <v>0.9139999999999997</v>
      </c>
      <c r="O171" s="10">
        <v>0.91599999999999948</v>
      </c>
      <c r="P171" s="10">
        <v>0.91799999999999926</v>
      </c>
      <c r="Q171" s="10">
        <v>0.91999999999999993</v>
      </c>
      <c r="R171" s="10">
        <v>0.92249999999999943</v>
      </c>
      <c r="S171" s="10">
        <v>0.92499999999999982</v>
      </c>
      <c r="T171" s="10">
        <v>0.92749999999999932</v>
      </c>
      <c r="U171" s="10">
        <v>0.92999999999999972</v>
      </c>
      <c r="V171" s="10">
        <v>0.93249999999999922</v>
      </c>
      <c r="W171" s="10">
        <v>0.93499999999999961</v>
      </c>
      <c r="X171" s="10">
        <v>0.9375</v>
      </c>
      <c r="Y171" s="10">
        <v>0.9399999999999995</v>
      </c>
      <c r="Z171" s="13">
        <v>0.94249999999999989</v>
      </c>
      <c r="AA171" s="13">
        <v>0.95499999999999918</v>
      </c>
      <c r="AB171" s="13">
        <v>0.96749999999999936</v>
      </c>
      <c r="AC171" s="13">
        <v>0.97999999999999876</v>
      </c>
    </row>
    <row r="172" spans="1:29" x14ac:dyDescent="0.2">
      <c r="A172" s="2" t="s">
        <v>156</v>
      </c>
      <c r="B172" s="2" t="str">
        <f t="shared" si="10"/>
        <v>36</v>
      </c>
      <c r="C172" s="2">
        <v>36025</v>
      </c>
      <c r="D172" s="2" t="s">
        <v>177</v>
      </c>
      <c r="E172" s="10">
        <v>0.78999999999999915</v>
      </c>
      <c r="F172" s="10">
        <v>0.79499999999999815</v>
      </c>
      <c r="G172" s="10">
        <v>0.79999999999999893</v>
      </c>
      <c r="H172" s="10">
        <v>0.80499999999999794</v>
      </c>
      <c r="I172" s="10">
        <v>0.80999999999999872</v>
      </c>
      <c r="J172" s="10">
        <v>0.8149999999999995</v>
      </c>
      <c r="K172" s="10">
        <v>0.81999999999999851</v>
      </c>
      <c r="L172" s="10">
        <v>0.82499999999999929</v>
      </c>
      <c r="M172" s="10">
        <v>0.82999999999999829</v>
      </c>
      <c r="N172" s="10">
        <v>0.83499999999999908</v>
      </c>
      <c r="O172" s="10">
        <v>0.83999999999999808</v>
      </c>
      <c r="P172" s="10">
        <v>0.84499999999999886</v>
      </c>
      <c r="Q172" s="10">
        <v>0.84999999999999787</v>
      </c>
      <c r="R172" s="10">
        <v>0.85500000000000043</v>
      </c>
      <c r="S172" s="10">
        <v>0.85999999999999943</v>
      </c>
      <c r="T172" s="10">
        <v>0.86500000000000021</v>
      </c>
      <c r="U172" s="10">
        <v>0.86999999999999922</v>
      </c>
      <c r="V172" s="10">
        <v>0.875</v>
      </c>
      <c r="W172" s="10">
        <v>0.87999999999999901</v>
      </c>
      <c r="X172" s="10">
        <v>0.88499999999999979</v>
      </c>
      <c r="Y172" s="10">
        <v>0.88999999999999879</v>
      </c>
      <c r="Z172" s="13">
        <v>0.89499999999999957</v>
      </c>
      <c r="AA172" s="13">
        <v>0.91999999999999815</v>
      </c>
      <c r="AB172" s="13">
        <v>0.94499999999999673</v>
      </c>
      <c r="AC172" s="13">
        <v>0.96999999999999709</v>
      </c>
    </row>
    <row r="173" spans="1:29" x14ac:dyDescent="0.2">
      <c r="A173" s="2" t="s">
        <v>3</v>
      </c>
      <c r="B173" s="2" t="str">
        <f t="shared" si="10"/>
        <v>36</v>
      </c>
      <c r="C173" s="2">
        <v>36026</v>
      </c>
      <c r="D173" s="2" t="s">
        <v>178</v>
      </c>
      <c r="E173" s="10">
        <v>0.98895064529074173</v>
      </c>
      <c r="F173" s="10">
        <v>0.98895064529074173</v>
      </c>
      <c r="G173" s="10">
        <v>0.98895064529074173</v>
      </c>
      <c r="H173" s="10">
        <v>0.98895064529074173</v>
      </c>
      <c r="I173" s="10">
        <v>0.98895064529074173</v>
      </c>
      <c r="J173" s="10">
        <v>0.98895064529074173</v>
      </c>
      <c r="K173" s="10">
        <v>0.98895064529074184</v>
      </c>
      <c r="L173" s="10">
        <v>0.98895064529074173</v>
      </c>
      <c r="M173" s="10">
        <v>0.98895064529074161</v>
      </c>
      <c r="N173" s="10">
        <v>0.98895064529074173</v>
      </c>
      <c r="O173" s="10">
        <v>0.98895064529074173</v>
      </c>
      <c r="P173" s="10">
        <v>0.98895064529074173</v>
      </c>
      <c r="Q173" s="10">
        <v>0.98895064529074173</v>
      </c>
      <c r="R173" s="10">
        <v>0.98895064529074173</v>
      </c>
      <c r="S173" s="10">
        <v>0.98895064529074173</v>
      </c>
      <c r="T173" s="10">
        <v>0.98895064529074173</v>
      </c>
      <c r="U173" s="10">
        <v>0.98895064529074173</v>
      </c>
      <c r="V173" s="10">
        <v>0.98895064529074173</v>
      </c>
      <c r="W173" s="10">
        <v>0.98895064529074173</v>
      </c>
      <c r="X173" s="10">
        <v>0.98895064529074173</v>
      </c>
      <c r="Y173" s="10">
        <v>0.98895064529074173</v>
      </c>
      <c r="Z173" s="13">
        <v>0.98895064529074173</v>
      </c>
      <c r="AA173" s="13">
        <v>0.98895064529074161</v>
      </c>
      <c r="AB173" s="13">
        <v>0.98895064529074173</v>
      </c>
      <c r="AC173" s="13">
        <v>0.98895064529074161</v>
      </c>
    </row>
    <row r="174" spans="1:29" x14ac:dyDescent="0.2">
      <c r="A174" s="2" t="s">
        <v>163</v>
      </c>
      <c r="B174" s="2" t="str">
        <f t="shared" si="10"/>
        <v>36</v>
      </c>
      <c r="C174" s="2">
        <v>36027</v>
      </c>
      <c r="D174" s="2" t="s">
        <v>179</v>
      </c>
      <c r="E174" s="10">
        <v>0.99201628167928546</v>
      </c>
      <c r="F174" s="10">
        <v>0.99201628167928546</v>
      </c>
      <c r="G174" s="10">
        <v>0.99201628167928546</v>
      </c>
      <c r="H174" s="10">
        <v>0.99201628167928546</v>
      </c>
      <c r="I174" s="10">
        <v>0.99201628167928546</v>
      </c>
      <c r="J174" s="10">
        <v>0.99201628167928546</v>
      </c>
      <c r="K174" s="10">
        <v>0.99201628167928546</v>
      </c>
      <c r="L174" s="10">
        <v>0.99201628167928546</v>
      </c>
      <c r="M174" s="10">
        <v>0.99201628167928546</v>
      </c>
      <c r="N174" s="10">
        <v>0.99201628167928546</v>
      </c>
      <c r="O174" s="10">
        <v>0.99201628167928546</v>
      </c>
      <c r="P174" s="10">
        <v>0.99201628167928546</v>
      </c>
      <c r="Q174" s="10">
        <v>0.99201628167928546</v>
      </c>
      <c r="R174" s="10">
        <v>0.99201628167928546</v>
      </c>
      <c r="S174" s="10">
        <v>0.99201628167928546</v>
      </c>
      <c r="T174" s="10">
        <v>0.99201628167928546</v>
      </c>
      <c r="U174" s="10">
        <v>0.99201628167928546</v>
      </c>
      <c r="V174" s="10">
        <v>0.99201628167928546</v>
      </c>
      <c r="W174" s="10">
        <v>0.99201628167928546</v>
      </c>
      <c r="X174" s="10">
        <v>0.99201628167928546</v>
      </c>
      <c r="Y174" s="10">
        <v>0.99201628167928546</v>
      </c>
      <c r="Z174" s="13">
        <v>0.99201628167928546</v>
      </c>
      <c r="AA174" s="13">
        <v>0.99201628167928546</v>
      </c>
      <c r="AB174" s="13">
        <v>0.99201628167928535</v>
      </c>
      <c r="AC174" s="13">
        <v>0.99201628167928546</v>
      </c>
    </row>
    <row r="175" spans="1:29" x14ac:dyDescent="0.2">
      <c r="A175" s="2" t="s">
        <v>150</v>
      </c>
      <c r="B175" s="2" t="str">
        <f t="shared" si="10"/>
        <v>36</v>
      </c>
      <c r="C175" s="2">
        <v>36028</v>
      </c>
      <c r="D175" s="2" t="s">
        <v>180</v>
      </c>
      <c r="E175" s="10">
        <v>0.96732023219858565</v>
      </c>
      <c r="F175" s="10">
        <v>0.96732023219858576</v>
      </c>
      <c r="G175" s="10">
        <v>0.96732023219858565</v>
      </c>
      <c r="H175" s="10">
        <v>0.96732023219858565</v>
      </c>
      <c r="I175" s="10">
        <v>0.96732023219858565</v>
      </c>
      <c r="J175" s="10">
        <v>0.96732023219858565</v>
      </c>
      <c r="K175" s="10">
        <v>0.96732023219858576</v>
      </c>
      <c r="L175" s="10">
        <v>0.96732023219858565</v>
      </c>
      <c r="M175" s="10">
        <v>0.96732023219858565</v>
      </c>
      <c r="N175" s="10">
        <v>0.96732023219858554</v>
      </c>
      <c r="O175" s="10">
        <v>0.96732023219858565</v>
      </c>
      <c r="P175" s="10">
        <v>0.96732023219858554</v>
      </c>
      <c r="Q175" s="10">
        <v>0.96732023219858565</v>
      </c>
      <c r="R175" s="10">
        <v>0.96890520317376261</v>
      </c>
      <c r="S175" s="10">
        <v>0.97049017414893912</v>
      </c>
      <c r="T175" s="10">
        <v>0.97207514512411597</v>
      </c>
      <c r="U175" s="10">
        <v>0.97366011609929259</v>
      </c>
      <c r="V175" s="10">
        <v>0.97524508707446955</v>
      </c>
      <c r="W175" s="10">
        <v>0.97683005804964651</v>
      </c>
      <c r="X175" s="10">
        <v>0.97841502902482302</v>
      </c>
      <c r="Y175" s="10">
        <v>0.97999999999999987</v>
      </c>
      <c r="Z175" s="13">
        <v>0.98158497097517639</v>
      </c>
      <c r="AA175" s="13">
        <v>0.98950982585106084</v>
      </c>
      <c r="AB175" s="13">
        <v>0.99217321723404051</v>
      </c>
      <c r="AC175" s="13">
        <v>0.99483660861702039</v>
      </c>
    </row>
    <row r="176" spans="1:29" x14ac:dyDescent="0.2">
      <c r="A176" s="2" t="s">
        <v>156</v>
      </c>
      <c r="B176" s="2" t="str">
        <f t="shared" si="10"/>
        <v>36</v>
      </c>
      <c r="C176" s="2">
        <v>36029</v>
      </c>
      <c r="D176" s="2" t="s">
        <v>181</v>
      </c>
      <c r="E176" s="10">
        <v>0.90799999999999981</v>
      </c>
      <c r="F176" s="10">
        <v>0.90899999999999992</v>
      </c>
      <c r="G176" s="10">
        <v>0.90999999999999981</v>
      </c>
      <c r="H176" s="10">
        <v>0.91099999999999959</v>
      </c>
      <c r="I176" s="10">
        <v>0.91199999999999992</v>
      </c>
      <c r="J176" s="10">
        <v>0.91299999999999981</v>
      </c>
      <c r="K176" s="10">
        <v>0.91399999999999981</v>
      </c>
      <c r="L176" s="10">
        <v>0.91499999999999992</v>
      </c>
      <c r="M176" s="10">
        <v>0.91600000000000004</v>
      </c>
      <c r="N176" s="10">
        <v>0.9169999999999997</v>
      </c>
      <c r="O176" s="10">
        <v>0.91799999999999971</v>
      </c>
      <c r="P176" s="10">
        <v>0.91899999999999959</v>
      </c>
      <c r="Q176" s="10">
        <v>0.91999999999999993</v>
      </c>
      <c r="R176" s="10">
        <v>0.92125000000000035</v>
      </c>
      <c r="S176" s="10">
        <v>0.92249999999999999</v>
      </c>
      <c r="T176" s="10">
        <v>0.92375000000000029</v>
      </c>
      <c r="U176" s="10">
        <v>0.92500000000000016</v>
      </c>
      <c r="V176" s="10">
        <v>0.92625000000000024</v>
      </c>
      <c r="W176" s="10">
        <v>0.92750000000000044</v>
      </c>
      <c r="X176" s="10">
        <v>0.92875000000000019</v>
      </c>
      <c r="Y176" s="10">
        <v>0.93000000000000038</v>
      </c>
      <c r="Z176" s="13">
        <v>0.93124999999999969</v>
      </c>
      <c r="AA176" s="13">
        <v>0.93750000000000022</v>
      </c>
      <c r="AB176" s="13">
        <v>0.9437500000000002</v>
      </c>
      <c r="AC176" s="13">
        <v>0.95000000000000018</v>
      </c>
    </row>
    <row r="177" spans="1:29" x14ac:dyDescent="0.2">
      <c r="A177" s="2" t="s">
        <v>156</v>
      </c>
      <c r="B177" s="2" t="str">
        <f t="shared" si="10"/>
        <v>36</v>
      </c>
      <c r="C177" s="2">
        <v>36030</v>
      </c>
      <c r="D177" s="2" t="s">
        <v>182</v>
      </c>
      <c r="E177" s="10">
        <v>0.92799999999999994</v>
      </c>
      <c r="F177" s="10">
        <v>0.92899999999999983</v>
      </c>
      <c r="G177" s="10">
        <v>0.92999999999999983</v>
      </c>
      <c r="H177" s="10">
        <v>0.93100000000000005</v>
      </c>
      <c r="I177" s="10">
        <v>0.93199999999999983</v>
      </c>
      <c r="J177" s="10">
        <v>0.93299999999999983</v>
      </c>
      <c r="K177" s="10">
        <v>0.93399999999999972</v>
      </c>
      <c r="L177" s="10">
        <v>0.93500000000000005</v>
      </c>
      <c r="M177" s="10">
        <v>0.93599999999999994</v>
      </c>
      <c r="N177" s="10">
        <v>0.93699999999999983</v>
      </c>
      <c r="O177" s="10">
        <v>0.93799999999999972</v>
      </c>
      <c r="P177" s="10">
        <v>0.93899999999999961</v>
      </c>
      <c r="Q177" s="10">
        <v>0.94</v>
      </c>
      <c r="R177" s="10">
        <v>0.94125000000000014</v>
      </c>
      <c r="S177" s="10">
        <v>0.94249999999999989</v>
      </c>
      <c r="T177" s="10">
        <v>0.9437500000000002</v>
      </c>
      <c r="U177" s="10">
        <v>0.94499999999999984</v>
      </c>
      <c r="V177" s="10">
        <v>0.94625000000000015</v>
      </c>
      <c r="W177" s="10">
        <v>0.94750000000000034</v>
      </c>
      <c r="X177" s="10">
        <v>0.94874999999999998</v>
      </c>
      <c r="Y177" s="10">
        <v>0.95000000000000029</v>
      </c>
      <c r="Z177" s="13">
        <v>0.95124999999999993</v>
      </c>
      <c r="AA177" s="13">
        <v>0.95749999999999991</v>
      </c>
      <c r="AB177" s="13">
        <v>0.96374999999999966</v>
      </c>
      <c r="AC177" s="13">
        <v>0.96999999999999964</v>
      </c>
    </row>
    <row r="178" spans="1:29" x14ac:dyDescent="0.2">
      <c r="A178" s="2" t="s">
        <v>156</v>
      </c>
      <c r="B178" s="2" t="str">
        <f t="shared" si="10"/>
        <v>36</v>
      </c>
      <c r="C178" s="2">
        <v>36031</v>
      </c>
      <c r="D178" s="2" t="s">
        <v>183</v>
      </c>
      <c r="E178" s="10">
        <v>0.79399999999999959</v>
      </c>
      <c r="F178" s="10">
        <v>0.79699999999999971</v>
      </c>
      <c r="G178" s="10">
        <v>0.79999999999999893</v>
      </c>
      <c r="H178" s="10">
        <v>0.80299999999999905</v>
      </c>
      <c r="I178" s="10">
        <v>0.80599999999999916</v>
      </c>
      <c r="J178" s="10">
        <v>0.80899999999999928</v>
      </c>
      <c r="K178" s="10">
        <v>0.81199999999999939</v>
      </c>
      <c r="L178" s="10">
        <v>0.8149999999999995</v>
      </c>
      <c r="M178" s="10">
        <v>0.81799999999999962</v>
      </c>
      <c r="N178" s="10">
        <v>0.82099999999999973</v>
      </c>
      <c r="O178" s="10">
        <v>0.82399999999999896</v>
      </c>
      <c r="P178" s="10">
        <v>0.82699999999999907</v>
      </c>
      <c r="Q178" s="10">
        <v>0.82999999999999918</v>
      </c>
      <c r="R178" s="10">
        <v>0.83250000000000046</v>
      </c>
      <c r="S178" s="10">
        <v>0.83499999999999996</v>
      </c>
      <c r="T178" s="10">
        <v>0.83750000000000036</v>
      </c>
      <c r="U178" s="10">
        <v>0.83999999999999986</v>
      </c>
      <c r="V178" s="10">
        <v>0.84250000000000025</v>
      </c>
      <c r="W178" s="10">
        <v>0.84500000000000064</v>
      </c>
      <c r="X178" s="10">
        <v>0.84750000000000014</v>
      </c>
      <c r="Y178" s="10">
        <v>0.85000000000000053</v>
      </c>
      <c r="Z178" s="13">
        <v>0.85250000000000004</v>
      </c>
      <c r="AA178" s="13">
        <v>0.86500000000000021</v>
      </c>
      <c r="AB178" s="13">
        <v>0.8774999999999995</v>
      </c>
      <c r="AC178" s="13">
        <v>0.88999999999999957</v>
      </c>
    </row>
    <row r="179" spans="1:29" x14ac:dyDescent="0.2">
      <c r="A179" s="2" t="s">
        <v>156</v>
      </c>
      <c r="B179" s="2" t="str">
        <f t="shared" si="10"/>
        <v>36</v>
      </c>
      <c r="C179" s="2">
        <v>36032</v>
      </c>
      <c r="D179" s="2" t="s">
        <v>184</v>
      </c>
      <c r="E179" s="10">
        <v>0.87599999999999989</v>
      </c>
      <c r="F179" s="10">
        <v>0.87799999999999967</v>
      </c>
      <c r="G179" s="10">
        <v>0.87999999999999945</v>
      </c>
      <c r="H179" s="10">
        <v>0.88199999999999923</v>
      </c>
      <c r="I179" s="10">
        <v>0.8839999999999999</v>
      </c>
      <c r="J179" s="10">
        <v>0.88599999999999968</v>
      </c>
      <c r="K179" s="10">
        <v>0.88799999999999946</v>
      </c>
      <c r="L179" s="10">
        <v>0.89000000000000012</v>
      </c>
      <c r="M179" s="10">
        <v>0.8919999999999999</v>
      </c>
      <c r="N179" s="10">
        <v>0.89399999999999968</v>
      </c>
      <c r="O179" s="10">
        <v>0.89599999999999946</v>
      </c>
      <c r="P179" s="10">
        <v>0.89799999999999913</v>
      </c>
      <c r="Q179" s="10">
        <v>0.89999999999999991</v>
      </c>
      <c r="R179" s="10">
        <v>0.90250000000000075</v>
      </c>
      <c r="S179" s="10">
        <v>0.90500000000000025</v>
      </c>
      <c r="T179" s="10">
        <v>0.90750000000000064</v>
      </c>
      <c r="U179" s="10">
        <v>0.91000000000000014</v>
      </c>
      <c r="V179" s="10">
        <v>0.91250000000000053</v>
      </c>
      <c r="W179" s="10">
        <v>0.91500000000000092</v>
      </c>
      <c r="X179" s="10">
        <v>0.91750000000000043</v>
      </c>
      <c r="Y179" s="10">
        <v>0.92000000000000082</v>
      </c>
      <c r="Z179" s="13">
        <v>0.92250000000000032</v>
      </c>
      <c r="AA179" s="13">
        <v>0.93500000000000061</v>
      </c>
      <c r="AB179" s="13">
        <v>0.94750000000000056</v>
      </c>
      <c r="AC179" s="13">
        <v>0.96000000000000085</v>
      </c>
    </row>
    <row r="180" spans="1:29" x14ac:dyDescent="0.2">
      <c r="A180" s="2" t="s">
        <v>156</v>
      </c>
      <c r="B180" s="2" t="str">
        <f t="shared" si="10"/>
        <v>36</v>
      </c>
      <c r="C180" s="2">
        <v>36033</v>
      </c>
      <c r="D180" s="2" t="s">
        <v>185</v>
      </c>
      <c r="E180" s="10">
        <v>0.96387549917055415</v>
      </c>
      <c r="F180" s="10">
        <v>0.96463471108425614</v>
      </c>
      <c r="G180" s="10">
        <v>0.96539392299795823</v>
      </c>
      <c r="H180" s="10">
        <v>0.96615313491166033</v>
      </c>
      <c r="I180" s="10">
        <v>0.96691234682536209</v>
      </c>
      <c r="J180" s="10">
        <v>0.9676715587390643</v>
      </c>
      <c r="K180" s="10">
        <v>0.96843077065276639</v>
      </c>
      <c r="L180" s="10">
        <v>0.96918998256646827</v>
      </c>
      <c r="M180" s="10">
        <v>0.96994919448017036</v>
      </c>
      <c r="N180" s="10">
        <v>0.97070840639387246</v>
      </c>
      <c r="O180" s="10">
        <v>0.97146761830757455</v>
      </c>
      <c r="P180" s="10">
        <v>0.97222683022127665</v>
      </c>
      <c r="Q180" s="10">
        <v>0.97298604213497852</v>
      </c>
      <c r="R180" s="10">
        <v>0.97374525404868062</v>
      </c>
      <c r="S180" s="10">
        <v>0.97450446596238272</v>
      </c>
      <c r="T180" s="10">
        <v>0.97526367787608459</v>
      </c>
      <c r="U180" s="10">
        <v>0.97602288978978669</v>
      </c>
      <c r="V180" s="10">
        <v>0.97678210170348878</v>
      </c>
      <c r="W180" s="10">
        <v>0.97754131361719088</v>
      </c>
      <c r="X180" s="10">
        <v>0.97830052553089297</v>
      </c>
      <c r="Y180" s="10">
        <v>0.97905973744459485</v>
      </c>
      <c r="Z180" s="13">
        <v>0.97981894935829705</v>
      </c>
      <c r="AA180" s="13">
        <v>0.98361500892680731</v>
      </c>
      <c r="AB180" s="13">
        <v>0.98741106849531746</v>
      </c>
      <c r="AC180" s="13">
        <v>0.99120712806382771</v>
      </c>
    </row>
    <row r="181" spans="1:29" x14ac:dyDescent="0.2">
      <c r="A181" s="2" t="s">
        <v>163</v>
      </c>
      <c r="B181" s="2" t="str">
        <f t="shared" si="10"/>
        <v>36</v>
      </c>
      <c r="C181" s="2">
        <v>36034</v>
      </c>
      <c r="D181" s="2" t="s">
        <v>186</v>
      </c>
      <c r="E181" s="10">
        <v>0.98767880374256534</v>
      </c>
      <c r="F181" s="10">
        <v>0.98781827175521797</v>
      </c>
      <c r="G181" s="10">
        <v>0.98795773976787082</v>
      </c>
      <c r="H181" s="10">
        <v>0.98809720778052346</v>
      </c>
      <c r="I181" s="10">
        <v>0.9882366757931762</v>
      </c>
      <c r="J181" s="10">
        <v>0.98837614380582894</v>
      </c>
      <c r="K181" s="10">
        <v>0.9885156118184818</v>
      </c>
      <c r="L181" s="10">
        <v>0.98865507983113443</v>
      </c>
      <c r="M181" s="10">
        <v>0.9887945478437874</v>
      </c>
      <c r="N181" s="10">
        <v>0.98893401585644025</v>
      </c>
      <c r="O181" s="10">
        <v>0.98907348386909288</v>
      </c>
      <c r="P181" s="10">
        <v>0.98921295188174574</v>
      </c>
      <c r="Q181" s="10">
        <v>0.98935241989439837</v>
      </c>
      <c r="R181" s="10">
        <v>0.98943336740759857</v>
      </c>
      <c r="S181" s="10">
        <v>0.98951431492079889</v>
      </c>
      <c r="T181" s="10">
        <v>0.98959526243399898</v>
      </c>
      <c r="U181" s="10">
        <v>0.98967620994719918</v>
      </c>
      <c r="V181" s="10">
        <v>0.98975715746039938</v>
      </c>
      <c r="W181" s="10">
        <v>0.98983810497359959</v>
      </c>
      <c r="X181" s="10">
        <v>0.9899190524867999</v>
      </c>
      <c r="Y181" s="10">
        <v>0.98999999999999988</v>
      </c>
      <c r="Z181" s="13">
        <v>0.99008094751320008</v>
      </c>
      <c r="AA181" s="13">
        <v>0.99048568507920121</v>
      </c>
      <c r="AB181" s="13">
        <v>0.99089042264520222</v>
      </c>
      <c r="AC181" s="13">
        <v>0.99129516021120312</v>
      </c>
    </row>
    <row r="182" spans="1:29" x14ac:dyDescent="0.2">
      <c r="A182" s="2" t="s">
        <v>3</v>
      </c>
      <c r="B182" s="2" t="str">
        <f t="shared" si="10"/>
        <v>36</v>
      </c>
      <c r="C182" s="2">
        <v>36035</v>
      </c>
      <c r="D182" s="2" t="s">
        <v>187</v>
      </c>
      <c r="E182" s="10">
        <v>0.89400000000000024</v>
      </c>
      <c r="F182" s="10">
        <v>0.89700000000000024</v>
      </c>
      <c r="G182" s="10">
        <v>0.90000000000000036</v>
      </c>
      <c r="H182" s="10">
        <v>0.90300000000000047</v>
      </c>
      <c r="I182" s="10">
        <v>0.90600000000000058</v>
      </c>
      <c r="J182" s="10">
        <v>0.90900000000000081</v>
      </c>
      <c r="K182" s="10">
        <v>0.91199999999999992</v>
      </c>
      <c r="L182" s="10">
        <v>0.91500000000000004</v>
      </c>
      <c r="M182" s="10">
        <v>0.91800000000000015</v>
      </c>
      <c r="N182" s="10">
        <v>0.92100000000000026</v>
      </c>
      <c r="O182" s="10">
        <v>0.92400000000000038</v>
      </c>
      <c r="P182" s="10">
        <v>0.92700000000000038</v>
      </c>
      <c r="Q182" s="10">
        <v>0.9300000000000006</v>
      </c>
      <c r="R182" s="10">
        <v>0.93299999999999983</v>
      </c>
      <c r="S182" s="10">
        <v>0.93599999999999994</v>
      </c>
      <c r="T182" s="10">
        <v>0.93900000000000006</v>
      </c>
      <c r="U182" s="10">
        <v>0.94200000000000028</v>
      </c>
      <c r="V182" s="10">
        <v>0.94500000000000017</v>
      </c>
      <c r="W182" s="10">
        <v>0.94799999999999951</v>
      </c>
      <c r="X182" s="10">
        <v>0.95099999999999973</v>
      </c>
      <c r="Y182" s="10">
        <v>0.95399999999999963</v>
      </c>
      <c r="Z182" s="13">
        <v>0.95700000000000074</v>
      </c>
      <c r="AA182" s="13">
        <v>0.97200000000000053</v>
      </c>
      <c r="AB182" s="13">
        <v>0.98049999999999971</v>
      </c>
      <c r="AC182" s="13">
        <v>0.98899999999999999</v>
      </c>
    </row>
    <row r="183" spans="1:29" x14ac:dyDescent="0.2">
      <c r="A183" s="2" t="s">
        <v>156</v>
      </c>
      <c r="B183" s="2" t="str">
        <f t="shared" si="10"/>
        <v>36</v>
      </c>
      <c r="C183" s="2">
        <v>36036</v>
      </c>
      <c r="D183" s="2" t="s">
        <v>188</v>
      </c>
      <c r="E183" s="10">
        <v>0.78648871391788511</v>
      </c>
      <c r="F183" s="10">
        <v>0.79188937468597753</v>
      </c>
      <c r="G183" s="10">
        <v>0.79729003545407018</v>
      </c>
      <c r="H183" s="10">
        <v>0.8026906962221626</v>
      </c>
      <c r="I183" s="10">
        <v>0.80809135699025536</v>
      </c>
      <c r="J183" s="10">
        <v>0.81349201775834779</v>
      </c>
      <c r="K183" s="10">
        <v>0.81889267852644032</v>
      </c>
      <c r="L183" s="10">
        <v>0.82429333929453297</v>
      </c>
      <c r="M183" s="10">
        <v>0.8296940000626255</v>
      </c>
      <c r="N183" s="10">
        <v>0.83509466083071804</v>
      </c>
      <c r="O183" s="10">
        <v>0.84049532159881224</v>
      </c>
      <c r="P183" s="10">
        <v>0.84589598236690478</v>
      </c>
      <c r="Q183" s="10">
        <v>0.85129664313499731</v>
      </c>
      <c r="R183" s="10">
        <v>0.86363456274311901</v>
      </c>
      <c r="S183" s="10">
        <v>0.87597248235124425</v>
      </c>
      <c r="T183" s="10">
        <v>0.8883104019593695</v>
      </c>
      <c r="U183" s="10">
        <v>0.9006483215674983</v>
      </c>
      <c r="V183" s="10">
        <v>0.91298624117562355</v>
      </c>
      <c r="W183" s="10">
        <v>0.92532416078374879</v>
      </c>
      <c r="X183" s="10">
        <v>0.93766208039187404</v>
      </c>
      <c r="Y183" s="10">
        <v>0.94999999999999929</v>
      </c>
      <c r="Z183" s="13">
        <v>0.95749999999999957</v>
      </c>
      <c r="AA183" s="13">
        <v>0.99500000000000099</v>
      </c>
      <c r="AB183" s="13">
        <v>0.99583333333333335</v>
      </c>
      <c r="AC183" s="13">
        <v>0.9966666666666667</v>
      </c>
    </row>
    <row r="184" spans="1:29" x14ac:dyDescent="0.2">
      <c r="A184" s="2" t="s">
        <v>150</v>
      </c>
      <c r="B184" s="2" t="str">
        <f t="shared" si="10"/>
        <v>36</v>
      </c>
      <c r="C184" s="2">
        <v>36037</v>
      </c>
      <c r="D184" s="2" t="s">
        <v>189</v>
      </c>
      <c r="E184" s="10">
        <v>0.99595843217306235</v>
      </c>
      <c r="F184" s="10">
        <v>0.99595843217306224</v>
      </c>
      <c r="G184" s="10">
        <v>0.99595843217306212</v>
      </c>
      <c r="H184" s="10">
        <v>0.99595843217306224</v>
      </c>
      <c r="I184" s="10">
        <v>0.99595843217306224</v>
      </c>
      <c r="J184" s="10">
        <v>0.99595843217306235</v>
      </c>
      <c r="K184" s="10">
        <v>0.99595843217306224</v>
      </c>
      <c r="L184" s="10">
        <v>0.99595843217306224</v>
      </c>
      <c r="M184" s="10">
        <v>0.99595843217306224</v>
      </c>
      <c r="N184" s="10">
        <v>0.99595843217306224</v>
      </c>
      <c r="O184" s="10">
        <v>0.99595843217306224</v>
      </c>
      <c r="P184" s="10">
        <v>0.99595843217306224</v>
      </c>
      <c r="Q184" s="10">
        <v>0.99595843217306224</v>
      </c>
      <c r="R184" s="10">
        <v>0.99595843217306235</v>
      </c>
      <c r="S184" s="10">
        <v>0.99595843217306224</v>
      </c>
      <c r="T184" s="10">
        <v>0.99595843217306224</v>
      </c>
      <c r="U184" s="10">
        <v>0.99595843217306224</v>
      </c>
      <c r="V184" s="10">
        <v>0.99595843217306224</v>
      </c>
      <c r="W184" s="10">
        <v>0.99595843217306224</v>
      </c>
      <c r="X184" s="10">
        <v>0.99595843217306224</v>
      </c>
      <c r="Y184" s="10">
        <v>0.99595843217306224</v>
      </c>
      <c r="Z184" s="13">
        <v>0.99595843217306224</v>
      </c>
      <c r="AA184" s="13">
        <v>0.99595843217306224</v>
      </c>
      <c r="AB184" s="13">
        <v>0.99595843217306224</v>
      </c>
      <c r="AC184" s="13">
        <v>0.99595843217306224</v>
      </c>
    </row>
    <row r="185" spans="1:29" x14ac:dyDescent="0.2">
      <c r="A185" s="2" t="s">
        <v>150</v>
      </c>
      <c r="B185" s="2" t="str">
        <f t="shared" si="10"/>
        <v>36</v>
      </c>
      <c r="C185" s="2">
        <v>36038</v>
      </c>
      <c r="D185" s="2" t="s">
        <v>190</v>
      </c>
      <c r="E185" s="10">
        <v>0.99839040270074753</v>
      </c>
      <c r="F185" s="10">
        <v>0.99839040270074753</v>
      </c>
      <c r="G185" s="10">
        <v>0.99839040270074753</v>
      </c>
      <c r="H185" s="10">
        <v>0.99839040270074741</v>
      </c>
      <c r="I185" s="10">
        <v>0.99839040270074753</v>
      </c>
      <c r="J185" s="10">
        <v>0.99839040270074753</v>
      </c>
      <c r="K185" s="10">
        <v>0.99839040270074764</v>
      </c>
      <c r="L185" s="10">
        <v>0.99839040270074753</v>
      </c>
      <c r="M185" s="10">
        <v>0.99839040270074753</v>
      </c>
      <c r="N185" s="10">
        <v>0.99839040270074753</v>
      </c>
      <c r="O185" s="10">
        <v>0.99839040270074753</v>
      </c>
      <c r="P185" s="10">
        <v>0.99839040270074753</v>
      </c>
      <c r="Q185" s="10">
        <v>0.99839040270074753</v>
      </c>
      <c r="R185" s="10">
        <v>0.99839040270074753</v>
      </c>
      <c r="S185" s="10">
        <v>0.99839040270074753</v>
      </c>
      <c r="T185" s="10">
        <v>0.99839040270074764</v>
      </c>
      <c r="U185" s="10">
        <v>0.99839040270074753</v>
      </c>
      <c r="V185" s="10">
        <v>0.99839040270074753</v>
      </c>
      <c r="W185" s="10">
        <v>0.99839040270074753</v>
      </c>
      <c r="X185" s="10">
        <v>0.99839040270074753</v>
      </c>
      <c r="Y185" s="10">
        <v>0.99839040270074753</v>
      </c>
      <c r="Z185" s="13">
        <v>0.99839040270074753</v>
      </c>
      <c r="AA185" s="13">
        <v>0.99839040270074753</v>
      </c>
      <c r="AB185" s="13">
        <v>0.99839040270074753</v>
      </c>
      <c r="AC185" s="13">
        <v>0.99839040270074753</v>
      </c>
    </row>
    <row r="186" spans="1:29" x14ac:dyDescent="0.2">
      <c r="A186" s="2" t="s">
        <v>150</v>
      </c>
      <c r="B186" s="2" t="str">
        <f t="shared" si="10"/>
        <v>36</v>
      </c>
      <c r="C186" s="2">
        <v>36039</v>
      </c>
      <c r="D186" s="2" t="s">
        <v>191</v>
      </c>
      <c r="E186" s="10">
        <v>0.99751609361339466</v>
      </c>
      <c r="F186" s="10">
        <v>0.99751609361339466</v>
      </c>
      <c r="G186" s="10">
        <v>0.99751609361339455</v>
      </c>
      <c r="H186" s="10">
        <v>0.99751609361339466</v>
      </c>
      <c r="I186" s="10">
        <v>0.99751609361339466</v>
      </c>
      <c r="J186" s="10">
        <v>0.99751609361339455</v>
      </c>
      <c r="K186" s="10">
        <v>0.99751609361339466</v>
      </c>
      <c r="L186" s="10">
        <v>0.99751609361339477</v>
      </c>
      <c r="M186" s="10">
        <v>0.99751609361339466</v>
      </c>
      <c r="N186" s="10">
        <v>0.99751609361339466</v>
      </c>
      <c r="O186" s="10">
        <v>0.99751609361339466</v>
      </c>
      <c r="P186" s="10">
        <v>0.99751609361339466</v>
      </c>
      <c r="Q186" s="10">
        <v>0.99751609361339466</v>
      </c>
      <c r="R186" s="10">
        <v>0.99751609361339466</v>
      </c>
      <c r="S186" s="10">
        <v>0.99751609361339477</v>
      </c>
      <c r="T186" s="10">
        <v>0.99751609361339455</v>
      </c>
      <c r="U186" s="10">
        <v>0.99751609361339477</v>
      </c>
      <c r="V186" s="10">
        <v>0.99751609361339477</v>
      </c>
      <c r="W186" s="10">
        <v>0.99751609361339466</v>
      </c>
      <c r="X186" s="10">
        <v>0.99751609361339466</v>
      </c>
      <c r="Y186" s="10">
        <v>0.99751609361339466</v>
      </c>
      <c r="Z186" s="13">
        <v>0.99751609361339466</v>
      </c>
      <c r="AA186" s="13">
        <v>0.99751609361339466</v>
      </c>
      <c r="AB186" s="13">
        <v>0.99751609361339477</v>
      </c>
      <c r="AC186" s="13">
        <v>0.99751609361339466</v>
      </c>
    </row>
    <row r="187" spans="1:29" x14ac:dyDescent="0.2">
      <c r="A187" s="2" t="s">
        <v>156</v>
      </c>
      <c r="B187" s="2" t="str">
        <f t="shared" si="10"/>
        <v>36</v>
      </c>
      <c r="C187" s="2">
        <v>36040</v>
      </c>
      <c r="D187" s="2" t="s">
        <v>192</v>
      </c>
      <c r="E187" s="10">
        <v>0.99555577800427109</v>
      </c>
      <c r="F187" s="10">
        <v>0.9955557780042712</v>
      </c>
      <c r="G187" s="10">
        <v>0.99555577800427097</v>
      </c>
      <c r="H187" s="10">
        <v>0.99555577800427097</v>
      </c>
      <c r="I187" s="10">
        <v>0.99555577800427109</v>
      </c>
      <c r="J187" s="10">
        <v>0.99555577800427109</v>
      </c>
      <c r="K187" s="10">
        <v>0.99555577800427097</v>
      </c>
      <c r="L187" s="10">
        <v>0.99555577800427109</v>
      </c>
      <c r="M187" s="10">
        <v>0.9955557780042712</v>
      </c>
      <c r="N187" s="10">
        <v>0.99555577800427109</v>
      </c>
      <c r="O187" s="10">
        <v>0.99555577800427109</v>
      </c>
      <c r="P187" s="10">
        <v>0.99555577800427109</v>
      </c>
      <c r="Q187" s="10">
        <v>0.9955557780042712</v>
      </c>
      <c r="R187" s="10">
        <v>0.9955557780042712</v>
      </c>
      <c r="S187" s="10">
        <v>0.99555577800427097</v>
      </c>
      <c r="T187" s="10">
        <v>0.99555577800427109</v>
      </c>
      <c r="U187" s="10">
        <v>0.9955557780042712</v>
      </c>
      <c r="V187" s="10">
        <v>0.99555577800427109</v>
      </c>
      <c r="W187" s="10">
        <v>0.99555577800427109</v>
      </c>
      <c r="X187" s="10">
        <v>0.99555577800427109</v>
      </c>
      <c r="Y187" s="10">
        <v>0.99555577800427109</v>
      </c>
      <c r="Z187" s="13">
        <v>0.99555577800427109</v>
      </c>
      <c r="AA187" s="13">
        <v>0.99555577800427097</v>
      </c>
      <c r="AB187" s="13">
        <v>0.9955557780042712</v>
      </c>
      <c r="AC187" s="13">
        <v>0.99555577800427109</v>
      </c>
    </row>
    <row r="188" spans="1:29" x14ac:dyDescent="0.2">
      <c r="A188" s="2" t="s">
        <v>156</v>
      </c>
      <c r="B188" s="2" t="str">
        <f t="shared" si="10"/>
        <v>36</v>
      </c>
      <c r="C188" s="2">
        <v>36041</v>
      </c>
      <c r="D188" s="2" t="s">
        <v>193</v>
      </c>
      <c r="E188" s="10">
        <v>0.97275539297433966</v>
      </c>
      <c r="F188" s="10">
        <v>0.97275539297433966</v>
      </c>
      <c r="G188" s="10">
        <v>0.97275539297433966</v>
      </c>
      <c r="H188" s="10">
        <v>0.97275539297433966</v>
      </c>
      <c r="I188" s="10">
        <v>0.97275539297433977</v>
      </c>
      <c r="J188" s="10">
        <v>0.97275539297433966</v>
      </c>
      <c r="K188" s="10">
        <v>0.97275539297433966</v>
      </c>
      <c r="L188" s="10">
        <v>0.97275539297433977</v>
      </c>
      <c r="M188" s="10">
        <v>0.97275539297433966</v>
      </c>
      <c r="N188" s="10">
        <v>0.97275539297433977</v>
      </c>
      <c r="O188" s="10">
        <v>0.97275539297433966</v>
      </c>
      <c r="P188" s="10">
        <v>0.97275539297433966</v>
      </c>
      <c r="Q188" s="10">
        <v>0.97275539297433966</v>
      </c>
      <c r="R188" s="10">
        <v>0.97366096885254694</v>
      </c>
      <c r="S188" s="10">
        <v>0.97456654473075466</v>
      </c>
      <c r="T188" s="10">
        <v>0.97547212060896227</v>
      </c>
      <c r="U188" s="10">
        <v>0.97637769648716977</v>
      </c>
      <c r="V188" s="10">
        <v>0.97728327236537715</v>
      </c>
      <c r="W188" s="10">
        <v>0.97818884824358476</v>
      </c>
      <c r="X188" s="10">
        <v>0.97909442412179226</v>
      </c>
      <c r="Y188" s="10">
        <v>0.98</v>
      </c>
      <c r="Z188" s="13">
        <v>0.98090557587820737</v>
      </c>
      <c r="AA188" s="13">
        <v>0.9854334552692452</v>
      </c>
      <c r="AB188" s="13">
        <v>0.98945563684616356</v>
      </c>
      <c r="AC188" s="13">
        <v>0.9934778184230818</v>
      </c>
    </row>
    <row r="189" spans="1:29" x14ac:dyDescent="0.2">
      <c r="A189" s="2" t="s">
        <v>156</v>
      </c>
      <c r="B189" s="2" t="str">
        <f t="shared" si="10"/>
        <v>36</v>
      </c>
      <c r="C189" s="2">
        <v>36042</v>
      </c>
      <c r="D189" s="2" t="s">
        <v>194</v>
      </c>
      <c r="E189" s="10">
        <v>0.98178802057379067</v>
      </c>
      <c r="F189" s="10">
        <v>0.98178802057379067</v>
      </c>
      <c r="G189" s="10">
        <v>0.98178802057379067</v>
      </c>
      <c r="H189" s="10">
        <v>0.98178802057379067</v>
      </c>
      <c r="I189" s="10">
        <v>0.98178802057379067</v>
      </c>
      <c r="J189" s="10">
        <v>0.98178802057379067</v>
      </c>
      <c r="K189" s="10">
        <v>0.98178802057379067</v>
      </c>
      <c r="L189" s="10">
        <v>0.98178802057379067</v>
      </c>
      <c r="M189" s="10">
        <v>0.98178802057379055</v>
      </c>
      <c r="N189" s="10">
        <v>0.98178802057379067</v>
      </c>
      <c r="O189" s="10">
        <v>0.98178802057379067</v>
      </c>
      <c r="P189" s="10">
        <v>0.98178802057379067</v>
      </c>
      <c r="Q189" s="10">
        <v>0.98178802057379067</v>
      </c>
      <c r="R189" s="10">
        <v>0.98178802057379067</v>
      </c>
      <c r="S189" s="10">
        <v>0.98178802057379067</v>
      </c>
      <c r="T189" s="10">
        <v>0.98178802057379067</v>
      </c>
      <c r="U189" s="10">
        <v>0.98178802057379067</v>
      </c>
      <c r="V189" s="10">
        <v>0.98178802057379067</v>
      </c>
      <c r="W189" s="10">
        <v>0.98178802057379067</v>
      </c>
      <c r="X189" s="10">
        <v>0.98178802057379067</v>
      </c>
      <c r="Y189" s="10">
        <v>0.98178802057379067</v>
      </c>
      <c r="Z189" s="13">
        <v>0.98178802057379078</v>
      </c>
      <c r="AA189" s="13">
        <v>0.98178802057379067</v>
      </c>
      <c r="AB189" s="13">
        <v>0.98178802057379078</v>
      </c>
      <c r="AC189" s="13">
        <v>0.98178802057379067</v>
      </c>
    </row>
    <row r="190" spans="1:29" x14ac:dyDescent="0.2">
      <c r="A190" s="2" t="s">
        <v>156</v>
      </c>
      <c r="B190" s="2" t="str">
        <f t="shared" si="10"/>
        <v>36</v>
      </c>
      <c r="C190" s="2">
        <v>36043</v>
      </c>
      <c r="D190" s="2" t="s">
        <v>195</v>
      </c>
      <c r="E190" s="10">
        <v>0.97736354122958458</v>
      </c>
      <c r="F190" s="10">
        <v>0.97742277334499827</v>
      </c>
      <c r="G190" s="10">
        <v>0.97748200546041186</v>
      </c>
      <c r="H190" s="10">
        <v>0.97754123757582567</v>
      </c>
      <c r="I190" s="10">
        <v>0.97760046969123904</v>
      </c>
      <c r="J190" s="10">
        <v>0.97765970180665263</v>
      </c>
      <c r="K190" s="10">
        <v>0.97771893392206644</v>
      </c>
      <c r="L190" s="10">
        <v>0.97777816603748013</v>
      </c>
      <c r="M190" s="10">
        <v>0.97783739815289372</v>
      </c>
      <c r="N190" s="10">
        <v>0.9778966302683072</v>
      </c>
      <c r="O190" s="10">
        <v>0.9779558623837209</v>
      </c>
      <c r="P190" s="10">
        <v>0.97801509449913449</v>
      </c>
      <c r="Q190" s="10">
        <v>0.97807432661454807</v>
      </c>
      <c r="R190" s="10">
        <v>0.9783150357877296</v>
      </c>
      <c r="S190" s="10">
        <v>0.97855574496091113</v>
      </c>
      <c r="T190" s="10">
        <v>0.97879645413409266</v>
      </c>
      <c r="U190" s="10">
        <v>0.97903716330727408</v>
      </c>
      <c r="V190" s="10">
        <v>0.97927787248045572</v>
      </c>
      <c r="W190" s="10">
        <v>0.97951858165363703</v>
      </c>
      <c r="X190" s="10">
        <v>0.97975929082681856</v>
      </c>
      <c r="Y190" s="10">
        <v>0.97999999999999987</v>
      </c>
      <c r="Z190" s="13">
        <v>0.9802407091731814</v>
      </c>
      <c r="AA190" s="13">
        <v>0.98144425503908872</v>
      </c>
      <c r="AB190" s="13">
        <v>0.98264780090499626</v>
      </c>
      <c r="AC190" s="13">
        <v>0.98385134677090358</v>
      </c>
    </row>
    <row r="191" spans="1:29" x14ac:dyDescent="0.2">
      <c r="A191" s="2" t="s">
        <v>150</v>
      </c>
      <c r="B191" s="2" t="str">
        <f t="shared" si="10"/>
        <v>36</v>
      </c>
      <c r="C191" s="2">
        <v>36044</v>
      </c>
      <c r="D191" s="2" t="s">
        <v>196</v>
      </c>
      <c r="E191" s="10">
        <v>0.99176735498030211</v>
      </c>
      <c r="F191" s="10">
        <v>0.99176735498030211</v>
      </c>
      <c r="G191" s="10">
        <v>0.991767354980302</v>
      </c>
      <c r="H191" s="10">
        <v>0.99176735498030189</v>
      </c>
      <c r="I191" s="10">
        <v>0.991767354980302</v>
      </c>
      <c r="J191" s="10">
        <v>0.991767354980302</v>
      </c>
      <c r="K191" s="10">
        <v>0.991767354980302</v>
      </c>
      <c r="L191" s="10">
        <v>0.991767354980302</v>
      </c>
      <c r="M191" s="10">
        <v>0.991767354980302</v>
      </c>
      <c r="N191" s="10">
        <v>0.991767354980302</v>
      </c>
      <c r="O191" s="10">
        <v>0.991767354980302</v>
      </c>
      <c r="P191" s="10">
        <v>0.991767354980302</v>
      </c>
      <c r="Q191" s="10">
        <v>0.991767354980302</v>
      </c>
      <c r="R191" s="10">
        <v>0.991767354980302</v>
      </c>
      <c r="S191" s="10">
        <v>0.991767354980302</v>
      </c>
      <c r="T191" s="10">
        <v>0.991767354980302</v>
      </c>
      <c r="U191" s="10">
        <v>0.991767354980302</v>
      </c>
      <c r="V191" s="10">
        <v>0.991767354980302</v>
      </c>
      <c r="W191" s="10">
        <v>0.991767354980302</v>
      </c>
      <c r="X191" s="10">
        <v>0.991767354980302</v>
      </c>
      <c r="Y191" s="10">
        <v>0.991767354980302</v>
      </c>
      <c r="Z191" s="13">
        <v>0.991767354980302</v>
      </c>
      <c r="AA191" s="13">
        <v>0.991767354980302</v>
      </c>
      <c r="AB191" s="13">
        <v>0.991767354980302</v>
      </c>
      <c r="AC191" s="13">
        <v>0.991767354980302</v>
      </c>
    </row>
    <row r="192" spans="1:29" x14ac:dyDescent="0.2">
      <c r="A192" s="2" t="s">
        <v>156</v>
      </c>
      <c r="B192" s="2" t="str">
        <f t="shared" si="10"/>
        <v>36</v>
      </c>
      <c r="C192" s="2">
        <v>36045</v>
      </c>
      <c r="D192" s="2" t="s">
        <v>197</v>
      </c>
      <c r="E192" s="10">
        <v>0.9558539757694875</v>
      </c>
      <c r="F192" s="10">
        <v>0.9558539757694875</v>
      </c>
      <c r="G192" s="10">
        <v>0.9558539757694875</v>
      </c>
      <c r="H192" s="10">
        <v>0.95585397576948739</v>
      </c>
      <c r="I192" s="10">
        <v>0.9558539757694875</v>
      </c>
      <c r="J192" s="10">
        <v>0.9558539757694875</v>
      </c>
      <c r="K192" s="10">
        <v>0.9558539757694875</v>
      </c>
      <c r="L192" s="10">
        <v>0.95585397576948739</v>
      </c>
      <c r="M192" s="10">
        <v>0.95585397576948761</v>
      </c>
      <c r="N192" s="10">
        <v>0.9558539757694875</v>
      </c>
      <c r="O192" s="10">
        <v>0.9558539757694875</v>
      </c>
      <c r="P192" s="10">
        <v>0.95585397576948739</v>
      </c>
      <c r="Q192" s="10">
        <v>0.95585397576948761</v>
      </c>
      <c r="R192" s="10">
        <v>0.95762222879830139</v>
      </c>
      <c r="S192" s="10">
        <v>0.9593904818271155</v>
      </c>
      <c r="T192" s="10">
        <v>0.96115873485592951</v>
      </c>
      <c r="U192" s="10">
        <v>0.96292698788474385</v>
      </c>
      <c r="V192" s="10">
        <v>0.96469524091355785</v>
      </c>
      <c r="W192" s="10">
        <v>0.96646349394237197</v>
      </c>
      <c r="X192" s="10">
        <v>0.96823174697118608</v>
      </c>
      <c r="Y192" s="10">
        <v>0.9700000000000002</v>
      </c>
      <c r="Z192" s="13">
        <v>0.97176825302881387</v>
      </c>
      <c r="AA192" s="13">
        <v>0.98060951817288444</v>
      </c>
      <c r="AB192" s="13">
        <v>0.98623967878192276</v>
      </c>
      <c r="AC192" s="13">
        <v>0.99186983939096129</v>
      </c>
    </row>
    <row r="193" spans="1:29" x14ac:dyDescent="0.2">
      <c r="A193" s="2" t="s">
        <v>156</v>
      </c>
      <c r="B193" s="2" t="str">
        <f t="shared" si="10"/>
        <v>36</v>
      </c>
      <c r="C193" s="2">
        <v>36046</v>
      </c>
      <c r="D193" s="2" t="s">
        <v>198</v>
      </c>
      <c r="E193" s="10">
        <v>0.9726367916133456</v>
      </c>
      <c r="F193" s="10">
        <v>0.9726367916133456</v>
      </c>
      <c r="G193" s="10">
        <v>0.9726367916133456</v>
      </c>
      <c r="H193" s="10">
        <v>0.9726367916133456</v>
      </c>
      <c r="I193" s="10">
        <v>0.9726367916133456</v>
      </c>
      <c r="J193" s="10">
        <v>0.97263679161334549</v>
      </c>
      <c r="K193" s="10">
        <v>0.9726367916133456</v>
      </c>
      <c r="L193" s="10">
        <v>0.97263679161334549</v>
      </c>
      <c r="M193" s="10">
        <v>0.9726367916133456</v>
      </c>
      <c r="N193" s="10">
        <v>0.9726367916133456</v>
      </c>
      <c r="O193" s="10">
        <v>0.9726367916133456</v>
      </c>
      <c r="P193" s="10">
        <v>0.9726367916133456</v>
      </c>
      <c r="Q193" s="10">
        <v>0.9726367916133456</v>
      </c>
      <c r="R193" s="10">
        <v>0.97355719266167728</v>
      </c>
      <c r="S193" s="10">
        <v>0.97447759371000897</v>
      </c>
      <c r="T193" s="10">
        <v>0.97539799475834077</v>
      </c>
      <c r="U193" s="10">
        <v>0.97631839580667279</v>
      </c>
      <c r="V193" s="10">
        <v>0.97723879685500448</v>
      </c>
      <c r="W193" s="10">
        <v>0.97815919790333616</v>
      </c>
      <c r="X193" s="10">
        <v>0.97907959895166807</v>
      </c>
      <c r="Y193" s="10">
        <v>0.98</v>
      </c>
      <c r="Z193" s="13">
        <v>0.98092040104833189</v>
      </c>
      <c r="AA193" s="13">
        <v>0.98552240628999044</v>
      </c>
      <c r="AB193" s="13">
        <v>0.98951493752666031</v>
      </c>
      <c r="AC193" s="13">
        <v>0.9935074687633304</v>
      </c>
    </row>
    <row r="194" spans="1:29" x14ac:dyDescent="0.2">
      <c r="A194" s="2" t="s">
        <v>156</v>
      </c>
      <c r="B194" s="2" t="str">
        <f t="shared" si="10"/>
        <v>36</v>
      </c>
      <c r="C194" s="2">
        <v>36047</v>
      </c>
      <c r="D194" s="2" t="s">
        <v>199</v>
      </c>
      <c r="E194" s="10">
        <v>0.91400000000000059</v>
      </c>
      <c r="F194" s="10">
        <v>0.91700000000000059</v>
      </c>
      <c r="G194" s="10">
        <v>0.91999999999999993</v>
      </c>
      <c r="H194" s="10">
        <v>0.92300000000000015</v>
      </c>
      <c r="I194" s="10">
        <v>0.92600000000000027</v>
      </c>
      <c r="J194" s="10">
        <v>0.92900000000000038</v>
      </c>
      <c r="K194" s="10">
        <v>0.93200000000000038</v>
      </c>
      <c r="L194" s="10">
        <v>0.93500000000000039</v>
      </c>
      <c r="M194" s="10">
        <v>0.93800000000000061</v>
      </c>
      <c r="N194" s="10">
        <v>0.94100000000000061</v>
      </c>
      <c r="O194" s="10">
        <v>0.94399999999999984</v>
      </c>
      <c r="P194" s="10">
        <v>0.94699999999999995</v>
      </c>
      <c r="Q194" s="10">
        <v>0.95000000000000018</v>
      </c>
      <c r="R194" s="10">
        <v>0.9529999999999994</v>
      </c>
      <c r="S194" s="10">
        <v>0.95599999999999963</v>
      </c>
      <c r="T194" s="10">
        <v>0.95899999999999963</v>
      </c>
      <c r="U194" s="10">
        <v>0.96199999999999974</v>
      </c>
      <c r="V194" s="10">
        <v>0.96499999999999986</v>
      </c>
      <c r="W194" s="10">
        <v>0.96799999999999997</v>
      </c>
      <c r="X194" s="10">
        <v>0.97099999999999997</v>
      </c>
      <c r="Y194" s="10">
        <v>0.9740000000000002</v>
      </c>
      <c r="Z194" s="13">
        <v>0.97700000000000042</v>
      </c>
      <c r="AA194" s="13">
        <v>0.99199999999999999</v>
      </c>
      <c r="AB194" s="13">
        <v>0.99383333333333335</v>
      </c>
      <c r="AC194" s="13">
        <v>0.9956666666666667</v>
      </c>
    </row>
    <row r="195" spans="1:29" x14ac:dyDescent="0.2">
      <c r="A195" s="2" t="s">
        <v>200</v>
      </c>
      <c r="B195" s="2" t="str">
        <f t="shared" si="10"/>
        <v>37</v>
      </c>
      <c r="C195" s="2">
        <v>37001</v>
      </c>
      <c r="D195" s="2" t="s">
        <v>201</v>
      </c>
      <c r="E195" s="10">
        <v>0.97110824340404522</v>
      </c>
      <c r="F195" s="10">
        <v>0.97204418982035568</v>
      </c>
      <c r="G195" s="10">
        <v>0.97298013623666624</v>
      </c>
      <c r="H195" s="10">
        <v>0.97391608265297669</v>
      </c>
      <c r="I195" s="10">
        <v>0.97485202906928736</v>
      </c>
      <c r="J195" s="10">
        <v>0.9757879754855977</v>
      </c>
      <c r="K195" s="10">
        <v>0.97672392190190827</v>
      </c>
      <c r="L195" s="10">
        <v>0.97765986831821872</v>
      </c>
      <c r="M195" s="10">
        <v>0.97859581473452895</v>
      </c>
      <c r="N195" s="10">
        <v>0.97953176115083962</v>
      </c>
      <c r="O195" s="10">
        <v>0.98046770756715018</v>
      </c>
      <c r="P195" s="10">
        <v>0.98140365398346052</v>
      </c>
      <c r="Q195" s="10">
        <v>0.98233960039977108</v>
      </c>
      <c r="R195" s="10">
        <v>0.98327554681608176</v>
      </c>
      <c r="S195" s="10">
        <v>0.9842114932323921</v>
      </c>
      <c r="T195" s="10">
        <v>0.98514743964870255</v>
      </c>
      <c r="U195" s="10">
        <v>0.986083386065013</v>
      </c>
      <c r="V195" s="10">
        <v>0.98701933248132356</v>
      </c>
      <c r="W195" s="10">
        <v>0.98795527889763413</v>
      </c>
      <c r="X195" s="10">
        <v>0.98889122531394447</v>
      </c>
      <c r="Y195" s="10">
        <v>0.98982717173025503</v>
      </c>
      <c r="Z195" s="13">
        <v>0.99068930977521252</v>
      </c>
      <c r="AA195" s="13">
        <v>0.99500000000000011</v>
      </c>
      <c r="AB195" s="13">
        <v>0.99583333333333346</v>
      </c>
      <c r="AC195" s="13">
        <v>0.99666666666666681</v>
      </c>
    </row>
    <row r="196" spans="1:29" x14ac:dyDescent="0.2">
      <c r="A196" s="2" t="s">
        <v>200</v>
      </c>
      <c r="B196" s="2" t="str">
        <f t="shared" si="10"/>
        <v>37</v>
      </c>
      <c r="C196" s="2">
        <v>37002</v>
      </c>
      <c r="D196" s="2" t="s">
        <v>202</v>
      </c>
      <c r="E196" s="10">
        <v>0.99793576256790473</v>
      </c>
      <c r="F196" s="10">
        <v>0.99793576256790473</v>
      </c>
      <c r="G196" s="10">
        <v>0.99793576256790473</v>
      </c>
      <c r="H196" s="10">
        <v>0.99793576256790473</v>
      </c>
      <c r="I196" s="10">
        <v>0.99793576256790484</v>
      </c>
      <c r="J196" s="10">
        <v>0.99793576256790462</v>
      </c>
      <c r="K196" s="10">
        <v>0.99793576256790462</v>
      </c>
      <c r="L196" s="10">
        <v>0.99793576256790473</v>
      </c>
      <c r="M196" s="10">
        <v>0.99793576256790484</v>
      </c>
      <c r="N196" s="10">
        <v>0.99793576256790473</v>
      </c>
      <c r="O196" s="10">
        <v>0.99793576256790473</v>
      </c>
      <c r="P196" s="10">
        <v>0.99793576256790473</v>
      </c>
      <c r="Q196" s="10">
        <v>0.99793576256790473</v>
      </c>
      <c r="R196" s="10">
        <v>0.99793576256790462</v>
      </c>
      <c r="S196" s="10">
        <v>0.99793576256790473</v>
      </c>
      <c r="T196" s="10">
        <v>0.99793576256790462</v>
      </c>
      <c r="U196" s="10">
        <v>0.99793576256790462</v>
      </c>
      <c r="V196" s="10">
        <v>0.99793576256790473</v>
      </c>
      <c r="W196" s="10">
        <v>0.99793576256790473</v>
      </c>
      <c r="X196" s="10">
        <v>0.99793576256790473</v>
      </c>
      <c r="Y196" s="10">
        <v>0.99793576256790473</v>
      </c>
      <c r="Z196" s="13">
        <v>0.99793576256790473</v>
      </c>
      <c r="AA196" s="13">
        <v>0.99793576256790462</v>
      </c>
      <c r="AB196" s="13">
        <v>0.99793576256790484</v>
      </c>
      <c r="AC196" s="13">
        <v>0.99793576256790473</v>
      </c>
    </row>
    <row r="197" spans="1:29" x14ac:dyDescent="0.2">
      <c r="A197" s="2" t="s">
        <v>200</v>
      </c>
      <c r="B197" s="2" t="str">
        <f t="shared" ref="B197" si="11">LEFT(C197,2)</f>
        <v>37</v>
      </c>
      <c r="C197" s="2">
        <v>37003</v>
      </c>
      <c r="D197" s="2" t="s">
        <v>203</v>
      </c>
      <c r="E197" s="10">
        <v>0.99684385971133715</v>
      </c>
      <c r="F197" s="10">
        <v>0.99684385971133704</v>
      </c>
      <c r="G197" s="10">
        <v>0.99684385971133704</v>
      </c>
      <c r="H197" s="10">
        <v>0.99684385971133715</v>
      </c>
      <c r="I197" s="10">
        <v>0.99684385971133715</v>
      </c>
      <c r="J197" s="10">
        <v>0.99684385971133715</v>
      </c>
      <c r="K197" s="10">
        <v>0.99684385971133715</v>
      </c>
      <c r="L197" s="10">
        <v>0.99684385971133727</v>
      </c>
      <c r="M197" s="10">
        <v>0.99684385971133715</v>
      </c>
      <c r="N197" s="10">
        <v>0.99684385971133715</v>
      </c>
      <c r="O197" s="10">
        <v>0.99684385971133715</v>
      </c>
      <c r="P197" s="10">
        <v>0.99684385971133715</v>
      </c>
      <c r="Q197" s="10">
        <v>0.99684385971133715</v>
      </c>
      <c r="R197" s="10">
        <v>0.99684385971133715</v>
      </c>
      <c r="S197" s="10">
        <v>0.99684385971133715</v>
      </c>
      <c r="T197" s="10">
        <v>0.99684385971133715</v>
      </c>
      <c r="U197" s="10">
        <v>0.99684385971133715</v>
      </c>
      <c r="V197" s="10">
        <v>0.99684385971133704</v>
      </c>
      <c r="W197" s="10">
        <v>0.99684385971133715</v>
      </c>
      <c r="X197" s="10">
        <v>0.99684385971133715</v>
      </c>
      <c r="Y197" s="10">
        <v>0.99684385971133715</v>
      </c>
      <c r="Z197" s="13">
        <v>0.99684385971133715</v>
      </c>
      <c r="AA197" s="13">
        <v>0.99684385971133715</v>
      </c>
      <c r="AB197" s="13">
        <v>0.99684385971133715</v>
      </c>
      <c r="AC197" s="13">
        <v>0.99684385971133715</v>
      </c>
    </row>
    <row r="198" spans="1:29" x14ac:dyDescent="0.2">
      <c r="A198" s="2"/>
      <c r="B198" s="2"/>
      <c r="C198" s="2">
        <v>37004</v>
      </c>
      <c r="D198" s="3" t="s">
        <v>204</v>
      </c>
      <c r="E198" s="10">
        <v>0.9704047708802499</v>
      </c>
      <c r="F198" s="10">
        <v>0.9712043733068958</v>
      </c>
      <c r="G198" s="10">
        <v>0.97200397573354169</v>
      </c>
      <c r="H198" s="10">
        <v>0.9728035781601877</v>
      </c>
      <c r="I198" s="10">
        <v>0.97360318058683326</v>
      </c>
      <c r="J198" s="10">
        <v>0.97440278301347927</v>
      </c>
      <c r="K198" s="10">
        <v>0.97520238544012505</v>
      </c>
      <c r="L198" s="10">
        <v>0.97600198786677062</v>
      </c>
      <c r="M198" s="10">
        <v>0.97680159029341662</v>
      </c>
      <c r="N198" s="10">
        <v>0.97760119272006252</v>
      </c>
      <c r="O198" s="10">
        <v>0.97840079514670841</v>
      </c>
      <c r="P198" s="10">
        <v>0.97920039757335431</v>
      </c>
      <c r="Q198" s="10">
        <v>0.98</v>
      </c>
      <c r="R198" s="10">
        <v>0.98079960242664588</v>
      </c>
      <c r="S198" s="10">
        <v>0.98159920485329177</v>
      </c>
      <c r="T198" s="10">
        <v>0.98239880727993745</v>
      </c>
      <c r="U198" s="10">
        <v>0.98319840970658334</v>
      </c>
      <c r="V198" s="10">
        <v>0.98399801213322935</v>
      </c>
      <c r="W198" s="10">
        <v>0.98479761455987513</v>
      </c>
      <c r="X198" s="10">
        <v>0.98559721698652103</v>
      </c>
      <c r="Y198" s="10">
        <v>0.9863968194131667</v>
      </c>
      <c r="Z198" s="13">
        <v>0.98719642183981271</v>
      </c>
      <c r="AA198" s="13">
        <v>0.99119443397304197</v>
      </c>
      <c r="AB198" s="13">
        <v>0.99329628931536118</v>
      </c>
      <c r="AC198" s="13">
        <v>0.99539814465768062</v>
      </c>
    </row>
    <row r="199" spans="1:29" x14ac:dyDescent="0.2">
      <c r="A199" s="2" t="s">
        <v>200</v>
      </c>
      <c r="B199" s="2" t="str">
        <f t="shared" ref="B199:B211" si="12">LEFT(C199,2)</f>
        <v>37</v>
      </c>
      <c r="C199" s="2">
        <v>37005</v>
      </c>
      <c r="D199" s="2" t="s">
        <v>205</v>
      </c>
      <c r="E199" s="10">
        <v>0.99429230952933145</v>
      </c>
      <c r="F199" s="10">
        <v>0.99429230952933156</v>
      </c>
      <c r="G199" s="10">
        <v>0.99429230952933156</v>
      </c>
      <c r="H199" s="10">
        <v>0.99429230952933167</v>
      </c>
      <c r="I199" s="10">
        <v>0.99429230952933156</v>
      </c>
      <c r="J199" s="10">
        <v>0.99429230952933156</v>
      </c>
      <c r="K199" s="10">
        <v>0.99429230952933156</v>
      </c>
      <c r="L199" s="10">
        <v>0.99429230952933167</v>
      </c>
      <c r="M199" s="10">
        <v>0.99429230952933156</v>
      </c>
      <c r="N199" s="10">
        <v>0.99429230952933156</v>
      </c>
      <c r="O199" s="10">
        <v>0.99429230952933156</v>
      </c>
      <c r="P199" s="10">
        <v>0.99429230952933145</v>
      </c>
      <c r="Q199" s="10">
        <v>0.99429230952933156</v>
      </c>
      <c r="R199" s="10">
        <v>0.99429230952933156</v>
      </c>
      <c r="S199" s="10">
        <v>0.99429230952933156</v>
      </c>
      <c r="T199" s="10">
        <v>0.99429230952933167</v>
      </c>
      <c r="U199" s="10">
        <v>0.99429230952933145</v>
      </c>
      <c r="V199" s="10">
        <v>0.99429230952933156</v>
      </c>
      <c r="W199" s="10">
        <v>0.99429230952933156</v>
      </c>
      <c r="X199" s="10">
        <v>0.99429230952933156</v>
      </c>
      <c r="Y199" s="10">
        <v>0.99429230952933156</v>
      </c>
      <c r="Z199" s="13">
        <v>0.99429230952933156</v>
      </c>
      <c r="AA199" s="13">
        <v>0.99429230952933156</v>
      </c>
      <c r="AB199" s="13">
        <v>0.99429230952933156</v>
      </c>
      <c r="AC199" s="13">
        <v>0.99429230952933156</v>
      </c>
    </row>
    <row r="200" spans="1:29" x14ac:dyDescent="0.2">
      <c r="A200" s="2" t="s">
        <v>200</v>
      </c>
      <c r="B200" s="2" t="str">
        <f t="shared" si="12"/>
        <v>37</v>
      </c>
      <c r="C200" s="2">
        <v>37006</v>
      </c>
      <c r="D200" s="2" t="s">
        <v>206</v>
      </c>
      <c r="E200" s="10">
        <v>0.99856997816930293</v>
      </c>
      <c r="F200" s="10">
        <v>0.99856997816930304</v>
      </c>
      <c r="G200" s="10">
        <v>0.99856997816930304</v>
      </c>
      <c r="H200" s="10">
        <v>0.99856997816930293</v>
      </c>
      <c r="I200" s="10">
        <v>0.99856997816930304</v>
      </c>
      <c r="J200" s="10">
        <v>0.99856997816930304</v>
      </c>
      <c r="K200" s="10">
        <v>0.99856997816930304</v>
      </c>
      <c r="L200" s="10">
        <v>0.99856997816930304</v>
      </c>
      <c r="M200" s="10">
        <v>0.99856997816930315</v>
      </c>
      <c r="N200" s="10">
        <v>0.99856997816930293</v>
      </c>
      <c r="O200" s="10">
        <v>0.99856997816930304</v>
      </c>
      <c r="P200" s="10">
        <v>0.99856997816930315</v>
      </c>
      <c r="Q200" s="10">
        <v>0.99856997816930304</v>
      </c>
      <c r="R200" s="10">
        <v>0.99856997816930304</v>
      </c>
      <c r="S200" s="10">
        <v>0.99856997816930293</v>
      </c>
      <c r="T200" s="10">
        <v>0.99856997816930304</v>
      </c>
      <c r="U200" s="10">
        <v>0.99856997816930304</v>
      </c>
      <c r="V200" s="10">
        <v>0.99856997816930304</v>
      </c>
      <c r="W200" s="10">
        <v>0.99856997816930304</v>
      </c>
      <c r="X200" s="10">
        <v>0.99856997816930315</v>
      </c>
      <c r="Y200" s="10">
        <v>0.99856997816930304</v>
      </c>
      <c r="Z200" s="13">
        <v>0.99856997816930304</v>
      </c>
      <c r="AA200" s="13">
        <v>0.99856997816930304</v>
      </c>
      <c r="AB200" s="13">
        <v>0.99856997816930293</v>
      </c>
      <c r="AC200" s="13">
        <v>0.99856997816930315</v>
      </c>
    </row>
    <row r="201" spans="1:29" x14ac:dyDescent="0.2">
      <c r="A201" s="2" t="s">
        <v>200</v>
      </c>
      <c r="B201" s="2" t="str">
        <f t="shared" si="12"/>
        <v>37</v>
      </c>
      <c r="C201" s="2">
        <v>37007</v>
      </c>
      <c r="D201" s="2" t="s">
        <v>207</v>
      </c>
      <c r="E201" s="10">
        <v>0.97764675793657851</v>
      </c>
      <c r="F201" s="10">
        <v>0.97825952810853034</v>
      </c>
      <c r="G201" s="10">
        <v>0.97887229828048206</v>
      </c>
      <c r="H201" s="10">
        <v>0.97948506845243377</v>
      </c>
      <c r="I201" s="10">
        <v>0.98009783862438571</v>
      </c>
      <c r="J201" s="10">
        <v>0.98071060879633731</v>
      </c>
      <c r="K201" s="10">
        <v>0.98132337896828914</v>
      </c>
      <c r="L201" s="10">
        <v>0.98193614914024097</v>
      </c>
      <c r="M201" s="10">
        <v>0.98254891931219279</v>
      </c>
      <c r="N201" s="10">
        <v>0.98316168948414462</v>
      </c>
      <c r="O201" s="10">
        <v>0.98377445965609644</v>
      </c>
      <c r="P201" s="10">
        <v>0.98438722982804827</v>
      </c>
      <c r="Q201" s="10">
        <v>0.9850000000000001</v>
      </c>
      <c r="R201" s="10">
        <v>0.9856127701719517</v>
      </c>
      <c r="S201" s="10">
        <v>0.98622554034390353</v>
      </c>
      <c r="T201" s="10">
        <v>0.98683831051585535</v>
      </c>
      <c r="U201" s="10">
        <v>0.98745108068780707</v>
      </c>
      <c r="V201" s="10">
        <v>0.98806385085975901</v>
      </c>
      <c r="W201" s="10">
        <v>0.98867662103171083</v>
      </c>
      <c r="X201" s="10">
        <v>0.98928939120366266</v>
      </c>
      <c r="Y201" s="10">
        <v>0.98990216137561449</v>
      </c>
      <c r="Z201" s="13">
        <v>0.99051493154756631</v>
      </c>
      <c r="AA201" s="13">
        <v>0.99357878240732544</v>
      </c>
      <c r="AB201" s="13">
        <v>0.9948858549382168</v>
      </c>
      <c r="AC201" s="13">
        <v>0.99619292746910848</v>
      </c>
    </row>
    <row r="202" spans="1:29" x14ac:dyDescent="0.2">
      <c r="A202" s="2" t="s">
        <v>200</v>
      </c>
      <c r="B202" s="2" t="str">
        <f t="shared" si="12"/>
        <v>37</v>
      </c>
      <c r="C202" s="2">
        <v>37008</v>
      </c>
      <c r="D202" s="2" t="s">
        <v>208</v>
      </c>
      <c r="E202" s="10">
        <v>0.98576167204620513</v>
      </c>
      <c r="F202" s="10">
        <v>0.98607532060848546</v>
      </c>
      <c r="G202" s="10">
        <v>0.98638896917076579</v>
      </c>
      <c r="H202" s="10">
        <v>0.98670261773304613</v>
      </c>
      <c r="I202" s="10">
        <v>0.98701626629532635</v>
      </c>
      <c r="J202" s="10">
        <v>0.98732991485760691</v>
      </c>
      <c r="K202" s="10">
        <v>0.98764356341988724</v>
      </c>
      <c r="L202" s="10">
        <v>0.98795721198216757</v>
      </c>
      <c r="M202" s="10">
        <v>0.9882708605444479</v>
      </c>
      <c r="N202" s="10">
        <v>0.98858450910672824</v>
      </c>
      <c r="O202" s="10">
        <v>0.98889815766900857</v>
      </c>
      <c r="P202" s="10">
        <v>0.98921180623128879</v>
      </c>
      <c r="Q202" s="10">
        <v>0.98952545479356924</v>
      </c>
      <c r="R202" s="10">
        <v>0.98958477294437308</v>
      </c>
      <c r="S202" s="10">
        <v>0.98964409109517704</v>
      </c>
      <c r="T202" s="10">
        <v>0.98970340924598088</v>
      </c>
      <c r="U202" s="10">
        <v>0.98976272739678473</v>
      </c>
      <c r="V202" s="10">
        <v>0.98982204554758835</v>
      </c>
      <c r="W202" s="10">
        <v>0.98988136369839241</v>
      </c>
      <c r="X202" s="10">
        <v>0.98994068184919626</v>
      </c>
      <c r="Y202" s="10">
        <v>0.99</v>
      </c>
      <c r="Z202" s="13">
        <v>0.99005931815080372</v>
      </c>
      <c r="AA202" s="13">
        <v>0.99035590890482283</v>
      </c>
      <c r="AB202" s="13">
        <v>0.99065249965884206</v>
      </c>
      <c r="AC202" s="13">
        <v>0.99094909041286117</v>
      </c>
    </row>
    <row r="203" spans="1:29" x14ac:dyDescent="0.2">
      <c r="A203" s="2" t="s">
        <v>200</v>
      </c>
      <c r="B203" s="2" t="str">
        <f t="shared" si="12"/>
        <v>37</v>
      </c>
      <c r="C203" s="2">
        <v>37009</v>
      </c>
      <c r="D203" s="2" t="s">
        <v>209</v>
      </c>
      <c r="E203" s="10">
        <v>0.99259512280326834</v>
      </c>
      <c r="F203" s="10">
        <v>0.99275098803650985</v>
      </c>
      <c r="G203" s="10">
        <v>0.99290685326975137</v>
      </c>
      <c r="H203" s="10">
        <v>0.99306271850299277</v>
      </c>
      <c r="I203" s="10">
        <v>0.99321858373623417</v>
      </c>
      <c r="J203" s="10">
        <v>0.99337444896947547</v>
      </c>
      <c r="K203" s="10">
        <v>0.99353031420271709</v>
      </c>
      <c r="L203" s="10">
        <v>0.99368617943595838</v>
      </c>
      <c r="M203" s="10">
        <v>0.99384204466919979</v>
      </c>
      <c r="N203" s="10">
        <v>0.9939979099024413</v>
      </c>
      <c r="O203" s="10">
        <v>0.99415377513568259</v>
      </c>
      <c r="P203" s="10">
        <v>0.994309640368924</v>
      </c>
      <c r="Q203" s="10">
        <v>0.9944655056021654</v>
      </c>
      <c r="R203" s="10">
        <v>0.9944655056021654</v>
      </c>
      <c r="S203" s="10">
        <v>0.99446550560216551</v>
      </c>
      <c r="T203" s="10">
        <v>0.99446550560216551</v>
      </c>
      <c r="U203" s="10">
        <v>0.99446550560216551</v>
      </c>
      <c r="V203" s="10">
        <v>0.99446550560216551</v>
      </c>
      <c r="W203" s="10">
        <v>0.99446550560216562</v>
      </c>
      <c r="X203" s="10">
        <v>0.99446550560216551</v>
      </c>
      <c r="Y203" s="10">
        <v>0.99446550560216551</v>
      </c>
      <c r="Z203" s="13">
        <v>0.9944655056021654</v>
      </c>
      <c r="AA203" s="13">
        <v>0.99446550560216562</v>
      </c>
      <c r="AB203" s="13">
        <v>0.99446550560216551</v>
      </c>
      <c r="AC203" s="13">
        <v>0.99446550560216551</v>
      </c>
    </row>
    <row r="204" spans="1:29" x14ac:dyDescent="0.2">
      <c r="A204" s="2" t="s">
        <v>200</v>
      </c>
      <c r="B204" s="2" t="str">
        <f t="shared" si="12"/>
        <v>37</v>
      </c>
      <c r="C204" s="2">
        <v>37010</v>
      </c>
      <c r="D204" s="2" t="s">
        <v>210</v>
      </c>
      <c r="E204" s="10">
        <v>0.97168139867411951</v>
      </c>
      <c r="F204" s="10">
        <v>0.9719579487846095</v>
      </c>
      <c r="G204" s="10">
        <v>0.97223449889509939</v>
      </c>
      <c r="H204" s="10">
        <v>0.97251104900558949</v>
      </c>
      <c r="I204" s="10">
        <v>0.97278759911607959</v>
      </c>
      <c r="J204" s="10">
        <v>0.97306414922656959</v>
      </c>
      <c r="K204" s="10">
        <v>0.97334069933705958</v>
      </c>
      <c r="L204" s="10">
        <v>0.97361724944754968</v>
      </c>
      <c r="M204" s="10">
        <v>0.97389379955803979</v>
      </c>
      <c r="N204" s="10">
        <v>0.97417034966852978</v>
      </c>
      <c r="O204" s="10">
        <v>0.97444689977901977</v>
      </c>
      <c r="P204" s="10">
        <v>0.97472344988950987</v>
      </c>
      <c r="Q204" s="10">
        <v>0.97499999999999998</v>
      </c>
      <c r="R204" s="10">
        <v>0.97527655011048997</v>
      </c>
      <c r="S204" s="10">
        <v>0.97555310022097996</v>
      </c>
      <c r="T204" s="10">
        <v>0.97582965033147007</v>
      </c>
      <c r="U204" s="10">
        <v>0.97610620044196017</v>
      </c>
      <c r="V204" s="10">
        <v>0.97638275055245016</v>
      </c>
      <c r="W204" s="10">
        <v>0.97665930066294027</v>
      </c>
      <c r="X204" s="10">
        <v>0.97693585077343026</v>
      </c>
      <c r="Y204" s="10">
        <v>0.97721240088392036</v>
      </c>
      <c r="Z204" s="13">
        <v>0.97748895099441047</v>
      </c>
      <c r="AA204" s="13">
        <v>0.97887170154686054</v>
      </c>
      <c r="AB204" s="13">
        <v>0.98025445209931072</v>
      </c>
      <c r="AC204" s="13">
        <v>0.98163720265176091</v>
      </c>
    </row>
    <row r="205" spans="1:29" x14ac:dyDescent="0.2">
      <c r="A205" s="2" t="s">
        <v>200</v>
      </c>
      <c r="B205" s="2" t="str">
        <f t="shared" si="12"/>
        <v>37</v>
      </c>
      <c r="C205" s="2">
        <v>37011</v>
      </c>
      <c r="D205" s="2" t="s">
        <v>211</v>
      </c>
      <c r="E205" s="10">
        <v>0.99799628672313712</v>
      </c>
      <c r="F205" s="10">
        <v>0.997996286723137</v>
      </c>
      <c r="G205" s="10">
        <v>0.997996286723137</v>
      </c>
      <c r="H205" s="10">
        <v>0.997996286723137</v>
      </c>
      <c r="I205" s="10">
        <v>0.997996286723137</v>
      </c>
      <c r="J205" s="10">
        <v>0.99799628672313712</v>
      </c>
      <c r="K205" s="10">
        <v>0.99799628672313712</v>
      </c>
      <c r="L205" s="10">
        <v>0.997996286723137</v>
      </c>
      <c r="M205" s="10">
        <v>0.997996286723137</v>
      </c>
      <c r="N205" s="10">
        <v>0.997996286723137</v>
      </c>
      <c r="O205" s="10">
        <v>0.99799628672313712</v>
      </c>
      <c r="P205" s="10">
        <v>0.997996286723137</v>
      </c>
      <c r="Q205" s="10">
        <v>0.99799628672313689</v>
      </c>
      <c r="R205" s="10">
        <v>0.997996286723137</v>
      </c>
      <c r="S205" s="10">
        <v>0.997996286723137</v>
      </c>
      <c r="T205" s="10">
        <v>0.997996286723137</v>
      </c>
      <c r="U205" s="10">
        <v>0.997996286723137</v>
      </c>
      <c r="V205" s="10">
        <v>0.997996286723137</v>
      </c>
      <c r="W205" s="10">
        <v>0.99799628672313712</v>
      </c>
      <c r="X205" s="10">
        <v>0.99799628672313712</v>
      </c>
      <c r="Y205" s="10">
        <v>0.997996286723137</v>
      </c>
      <c r="Z205" s="13">
        <v>0.99799628672313689</v>
      </c>
      <c r="AA205" s="13">
        <v>0.997996286723137</v>
      </c>
      <c r="AB205" s="13">
        <v>0.997996286723137</v>
      </c>
      <c r="AC205" s="13">
        <v>0.99799628672313712</v>
      </c>
    </row>
    <row r="206" spans="1:29" x14ac:dyDescent="0.2">
      <c r="A206" s="2" t="s">
        <v>200</v>
      </c>
      <c r="B206" s="2" t="str">
        <f t="shared" si="12"/>
        <v>37</v>
      </c>
      <c r="C206" s="2">
        <v>37012</v>
      </c>
      <c r="D206" s="2" t="s">
        <v>212</v>
      </c>
      <c r="E206" s="10">
        <v>0.95985006972000531</v>
      </c>
      <c r="F206" s="10">
        <v>0.96197130556474963</v>
      </c>
      <c r="G206" s="10">
        <v>0.96409254140949407</v>
      </c>
      <c r="H206" s="10">
        <v>0.96621377725423863</v>
      </c>
      <c r="I206" s="10">
        <v>0.96833501309898296</v>
      </c>
      <c r="J206" s="10">
        <v>0.97045624894372751</v>
      </c>
      <c r="K206" s="10">
        <v>0.97257748478847184</v>
      </c>
      <c r="L206" s="10">
        <v>0.97469872063321639</v>
      </c>
      <c r="M206" s="10">
        <v>0.9768199564779606</v>
      </c>
      <c r="N206" s="10">
        <v>0.97894119232270516</v>
      </c>
      <c r="O206" s="10">
        <v>0.9810624281674496</v>
      </c>
      <c r="P206" s="10">
        <v>0.98318366401219404</v>
      </c>
      <c r="Q206" s="10">
        <v>0.98530489985693848</v>
      </c>
      <c r="R206" s="10">
        <v>0.98589178737482108</v>
      </c>
      <c r="S206" s="10">
        <v>0.9864786748927038</v>
      </c>
      <c r="T206" s="10">
        <v>0.98706556241058652</v>
      </c>
      <c r="U206" s="10">
        <v>0.98765244992846923</v>
      </c>
      <c r="V206" s="10">
        <v>0.98823933744635195</v>
      </c>
      <c r="W206" s="10">
        <v>0.98882622496423467</v>
      </c>
      <c r="X206" s="10">
        <v>0.98941311248211739</v>
      </c>
      <c r="Y206" s="10">
        <v>0.99</v>
      </c>
      <c r="Z206" s="13">
        <v>0.99058688751788271</v>
      </c>
      <c r="AA206" s="13">
        <v>0.9935213251072964</v>
      </c>
      <c r="AB206" s="13">
        <v>0.9948475500715307</v>
      </c>
      <c r="AC206" s="13">
        <v>0.99617377503576532</v>
      </c>
    </row>
    <row r="207" spans="1:29" x14ac:dyDescent="0.2">
      <c r="A207" s="2" t="s">
        <v>200</v>
      </c>
      <c r="B207" s="2" t="str">
        <f t="shared" si="12"/>
        <v>37</v>
      </c>
      <c r="C207" s="2">
        <v>37013</v>
      </c>
      <c r="D207" s="2" t="s">
        <v>213</v>
      </c>
      <c r="E207" s="10">
        <v>0.96821831334260666</v>
      </c>
      <c r="F207" s="10">
        <v>0.96821831334260666</v>
      </c>
      <c r="G207" s="10">
        <v>0.96821831334260666</v>
      </c>
      <c r="H207" s="10">
        <v>0.96821831334260655</v>
      </c>
      <c r="I207" s="10">
        <v>0.96821831334260666</v>
      </c>
      <c r="J207" s="10">
        <v>0.96821831334260666</v>
      </c>
      <c r="K207" s="10">
        <v>0.96821831334260666</v>
      </c>
      <c r="L207" s="10">
        <v>0.96821831334260666</v>
      </c>
      <c r="M207" s="10">
        <v>0.96821831334260666</v>
      </c>
      <c r="N207" s="10">
        <v>0.96821831334260666</v>
      </c>
      <c r="O207" s="10">
        <v>0.96821831334260666</v>
      </c>
      <c r="P207" s="10">
        <v>0.96821831334260666</v>
      </c>
      <c r="Q207" s="10">
        <v>0.96821831334260666</v>
      </c>
      <c r="R207" s="10">
        <v>0.96844102417478073</v>
      </c>
      <c r="S207" s="10">
        <v>0.96866373500695491</v>
      </c>
      <c r="T207" s="10">
        <v>0.96888644583912908</v>
      </c>
      <c r="U207" s="10">
        <v>0.96910915667130326</v>
      </c>
      <c r="V207" s="10">
        <v>0.96933186750347744</v>
      </c>
      <c r="W207" s="10">
        <v>0.96955457833565162</v>
      </c>
      <c r="X207" s="10">
        <v>0.96977728916782591</v>
      </c>
      <c r="Y207" s="10">
        <v>0.97</v>
      </c>
      <c r="Z207" s="13">
        <v>0.97022271083217415</v>
      </c>
      <c r="AA207" s="13">
        <v>0.97133626499304504</v>
      </c>
      <c r="AB207" s="13">
        <v>0.97244981915391571</v>
      </c>
      <c r="AC207" s="13">
        <v>0.97356337331478648</v>
      </c>
    </row>
    <row r="208" spans="1:29" x14ac:dyDescent="0.2">
      <c r="A208" s="2" t="s">
        <v>200</v>
      </c>
      <c r="B208" s="2" t="str">
        <f t="shared" si="12"/>
        <v>37</v>
      </c>
      <c r="C208" s="2">
        <v>37014</v>
      </c>
      <c r="D208" s="2" t="s">
        <v>214</v>
      </c>
      <c r="E208" s="10">
        <v>0.92547517695391757</v>
      </c>
      <c r="F208" s="10">
        <v>0.92547517695391768</v>
      </c>
      <c r="G208" s="10">
        <v>0.92547517695391779</v>
      </c>
      <c r="H208" s="10">
        <v>0.92547517695391768</v>
      </c>
      <c r="I208" s="10">
        <v>0.92547517695391768</v>
      </c>
      <c r="J208" s="10">
        <v>0.92547517695391768</v>
      </c>
      <c r="K208" s="10">
        <v>0.92547517695391779</v>
      </c>
      <c r="L208" s="10">
        <v>0.92547517695391768</v>
      </c>
      <c r="M208" s="10">
        <v>0.92547517695391757</v>
      </c>
      <c r="N208" s="10">
        <v>0.92547517695391768</v>
      </c>
      <c r="O208" s="10">
        <v>0.92547517695391779</v>
      </c>
      <c r="P208" s="10">
        <v>0.92547517695391768</v>
      </c>
      <c r="Q208" s="10">
        <v>0.92547517695391779</v>
      </c>
      <c r="R208" s="10">
        <v>0.92854077983467853</v>
      </c>
      <c r="S208" s="10">
        <v>0.93160638271543839</v>
      </c>
      <c r="T208" s="10">
        <v>0.93467198559619902</v>
      </c>
      <c r="U208" s="10">
        <v>0.93773758847695898</v>
      </c>
      <c r="V208" s="10">
        <v>0.94080319135771884</v>
      </c>
      <c r="W208" s="10">
        <v>0.94386879423847947</v>
      </c>
      <c r="X208" s="10">
        <v>0.94693439711923955</v>
      </c>
      <c r="Y208" s="10">
        <v>0.95000000000000018</v>
      </c>
      <c r="Z208" s="13">
        <v>0.95306560288076003</v>
      </c>
      <c r="AA208" s="13">
        <v>0.96839361728456186</v>
      </c>
      <c r="AB208" s="13">
        <v>0.97809574485637496</v>
      </c>
      <c r="AC208" s="13">
        <v>0.98779787242818751</v>
      </c>
    </row>
    <row r="209" spans="1:29" x14ac:dyDescent="0.2">
      <c r="A209" s="2" t="s">
        <v>200</v>
      </c>
      <c r="B209" s="2" t="str">
        <f t="shared" si="12"/>
        <v>37</v>
      </c>
      <c r="C209" s="2">
        <v>37015</v>
      </c>
      <c r="D209" s="2" t="s">
        <v>215</v>
      </c>
      <c r="E209" s="10">
        <v>0.99648115687992989</v>
      </c>
      <c r="F209" s="10">
        <v>0.99648115687993</v>
      </c>
      <c r="G209" s="10">
        <v>0.99648115687992989</v>
      </c>
      <c r="H209" s="10">
        <v>0.99648115687992989</v>
      </c>
      <c r="I209" s="10">
        <v>0.99648115687992989</v>
      </c>
      <c r="J209" s="10">
        <v>0.99648115687992989</v>
      </c>
      <c r="K209" s="10">
        <v>0.99648115687992989</v>
      </c>
      <c r="L209" s="10">
        <v>0.99648115687992989</v>
      </c>
      <c r="M209" s="10">
        <v>0.99648115687992989</v>
      </c>
      <c r="N209" s="10">
        <v>0.99648115687992989</v>
      </c>
      <c r="O209" s="10">
        <v>0.99648115687992989</v>
      </c>
      <c r="P209" s="10">
        <v>0.99648115687992989</v>
      </c>
      <c r="Q209" s="10">
        <v>0.99648115687992989</v>
      </c>
      <c r="R209" s="10">
        <v>0.99648115687992989</v>
      </c>
      <c r="S209" s="10">
        <v>0.99648115687992989</v>
      </c>
      <c r="T209" s="10">
        <v>0.99648115687992989</v>
      </c>
      <c r="U209" s="10">
        <v>0.99648115687992989</v>
      </c>
      <c r="V209" s="10">
        <v>0.99648115687992989</v>
      </c>
      <c r="W209" s="10">
        <v>0.99648115687992989</v>
      </c>
      <c r="X209" s="10">
        <v>0.99648115687992977</v>
      </c>
      <c r="Y209" s="10">
        <v>0.99648115687992989</v>
      </c>
      <c r="Z209" s="13">
        <v>0.99648115687992989</v>
      </c>
      <c r="AA209" s="13">
        <v>0.99648115687992989</v>
      </c>
      <c r="AB209" s="13">
        <v>0.99648115687992989</v>
      </c>
      <c r="AC209" s="13">
        <v>0.99648115687992989</v>
      </c>
    </row>
    <row r="210" spans="1:29" x14ac:dyDescent="0.2">
      <c r="A210" s="2" t="s">
        <v>200</v>
      </c>
      <c r="B210" s="2" t="str">
        <f t="shared" si="12"/>
        <v>37</v>
      </c>
      <c r="C210" s="2">
        <v>37016</v>
      </c>
      <c r="D210" s="2" t="s">
        <v>216</v>
      </c>
      <c r="E210" s="10">
        <v>0.99523503415026127</v>
      </c>
      <c r="F210" s="10">
        <v>0.99523503415026127</v>
      </c>
      <c r="G210" s="10">
        <v>0.99523503415026127</v>
      </c>
      <c r="H210" s="10">
        <v>0.99523503415026127</v>
      </c>
      <c r="I210" s="10">
        <v>0.99523503415026116</v>
      </c>
      <c r="J210" s="10">
        <v>0.99523503415026127</v>
      </c>
      <c r="K210" s="10">
        <v>0.99523503415026127</v>
      </c>
      <c r="L210" s="10">
        <v>0.99523503415026138</v>
      </c>
      <c r="M210" s="10">
        <v>0.99523503415026127</v>
      </c>
      <c r="N210" s="10">
        <v>0.99523503415026127</v>
      </c>
      <c r="O210" s="10">
        <v>0.99523503415026127</v>
      </c>
      <c r="P210" s="10">
        <v>0.99523503415026116</v>
      </c>
      <c r="Q210" s="10">
        <v>0.99523503415026116</v>
      </c>
      <c r="R210" s="10">
        <v>0.99523503415026138</v>
      </c>
      <c r="S210" s="10">
        <v>0.99523503415026138</v>
      </c>
      <c r="T210" s="10">
        <v>0.99523503415026127</v>
      </c>
      <c r="U210" s="10">
        <v>0.99523503415026116</v>
      </c>
      <c r="V210" s="10">
        <v>0.99523503415026116</v>
      </c>
      <c r="W210" s="10">
        <v>0.99523503415026138</v>
      </c>
      <c r="X210" s="10">
        <v>0.99523503415026127</v>
      </c>
      <c r="Y210" s="10">
        <v>0.99523503415026138</v>
      </c>
      <c r="Z210" s="13">
        <v>0.99523503415026127</v>
      </c>
      <c r="AA210" s="13">
        <v>0.99523503415026127</v>
      </c>
      <c r="AB210" s="13">
        <v>0.99523503415026127</v>
      </c>
      <c r="AC210" s="13">
        <v>0.99523503415026116</v>
      </c>
    </row>
    <row r="211" spans="1:29" x14ac:dyDescent="0.2">
      <c r="A211" s="2" t="s">
        <v>200</v>
      </c>
      <c r="B211" s="2" t="str">
        <f t="shared" si="12"/>
        <v>37</v>
      </c>
      <c r="C211" s="2">
        <v>37017</v>
      </c>
      <c r="D211" s="2" t="s">
        <v>217</v>
      </c>
      <c r="E211" s="10">
        <v>0.99690234851002568</v>
      </c>
      <c r="F211" s="10">
        <v>0.99690234851002557</v>
      </c>
      <c r="G211" s="10">
        <v>0.99690234851002557</v>
      </c>
      <c r="H211" s="10">
        <v>0.99690234851002557</v>
      </c>
      <c r="I211" s="10">
        <v>0.99690234851002557</v>
      </c>
      <c r="J211" s="10">
        <v>0.99690234851002568</v>
      </c>
      <c r="K211" s="10">
        <v>0.99690234851002568</v>
      </c>
      <c r="L211" s="10">
        <v>0.99690234851002546</v>
      </c>
      <c r="M211" s="10">
        <v>0.99690234851002557</v>
      </c>
      <c r="N211" s="10">
        <v>0.99690234851002557</v>
      </c>
      <c r="O211" s="10">
        <v>0.99690234851002557</v>
      </c>
      <c r="P211" s="10">
        <v>0.99690234851002546</v>
      </c>
      <c r="Q211" s="10">
        <v>0.99690234851002568</v>
      </c>
      <c r="R211" s="10">
        <v>0.99690234851002557</v>
      </c>
      <c r="S211" s="10">
        <v>0.99690234851002557</v>
      </c>
      <c r="T211" s="10">
        <v>0.99690234851002557</v>
      </c>
      <c r="U211" s="10">
        <v>0.99690234851002557</v>
      </c>
      <c r="V211" s="10">
        <v>0.99690234851002557</v>
      </c>
      <c r="W211" s="10">
        <v>0.99690234851002557</v>
      </c>
      <c r="X211" s="10">
        <v>0.99690234851002557</v>
      </c>
      <c r="Y211" s="10">
        <v>0.99690234851002557</v>
      </c>
      <c r="Z211" s="13">
        <v>0.99690234851002557</v>
      </c>
      <c r="AA211" s="13">
        <v>0.99690234851002557</v>
      </c>
      <c r="AB211" s="13">
        <v>0.99690234851002557</v>
      </c>
      <c r="AC211" s="13">
        <v>0.99690234851002557</v>
      </c>
    </row>
    <row r="212" spans="1:29" x14ac:dyDescent="0.2">
      <c r="A212" s="2"/>
      <c r="B212" s="2"/>
      <c r="C212" s="2">
        <v>37018</v>
      </c>
      <c r="D212" s="3" t="s">
        <v>218</v>
      </c>
      <c r="E212" s="10">
        <v>0.99523985937134818</v>
      </c>
      <c r="F212" s="10">
        <v>0.99523985937134807</v>
      </c>
      <c r="G212" s="10">
        <v>0.99523985937134818</v>
      </c>
      <c r="H212" s="10">
        <v>0.99523985937134818</v>
      </c>
      <c r="I212" s="10">
        <v>0.99523985937134818</v>
      </c>
      <c r="J212" s="10">
        <v>0.99523985937134829</v>
      </c>
      <c r="K212" s="10">
        <v>0.99523985937134818</v>
      </c>
      <c r="L212" s="10">
        <v>0.99523985937134807</v>
      </c>
      <c r="M212" s="10">
        <v>0.99523985937134829</v>
      </c>
      <c r="N212" s="10">
        <v>0.99523985937134829</v>
      </c>
      <c r="O212" s="10">
        <v>0.99523985937134818</v>
      </c>
      <c r="P212" s="10">
        <v>0.99523985937134818</v>
      </c>
      <c r="Q212" s="10">
        <v>0.99523985937134818</v>
      </c>
      <c r="R212" s="10">
        <v>0.99523985937134818</v>
      </c>
      <c r="S212" s="10">
        <v>0.99523985937134818</v>
      </c>
      <c r="T212" s="10">
        <v>0.99523985937134829</v>
      </c>
      <c r="U212" s="10">
        <v>0.99523985937134818</v>
      </c>
      <c r="V212" s="10">
        <v>0.99523985937134807</v>
      </c>
      <c r="W212" s="10">
        <v>0.99523985937134807</v>
      </c>
      <c r="X212" s="10">
        <v>0.99523985937134829</v>
      </c>
      <c r="Y212" s="10">
        <v>0.99523985937134818</v>
      </c>
      <c r="Z212" s="13">
        <v>0.99523985937134818</v>
      </c>
      <c r="AA212" s="13">
        <v>0.99523985937134829</v>
      </c>
      <c r="AB212" s="13">
        <v>0.99523985937134818</v>
      </c>
      <c r="AC212" s="13">
        <v>0.99523985937134818</v>
      </c>
    </row>
    <row r="213" spans="1:29" x14ac:dyDescent="0.2">
      <c r="A213" s="2" t="s">
        <v>200</v>
      </c>
      <c r="B213" s="2" t="str">
        <f>LEFT(C213,2)</f>
        <v>37</v>
      </c>
      <c r="C213" s="2">
        <v>37019</v>
      </c>
      <c r="D213" s="2" t="s">
        <v>219</v>
      </c>
      <c r="E213" s="10">
        <v>0.99675159280328096</v>
      </c>
      <c r="F213" s="10">
        <v>0.99675159280328096</v>
      </c>
      <c r="G213" s="10">
        <v>0.99675159280328096</v>
      </c>
      <c r="H213" s="10">
        <v>0.99675159280328096</v>
      </c>
      <c r="I213" s="10">
        <v>0.99675159280328096</v>
      </c>
      <c r="J213" s="10">
        <v>0.99675159280328096</v>
      </c>
      <c r="K213" s="10">
        <v>0.99675159280328096</v>
      </c>
      <c r="L213" s="10">
        <v>0.99675159280328107</v>
      </c>
      <c r="M213" s="10">
        <v>0.99675159280328107</v>
      </c>
      <c r="N213" s="10">
        <v>0.99675159280328107</v>
      </c>
      <c r="O213" s="10">
        <v>0.99675159280328096</v>
      </c>
      <c r="P213" s="10">
        <v>0.99675159280328085</v>
      </c>
      <c r="Q213" s="10">
        <v>0.99675159280328085</v>
      </c>
      <c r="R213" s="10">
        <v>0.99675159280328096</v>
      </c>
      <c r="S213" s="10">
        <v>0.99675159280328096</v>
      </c>
      <c r="T213" s="10">
        <v>0.99675159280328085</v>
      </c>
      <c r="U213" s="10">
        <v>0.99675159280328096</v>
      </c>
      <c r="V213" s="10">
        <v>0.99675159280328085</v>
      </c>
      <c r="W213" s="10">
        <v>0.99675159280328085</v>
      </c>
      <c r="X213" s="10">
        <v>0.99675159280328096</v>
      </c>
      <c r="Y213" s="10">
        <v>0.99675159280328107</v>
      </c>
      <c r="Z213" s="13">
        <v>0.99675159280328096</v>
      </c>
      <c r="AA213" s="13">
        <v>0.99675159280328096</v>
      </c>
      <c r="AB213" s="13">
        <v>0.99675159280328085</v>
      </c>
      <c r="AC213" s="13">
        <v>0.99675159280328107</v>
      </c>
    </row>
    <row r="214" spans="1:29" x14ac:dyDescent="0.2">
      <c r="A214" s="2" t="s">
        <v>200</v>
      </c>
      <c r="B214" s="2" t="str">
        <f>LEFT(C214,2)</f>
        <v>37</v>
      </c>
      <c r="C214" s="2">
        <v>37020</v>
      </c>
      <c r="D214" s="2" t="s">
        <v>220</v>
      </c>
      <c r="E214" s="10">
        <v>0.9759030564643798</v>
      </c>
      <c r="F214" s="10">
        <v>0.97667175256989092</v>
      </c>
      <c r="G214" s="10">
        <v>0.97744044867540192</v>
      </c>
      <c r="H214" s="10">
        <v>0.9782091447809127</v>
      </c>
      <c r="I214" s="10">
        <v>0.97897784088642381</v>
      </c>
      <c r="J214" s="10">
        <v>0.97974653699193459</v>
      </c>
      <c r="K214" s="10">
        <v>0.9805152330974457</v>
      </c>
      <c r="L214" s="10">
        <v>0.98128392920295637</v>
      </c>
      <c r="M214" s="10">
        <v>0.9820526253084676</v>
      </c>
      <c r="N214" s="10">
        <v>0.98282132141397849</v>
      </c>
      <c r="O214" s="10">
        <v>0.98359001751948938</v>
      </c>
      <c r="P214" s="10">
        <v>0.98435871362500049</v>
      </c>
      <c r="Q214" s="10">
        <v>0.98512740973051127</v>
      </c>
      <c r="R214" s="10">
        <v>0.98573648351419751</v>
      </c>
      <c r="S214" s="10">
        <v>0.98634555729788354</v>
      </c>
      <c r="T214" s="10">
        <v>0.98695463108156967</v>
      </c>
      <c r="U214" s="10">
        <v>0.98756370486525569</v>
      </c>
      <c r="V214" s="10">
        <v>0.98817277864894193</v>
      </c>
      <c r="W214" s="10">
        <v>0.98878185243262795</v>
      </c>
      <c r="X214" s="10">
        <v>0.98939092621631408</v>
      </c>
      <c r="Y214" s="10">
        <v>0.99</v>
      </c>
      <c r="Z214" s="13">
        <v>0.99060907378368623</v>
      </c>
      <c r="AA214" s="13">
        <v>0.99365444270211667</v>
      </c>
      <c r="AB214" s="13">
        <v>0.99493629513474424</v>
      </c>
      <c r="AC214" s="13">
        <v>0.99621814756737204</v>
      </c>
    </row>
    <row r="215" spans="1:29" x14ac:dyDescent="0.2">
      <c r="A215" s="2" t="s">
        <v>200</v>
      </c>
      <c r="B215" s="2" t="str">
        <f>LEFT(C215,2)</f>
        <v>37</v>
      </c>
      <c r="C215" s="2">
        <v>37021</v>
      </c>
      <c r="D215" s="2" t="s">
        <v>221</v>
      </c>
      <c r="E215" s="10">
        <v>0.96838458371556024</v>
      </c>
      <c r="F215" s="10">
        <v>0.96951962896766242</v>
      </c>
      <c r="G215" s="10">
        <v>0.97065467421976448</v>
      </c>
      <c r="H215" s="10">
        <v>0.97178971947186721</v>
      </c>
      <c r="I215" s="10">
        <v>0.97292476472396938</v>
      </c>
      <c r="J215" s="10">
        <v>0.974059809976072</v>
      </c>
      <c r="K215" s="10">
        <v>0.97519485522817417</v>
      </c>
      <c r="L215" s="10">
        <v>0.97632990048027635</v>
      </c>
      <c r="M215" s="10">
        <v>0.97746494573237896</v>
      </c>
      <c r="N215" s="10">
        <v>0.97859999098448114</v>
      </c>
      <c r="O215" s="10">
        <v>0.97973503623658331</v>
      </c>
      <c r="P215" s="10">
        <v>0.98087008148868593</v>
      </c>
      <c r="Q215" s="10">
        <v>0.98200512674078821</v>
      </c>
      <c r="R215" s="10">
        <v>0.98300448589818945</v>
      </c>
      <c r="S215" s="10">
        <v>0.9840038450555908</v>
      </c>
      <c r="T215" s="10">
        <v>0.98500320421299215</v>
      </c>
      <c r="U215" s="10">
        <v>0.98600256337039394</v>
      </c>
      <c r="V215" s="10">
        <v>0.98700192252779539</v>
      </c>
      <c r="W215" s="10">
        <v>0.98800128168519663</v>
      </c>
      <c r="X215" s="10">
        <v>0.98900064084259842</v>
      </c>
      <c r="Y215" s="10">
        <v>0.98999999999999977</v>
      </c>
      <c r="Z215" s="13">
        <v>0.99083333333333323</v>
      </c>
      <c r="AA215" s="13">
        <v>0.99499999999999988</v>
      </c>
      <c r="AB215" s="13">
        <v>0.99583333333333335</v>
      </c>
      <c r="AC215" s="13">
        <v>0.99666666666666681</v>
      </c>
    </row>
    <row r="216" spans="1:29" x14ac:dyDescent="0.2">
      <c r="A216" s="2" t="s">
        <v>200</v>
      </c>
      <c r="B216" s="2" t="str">
        <f>LEFT(C216,2)</f>
        <v>37</v>
      </c>
      <c r="C216" s="2">
        <v>37022</v>
      </c>
      <c r="D216" s="2" t="s">
        <v>222</v>
      </c>
      <c r="E216" s="10">
        <v>0.97559211701699156</v>
      </c>
      <c r="F216" s="10">
        <v>0.97705336971961887</v>
      </c>
      <c r="G216" s="10">
        <v>0.97851462242224607</v>
      </c>
      <c r="H216" s="10">
        <v>0.97997587512487372</v>
      </c>
      <c r="I216" s="10">
        <v>0.98143712782750092</v>
      </c>
      <c r="J216" s="10">
        <v>0.98289838053012857</v>
      </c>
      <c r="K216" s="10">
        <v>0.98435963323275577</v>
      </c>
      <c r="L216" s="10">
        <v>0.98582088593538308</v>
      </c>
      <c r="M216" s="10">
        <v>0.98728213863801062</v>
      </c>
      <c r="N216" s="10">
        <v>0.98874339134063782</v>
      </c>
      <c r="O216" s="10">
        <v>0.99020464404326503</v>
      </c>
      <c r="P216" s="10">
        <v>0.99166589674589267</v>
      </c>
      <c r="Q216" s="10">
        <v>0.99312714944851999</v>
      </c>
      <c r="R216" s="10">
        <v>0.99312714944851976</v>
      </c>
      <c r="S216" s="10">
        <v>0.99312714944851976</v>
      </c>
      <c r="T216" s="10">
        <v>0.99312714944851976</v>
      </c>
      <c r="U216" s="10">
        <v>0.99312714944851965</v>
      </c>
      <c r="V216" s="10">
        <v>0.99312714944851976</v>
      </c>
      <c r="W216" s="10">
        <v>0.99312714944851976</v>
      </c>
      <c r="X216" s="10">
        <v>0.99312714944851987</v>
      </c>
      <c r="Y216" s="10">
        <v>0.99312714944851976</v>
      </c>
      <c r="Z216" s="13">
        <v>0.99312714944851976</v>
      </c>
      <c r="AA216" s="13">
        <v>0.99312714944851965</v>
      </c>
      <c r="AB216" s="13">
        <v>0.99312714944851976</v>
      </c>
      <c r="AC216" s="13">
        <v>0.99312714944851976</v>
      </c>
    </row>
    <row r="217" spans="1:29" x14ac:dyDescent="0.2">
      <c r="A217" s="2"/>
      <c r="B217" s="2"/>
      <c r="C217" s="2">
        <v>37023</v>
      </c>
      <c r="D217" s="3" t="s">
        <v>223</v>
      </c>
      <c r="E217" s="10">
        <v>0.91293924523847192</v>
      </c>
      <c r="F217" s="10">
        <v>0.91561390209268367</v>
      </c>
      <c r="G217" s="10">
        <v>0.91828855894689543</v>
      </c>
      <c r="H217" s="10">
        <v>0.92096321580110718</v>
      </c>
      <c r="I217" s="10">
        <v>0.92363787265531894</v>
      </c>
      <c r="J217" s="10">
        <v>0.92631252950953069</v>
      </c>
      <c r="K217" s="10">
        <v>0.92898718636374156</v>
      </c>
      <c r="L217" s="10">
        <v>0.93166184321795331</v>
      </c>
      <c r="M217" s="10">
        <v>0.93433650007216507</v>
      </c>
      <c r="N217" s="10">
        <v>0.93701115692637682</v>
      </c>
      <c r="O217" s="10">
        <v>0.93968581378058857</v>
      </c>
      <c r="P217" s="10">
        <v>0.94236047063480022</v>
      </c>
      <c r="Q217" s="10">
        <v>0.94503512748901197</v>
      </c>
      <c r="R217" s="10">
        <v>0.94815573655288443</v>
      </c>
      <c r="S217" s="10">
        <v>0.95127634561675822</v>
      </c>
      <c r="T217" s="10">
        <v>0.95439695468063146</v>
      </c>
      <c r="U217" s="10">
        <v>0.95751756374450547</v>
      </c>
      <c r="V217" s="10">
        <v>0.9606381728083786</v>
      </c>
      <c r="W217" s="10">
        <v>0.96375878187225261</v>
      </c>
      <c r="X217" s="10">
        <v>0.96687939093612651</v>
      </c>
      <c r="Y217" s="10">
        <v>0.96999999999999986</v>
      </c>
      <c r="Z217" s="13">
        <v>0.97312060906387376</v>
      </c>
      <c r="AA217" s="13">
        <v>0.98872365438324117</v>
      </c>
      <c r="AB217" s="13">
        <v>0.9916491029221608</v>
      </c>
      <c r="AC217" s="13">
        <v>0.99457455146108042</v>
      </c>
    </row>
    <row r="218" spans="1:29" x14ac:dyDescent="0.2">
      <c r="A218" s="2" t="s">
        <v>163</v>
      </c>
      <c r="B218" s="2" t="str">
        <f>LEFT(C218,2)</f>
        <v>37</v>
      </c>
      <c r="C218" s="2">
        <v>37024</v>
      </c>
      <c r="D218" s="2" t="s">
        <v>224</v>
      </c>
      <c r="E218" s="10">
        <v>0.9930176469470211</v>
      </c>
      <c r="F218" s="10">
        <v>0.9930176469470211</v>
      </c>
      <c r="G218" s="10">
        <v>0.9930176469470211</v>
      </c>
      <c r="H218" s="10">
        <v>0.9930176469470211</v>
      </c>
      <c r="I218" s="10">
        <v>0.9930176469470211</v>
      </c>
      <c r="J218" s="10">
        <v>0.99301764694702122</v>
      </c>
      <c r="K218" s="10">
        <v>0.99301764694702099</v>
      </c>
      <c r="L218" s="10">
        <v>0.9930176469470211</v>
      </c>
      <c r="M218" s="10">
        <v>0.9930176469470211</v>
      </c>
      <c r="N218" s="10">
        <v>0.9930176469470211</v>
      </c>
      <c r="O218" s="10">
        <v>0.9930176469470211</v>
      </c>
      <c r="P218" s="10">
        <v>0.99301764694702122</v>
      </c>
      <c r="Q218" s="10">
        <v>0.9930176469470211</v>
      </c>
      <c r="R218" s="10">
        <v>0.9930176469470211</v>
      </c>
      <c r="S218" s="10">
        <v>0.9930176469470211</v>
      </c>
      <c r="T218" s="10">
        <v>0.9930176469470211</v>
      </c>
      <c r="U218" s="10">
        <v>0.9930176469470211</v>
      </c>
      <c r="V218" s="10">
        <v>0.9930176469470211</v>
      </c>
      <c r="W218" s="10">
        <v>0.9930176469470211</v>
      </c>
      <c r="X218" s="10">
        <v>0.9930176469470211</v>
      </c>
      <c r="Y218" s="10">
        <v>0.9930176469470211</v>
      </c>
      <c r="Z218" s="13">
        <v>0.9930176469470211</v>
      </c>
      <c r="AA218" s="13">
        <v>0.9930176469470211</v>
      </c>
      <c r="AB218" s="13">
        <v>0.9930176469470211</v>
      </c>
      <c r="AC218" s="13">
        <v>0.9930176469470211</v>
      </c>
    </row>
    <row r="219" spans="1:29" x14ac:dyDescent="0.2">
      <c r="A219" s="2" t="s">
        <v>200</v>
      </c>
      <c r="B219" s="2" t="str">
        <f>LEFT(C219,2)</f>
        <v>37</v>
      </c>
      <c r="C219" s="2">
        <v>37025</v>
      </c>
      <c r="D219" s="2" t="s">
        <v>225</v>
      </c>
      <c r="E219" s="10">
        <v>0.96786869425951716</v>
      </c>
      <c r="F219" s="10">
        <v>0.96887025887548361</v>
      </c>
      <c r="G219" s="10">
        <v>0.96987182349144996</v>
      </c>
      <c r="H219" s="10">
        <v>0.97087338810741652</v>
      </c>
      <c r="I219" s="10">
        <v>0.97187495272338298</v>
      </c>
      <c r="J219" s="10">
        <v>0.97287651733934943</v>
      </c>
      <c r="K219" s="10">
        <v>0.97387808195531589</v>
      </c>
      <c r="L219" s="10">
        <v>0.97487964657128245</v>
      </c>
      <c r="M219" s="10">
        <v>0.9758812111872488</v>
      </c>
      <c r="N219" s="10">
        <v>0.97688277580321525</v>
      </c>
      <c r="O219" s="10">
        <v>0.97788434041918171</v>
      </c>
      <c r="P219" s="10">
        <v>0.97888590503514816</v>
      </c>
      <c r="Q219" s="10">
        <v>0.97988746965111462</v>
      </c>
      <c r="R219" s="10">
        <v>0.98088903426708096</v>
      </c>
      <c r="S219" s="10">
        <v>0.98189059888304731</v>
      </c>
      <c r="T219" s="10">
        <v>0.98289216349901376</v>
      </c>
      <c r="U219" s="10">
        <v>0.98389372811498021</v>
      </c>
      <c r="V219" s="10">
        <v>0.98489529273094656</v>
      </c>
      <c r="W219" s="10">
        <v>0.98589685734691312</v>
      </c>
      <c r="X219" s="10">
        <v>0.98689842196287958</v>
      </c>
      <c r="Y219" s="10">
        <v>0.98789998657884603</v>
      </c>
      <c r="Z219" s="13">
        <v>0.98890155119481227</v>
      </c>
      <c r="AA219" s="13">
        <v>0.99390937427464454</v>
      </c>
      <c r="AB219" s="13">
        <v>0.99510624951642956</v>
      </c>
      <c r="AC219" s="13">
        <v>0.9963031247582147</v>
      </c>
    </row>
    <row r="220" spans="1:29" x14ac:dyDescent="0.2">
      <c r="A220" s="2" t="s">
        <v>200</v>
      </c>
      <c r="B220" s="2" t="str">
        <f>LEFT(C220,2)</f>
        <v>37</v>
      </c>
      <c r="C220" s="2">
        <v>37026</v>
      </c>
      <c r="D220" s="2" t="s">
        <v>226</v>
      </c>
      <c r="E220" s="10">
        <v>0.96410729311882248</v>
      </c>
      <c r="F220" s="10">
        <v>0.96501501869225381</v>
      </c>
      <c r="G220" s="10">
        <v>0.96592274426568536</v>
      </c>
      <c r="H220" s="10">
        <v>0.96683046983911669</v>
      </c>
      <c r="I220" s="10">
        <v>0.96773819541254824</v>
      </c>
      <c r="J220" s="10">
        <v>0.96864592098597979</v>
      </c>
      <c r="K220" s="10">
        <v>0.96955364655941112</v>
      </c>
      <c r="L220" s="10">
        <v>0.97046137213284267</v>
      </c>
      <c r="M220" s="10">
        <v>0.971369097706274</v>
      </c>
      <c r="N220" s="10">
        <v>0.97227682327970544</v>
      </c>
      <c r="O220" s="10">
        <v>0.9731845488531371</v>
      </c>
      <c r="P220" s="10">
        <v>0.97409227442656843</v>
      </c>
      <c r="Q220" s="10">
        <v>0.97499999999999998</v>
      </c>
      <c r="R220" s="10">
        <v>0.97590772557343164</v>
      </c>
      <c r="S220" s="10">
        <v>0.97681545114686297</v>
      </c>
      <c r="T220" s="10">
        <v>0.97772317672029452</v>
      </c>
      <c r="U220" s="10">
        <v>0.97863090229372585</v>
      </c>
      <c r="V220" s="10">
        <v>0.9795386278671574</v>
      </c>
      <c r="W220" s="10">
        <v>0.98044635344058895</v>
      </c>
      <c r="X220" s="10">
        <v>0.98135407901402028</v>
      </c>
      <c r="Y220" s="10">
        <v>0.98226180458745183</v>
      </c>
      <c r="Z220" s="13">
        <v>0.98316953016088338</v>
      </c>
      <c r="AA220" s="13">
        <v>0.98770815802804091</v>
      </c>
      <c r="AB220" s="13">
        <v>0.99097210535202718</v>
      </c>
      <c r="AC220" s="13">
        <v>0.99423605267601356</v>
      </c>
    </row>
    <row r="221" spans="1:29" x14ac:dyDescent="0.2">
      <c r="A221" s="2" t="s">
        <v>200</v>
      </c>
      <c r="B221" s="2" t="str">
        <f>LEFT(C221,2)</f>
        <v>37</v>
      </c>
      <c r="C221" s="2">
        <v>37027</v>
      </c>
      <c r="D221" s="2" t="s">
        <v>227</v>
      </c>
      <c r="E221" s="10">
        <v>0.9886676904888142</v>
      </c>
      <c r="F221" s="10">
        <v>0.98866769048881398</v>
      </c>
      <c r="G221" s="10">
        <v>0.9886676904888142</v>
      </c>
      <c r="H221" s="10">
        <v>0.98866769048881409</v>
      </c>
      <c r="I221" s="10">
        <v>0.98866769048881409</v>
      </c>
      <c r="J221" s="10">
        <v>0.9886676904888142</v>
      </c>
      <c r="K221" s="10">
        <v>0.98866769048881409</v>
      </c>
      <c r="L221" s="10">
        <v>0.98866769048881409</v>
      </c>
      <c r="M221" s="10">
        <v>0.98866769048881409</v>
      </c>
      <c r="N221" s="10">
        <v>0.98866769048881409</v>
      </c>
      <c r="O221" s="10">
        <v>0.98866769048881409</v>
      </c>
      <c r="P221" s="10">
        <v>0.98866769048881398</v>
      </c>
      <c r="Q221" s="10">
        <v>0.98866769048881409</v>
      </c>
      <c r="R221" s="10">
        <v>0.98866769048881409</v>
      </c>
      <c r="S221" s="10">
        <v>0.98866769048881409</v>
      </c>
      <c r="T221" s="10">
        <v>0.98866769048881409</v>
      </c>
      <c r="U221" s="10">
        <v>0.98866769048881409</v>
      </c>
      <c r="V221" s="10">
        <v>0.98866769048881409</v>
      </c>
      <c r="W221" s="10">
        <v>0.98866769048881409</v>
      </c>
      <c r="X221" s="10">
        <v>0.98866769048881409</v>
      </c>
      <c r="Y221" s="10">
        <v>0.98866769048881409</v>
      </c>
      <c r="Z221" s="13">
        <v>0.98866769048881398</v>
      </c>
      <c r="AA221" s="13">
        <v>0.9886676904888142</v>
      </c>
      <c r="AB221" s="13">
        <v>0.9886676904888142</v>
      </c>
      <c r="AC221" s="13">
        <v>0.98866769048881409</v>
      </c>
    </row>
    <row r="222" spans="1:29" x14ac:dyDescent="0.2">
      <c r="A222" s="2" t="s">
        <v>200</v>
      </c>
      <c r="B222" s="2" t="str">
        <f>LEFT(C222,2)</f>
        <v>37</v>
      </c>
      <c r="C222" s="2">
        <v>37028</v>
      </c>
      <c r="D222" s="2" t="s">
        <v>228</v>
      </c>
      <c r="E222" s="10">
        <v>0.99294210861246879</v>
      </c>
      <c r="F222" s="10">
        <v>0.99294210861246857</v>
      </c>
      <c r="G222" s="10">
        <v>0.99294210861246868</v>
      </c>
      <c r="H222" s="10">
        <v>0.99294210861246868</v>
      </c>
      <c r="I222" s="10">
        <v>0.99294210861246879</v>
      </c>
      <c r="J222" s="10">
        <v>0.99294210861246868</v>
      </c>
      <c r="K222" s="10">
        <v>0.99294210861246857</v>
      </c>
      <c r="L222" s="10">
        <v>0.99294210861246868</v>
      </c>
      <c r="M222" s="10">
        <v>0.99294210861246879</v>
      </c>
      <c r="N222" s="10">
        <v>0.99294210861246868</v>
      </c>
      <c r="O222" s="10">
        <v>0.99294210861246868</v>
      </c>
      <c r="P222" s="10">
        <v>0.99294210861246857</v>
      </c>
      <c r="Q222" s="10">
        <v>0.99294210861246868</v>
      </c>
      <c r="R222" s="10">
        <v>0.99294210861246868</v>
      </c>
      <c r="S222" s="10">
        <v>0.99294210861246868</v>
      </c>
      <c r="T222" s="10">
        <v>0.99294210861246879</v>
      </c>
      <c r="U222" s="10">
        <v>0.99294210861246879</v>
      </c>
      <c r="V222" s="10">
        <v>0.99294210861246868</v>
      </c>
      <c r="W222" s="10">
        <v>0.99294210861246868</v>
      </c>
      <c r="X222" s="10">
        <v>0.99294210861246868</v>
      </c>
      <c r="Y222" s="10">
        <v>0.99294210861246868</v>
      </c>
      <c r="Z222" s="13">
        <v>0.99294210861246868</v>
      </c>
      <c r="AA222" s="13">
        <v>0.99294210861246868</v>
      </c>
      <c r="AB222" s="13">
        <v>0.99294210861246868</v>
      </c>
      <c r="AC222" s="13">
        <v>0.99294210861246868</v>
      </c>
    </row>
    <row r="223" spans="1:29" x14ac:dyDescent="0.2">
      <c r="A223" s="2"/>
      <c r="B223" s="2"/>
      <c r="C223" s="2">
        <v>37029</v>
      </c>
      <c r="D223" s="3" t="s">
        <v>229</v>
      </c>
      <c r="E223" s="10">
        <v>0.99487335407067867</v>
      </c>
      <c r="F223" s="10">
        <v>0.99487335407067856</v>
      </c>
      <c r="G223" s="10">
        <v>0.99487335407067856</v>
      </c>
      <c r="H223" s="10">
        <v>0.99487335407067867</v>
      </c>
      <c r="I223" s="10">
        <v>0.99487335407067856</v>
      </c>
      <c r="J223" s="10">
        <v>0.99487335407067867</v>
      </c>
      <c r="K223" s="10">
        <v>0.99487335407067845</v>
      </c>
      <c r="L223" s="10">
        <v>0.99487335407067856</v>
      </c>
      <c r="M223" s="10">
        <v>0.99487335407067856</v>
      </c>
      <c r="N223" s="10">
        <v>0.99487335407067845</v>
      </c>
      <c r="O223" s="10">
        <v>0.99487335407067867</v>
      </c>
      <c r="P223" s="10">
        <v>0.99487335407067856</v>
      </c>
      <c r="Q223" s="10">
        <v>0.99487335407067867</v>
      </c>
      <c r="R223" s="10">
        <v>0.99487335407067856</v>
      </c>
      <c r="S223" s="10">
        <v>0.99487335407067867</v>
      </c>
      <c r="T223" s="10">
        <v>0.99487335407067845</v>
      </c>
      <c r="U223" s="10">
        <v>0.99487335407067845</v>
      </c>
      <c r="V223" s="10">
        <v>0.99487335407067856</v>
      </c>
      <c r="W223" s="10">
        <v>0.99487335407067867</v>
      </c>
      <c r="X223" s="10">
        <v>0.99487335407067845</v>
      </c>
      <c r="Y223" s="10">
        <v>0.99487335407067845</v>
      </c>
      <c r="Z223" s="13">
        <v>0.99487335407067856</v>
      </c>
      <c r="AA223" s="13">
        <v>0.99487335407067867</v>
      </c>
      <c r="AB223" s="13">
        <v>0.99487335407067845</v>
      </c>
      <c r="AC223" s="13">
        <v>0.99487335407067856</v>
      </c>
    </row>
    <row r="224" spans="1:29" x14ac:dyDescent="0.2">
      <c r="A224" s="2" t="s">
        <v>200</v>
      </c>
      <c r="B224" s="2" t="str">
        <f t="shared" ref="B224:B236" si="13">LEFT(C224,2)</f>
        <v>37</v>
      </c>
      <c r="C224" s="2">
        <v>37030</v>
      </c>
      <c r="D224" s="2" t="s">
        <v>230</v>
      </c>
      <c r="E224" s="10">
        <v>0.99441834397420326</v>
      </c>
      <c r="F224" s="10">
        <v>0.99450628980030009</v>
      </c>
      <c r="G224" s="10">
        <v>0.99459423562639693</v>
      </c>
      <c r="H224" s="10">
        <v>0.99468218145249343</v>
      </c>
      <c r="I224" s="10">
        <v>0.99477012727859015</v>
      </c>
      <c r="J224" s="10">
        <v>0.9948580731046871</v>
      </c>
      <c r="K224" s="10">
        <v>0.9949460189307836</v>
      </c>
      <c r="L224" s="10">
        <v>0.99503396475688055</v>
      </c>
      <c r="M224" s="10">
        <v>0.99512191058297705</v>
      </c>
      <c r="N224" s="10">
        <v>0.99520985640907367</v>
      </c>
      <c r="O224" s="10">
        <v>0.9952978022351705</v>
      </c>
      <c r="P224" s="10">
        <v>0.99538574806126723</v>
      </c>
      <c r="Q224" s="10">
        <v>0.99547369388736395</v>
      </c>
      <c r="R224" s="10">
        <v>0.99547369388736406</v>
      </c>
      <c r="S224" s="10">
        <v>0.99547369388736395</v>
      </c>
      <c r="T224" s="10">
        <v>0.99547369388736395</v>
      </c>
      <c r="U224" s="10">
        <v>0.99547369388736395</v>
      </c>
      <c r="V224" s="10">
        <v>0.99547369388736384</v>
      </c>
      <c r="W224" s="10">
        <v>0.99547369388736384</v>
      </c>
      <c r="X224" s="10">
        <v>0.99547369388736395</v>
      </c>
      <c r="Y224" s="10">
        <v>0.99547369388736395</v>
      </c>
      <c r="Z224" s="13">
        <v>0.99547369388736395</v>
      </c>
      <c r="AA224" s="13">
        <v>0.99547369388736395</v>
      </c>
      <c r="AB224" s="13">
        <v>0.99547369388736395</v>
      </c>
      <c r="AC224" s="13">
        <v>0.99547369388736395</v>
      </c>
    </row>
    <row r="225" spans="1:29" x14ac:dyDescent="0.2">
      <c r="A225" s="2" t="s">
        <v>200</v>
      </c>
      <c r="B225" s="2" t="str">
        <f t="shared" si="13"/>
        <v>37</v>
      </c>
      <c r="C225" s="2">
        <v>37031</v>
      </c>
      <c r="D225" s="2" t="s">
        <v>231</v>
      </c>
      <c r="E225" s="10">
        <v>0.96489626107059479</v>
      </c>
      <c r="F225" s="10">
        <v>0.96572900846449594</v>
      </c>
      <c r="G225" s="10">
        <v>0.96656175585839732</v>
      </c>
      <c r="H225" s="10">
        <v>0.96739450325229848</v>
      </c>
      <c r="I225" s="10">
        <v>0.96822725064619986</v>
      </c>
      <c r="J225" s="10">
        <v>0.96905999804010123</v>
      </c>
      <c r="K225" s="10">
        <v>0.96989274543400239</v>
      </c>
      <c r="L225" s="10">
        <v>0.97072549282790377</v>
      </c>
      <c r="M225" s="10">
        <v>0.97155824022180493</v>
      </c>
      <c r="N225" s="10">
        <v>0.9723909876157063</v>
      </c>
      <c r="O225" s="10">
        <v>0.97322373500960768</v>
      </c>
      <c r="P225" s="10">
        <v>0.97405648240350884</v>
      </c>
      <c r="Q225" s="10">
        <v>0.97488922979741022</v>
      </c>
      <c r="R225" s="10">
        <v>0.97572197719131171</v>
      </c>
      <c r="S225" s="10">
        <v>0.97655472458521286</v>
      </c>
      <c r="T225" s="10">
        <v>0.97738747197911424</v>
      </c>
      <c r="U225" s="10">
        <v>0.9782202193730154</v>
      </c>
      <c r="V225" s="10">
        <v>0.97905296676691678</v>
      </c>
      <c r="W225" s="10">
        <v>0.97988571416081816</v>
      </c>
      <c r="X225" s="10">
        <v>0.98071846155471931</v>
      </c>
      <c r="Y225" s="10">
        <v>0.98155120894862069</v>
      </c>
      <c r="Z225" s="13">
        <v>0.98238395634252207</v>
      </c>
      <c r="AA225" s="13">
        <v>0.98654769331202874</v>
      </c>
      <c r="AB225" s="13">
        <v>0.9901984622080191</v>
      </c>
      <c r="AC225" s="13">
        <v>0.99384923110400947</v>
      </c>
    </row>
    <row r="226" spans="1:29" x14ac:dyDescent="0.2">
      <c r="A226" s="2" t="s">
        <v>200</v>
      </c>
      <c r="B226" s="2" t="str">
        <f t="shared" si="13"/>
        <v>37</v>
      </c>
      <c r="C226" s="2">
        <v>37032</v>
      </c>
      <c r="D226" s="2" t="s">
        <v>232</v>
      </c>
      <c r="E226" s="10">
        <v>0.99524080805092408</v>
      </c>
      <c r="F226" s="10">
        <v>0.99524080805092408</v>
      </c>
      <c r="G226" s="10">
        <v>0.99524080805092408</v>
      </c>
      <c r="H226" s="10">
        <v>0.99524080805092408</v>
      </c>
      <c r="I226" s="10">
        <v>0.99524080805092408</v>
      </c>
      <c r="J226" s="10">
        <v>0.99524080805092408</v>
      </c>
      <c r="K226" s="10">
        <v>0.99524080805092396</v>
      </c>
      <c r="L226" s="10">
        <v>0.99524080805092408</v>
      </c>
      <c r="M226" s="10">
        <v>0.99524080805092396</v>
      </c>
      <c r="N226" s="10">
        <v>0.99524080805092408</v>
      </c>
      <c r="O226" s="10">
        <v>0.99524080805092419</v>
      </c>
      <c r="P226" s="10">
        <v>0.99524080805092419</v>
      </c>
      <c r="Q226" s="10">
        <v>0.99524080805092408</v>
      </c>
      <c r="R226" s="10">
        <v>0.99524080805092408</v>
      </c>
      <c r="S226" s="10">
        <v>0.99524080805092408</v>
      </c>
      <c r="T226" s="10">
        <v>0.99524080805092408</v>
      </c>
      <c r="U226" s="10">
        <v>0.99524080805092408</v>
      </c>
      <c r="V226" s="10">
        <v>0.99524080805092408</v>
      </c>
      <c r="W226" s="10">
        <v>0.99524080805092408</v>
      </c>
      <c r="X226" s="10">
        <v>0.99524080805092419</v>
      </c>
      <c r="Y226" s="10">
        <v>0.99524080805092419</v>
      </c>
      <c r="Z226" s="13">
        <v>0.99524080805092419</v>
      </c>
      <c r="AA226" s="13">
        <v>0.99524080805092396</v>
      </c>
      <c r="AB226" s="13">
        <v>0.99524080805092396</v>
      </c>
      <c r="AC226" s="13">
        <v>0.99524080805092419</v>
      </c>
    </row>
    <row r="227" spans="1:29" x14ac:dyDescent="0.2">
      <c r="A227" s="2" t="s">
        <v>3</v>
      </c>
      <c r="B227" s="2" t="str">
        <f t="shared" si="13"/>
        <v>37</v>
      </c>
      <c r="C227" s="2">
        <v>37033</v>
      </c>
      <c r="D227" s="2" t="s">
        <v>233</v>
      </c>
      <c r="E227" s="10">
        <v>0.99365150311217065</v>
      </c>
      <c r="F227" s="10">
        <v>0.99365150311217054</v>
      </c>
      <c r="G227" s="10">
        <v>0.99365150311217054</v>
      </c>
      <c r="H227" s="10">
        <v>0.99365150311217054</v>
      </c>
      <c r="I227" s="10">
        <v>0.99365150311217065</v>
      </c>
      <c r="J227" s="10">
        <v>0.99365150311217054</v>
      </c>
      <c r="K227" s="10">
        <v>0.99365150311217065</v>
      </c>
      <c r="L227" s="10">
        <v>0.99365150311217065</v>
      </c>
      <c r="M227" s="10">
        <v>0.99365150311217043</v>
      </c>
      <c r="N227" s="10">
        <v>0.99365150311217065</v>
      </c>
      <c r="O227" s="10">
        <v>0.99365150311217065</v>
      </c>
      <c r="P227" s="10">
        <v>0.99365150311217054</v>
      </c>
      <c r="Q227" s="10">
        <v>0.99365150311217043</v>
      </c>
      <c r="R227" s="10">
        <v>0.99365150311217043</v>
      </c>
      <c r="S227" s="10">
        <v>0.99365150311217043</v>
      </c>
      <c r="T227" s="10">
        <v>0.99365150311217054</v>
      </c>
      <c r="U227" s="10">
        <v>0.99365150311217054</v>
      </c>
      <c r="V227" s="10">
        <v>0.99365150311217054</v>
      </c>
      <c r="W227" s="10">
        <v>0.99365150311217065</v>
      </c>
      <c r="X227" s="10">
        <v>0.99365150311217054</v>
      </c>
      <c r="Y227" s="10">
        <v>0.99365150311217054</v>
      </c>
      <c r="Z227" s="13">
        <v>0.99365150311217043</v>
      </c>
      <c r="AA227" s="13">
        <v>0.99365150311217054</v>
      </c>
      <c r="AB227" s="13">
        <v>0.99365150311217054</v>
      </c>
      <c r="AC227" s="13">
        <v>0.99365150311217054</v>
      </c>
    </row>
    <row r="228" spans="1:29" x14ac:dyDescent="0.2">
      <c r="A228" s="2" t="s">
        <v>200</v>
      </c>
      <c r="B228" s="2" t="str">
        <f t="shared" si="13"/>
        <v>37</v>
      </c>
      <c r="C228" s="2">
        <v>37034</v>
      </c>
      <c r="D228" s="2" t="s">
        <v>234</v>
      </c>
      <c r="E228" s="10">
        <v>0.99267733366139088</v>
      </c>
      <c r="F228" s="10">
        <v>0.99267733366139088</v>
      </c>
      <c r="G228" s="10">
        <v>0.99267733366139088</v>
      </c>
      <c r="H228" s="10">
        <v>0.99267733366139088</v>
      </c>
      <c r="I228" s="10">
        <v>0.99267733366139077</v>
      </c>
      <c r="J228" s="10">
        <v>0.99267733366139088</v>
      </c>
      <c r="K228" s="10">
        <v>0.99267733366139088</v>
      </c>
      <c r="L228" s="10">
        <v>0.99267733366139099</v>
      </c>
      <c r="M228" s="10">
        <v>0.99267733366139088</v>
      </c>
      <c r="N228" s="10">
        <v>0.99267733366139088</v>
      </c>
      <c r="O228" s="10">
        <v>0.99267733366139099</v>
      </c>
      <c r="P228" s="10">
        <v>0.99267733366139077</v>
      </c>
      <c r="Q228" s="10">
        <v>0.99267733366139077</v>
      </c>
      <c r="R228" s="10">
        <v>0.99267733366139088</v>
      </c>
      <c r="S228" s="10">
        <v>0.99267733366139088</v>
      </c>
      <c r="T228" s="10">
        <v>0.99267733366139099</v>
      </c>
      <c r="U228" s="10">
        <v>0.99267733366139088</v>
      </c>
      <c r="V228" s="10">
        <v>0.99267733366139099</v>
      </c>
      <c r="W228" s="10">
        <v>0.99267733366139088</v>
      </c>
      <c r="X228" s="10">
        <v>0.99267733366139099</v>
      </c>
      <c r="Y228" s="10">
        <v>0.99267733366139077</v>
      </c>
      <c r="Z228" s="13">
        <v>0.99267733366139077</v>
      </c>
      <c r="AA228" s="13">
        <v>0.99267733366139088</v>
      </c>
      <c r="AB228" s="13">
        <v>0.99267733366139099</v>
      </c>
      <c r="AC228" s="13">
        <v>0.99267733366139088</v>
      </c>
    </row>
    <row r="229" spans="1:29" x14ac:dyDescent="0.2">
      <c r="A229" s="2" t="s">
        <v>200</v>
      </c>
      <c r="B229" s="2" t="str">
        <f t="shared" si="13"/>
        <v>37</v>
      </c>
      <c r="C229" s="2">
        <v>37035</v>
      </c>
      <c r="D229" s="2" t="s">
        <v>235</v>
      </c>
      <c r="E229" s="10">
        <v>0.99688705749319551</v>
      </c>
      <c r="F229" s="10">
        <v>0.99688705749319551</v>
      </c>
      <c r="G229" s="10">
        <v>0.99688705749319539</v>
      </c>
      <c r="H229" s="10">
        <v>0.99688705749319551</v>
      </c>
      <c r="I229" s="10">
        <v>0.99688705749319551</v>
      </c>
      <c r="J229" s="10">
        <v>0.99688705749319551</v>
      </c>
      <c r="K229" s="10">
        <v>0.99688705749319551</v>
      </c>
      <c r="L229" s="10">
        <v>0.99688705749319551</v>
      </c>
      <c r="M229" s="10">
        <v>0.99688705749319551</v>
      </c>
      <c r="N229" s="10">
        <v>0.99688705749319551</v>
      </c>
      <c r="O229" s="10">
        <v>0.99688705749319551</v>
      </c>
      <c r="P229" s="10">
        <v>0.99688705749319539</v>
      </c>
      <c r="Q229" s="10">
        <v>0.99688705749319551</v>
      </c>
      <c r="R229" s="10">
        <v>0.99688705749319551</v>
      </c>
      <c r="S229" s="10">
        <v>0.99688705749319551</v>
      </c>
      <c r="T229" s="10">
        <v>0.99688705749319551</v>
      </c>
      <c r="U229" s="10">
        <v>0.99688705749319551</v>
      </c>
      <c r="V229" s="10">
        <v>0.99688705749319551</v>
      </c>
      <c r="W229" s="10">
        <v>0.99688705749319551</v>
      </c>
      <c r="X229" s="10">
        <v>0.99688705749319539</v>
      </c>
      <c r="Y229" s="10">
        <v>0.99688705749319539</v>
      </c>
      <c r="Z229" s="13">
        <v>0.99688705749319551</v>
      </c>
      <c r="AA229" s="13">
        <v>0.99688705749319539</v>
      </c>
      <c r="AB229" s="13">
        <v>0.99688705749319539</v>
      </c>
      <c r="AC229" s="13">
        <v>0.99688705749319551</v>
      </c>
    </row>
    <row r="230" spans="1:29" x14ac:dyDescent="0.2">
      <c r="A230" s="2" t="s">
        <v>200</v>
      </c>
      <c r="B230" s="2" t="str">
        <f t="shared" si="13"/>
        <v>37</v>
      </c>
      <c r="C230" s="2">
        <v>37036</v>
      </c>
      <c r="D230" s="2" t="s">
        <v>236</v>
      </c>
      <c r="E230" s="10">
        <v>0.93376493386268311</v>
      </c>
      <c r="F230" s="10">
        <v>0.93678452270745982</v>
      </c>
      <c r="G230" s="10">
        <v>0.93980411155223642</v>
      </c>
      <c r="H230" s="10">
        <v>0.94282370039701302</v>
      </c>
      <c r="I230" s="10">
        <v>0.94584328924178873</v>
      </c>
      <c r="J230" s="10">
        <v>0.94886287808656533</v>
      </c>
      <c r="K230" s="10">
        <v>0.95188246693134193</v>
      </c>
      <c r="L230" s="10">
        <v>0.95490205577611853</v>
      </c>
      <c r="M230" s="10">
        <v>0.95792164462089424</v>
      </c>
      <c r="N230" s="10">
        <v>0.96094123346567084</v>
      </c>
      <c r="O230" s="10">
        <v>0.96396082231044744</v>
      </c>
      <c r="P230" s="10">
        <v>0.96698041115522304</v>
      </c>
      <c r="Q230" s="10">
        <v>0.96999999999999975</v>
      </c>
      <c r="R230" s="10">
        <v>0.97250000000000014</v>
      </c>
      <c r="S230" s="10">
        <v>0.97499999999999964</v>
      </c>
      <c r="T230" s="10">
        <v>0.97750000000000004</v>
      </c>
      <c r="U230" s="10">
        <v>0.97999999999999954</v>
      </c>
      <c r="V230" s="10">
        <v>0.98250000000000004</v>
      </c>
      <c r="W230" s="10">
        <v>0.98500000000000032</v>
      </c>
      <c r="X230" s="10">
        <v>0.98749999999999982</v>
      </c>
      <c r="Y230" s="10">
        <v>0.99000000000000021</v>
      </c>
      <c r="Z230" s="13">
        <v>0.99083333333333323</v>
      </c>
      <c r="AA230" s="13">
        <v>0.99499999999999988</v>
      </c>
      <c r="AB230" s="13">
        <v>0.99583333333333335</v>
      </c>
      <c r="AC230" s="13">
        <v>0.9966666666666667</v>
      </c>
    </row>
    <row r="231" spans="1:29" x14ac:dyDescent="0.2">
      <c r="A231" s="2" t="s">
        <v>200</v>
      </c>
      <c r="B231" s="2" t="str">
        <f t="shared" si="13"/>
        <v>37</v>
      </c>
      <c r="C231" s="2">
        <v>37037</v>
      </c>
      <c r="D231" s="2" t="s">
        <v>237</v>
      </c>
      <c r="E231" s="10">
        <v>0.99655853394719052</v>
      </c>
      <c r="F231" s="10">
        <v>0.99655853394719052</v>
      </c>
      <c r="G231" s="10">
        <v>0.99655853394719063</v>
      </c>
      <c r="H231" s="10">
        <v>0.99655853394719052</v>
      </c>
      <c r="I231" s="10">
        <v>0.99655853394719052</v>
      </c>
      <c r="J231" s="10">
        <v>0.99655853394719052</v>
      </c>
      <c r="K231" s="10">
        <v>0.99655853394719052</v>
      </c>
      <c r="L231" s="10">
        <v>0.99655853394719052</v>
      </c>
      <c r="M231" s="10">
        <v>0.99655853394719052</v>
      </c>
      <c r="N231" s="10">
        <v>0.99655853394719052</v>
      </c>
      <c r="O231" s="10">
        <v>0.99655853394719052</v>
      </c>
      <c r="P231" s="10">
        <v>0.99655853394719063</v>
      </c>
      <c r="Q231" s="10">
        <v>0.99655853394719052</v>
      </c>
      <c r="R231" s="10">
        <v>0.99655853394719052</v>
      </c>
      <c r="S231" s="10">
        <v>0.99655853394719041</v>
      </c>
      <c r="T231" s="10">
        <v>0.99655853394719052</v>
      </c>
      <c r="U231" s="10">
        <v>0.99655853394719052</v>
      </c>
      <c r="V231" s="10">
        <v>0.99655853394719052</v>
      </c>
      <c r="W231" s="10">
        <v>0.99655853394719052</v>
      </c>
      <c r="X231" s="10">
        <v>0.99655853394719041</v>
      </c>
      <c r="Y231" s="10">
        <v>0.99655853394719041</v>
      </c>
      <c r="Z231" s="13">
        <v>0.99655853394719063</v>
      </c>
      <c r="AA231" s="13">
        <v>0.99655853394719063</v>
      </c>
      <c r="AB231" s="13">
        <v>0.99655853394719063</v>
      </c>
      <c r="AC231" s="13">
        <v>0.99655853394719041</v>
      </c>
    </row>
    <row r="232" spans="1:29" x14ac:dyDescent="0.2">
      <c r="A232" s="2" t="s">
        <v>200</v>
      </c>
      <c r="B232" s="2" t="str">
        <f t="shared" si="13"/>
        <v>37</v>
      </c>
      <c r="C232" s="2">
        <v>37038</v>
      </c>
      <c r="D232" s="2" t="s">
        <v>238</v>
      </c>
      <c r="E232" s="10">
        <v>0.99492027613934986</v>
      </c>
      <c r="F232" s="10">
        <v>0.99492027613934986</v>
      </c>
      <c r="G232" s="10">
        <v>0.99492027613934975</v>
      </c>
      <c r="H232" s="10">
        <v>0.99492027613934986</v>
      </c>
      <c r="I232" s="10">
        <v>0.99492027613934986</v>
      </c>
      <c r="J232" s="10">
        <v>0.99492027613934986</v>
      </c>
      <c r="K232" s="10">
        <v>0.99492027613934997</v>
      </c>
      <c r="L232" s="10">
        <v>0.99492027613934975</v>
      </c>
      <c r="M232" s="10">
        <v>0.99492027613934986</v>
      </c>
      <c r="N232" s="10">
        <v>0.99492027613934986</v>
      </c>
      <c r="O232" s="10">
        <v>0.99492027613934997</v>
      </c>
      <c r="P232" s="10">
        <v>0.99492027613934986</v>
      </c>
      <c r="Q232" s="10">
        <v>0.99492027613934975</v>
      </c>
      <c r="R232" s="10">
        <v>0.99492027613934986</v>
      </c>
      <c r="S232" s="10">
        <v>0.99492027613934986</v>
      </c>
      <c r="T232" s="10">
        <v>0.99492027613934986</v>
      </c>
      <c r="U232" s="10">
        <v>0.99492027613934986</v>
      </c>
      <c r="V232" s="10">
        <v>0.99492027613934986</v>
      </c>
      <c r="W232" s="10">
        <v>0.99492027613934986</v>
      </c>
      <c r="X232" s="10">
        <v>0.99492027613934997</v>
      </c>
      <c r="Y232" s="10">
        <v>0.99492027613934986</v>
      </c>
      <c r="Z232" s="13">
        <v>0.99492027613934997</v>
      </c>
      <c r="AA232" s="13">
        <v>0.99492027613934986</v>
      </c>
      <c r="AB232" s="13">
        <v>0.99492027613934986</v>
      </c>
      <c r="AC232" s="13">
        <v>0.99492027613934986</v>
      </c>
    </row>
    <row r="233" spans="1:29" x14ac:dyDescent="0.2">
      <c r="A233" s="2" t="s">
        <v>200</v>
      </c>
      <c r="B233" s="2" t="str">
        <f t="shared" si="13"/>
        <v>37</v>
      </c>
      <c r="C233" s="2">
        <v>37039</v>
      </c>
      <c r="D233" s="2" t="s">
        <v>239</v>
      </c>
      <c r="E233" s="10">
        <v>0.99734001849891607</v>
      </c>
      <c r="F233" s="10">
        <v>0.99734001849891607</v>
      </c>
      <c r="G233" s="10">
        <v>0.99734001849891618</v>
      </c>
      <c r="H233" s="10">
        <v>0.99734001849891607</v>
      </c>
      <c r="I233" s="10">
        <v>0.99734001849891596</v>
      </c>
      <c r="J233" s="10">
        <v>0.99734001849891596</v>
      </c>
      <c r="K233" s="10">
        <v>0.99734001849891607</v>
      </c>
      <c r="L233" s="10">
        <v>0.99734001849891607</v>
      </c>
      <c r="M233" s="10">
        <v>0.99734001849891607</v>
      </c>
      <c r="N233" s="10">
        <v>0.99734001849891596</v>
      </c>
      <c r="O233" s="10">
        <v>0.99734001849891607</v>
      </c>
      <c r="P233" s="10">
        <v>0.99734001849891607</v>
      </c>
      <c r="Q233" s="10">
        <v>0.99734001849891607</v>
      </c>
      <c r="R233" s="10">
        <v>0.99734001849891607</v>
      </c>
      <c r="S233" s="10">
        <v>0.99734001849891607</v>
      </c>
      <c r="T233" s="10">
        <v>0.99734001849891607</v>
      </c>
      <c r="U233" s="10">
        <v>0.99734001849891607</v>
      </c>
      <c r="V233" s="10">
        <v>0.99734001849891607</v>
      </c>
      <c r="W233" s="10">
        <v>0.99734001849891607</v>
      </c>
      <c r="X233" s="10">
        <v>0.99734001849891607</v>
      </c>
      <c r="Y233" s="10">
        <v>0.99734001849891607</v>
      </c>
      <c r="Z233" s="13">
        <v>0.99734001849891607</v>
      </c>
      <c r="AA233" s="13">
        <v>0.99734001849891607</v>
      </c>
      <c r="AB233" s="13">
        <v>0.99734001849891607</v>
      </c>
      <c r="AC233" s="13">
        <v>0.99734001849891607</v>
      </c>
    </row>
    <row r="234" spans="1:29" x14ac:dyDescent="0.2">
      <c r="A234" s="2" t="s">
        <v>200</v>
      </c>
      <c r="B234" s="2" t="str">
        <f t="shared" si="13"/>
        <v>37</v>
      </c>
      <c r="C234" s="2">
        <v>37040</v>
      </c>
      <c r="D234" s="2" t="s">
        <v>240</v>
      </c>
      <c r="E234" s="10">
        <v>0.97392760747162399</v>
      </c>
      <c r="F234" s="10">
        <v>0.97443364018232215</v>
      </c>
      <c r="G234" s="10">
        <v>0.97493967289301997</v>
      </c>
      <c r="H234" s="10">
        <v>0.97544570560371802</v>
      </c>
      <c r="I234" s="10">
        <v>0.97595173831441606</v>
      </c>
      <c r="J234" s="10">
        <v>0.97645777102511411</v>
      </c>
      <c r="K234" s="10">
        <v>0.97696380373581215</v>
      </c>
      <c r="L234" s="10">
        <v>0.97746983644650998</v>
      </c>
      <c r="M234" s="10">
        <v>0.97797586915720802</v>
      </c>
      <c r="N234" s="10">
        <v>0.97848190186790607</v>
      </c>
      <c r="O234" s="10">
        <v>0.97898793457860411</v>
      </c>
      <c r="P234" s="10">
        <v>0.97949396728930216</v>
      </c>
      <c r="Q234" s="10">
        <v>0.98</v>
      </c>
      <c r="R234" s="10">
        <v>0.98050603271069792</v>
      </c>
      <c r="S234" s="10">
        <v>0.98101206542139596</v>
      </c>
      <c r="T234" s="10">
        <v>0.98151809813209401</v>
      </c>
      <c r="U234" s="10">
        <v>0.98202413084279216</v>
      </c>
      <c r="V234" s="10">
        <v>0.9825301635534901</v>
      </c>
      <c r="W234" s="10">
        <v>0.98303619626418814</v>
      </c>
      <c r="X234" s="10">
        <v>0.98354222897488619</v>
      </c>
      <c r="Y234" s="10">
        <v>0.98404826168558424</v>
      </c>
      <c r="Z234" s="13">
        <v>0.98455429439628217</v>
      </c>
      <c r="AA234" s="13">
        <v>0.9870844579497724</v>
      </c>
      <c r="AB234" s="13">
        <v>0.98961462150326263</v>
      </c>
      <c r="AC234" s="13">
        <v>0.99214478505675263</v>
      </c>
    </row>
    <row r="235" spans="1:29" x14ac:dyDescent="0.2">
      <c r="A235" s="2" t="s">
        <v>200</v>
      </c>
      <c r="B235" s="2" t="str">
        <f t="shared" si="13"/>
        <v>37</v>
      </c>
      <c r="C235" s="2">
        <v>37041</v>
      </c>
      <c r="D235" s="2" t="s">
        <v>241</v>
      </c>
      <c r="E235" s="10">
        <v>0.98202855603088246</v>
      </c>
      <c r="F235" s="10">
        <v>0.98227940108594591</v>
      </c>
      <c r="G235" s="10">
        <v>0.9825302461410097</v>
      </c>
      <c r="H235" s="10">
        <v>0.98278109119607326</v>
      </c>
      <c r="I235" s="10">
        <v>0.98303193625113694</v>
      </c>
      <c r="J235" s="10">
        <v>0.98328278130620039</v>
      </c>
      <c r="K235" s="10">
        <v>0.98353362636126396</v>
      </c>
      <c r="L235" s="10">
        <v>0.98378447141632763</v>
      </c>
      <c r="M235" s="10">
        <v>0.98403531647139131</v>
      </c>
      <c r="N235" s="10">
        <v>0.98428616152645476</v>
      </c>
      <c r="O235" s="10">
        <v>0.98453700658151844</v>
      </c>
      <c r="P235" s="10">
        <v>0.98478785163658189</v>
      </c>
      <c r="Q235" s="10">
        <v>0.98503869669164557</v>
      </c>
      <c r="R235" s="10">
        <v>0.98528954174670913</v>
      </c>
      <c r="S235" s="10">
        <v>0.98554038680177258</v>
      </c>
      <c r="T235" s="10">
        <v>0.98579123185683626</v>
      </c>
      <c r="U235" s="10">
        <v>0.98604207691189982</v>
      </c>
      <c r="V235" s="10">
        <v>0.98629292196696339</v>
      </c>
      <c r="W235" s="10">
        <v>0.98654376702202695</v>
      </c>
      <c r="X235" s="10">
        <v>0.98679461207709052</v>
      </c>
      <c r="Y235" s="10">
        <v>0.98704545713215408</v>
      </c>
      <c r="Z235" s="13">
        <v>0.98729630218721776</v>
      </c>
      <c r="AA235" s="13">
        <v>0.98855052746253558</v>
      </c>
      <c r="AB235" s="13">
        <v>0.9898047527378534</v>
      </c>
      <c r="AC235" s="13">
        <v>0.99105897801317122</v>
      </c>
    </row>
    <row r="236" spans="1:29" x14ac:dyDescent="0.2">
      <c r="A236" s="2" t="s">
        <v>200</v>
      </c>
      <c r="B236" s="2" t="str">
        <f t="shared" si="13"/>
        <v>37</v>
      </c>
      <c r="C236" s="2">
        <v>37042</v>
      </c>
      <c r="D236" s="2" t="s">
        <v>242</v>
      </c>
      <c r="E236" s="10">
        <v>0.9975146043626737</v>
      </c>
      <c r="F236" s="10">
        <v>0.99751460436267358</v>
      </c>
      <c r="G236" s="10">
        <v>0.9975146043626737</v>
      </c>
      <c r="H236" s="10">
        <v>0.9975146043626737</v>
      </c>
      <c r="I236" s="10">
        <v>0.9975146043626737</v>
      </c>
      <c r="J236" s="10">
        <v>0.9975146043626737</v>
      </c>
      <c r="K236" s="10">
        <v>0.99751460436267358</v>
      </c>
      <c r="L236" s="10">
        <v>0.9975146043626737</v>
      </c>
      <c r="M236" s="10">
        <v>0.9975146043626737</v>
      </c>
      <c r="N236" s="10">
        <v>0.9975146043626737</v>
      </c>
      <c r="O236" s="10">
        <v>0.9975146043626737</v>
      </c>
      <c r="P236" s="10">
        <v>0.9975146043626737</v>
      </c>
      <c r="Q236" s="10">
        <v>0.9975146043626737</v>
      </c>
      <c r="R236" s="10">
        <v>0.9975146043626737</v>
      </c>
      <c r="S236" s="10">
        <v>0.9975146043626737</v>
      </c>
      <c r="T236" s="10">
        <v>0.9975146043626737</v>
      </c>
      <c r="U236" s="10">
        <v>0.99751460436267358</v>
      </c>
      <c r="V236" s="10">
        <v>0.9975146043626737</v>
      </c>
      <c r="W236" s="10">
        <v>0.9975146043626737</v>
      </c>
      <c r="X236" s="10">
        <v>0.9975146043626737</v>
      </c>
      <c r="Y236" s="10">
        <v>0.99751460436267358</v>
      </c>
      <c r="Z236" s="13">
        <v>0.9975146043626737</v>
      </c>
      <c r="AA236" s="13">
        <v>0.99751460436267358</v>
      </c>
      <c r="AB236" s="13">
        <v>0.9975146043626737</v>
      </c>
      <c r="AC236" s="13">
        <v>0.99751460436267358</v>
      </c>
    </row>
    <row r="237" spans="1:29" x14ac:dyDescent="0.2">
      <c r="A237" s="2"/>
      <c r="B237" s="2"/>
      <c r="C237" s="2">
        <v>37043</v>
      </c>
      <c r="D237" s="3" t="s">
        <v>243</v>
      </c>
      <c r="E237" s="10">
        <v>0.99021884038603747</v>
      </c>
      <c r="F237" s="10">
        <v>0.99026101681405965</v>
      </c>
      <c r="G237" s="10">
        <v>0.99030319324208205</v>
      </c>
      <c r="H237" s="10">
        <v>0.99034536967010434</v>
      </c>
      <c r="I237" s="10">
        <v>0.99038754609812685</v>
      </c>
      <c r="J237" s="10">
        <v>0.99042972252614914</v>
      </c>
      <c r="K237" s="10">
        <v>0.99047189895417143</v>
      </c>
      <c r="L237" s="10">
        <v>0.9905140753821936</v>
      </c>
      <c r="M237" s="10">
        <v>0.99055625181021612</v>
      </c>
      <c r="N237" s="10">
        <v>0.9905984282382384</v>
      </c>
      <c r="O237" s="10">
        <v>0.99064060466626092</v>
      </c>
      <c r="P237" s="10">
        <v>0.99068278109428309</v>
      </c>
      <c r="Q237" s="10">
        <v>0.99072495752230549</v>
      </c>
      <c r="R237" s="10">
        <v>0.99072495752230549</v>
      </c>
      <c r="S237" s="10">
        <v>0.99072495752230549</v>
      </c>
      <c r="T237" s="10">
        <v>0.99072495752230549</v>
      </c>
      <c r="U237" s="10">
        <v>0.99072495752230549</v>
      </c>
      <c r="V237" s="10">
        <v>0.99072495752230549</v>
      </c>
      <c r="W237" s="10">
        <v>0.99072495752230538</v>
      </c>
      <c r="X237" s="10">
        <v>0.99072495752230549</v>
      </c>
      <c r="Y237" s="10">
        <v>0.99072495752230549</v>
      </c>
      <c r="Z237" s="13">
        <v>0.99072495752230549</v>
      </c>
      <c r="AA237" s="13">
        <v>0.99072495752230549</v>
      </c>
      <c r="AB237" s="13">
        <v>0.99072495752230549</v>
      </c>
      <c r="AC237" s="13">
        <v>0.99072495752230549</v>
      </c>
    </row>
    <row r="238" spans="1:29" x14ac:dyDescent="0.2">
      <c r="A238" s="2" t="s">
        <v>200</v>
      </c>
      <c r="B238" s="2" t="str">
        <f>LEFT(C238,2)</f>
        <v>37</v>
      </c>
      <c r="C238" s="2">
        <v>37044</v>
      </c>
      <c r="D238" s="2" t="s">
        <v>244</v>
      </c>
      <c r="E238" s="10">
        <v>0.97345021093606232</v>
      </c>
      <c r="F238" s="10">
        <v>0.97408861928398305</v>
      </c>
      <c r="G238" s="10">
        <v>0.97472702763190389</v>
      </c>
      <c r="H238" s="10">
        <v>0.97536543597982461</v>
      </c>
      <c r="I238" s="10">
        <v>0.97600384432774523</v>
      </c>
      <c r="J238" s="10">
        <v>0.97664225267566596</v>
      </c>
      <c r="K238" s="10">
        <v>0.97728066102358679</v>
      </c>
      <c r="L238" s="10">
        <v>0.9779190693715073</v>
      </c>
      <c r="M238" s="10">
        <v>0.97855747771942814</v>
      </c>
      <c r="N238" s="10">
        <v>0.97919588606734886</v>
      </c>
      <c r="O238" s="10">
        <v>0.97983429441526959</v>
      </c>
      <c r="P238" s="10">
        <v>0.98047270276319032</v>
      </c>
      <c r="Q238" s="10">
        <v>0.98111111111111104</v>
      </c>
      <c r="R238" s="10">
        <v>0.98174951945903166</v>
      </c>
      <c r="S238" s="10">
        <v>0.98238792780695239</v>
      </c>
      <c r="T238" s="10">
        <v>0.983026336154873</v>
      </c>
      <c r="U238" s="10">
        <v>0.98366474450279384</v>
      </c>
      <c r="V238" s="10">
        <v>0.98430315285071457</v>
      </c>
      <c r="W238" s="10">
        <v>0.98494156119863541</v>
      </c>
      <c r="X238" s="10">
        <v>0.98557996954655602</v>
      </c>
      <c r="Y238" s="10">
        <v>0.98621837789447675</v>
      </c>
      <c r="Z238" s="13">
        <v>0.98685678624239737</v>
      </c>
      <c r="AA238" s="13">
        <v>0.990048827982001</v>
      </c>
      <c r="AB238" s="13">
        <v>0.99253255198800083</v>
      </c>
      <c r="AC238" s="13">
        <v>0.99501627599400044</v>
      </c>
    </row>
    <row r="239" spans="1:29" x14ac:dyDescent="0.2">
      <c r="A239" s="2" t="s">
        <v>200</v>
      </c>
      <c r="B239" s="2" t="str">
        <f>LEFT(C239,2)</f>
        <v>37</v>
      </c>
      <c r="C239" s="2">
        <v>37045</v>
      </c>
      <c r="D239" s="2" t="s">
        <v>245</v>
      </c>
      <c r="E239" s="10">
        <v>0.94322287110592651</v>
      </c>
      <c r="F239" s="10">
        <v>0.94511341407190042</v>
      </c>
      <c r="G239" s="10">
        <v>0.94700395703787477</v>
      </c>
      <c r="H239" s="10">
        <v>0.94889450000384867</v>
      </c>
      <c r="I239" s="10">
        <v>0.95078504296982258</v>
      </c>
      <c r="J239" s="10">
        <v>0.95267558593579649</v>
      </c>
      <c r="K239" s="10">
        <v>0.95456612890177051</v>
      </c>
      <c r="L239" s="10">
        <v>0.95645667186774475</v>
      </c>
      <c r="M239" s="10">
        <v>0.95834721483371854</v>
      </c>
      <c r="N239" s="10">
        <v>0.96023775779969256</v>
      </c>
      <c r="O239" s="10">
        <v>0.96212830076566647</v>
      </c>
      <c r="P239" s="10">
        <v>0.96401884373164037</v>
      </c>
      <c r="Q239" s="10">
        <v>0.96590938669761484</v>
      </c>
      <c r="R239" s="10">
        <v>0.96767071336041288</v>
      </c>
      <c r="S239" s="10">
        <v>0.96943204002321137</v>
      </c>
      <c r="T239" s="10">
        <v>0.97119336668600897</v>
      </c>
      <c r="U239" s="10">
        <v>0.97295469334880746</v>
      </c>
      <c r="V239" s="10">
        <v>0.97471602001160562</v>
      </c>
      <c r="W239" s="10">
        <v>0.97647734667440389</v>
      </c>
      <c r="X239" s="10">
        <v>0.97823867333720205</v>
      </c>
      <c r="Y239" s="10">
        <v>0.98</v>
      </c>
      <c r="Z239" s="13">
        <v>0.98176132666279881</v>
      </c>
      <c r="AA239" s="13">
        <v>0.99056795997678959</v>
      </c>
      <c r="AB239" s="13">
        <v>0.99287863998452608</v>
      </c>
      <c r="AC239" s="13">
        <v>0.9951893199922629</v>
      </c>
    </row>
    <row r="240" spans="1:29" x14ac:dyDescent="0.2">
      <c r="A240" s="2" t="s">
        <v>200</v>
      </c>
      <c r="B240" s="2" t="str">
        <f>LEFT(C240,2)</f>
        <v>37</v>
      </c>
      <c r="C240" s="2">
        <v>37046</v>
      </c>
      <c r="D240" s="2" t="s">
        <v>246</v>
      </c>
      <c r="E240" s="10">
        <v>0.97145069474549284</v>
      </c>
      <c r="F240" s="10">
        <v>0.9726171271977776</v>
      </c>
      <c r="G240" s="10">
        <v>0.97378355965006214</v>
      </c>
      <c r="H240" s="10">
        <v>0.97494999210234679</v>
      </c>
      <c r="I240" s="10">
        <v>0.97611642455463143</v>
      </c>
      <c r="J240" s="10">
        <v>0.97728285700691608</v>
      </c>
      <c r="K240" s="10">
        <v>0.97844928945920073</v>
      </c>
      <c r="L240" s="10">
        <v>0.97961572191148538</v>
      </c>
      <c r="M240" s="10">
        <v>0.98078215436377003</v>
      </c>
      <c r="N240" s="10">
        <v>0.98194858681605457</v>
      </c>
      <c r="O240" s="10">
        <v>0.98311501926833933</v>
      </c>
      <c r="P240" s="10">
        <v>0.98428145172062398</v>
      </c>
      <c r="Q240" s="10">
        <v>0.98544788417290852</v>
      </c>
      <c r="R240" s="10">
        <v>0.98601689865129494</v>
      </c>
      <c r="S240" s="10">
        <v>0.98658591312968147</v>
      </c>
      <c r="T240" s="10">
        <v>0.98715492760806778</v>
      </c>
      <c r="U240" s="10">
        <v>0.98772394208645431</v>
      </c>
      <c r="V240" s="10">
        <v>0.98829295656484062</v>
      </c>
      <c r="W240" s="10">
        <v>0.98886197104322693</v>
      </c>
      <c r="X240" s="10">
        <v>0.98943098552161346</v>
      </c>
      <c r="Y240" s="10">
        <v>0.98999999999999988</v>
      </c>
      <c r="Z240" s="13">
        <v>0.99056901447838652</v>
      </c>
      <c r="AA240" s="13">
        <v>0.99341408687031829</v>
      </c>
      <c r="AB240" s="13">
        <v>0.99477605791354562</v>
      </c>
      <c r="AC240" s="13">
        <v>0.99613802895677284</v>
      </c>
    </row>
    <row r="241" spans="1:29" x14ac:dyDescent="0.2">
      <c r="A241" s="2" t="s">
        <v>200</v>
      </c>
      <c r="B241" s="2" t="str">
        <f>LEFT(C241,2)</f>
        <v>37</v>
      </c>
      <c r="C241" s="2">
        <v>37047</v>
      </c>
      <c r="D241" s="2" t="s">
        <v>247</v>
      </c>
      <c r="E241" s="10">
        <v>0.98647063899825971</v>
      </c>
      <c r="F241" s="10">
        <v>0.98689928675677796</v>
      </c>
      <c r="G241" s="10">
        <v>0.98732793451529632</v>
      </c>
      <c r="H241" s="10">
        <v>0.98775658227381458</v>
      </c>
      <c r="I241" s="10">
        <v>0.98818523003233283</v>
      </c>
      <c r="J241" s="10">
        <v>0.98861387779085097</v>
      </c>
      <c r="K241" s="10">
        <v>0.98904252554936933</v>
      </c>
      <c r="L241" s="10">
        <v>0.9894711733078877</v>
      </c>
      <c r="M241" s="10">
        <v>0.98989982106640595</v>
      </c>
      <c r="N241" s="10">
        <v>0.9903284688249242</v>
      </c>
      <c r="O241" s="10">
        <v>0.99075711658344245</v>
      </c>
      <c r="P241" s="10">
        <v>0.9911857643419606</v>
      </c>
      <c r="Q241" s="10">
        <v>0.99161441210047896</v>
      </c>
      <c r="R241" s="10">
        <v>0.99161441210047896</v>
      </c>
      <c r="S241" s="10">
        <v>0.99161441210047907</v>
      </c>
      <c r="T241" s="10">
        <v>0.99161441210047907</v>
      </c>
      <c r="U241" s="10">
        <v>0.99161441210047918</v>
      </c>
      <c r="V241" s="10">
        <v>0.99161441210047907</v>
      </c>
      <c r="W241" s="10">
        <v>0.99161441210047918</v>
      </c>
      <c r="X241" s="10">
        <v>0.99161441210047896</v>
      </c>
      <c r="Y241" s="10">
        <v>0.99161441210047896</v>
      </c>
      <c r="Z241" s="13">
        <v>0.99161441210047918</v>
      </c>
      <c r="AA241" s="13">
        <v>0.99161441210047907</v>
      </c>
      <c r="AB241" s="13">
        <v>0.99161441210047896</v>
      </c>
      <c r="AC241" s="13">
        <v>0.99161441210047907</v>
      </c>
    </row>
    <row r="242" spans="1:29" x14ac:dyDescent="0.2">
      <c r="A242" s="2" t="s">
        <v>200</v>
      </c>
      <c r="B242" s="2" t="str">
        <f>LEFT(C242,2)</f>
        <v>37</v>
      </c>
      <c r="C242" s="2">
        <v>37048</v>
      </c>
      <c r="D242" s="2" t="s">
        <v>248</v>
      </c>
      <c r="E242" s="10">
        <v>0.99683986403732883</v>
      </c>
      <c r="F242" s="10">
        <v>0.99683986403732883</v>
      </c>
      <c r="G242" s="10">
        <v>0.99683986403732883</v>
      </c>
      <c r="H242" s="10">
        <v>0.99683986403732883</v>
      </c>
      <c r="I242" s="10">
        <v>0.99683986403732883</v>
      </c>
      <c r="J242" s="10">
        <v>0.99683986403732883</v>
      </c>
      <c r="K242" s="10">
        <v>0.99683986403732894</v>
      </c>
      <c r="L242" s="10">
        <v>0.99683986403732883</v>
      </c>
      <c r="M242" s="10">
        <v>0.99683986403732883</v>
      </c>
      <c r="N242" s="10">
        <v>0.99683986403732894</v>
      </c>
      <c r="O242" s="10">
        <v>0.99683986403732883</v>
      </c>
      <c r="P242" s="10">
        <v>0.99683986403732883</v>
      </c>
      <c r="Q242" s="10">
        <v>0.99683986403732883</v>
      </c>
      <c r="R242" s="10">
        <v>0.99683986403732883</v>
      </c>
      <c r="S242" s="10">
        <v>0.99683986403732883</v>
      </c>
      <c r="T242" s="10">
        <v>0.99683986403732883</v>
      </c>
      <c r="U242" s="10">
        <v>0.99683986403732883</v>
      </c>
      <c r="V242" s="10">
        <v>0.99683986403732883</v>
      </c>
      <c r="W242" s="10">
        <v>0.99683986403732872</v>
      </c>
      <c r="X242" s="10">
        <v>0.99683986403732883</v>
      </c>
      <c r="Y242" s="10">
        <v>0.99683986403732883</v>
      </c>
      <c r="Z242" s="13">
        <v>0.99683986403732883</v>
      </c>
      <c r="AA242" s="13">
        <v>0.99683986403732883</v>
      </c>
      <c r="AB242" s="13">
        <v>0.99683986403732883</v>
      </c>
      <c r="AC242" s="13">
        <v>0.99683986403732883</v>
      </c>
    </row>
    <row r="243" spans="1:29" x14ac:dyDescent="0.2">
      <c r="A243" s="2"/>
      <c r="B243" s="2"/>
      <c r="C243" s="2">
        <v>37049</v>
      </c>
      <c r="D243" s="3" t="s">
        <v>249</v>
      </c>
      <c r="E243" s="10">
        <v>0.99647691473432998</v>
      </c>
      <c r="F243" s="10">
        <v>0.99647691473433009</v>
      </c>
      <c r="G243" s="10">
        <v>0.99647691473433009</v>
      </c>
      <c r="H243" s="10">
        <v>0.99647691473432998</v>
      </c>
      <c r="I243" s="10">
        <v>0.99647691473432987</v>
      </c>
      <c r="J243" s="10">
        <v>0.99647691473432998</v>
      </c>
      <c r="K243" s="10">
        <v>0.99647691473432998</v>
      </c>
      <c r="L243" s="10">
        <v>0.99647691473432987</v>
      </c>
      <c r="M243" s="10">
        <v>0.99647691473432987</v>
      </c>
      <c r="N243" s="10">
        <v>0.99647691473432998</v>
      </c>
      <c r="O243" s="10">
        <v>0.99647691473433009</v>
      </c>
      <c r="P243" s="10">
        <v>0.99647691473433009</v>
      </c>
      <c r="Q243" s="10">
        <v>0.99647691473432998</v>
      </c>
      <c r="R243" s="10">
        <v>0.99647691473433009</v>
      </c>
      <c r="S243" s="10">
        <v>0.99647691473433009</v>
      </c>
      <c r="T243" s="10">
        <v>0.99647691473432987</v>
      </c>
      <c r="U243" s="10">
        <v>0.99647691473432998</v>
      </c>
      <c r="V243" s="10">
        <v>0.99647691473432998</v>
      </c>
      <c r="W243" s="10">
        <v>0.99647691473432998</v>
      </c>
      <c r="X243" s="10">
        <v>0.99647691473432987</v>
      </c>
      <c r="Y243" s="10">
        <v>0.99647691473432998</v>
      </c>
      <c r="Z243" s="13">
        <v>0.99647691473432998</v>
      </c>
      <c r="AA243" s="13">
        <v>0.99647691473433009</v>
      </c>
      <c r="AB243" s="13">
        <v>0.99647691473432998</v>
      </c>
      <c r="AC243" s="13">
        <v>0.99647691473432998</v>
      </c>
    </row>
    <row r="244" spans="1:29" x14ac:dyDescent="0.2">
      <c r="A244" s="2" t="s">
        <v>200</v>
      </c>
      <c r="B244" s="2" t="str">
        <f t="shared" ref="B244:B251" si="14">LEFT(C244,2)</f>
        <v>37</v>
      </c>
      <c r="C244" s="2">
        <v>37050</v>
      </c>
      <c r="D244" s="2" t="s">
        <v>250</v>
      </c>
      <c r="E244" s="10">
        <v>0.99661151529936243</v>
      </c>
      <c r="F244" s="10">
        <v>0.99661151529936243</v>
      </c>
      <c r="G244" s="10">
        <v>0.99661151529936243</v>
      </c>
      <c r="H244" s="10">
        <v>0.99661151529936243</v>
      </c>
      <c r="I244" s="10">
        <v>0.99661151529936243</v>
      </c>
      <c r="J244" s="10">
        <v>0.99661151529936243</v>
      </c>
      <c r="K244" s="10">
        <v>0.99661151529936243</v>
      </c>
      <c r="L244" s="10">
        <v>0.99661151529936243</v>
      </c>
      <c r="M244" s="10">
        <v>0.99661151529936243</v>
      </c>
      <c r="N244" s="10">
        <v>0.99661151529936243</v>
      </c>
      <c r="O244" s="10">
        <v>0.99661151529936243</v>
      </c>
      <c r="P244" s="10">
        <v>0.99661151529936232</v>
      </c>
      <c r="Q244" s="10">
        <v>0.99661151529936243</v>
      </c>
      <c r="R244" s="10">
        <v>0.99661151529936254</v>
      </c>
      <c r="S244" s="10">
        <v>0.99661151529936243</v>
      </c>
      <c r="T244" s="10">
        <v>0.99661151529936254</v>
      </c>
      <c r="U244" s="10">
        <v>0.99661151529936254</v>
      </c>
      <c r="V244" s="10">
        <v>0.99661151529936254</v>
      </c>
      <c r="W244" s="10">
        <v>0.99661151529936243</v>
      </c>
      <c r="X244" s="10">
        <v>0.99661151529936243</v>
      </c>
      <c r="Y244" s="10">
        <v>0.99661151529936254</v>
      </c>
      <c r="Z244" s="13">
        <v>0.99661151529936243</v>
      </c>
      <c r="AA244" s="13">
        <v>0.99661151529936232</v>
      </c>
      <c r="AB244" s="13">
        <v>0.99661151529936243</v>
      </c>
      <c r="AC244" s="13">
        <v>0.99661151529936243</v>
      </c>
    </row>
    <row r="245" spans="1:29" x14ac:dyDescent="0.2">
      <c r="A245" s="2" t="s">
        <v>200</v>
      </c>
      <c r="B245" s="2" t="str">
        <f t="shared" si="14"/>
        <v>37</v>
      </c>
      <c r="C245" s="2">
        <v>37051</v>
      </c>
      <c r="D245" s="2" t="s">
        <v>251</v>
      </c>
      <c r="E245" s="10">
        <v>0.95126432553979379</v>
      </c>
      <c r="F245" s="10">
        <v>0.9512643255397939</v>
      </c>
      <c r="G245" s="10">
        <v>0.9512643255397939</v>
      </c>
      <c r="H245" s="10">
        <v>0.95126432553979401</v>
      </c>
      <c r="I245" s="10">
        <v>0.9512643255397939</v>
      </c>
      <c r="J245" s="10">
        <v>0.9512643255397939</v>
      </c>
      <c r="K245" s="10">
        <v>0.9512643255397939</v>
      </c>
      <c r="L245" s="10">
        <v>0.95126432553979401</v>
      </c>
      <c r="M245" s="10">
        <v>0.95126432553979401</v>
      </c>
      <c r="N245" s="10">
        <v>0.9512643255397939</v>
      </c>
      <c r="O245" s="10">
        <v>0.9512643255397939</v>
      </c>
      <c r="P245" s="10">
        <v>0.9512643255397939</v>
      </c>
      <c r="Q245" s="10">
        <v>0.9512643255397939</v>
      </c>
      <c r="R245" s="10">
        <v>0.95360628484731924</v>
      </c>
      <c r="S245" s="10">
        <v>0.95594824415484547</v>
      </c>
      <c r="T245" s="10">
        <v>0.95829020346237082</v>
      </c>
      <c r="U245" s="10">
        <v>0.96063216276989705</v>
      </c>
      <c r="V245" s="10">
        <v>0.9629741220774225</v>
      </c>
      <c r="W245" s="10">
        <v>0.96531608138494762</v>
      </c>
      <c r="X245" s="10">
        <v>0.96765804069247396</v>
      </c>
      <c r="Y245" s="10">
        <v>0.96999999999999931</v>
      </c>
      <c r="Z245" s="13">
        <v>0.97234195930752643</v>
      </c>
      <c r="AA245" s="13">
        <v>0.98405175584515403</v>
      </c>
      <c r="AB245" s="13">
        <v>0.98853450389676945</v>
      </c>
      <c r="AC245" s="13">
        <v>0.99301725194838464</v>
      </c>
    </row>
    <row r="246" spans="1:29" x14ac:dyDescent="0.2">
      <c r="A246" s="2" t="s">
        <v>200</v>
      </c>
      <c r="B246" s="2" t="str">
        <f t="shared" si="14"/>
        <v>37</v>
      </c>
      <c r="C246" s="2">
        <v>37052</v>
      </c>
      <c r="D246" s="2" t="s">
        <v>252</v>
      </c>
      <c r="E246" s="10">
        <v>0.99302297949839813</v>
      </c>
      <c r="F246" s="10">
        <v>0.99302297949839824</v>
      </c>
      <c r="G246" s="10">
        <v>0.99302297949839824</v>
      </c>
      <c r="H246" s="10">
        <v>0.99302297949839824</v>
      </c>
      <c r="I246" s="10">
        <v>0.99302297949839824</v>
      </c>
      <c r="J246" s="10">
        <v>0.99302297949839824</v>
      </c>
      <c r="K246" s="10">
        <v>0.99302297949839824</v>
      </c>
      <c r="L246" s="10">
        <v>0.99302297949839824</v>
      </c>
      <c r="M246" s="10">
        <v>0.99302297949839824</v>
      </c>
      <c r="N246" s="10">
        <v>0.99302297949839824</v>
      </c>
      <c r="O246" s="10">
        <v>0.99302297949839824</v>
      </c>
      <c r="P246" s="10">
        <v>0.99302297949839824</v>
      </c>
      <c r="Q246" s="10">
        <v>0.99302297949839824</v>
      </c>
      <c r="R246" s="10">
        <v>0.99302297949839813</v>
      </c>
      <c r="S246" s="10">
        <v>0.99302297949839824</v>
      </c>
      <c r="T246" s="10">
        <v>0.99302297949839835</v>
      </c>
      <c r="U246" s="10">
        <v>0.99302297949839824</v>
      </c>
      <c r="V246" s="10">
        <v>0.99302297949839835</v>
      </c>
      <c r="W246" s="10">
        <v>0.99302297949839835</v>
      </c>
      <c r="X246" s="10">
        <v>0.99302297949839835</v>
      </c>
      <c r="Y246" s="10">
        <v>0.99302297949839835</v>
      </c>
      <c r="Z246" s="13">
        <v>0.99302297949839824</v>
      </c>
      <c r="AA246" s="13">
        <v>0.99302297949839824</v>
      </c>
      <c r="AB246" s="13">
        <v>0.99302297949839824</v>
      </c>
      <c r="AC246" s="13">
        <v>0.99302297949839835</v>
      </c>
    </row>
    <row r="247" spans="1:29" x14ac:dyDescent="0.2">
      <c r="A247" s="2" t="s">
        <v>200</v>
      </c>
      <c r="B247" s="2" t="str">
        <f t="shared" si="14"/>
        <v>37</v>
      </c>
      <c r="C247" s="2">
        <v>37053</v>
      </c>
      <c r="D247" s="2" t="s">
        <v>253</v>
      </c>
      <c r="E247" s="10">
        <v>0.9913142455230326</v>
      </c>
      <c r="F247" s="10">
        <v>0.99133199172974873</v>
      </c>
      <c r="G247" s="10">
        <v>0.99134973793646464</v>
      </c>
      <c r="H247" s="10">
        <v>0.99136748414318054</v>
      </c>
      <c r="I247" s="10">
        <v>0.99138523034989645</v>
      </c>
      <c r="J247" s="10">
        <v>0.99140297655661247</v>
      </c>
      <c r="K247" s="10">
        <v>0.9914207227633286</v>
      </c>
      <c r="L247" s="10">
        <v>0.99143846897004451</v>
      </c>
      <c r="M247" s="10">
        <v>0.99145621517676019</v>
      </c>
      <c r="N247" s="10">
        <v>0.99147396138347632</v>
      </c>
      <c r="O247" s="10">
        <v>0.99149170759019234</v>
      </c>
      <c r="P247" s="10">
        <v>0.99150945379690825</v>
      </c>
      <c r="Q247" s="10">
        <v>0.99152720000362415</v>
      </c>
      <c r="R247" s="10">
        <v>0.99152720000362415</v>
      </c>
      <c r="S247" s="10">
        <v>0.99152720000362415</v>
      </c>
      <c r="T247" s="10">
        <v>0.99152720000362415</v>
      </c>
      <c r="U247" s="10">
        <v>0.99152720000362415</v>
      </c>
      <c r="V247" s="10">
        <v>0.99152720000362427</v>
      </c>
      <c r="W247" s="10">
        <v>0.99152720000362415</v>
      </c>
      <c r="X247" s="10">
        <v>0.99152720000362415</v>
      </c>
      <c r="Y247" s="10">
        <v>0.99152720000362415</v>
      </c>
      <c r="Z247" s="13">
        <v>0.99152720000362427</v>
      </c>
      <c r="AA247" s="13">
        <v>0.99152720000362427</v>
      </c>
      <c r="AB247" s="13">
        <v>0.99152720000362415</v>
      </c>
      <c r="AC247" s="13">
        <v>0.99152720000362415</v>
      </c>
    </row>
    <row r="248" spans="1:29" x14ac:dyDescent="0.2">
      <c r="A248" s="2" t="s">
        <v>200</v>
      </c>
      <c r="B248" s="2" t="str">
        <f t="shared" si="14"/>
        <v>37</v>
      </c>
      <c r="C248" s="2">
        <v>37054</v>
      </c>
      <c r="D248" s="2" t="s">
        <v>254</v>
      </c>
      <c r="E248" s="10">
        <v>0.98942105796982827</v>
      </c>
      <c r="F248" s="10">
        <v>0.98942105796982827</v>
      </c>
      <c r="G248" s="10">
        <v>0.98942105796982827</v>
      </c>
      <c r="H248" s="10">
        <v>0.98942105796982827</v>
      </c>
      <c r="I248" s="10">
        <v>0.98942105796982827</v>
      </c>
      <c r="J248" s="10">
        <v>0.98942105796982827</v>
      </c>
      <c r="K248" s="10">
        <v>0.98942105796982827</v>
      </c>
      <c r="L248" s="10">
        <v>0.98942105796982827</v>
      </c>
      <c r="M248" s="10">
        <v>0.98942105796982827</v>
      </c>
      <c r="N248" s="10">
        <v>0.98942105796982827</v>
      </c>
      <c r="O248" s="10">
        <v>0.98942105796982827</v>
      </c>
      <c r="P248" s="10">
        <v>0.98942105796982827</v>
      </c>
      <c r="Q248" s="10">
        <v>0.98942105796982827</v>
      </c>
      <c r="R248" s="10">
        <v>0.98942105796982827</v>
      </c>
      <c r="S248" s="10">
        <v>0.98942105796982827</v>
      </c>
      <c r="T248" s="10">
        <v>0.98942105796982827</v>
      </c>
      <c r="U248" s="10">
        <v>0.98942105796982827</v>
      </c>
      <c r="V248" s="10">
        <v>0.98942105796982827</v>
      </c>
      <c r="W248" s="10">
        <v>0.98942105796982827</v>
      </c>
      <c r="X248" s="10">
        <v>0.98942105796982827</v>
      </c>
      <c r="Y248" s="10">
        <v>0.98942105796982827</v>
      </c>
      <c r="Z248" s="13">
        <v>0.98942105796982827</v>
      </c>
      <c r="AA248" s="13">
        <v>0.98942105796982827</v>
      </c>
      <c r="AB248" s="13">
        <v>0.98942105796982827</v>
      </c>
      <c r="AC248" s="13">
        <v>0.98942105796982827</v>
      </c>
    </row>
    <row r="249" spans="1:29" x14ac:dyDescent="0.2">
      <c r="A249" s="2" t="s">
        <v>200</v>
      </c>
      <c r="B249" s="2" t="str">
        <f t="shared" si="14"/>
        <v>37</v>
      </c>
      <c r="C249" s="2">
        <v>37055</v>
      </c>
      <c r="D249" s="2" t="s">
        <v>255</v>
      </c>
      <c r="E249" s="10">
        <v>0.99557343666022424</v>
      </c>
      <c r="F249" s="10">
        <v>0.99557343666022435</v>
      </c>
      <c r="G249" s="10">
        <v>0.99557343666022446</v>
      </c>
      <c r="H249" s="10">
        <v>0.99557343666022435</v>
      </c>
      <c r="I249" s="10">
        <v>0.99557343666022435</v>
      </c>
      <c r="J249" s="10">
        <v>0.99557343666022435</v>
      </c>
      <c r="K249" s="10">
        <v>0.99557343666022446</v>
      </c>
      <c r="L249" s="10">
        <v>0.99557343666022435</v>
      </c>
      <c r="M249" s="10">
        <v>0.99557343666022446</v>
      </c>
      <c r="N249" s="10">
        <v>0.99557343666022424</v>
      </c>
      <c r="O249" s="10">
        <v>0.99557343666022435</v>
      </c>
      <c r="P249" s="10">
        <v>0.99557343666022435</v>
      </c>
      <c r="Q249" s="10">
        <v>0.99557343666022435</v>
      </c>
      <c r="R249" s="10">
        <v>0.99557343666022435</v>
      </c>
      <c r="S249" s="10">
        <v>0.99557343666022424</v>
      </c>
      <c r="T249" s="10">
        <v>0.99557343666022435</v>
      </c>
      <c r="U249" s="10">
        <v>0.99557343666022435</v>
      </c>
      <c r="V249" s="10">
        <v>0.99557343666022424</v>
      </c>
      <c r="W249" s="10">
        <v>0.99557343666022435</v>
      </c>
      <c r="X249" s="10">
        <v>0.99557343666022435</v>
      </c>
      <c r="Y249" s="10">
        <v>0.99557343666022435</v>
      </c>
      <c r="Z249" s="13">
        <v>0.99557343666022435</v>
      </c>
      <c r="AA249" s="13">
        <v>0.99557343666022435</v>
      </c>
      <c r="AB249" s="13">
        <v>0.99557343666022435</v>
      </c>
      <c r="AC249" s="13">
        <v>0.99557343666022435</v>
      </c>
    </row>
    <row r="250" spans="1:29" x14ac:dyDescent="0.2">
      <c r="A250" s="2" t="s">
        <v>163</v>
      </c>
      <c r="B250" s="2" t="str">
        <f t="shared" si="14"/>
        <v>37</v>
      </c>
      <c r="C250" s="2">
        <v>37056</v>
      </c>
      <c r="D250" s="2" t="s">
        <v>256</v>
      </c>
      <c r="E250" s="10">
        <v>0.98097204636582824</v>
      </c>
      <c r="F250" s="10">
        <v>0.9815116635649217</v>
      </c>
      <c r="G250" s="10">
        <v>0.98205128076401538</v>
      </c>
      <c r="H250" s="10">
        <v>0.98259089796310883</v>
      </c>
      <c r="I250" s="10">
        <v>0.98313051516220251</v>
      </c>
      <c r="J250" s="10">
        <v>0.98367013236129586</v>
      </c>
      <c r="K250" s="10">
        <v>0.98420974956038965</v>
      </c>
      <c r="L250" s="10">
        <v>0.9847493667594831</v>
      </c>
      <c r="M250" s="10">
        <v>0.98528898395857678</v>
      </c>
      <c r="N250" s="10">
        <v>0.98582860115767024</v>
      </c>
      <c r="O250" s="10">
        <v>0.98636821835676369</v>
      </c>
      <c r="P250" s="10">
        <v>0.98690783555585737</v>
      </c>
      <c r="Q250" s="10">
        <v>0.98744745275495083</v>
      </c>
      <c r="R250" s="10">
        <v>0.98776652116058228</v>
      </c>
      <c r="S250" s="10">
        <v>0.98808558956621328</v>
      </c>
      <c r="T250" s="10">
        <v>0.9884046579718444</v>
      </c>
      <c r="U250" s="10">
        <v>0.98872372637747552</v>
      </c>
      <c r="V250" s="10">
        <v>0.98904279478310664</v>
      </c>
      <c r="W250" s="10">
        <v>0.98936186318873776</v>
      </c>
      <c r="X250" s="10">
        <v>0.98968093159436887</v>
      </c>
      <c r="Y250" s="10">
        <v>0.99</v>
      </c>
      <c r="Z250" s="13">
        <v>0.99031906840563089</v>
      </c>
      <c r="AA250" s="13">
        <v>0.9919144104337867</v>
      </c>
      <c r="AB250" s="13">
        <v>0.99350975246194251</v>
      </c>
      <c r="AC250" s="13">
        <v>0.9951050944900981</v>
      </c>
    </row>
    <row r="251" spans="1:29" x14ac:dyDescent="0.2">
      <c r="A251" s="2" t="s">
        <v>200</v>
      </c>
      <c r="B251" s="2" t="str">
        <f t="shared" si="14"/>
        <v>37</v>
      </c>
      <c r="C251" s="2">
        <v>37057</v>
      </c>
      <c r="D251" s="2" t="s">
        <v>257</v>
      </c>
      <c r="E251" s="10">
        <v>0.96569383257170527</v>
      </c>
      <c r="F251" s="10">
        <v>0.96728269524400368</v>
      </c>
      <c r="G251" s="10">
        <v>0.96887155791630208</v>
      </c>
      <c r="H251" s="10">
        <v>0.97046042058860049</v>
      </c>
      <c r="I251" s="10">
        <v>0.97204928326089846</v>
      </c>
      <c r="J251" s="10">
        <v>0.97363814593319686</v>
      </c>
      <c r="K251" s="10">
        <v>0.97522700860549527</v>
      </c>
      <c r="L251" s="10">
        <v>0.97681587127779324</v>
      </c>
      <c r="M251" s="10">
        <v>0.97840473395009164</v>
      </c>
      <c r="N251" s="10">
        <v>0.97999359662239005</v>
      </c>
      <c r="O251" s="10">
        <v>0.98158245929468846</v>
      </c>
      <c r="P251" s="10">
        <v>0.98317132196698687</v>
      </c>
      <c r="Q251" s="10">
        <v>0.98476018463928483</v>
      </c>
      <c r="R251" s="10">
        <v>0.98541516155937448</v>
      </c>
      <c r="S251" s="10">
        <v>0.9860701384794639</v>
      </c>
      <c r="T251" s="10">
        <v>0.9867251153995531</v>
      </c>
      <c r="U251" s="10">
        <v>0.98738009231964252</v>
      </c>
      <c r="V251" s="10">
        <v>0.98803506923973194</v>
      </c>
      <c r="W251" s="10">
        <v>0.98869004615982137</v>
      </c>
      <c r="X251" s="10">
        <v>0.98934502307991079</v>
      </c>
      <c r="Y251" s="10">
        <v>0.99</v>
      </c>
      <c r="Z251" s="13">
        <v>0.99065497692008953</v>
      </c>
      <c r="AA251" s="13">
        <v>0.99392986152053642</v>
      </c>
      <c r="AB251" s="13">
        <v>0.99511990768035763</v>
      </c>
      <c r="AC251" s="13">
        <v>0.99630995384017884</v>
      </c>
    </row>
    <row r="252" spans="1:29" x14ac:dyDescent="0.2">
      <c r="A252" s="2"/>
      <c r="B252" s="2"/>
      <c r="C252" s="2">
        <v>37058</v>
      </c>
      <c r="D252" s="3" t="s">
        <v>258</v>
      </c>
      <c r="E252" s="10">
        <v>0.97355253960857402</v>
      </c>
      <c r="F252" s="10">
        <v>0.97355253960857402</v>
      </c>
      <c r="G252" s="10">
        <v>0.97355253960857402</v>
      </c>
      <c r="H252" s="10">
        <v>0.97355253960857402</v>
      </c>
      <c r="I252" s="10">
        <v>0.97355253960857402</v>
      </c>
      <c r="J252" s="10">
        <v>0.97355253960857402</v>
      </c>
      <c r="K252" s="10">
        <v>0.97355253960857402</v>
      </c>
      <c r="L252" s="10">
        <v>0.97355253960857391</v>
      </c>
      <c r="M252" s="10">
        <v>0.97355253960857402</v>
      </c>
      <c r="N252" s="10">
        <v>0.97355253960857402</v>
      </c>
      <c r="O252" s="10">
        <v>0.97355253960857402</v>
      </c>
      <c r="P252" s="10">
        <v>0.97355253960857391</v>
      </c>
      <c r="Q252" s="10">
        <v>0.97355253960857402</v>
      </c>
      <c r="R252" s="10">
        <v>0.97435847215750226</v>
      </c>
      <c r="S252" s="10">
        <v>0.97516440470643051</v>
      </c>
      <c r="T252" s="10">
        <v>0.97597033725535876</v>
      </c>
      <c r="U252" s="10">
        <v>0.976776269804287</v>
      </c>
      <c r="V252" s="10">
        <v>0.97758220235321525</v>
      </c>
      <c r="W252" s="10">
        <v>0.97838813490214349</v>
      </c>
      <c r="X252" s="10">
        <v>0.97919406745107185</v>
      </c>
      <c r="Y252" s="10">
        <v>0.98</v>
      </c>
      <c r="Z252" s="13">
        <v>0.98080593254892812</v>
      </c>
      <c r="AA252" s="13">
        <v>0.98483559529356945</v>
      </c>
      <c r="AB252" s="13">
        <v>0.98886525803821057</v>
      </c>
      <c r="AC252" s="13">
        <v>0.9928949207828518</v>
      </c>
    </row>
    <row r="253" spans="1:29" x14ac:dyDescent="0.2">
      <c r="A253" s="2" t="s">
        <v>200</v>
      </c>
      <c r="B253" s="2" t="str">
        <f>LEFT(C253,2)</f>
        <v>37</v>
      </c>
      <c r="C253" s="2">
        <v>37059</v>
      </c>
      <c r="D253" s="2" t="s">
        <v>259</v>
      </c>
      <c r="E253" s="10">
        <v>0.96152020736644861</v>
      </c>
      <c r="F253" s="10">
        <v>0.96332256479040357</v>
      </c>
      <c r="G253" s="10">
        <v>0.96512492221435853</v>
      </c>
      <c r="H253" s="10">
        <v>0.96692727963831393</v>
      </c>
      <c r="I253" s="10">
        <v>0.96872963706226889</v>
      </c>
      <c r="J253" s="10">
        <v>0.97053199448622385</v>
      </c>
      <c r="K253" s="10">
        <v>0.97233435191017892</v>
      </c>
      <c r="L253" s="10">
        <v>0.97413670933413421</v>
      </c>
      <c r="M253" s="10">
        <v>0.97593906675808917</v>
      </c>
      <c r="N253" s="10">
        <v>0.97774142418204413</v>
      </c>
      <c r="O253" s="10">
        <v>0.97954378160599909</v>
      </c>
      <c r="P253" s="10">
        <v>0.98134613902995405</v>
      </c>
      <c r="Q253" s="10">
        <v>0.98314849645390945</v>
      </c>
      <c r="R253" s="10">
        <v>0.98400493439717096</v>
      </c>
      <c r="S253" s="10">
        <v>0.98486137234043214</v>
      </c>
      <c r="T253" s="10">
        <v>0.98571781028369354</v>
      </c>
      <c r="U253" s="10">
        <v>0.98657424822695472</v>
      </c>
      <c r="V253" s="10">
        <v>0.98743068617021612</v>
      </c>
      <c r="W253" s="10">
        <v>0.98828712411347752</v>
      </c>
      <c r="X253" s="10">
        <v>0.9891435620567387</v>
      </c>
      <c r="Y253" s="10">
        <v>0.9900000000000001</v>
      </c>
      <c r="Z253" s="13">
        <v>0.99083333333333323</v>
      </c>
      <c r="AA253" s="13">
        <v>0.99499999999999988</v>
      </c>
      <c r="AB253" s="13">
        <v>0.99583333333333335</v>
      </c>
      <c r="AC253" s="13">
        <v>0.9966666666666667</v>
      </c>
    </row>
    <row r="254" spans="1:29" x14ac:dyDescent="0.2">
      <c r="A254" s="2" t="s">
        <v>200</v>
      </c>
      <c r="B254" s="2" t="str">
        <f>LEFT(C254,2)</f>
        <v>37</v>
      </c>
      <c r="C254" s="2">
        <v>37060</v>
      </c>
      <c r="D254" s="2" t="s">
        <v>260</v>
      </c>
      <c r="E254" s="10">
        <v>0.99451963883490202</v>
      </c>
      <c r="F254" s="10">
        <v>0.99464008945186977</v>
      </c>
      <c r="G254" s="10">
        <v>0.99476054006883752</v>
      </c>
      <c r="H254" s="10">
        <v>0.99488099068580538</v>
      </c>
      <c r="I254" s="10">
        <v>0.99500144130277324</v>
      </c>
      <c r="J254" s="10">
        <v>0.99512189191974099</v>
      </c>
      <c r="K254" s="10">
        <v>0.99524234253670874</v>
      </c>
      <c r="L254" s="10">
        <v>0.99536279315367659</v>
      </c>
      <c r="M254" s="10">
        <v>0.99548324377064445</v>
      </c>
      <c r="N254" s="10">
        <v>0.9956036943876122</v>
      </c>
      <c r="O254" s="10">
        <v>0.99572414500457995</v>
      </c>
      <c r="P254" s="10">
        <v>0.99584459562154792</v>
      </c>
      <c r="Q254" s="10">
        <v>0.99596504623851567</v>
      </c>
      <c r="R254" s="10">
        <v>0.99596504623851556</v>
      </c>
      <c r="S254" s="10">
        <v>0.99596504623851578</v>
      </c>
      <c r="T254" s="10">
        <v>0.99596504623851578</v>
      </c>
      <c r="U254" s="10">
        <v>0.99596504623851567</v>
      </c>
      <c r="V254" s="10">
        <v>0.99596504623851556</v>
      </c>
      <c r="W254" s="10">
        <v>0.99596504623851556</v>
      </c>
      <c r="X254" s="10">
        <v>0.99596504623851567</v>
      </c>
      <c r="Y254" s="10">
        <v>0.99596504623851578</v>
      </c>
      <c r="Z254" s="13">
        <v>0.99596504623851567</v>
      </c>
      <c r="AA254" s="13">
        <v>0.99596504623851578</v>
      </c>
      <c r="AB254" s="13">
        <v>0.99596504623851567</v>
      </c>
      <c r="AC254" s="13">
        <v>0.99596504623851567</v>
      </c>
    </row>
    <row r="255" spans="1:29" x14ac:dyDescent="0.2">
      <c r="A255" s="2" t="s">
        <v>200</v>
      </c>
      <c r="B255" s="2" t="str">
        <f>LEFT(C255,2)</f>
        <v>37</v>
      </c>
      <c r="C255" s="2">
        <v>37061</v>
      </c>
      <c r="D255" s="3" t="s">
        <v>373</v>
      </c>
      <c r="E255" s="10">
        <v>0.95980603273449228</v>
      </c>
      <c r="F255" s="10">
        <v>0.96097577655471367</v>
      </c>
      <c r="G255" s="10">
        <v>0.96214573012843263</v>
      </c>
      <c r="H255" s="10">
        <v>0.96332095041096499</v>
      </c>
      <c r="I255" s="10">
        <v>0.96418516344068228</v>
      </c>
      <c r="J255" s="10">
        <v>0.96505353339617284</v>
      </c>
      <c r="K255" s="10">
        <v>0.96633314164554762</v>
      </c>
      <c r="L255" s="10">
        <v>0.96734541258883489</v>
      </c>
      <c r="M255" s="10">
        <v>0.96844260576307151</v>
      </c>
      <c r="N255" s="10">
        <v>0.9693236632343879</v>
      </c>
      <c r="O255" s="10">
        <v>0.97023036664280438</v>
      </c>
      <c r="P255" s="10">
        <v>0.97114510253746966</v>
      </c>
      <c r="Q255" s="10">
        <v>0.97211997847319453</v>
      </c>
      <c r="R255" s="10">
        <v>0.97339243958512112</v>
      </c>
      <c r="S255" s="10">
        <v>0.97456927723115516</v>
      </c>
      <c r="T255" s="10">
        <v>0.97588467786780786</v>
      </c>
      <c r="U255" s="10">
        <v>0.97720007850446067</v>
      </c>
      <c r="V255" s="10">
        <v>0.97851547914111336</v>
      </c>
      <c r="W255" s="10">
        <v>0.97983087977776628</v>
      </c>
      <c r="X255" s="10">
        <v>0.98114628041441931</v>
      </c>
      <c r="Y255" s="10">
        <v>0.98246168105107168</v>
      </c>
      <c r="Z255" s="13">
        <v>0.98377708168772482</v>
      </c>
      <c r="AA255" s="13">
        <v>0.98512612369994512</v>
      </c>
      <c r="AB255" s="13">
        <v>0.98204707925873058</v>
      </c>
      <c r="AC255" s="13">
        <v>0.97836372673074101</v>
      </c>
    </row>
    <row r="256" spans="1:29" x14ac:dyDescent="0.2">
      <c r="A256" s="2" t="s">
        <v>200</v>
      </c>
      <c r="B256" s="2" t="str">
        <f>LEFT(C256,2)</f>
        <v>37</v>
      </c>
      <c r="C256" s="2">
        <v>37062</v>
      </c>
      <c r="D256" s="3" t="s">
        <v>374</v>
      </c>
      <c r="E256" s="10">
        <v>0.99597818514499303</v>
      </c>
      <c r="F256" s="10">
        <v>0.99597723937759908</v>
      </c>
      <c r="G256" s="10">
        <v>0.99598127716070761</v>
      </c>
      <c r="H256" s="10">
        <v>0.99597940986456057</v>
      </c>
      <c r="I256" s="10">
        <v>0.99598312059650951</v>
      </c>
      <c r="J256" s="10">
        <v>0.99597075838353932</v>
      </c>
      <c r="K256" s="10">
        <v>0.99596555199428771</v>
      </c>
      <c r="L256" s="10">
        <v>0.99596315927514689</v>
      </c>
      <c r="M256" s="10">
        <v>0.99595977790712664</v>
      </c>
      <c r="N256" s="10">
        <v>0.99596241911058703</v>
      </c>
      <c r="O256" s="10">
        <v>0.99596347503822258</v>
      </c>
      <c r="P256" s="10">
        <v>0.99596134644266954</v>
      </c>
      <c r="Q256" s="10">
        <v>0.99596106174400711</v>
      </c>
      <c r="R256" s="10">
        <v>0.99596280470399512</v>
      </c>
      <c r="S256" s="10">
        <v>0.99596554302663021</v>
      </c>
      <c r="T256" s="10">
        <v>0.99596591248952693</v>
      </c>
      <c r="U256" s="10">
        <v>0.99596885816896474</v>
      </c>
      <c r="V256" s="10">
        <v>0.99596885816896463</v>
      </c>
      <c r="W256" s="10">
        <v>0.99596885816896474</v>
      </c>
      <c r="X256" s="10">
        <v>0.99596885816896474</v>
      </c>
      <c r="Y256" s="10">
        <v>0.99596885816896474</v>
      </c>
      <c r="Z256" s="13">
        <v>0.99596885816896485</v>
      </c>
      <c r="AA256" s="13">
        <v>0.99667239123136453</v>
      </c>
      <c r="AB256" s="13">
        <v>0.99738823717974978</v>
      </c>
      <c r="AC256" s="13">
        <v>0.99826396528058803</v>
      </c>
    </row>
    <row r="257" spans="1:29" x14ac:dyDescent="0.2">
      <c r="A257" s="2" t="s">
        <v>261</v>
      </c>
      <c r="B257" s="2" t="str">
        <f>LEFT(C257,2)</f>
        <v>38</v>
      </c>
      <c r="C257" s="2">
        <v>38001</v>
      </c>
      <c r="D257" s="2" t="s">
        <v>262</v>
      </c>
      <c r="E257" s="10">
        <v>0.99711921501106593</v>
      </c>
      <c r="F257" s="10">
        <v>0.99711921501106593</v>
      </c>
      <c r="G257" s="10">
        <v>0.99711921501106593</v>
      </c>
      <c r="H257" s="10">
        <v>0.99711921501106604</v>
      </c>
      <c r="I257" s="10">
        <v>0.99711921501106593</v>
      </c>
      <c r="J257" s="10">
        <v>0.99711921501106593</v>
      </c>
      <c r="K257" s="10">
        <v>0.99711921501106593</v>
      </c>
      <c r="L257" s="10">
        <v>0.99711921501106593</v>
      </c>
      <c r="M257" s="10">
        <v>0.99711921501106604</v>
      </c>
      <c r="N257" s="10">
        <v>0.99711921501106604</v>
      </c>
      <c r="O257" s="10">
        <v>0.99711921501106582</v>
      </c>
      <c r="P257" s="10">
        <v>0.99711921501106582</v>
      </c>
      <c r="Q257" s="10">
        <v>0.99711921501106593</v>
      </c>
      <c r="R257" s="10">
        <v>0.99711921501106582</v>
      </c>
      <c r="S257" s="10">
        <v>0.99711921501106582</v>
      </c>
      <c r="T257" s="10">
        <v>0.99711921501106593</v>
      </c>
      <c r="U257" s="10">
        <v>0.99711921501106593</v>
      </c>
      <c r="V257" s="10">
        <v>0.99711921501106593</v>
      </c>
      <c r="W257" s="10">
        <v>0.99711921501106582</v>
      </c>
      <c r="X257" s="10">
        <v>0.99711921501106593</v>
      </c>
      <c r="Y257" s="10">
        <v>0.99711921501106582</v>
      </c>
      <c r="Z257" s="13">
        <v>0.99711921501106582</v>
      </c>
      <c r="AA257" s="13">
        <v>0.99711921501106593</v>
      </c>
      <c r="AB257" s="13">
        <v>0.99711921501106582</v>
      </c>
      <c r="AC257" s="13">
        <v>0.99711921501106582</v>
      </c>
    </row>
    <row r="258" spans="1:29" x14ac:dyDescent="0.2">
      <c r="A258" s="2"/>
      <c r="B258" s="2"/>
      <c r="C258" s="2">
        <v>38002</v>
      </c>
      <c r="D258" s="3" t="s">
        <v>264</v>
      </c>
      <c r="E258" s="10">
        <v>0.98837761670430446</v>
      </c>
      <c r="F258" s="10">
        <v>0.98879918098351749</v>
      </c>
      <c r="G258" s="10">
        <v>0.98922074526273074</v>
      </c>
      <c r="H258" s="10">
        <v>0.9896423095419441</v>
      </c>
      <c r="I258" s="10">
        <v>0.99006387382115713</v>
      </c>
      <c r="J258" s="10">
        <v>0.99048543810037049</v>
      </c>
      <c r="K258" s="10">
        <v>0.99090700237958373</v>
      </c>
      <c r="L258" s="10">
        <v>0.99132856665879698</v>
      </c>
      <c r="M258" s="10">
        <v>0.99175013093801012</v>
      </c>
      <c r="N258" s="10">
        <v>0.99217169521722337</v>
      </c>
      <c r="O258" s="10">
        <v>0.99259325949643662</v>
      </c>
      <c r="P258" s="10">
        <v>0.99301482377564976</v>
      </c>
      <c r="Q258" s="10">
        <v>0.99343638805486301</v>
      </c>
      <c r="R258" s="10">
        <v>0.99343638805486312</v>
      </c>
      <c r="S258" s="10">
        <v>0.99343638805486323</v>
      </c>
      <c r="T258" s="10">
        <v>0.99343638805486323</v>
      </c>
      <c r="U258" s="10">
        <v>0.99343638805486301</v>
      </c>
      <c r="V258" s="10">
        <v>0.99343638805486312</v>
      </c>
      <c r="W258" s="10">
        <v>0.99343638805486312</v>
      </c>
      <c r="X258" s="10">
        <v>0.99343638805486312</v>
      </c>
      <c r="Y258" s="10">
        <v>0.99343638805486323</v>
      </c>
      <c r="Z258" s="13">
        <v>0.99343638805486312</v>
      </c>
      <c r="AA258" s="13">
        <v>0.99343638805486312</v>
      </c>
      <c r="AB258" s="13">
        <v>0.99343638805486312</v>
      </c>
      <c r="AC258" s="13">
        <v>0.99343638805486301</v>
      </c>
    </row>
    <row r="259" spans="1:29" x14ac:dyDescent="0.2">
      <c r="A259" s="2" t="s">
        <v>261</v>
      </c>
      <c r="B259" s="2" t="str">
        <f t="shared" ref="B259:B264" si="15">LEFT(C259,2)</f>
        <v>38</v>
      </c>
      <c r="C259" s="2">
        <v>38003</v>
      </c>
      <c r="D259" s="2" t="s">
        <v>265</v>
      </c>
      <c r="E259" s="10">
        <v>0.99209052738614389</v>
      </c>
      <c r="F259" s="10">
        <v>0.99215549576058248</v>
      </c>
      <c r="G259" s="10">
        <v>0.99222046413502107</v>
      </c>
      <c r="H259" s="10">
        <v>0.99228543250945966</v>
      </c>
      <c r="I259" s="10">
        <v>0.99235040088389825</v>
      </c>
      <c r="J259" s="10">
        <v>0.99241536925833673</v>
      </c>
      <c r="K259" s="10">
        <v>0.99248033763277554</v>
      </c>
      <c r="L259" s="10">
        <v>0.99254530600721402</v>
      </c>
      <c r="M259" s="10">
        <v>0.99261027438165272</v>
      </c>
      <c r="N259" s="10">
        <v>0.99267524275609131</v>
      </c>
      <c r="O259" s="10">
        <v>0.9927402111305299</v>
      </c>
      <c r="P259" s="10">
        <v>0.99280517950496849</v>
      </c>
      <c r="Q259" s="10">
        <v>0.99287014787940708</v>
      </c>
      <c r="R259" s="10">
        <v>0.99287014787940708</v>
      </c>
      <c r="S259" s="10">
        <v>0.99287014787940708</v>
      </c>
      <c r="T259" s="10">
        <v>0.99287014787940708</v>
      </c>
      <c r="U259" s="10">
        <v>0.99287014787940708</v>
      </c>
      <c r="V259" s="10">
        <v>0.99287014787940708</v>
      </c>
      <c r="W259" s="10">
        <v>0.99287014787940708</v>
      </c>
      <c r="X259" s="10">
        <v>0.99287014787940708</v>
      </c>
      <c r="Y259" s="10">
        <v>0.99287014787940708</v>
      </c>
      <c r="Z259" s="13">
        <v>0.99287014787940708</v>
      </c>
      <c r="AA259" s="13">
        <v>0.99287014787940708</v>
      </c>
      <c r="AB259" s="13">
        <v>0.99287014787940697</v>
      </c>
      <c r="AC259" s="13">
        <v>0.99287014787940708</v>
      </c>
    </row>
    <row r="260" spans="1:29" x14ac:dyDescent="0.2">
      <c r="A260" s="2" t="s">
        <v>261</v>
      </c>
      <c r="B260" s="2" t="str">
        <f t="shared" si="15"/>
        <v>38</v>
      </c>
      <c r="C260" s="2">
        <v>38004</v>
      </c>
      <c r="D260" s="2" t="s">
        <v>266</v>
      </c>
      <c r="E260" s="10">
        <v>0.99498548427818267</v>
      </c>
      <c r="F260" s="10">
        <v>0.99498548427818256</v>
      </c>
      <c r="G260" s="10">
        <v>0.99498548427818256</v>
      </c>
      <c r="H260" s="10">
        <v>0.99498548427818256</v>
      </c>
      <c r="I260" s="10">
        <v>0.99498548427818256</v>
      </c>
      <c r="J260" s="10">
        <v>0.99498548427818256</v>
      </c>
      <c r="K260" s="10">
        <v>0.99498548427818256</v>
      </c>
      <c r="L260" s="10">
        <v>0.99498548427818256</v>
      </c>
      <c r="M260" s="10">
        <v>0.99498548427818256</v>
      </c>
      <c r="N260" s="10">
        <v>0.99498548427818245</v>
      </c>
      <c r="O260" s="10">
        <v>0.99498548427818256</v>
      </c>
      <c r="P260" s="10">
        <v>0.99498548427818256</v>
      </c>
      <c r="Q260" s="10">
        <v>0.99498548427818267</v>
      </c>
      <c r="R260" s="10">
        <v>0.99498548427818256</v>
      </c>
      <c r="S260" s="10">
        <v>0.99498548427818245</v>
      </c>
      <c r="T260" s="10">
        <v>0.99498548427818245</v>
      </c>
      <c r="U260" s="10">
        <v>0.99498548427818256</v>
      </c>
      <c r="V260" s="10">
        <v>0.99498548427818256</v>
      </c>
      <c r="W260" s="10">
        <v>0.99498548427818256</v>
      </c>
      <c r="X260" s="10">
        <v>0.99498548427818256</v>
      </c>
      <c r="Y260" s="10">
        <v>0.99498548427818256</v>
      </c>
      <c r="Z260" s="13">
        <v>0.99498548427818256</v>
      </c>
      <c r="AA260" s="13">
        <v>0.99498548427818267</v>
      </c>
      <c r="AB260" s="13">
        <v>0.99498548427818245</v>
      </c>
      <c r="AC260" s="13">
        <v>0.99498548427818256</v>
      </c>
    </row>
    <row r="261" spans="1:29" x14ac:dyDescent="0.2">
      <c r="A261" s="2" t="s">
        <v>263</v>
      </c>
      <c r="B261" s="2" t="str">
        <f t="shared" si="15"/>
        <v>38</v>
      </c>
      <c r="C261" s="2">
        <v>38005</v>
      </c>
      <c r="D261" s="2" t="s">
        <v>267</v>
      </c>
      <c r="E261" s="10">
        <v>0.99980621908111678</v>
      </c>
      <c r="F261" s="10">
        <v>0.99980621908111678</v>
      </c>
      <c r="G261" s="10">
        <v>0.99980621908111678</v>
      </c>
      <c r="H261" s="10">
        <v>0.99980621908111678</v>
      </c>
      <c r="I261" s="10">
        <v>0.99980621908111666</v>
      </c>
      <c r="J261" s="10">
        <v>0.99980621908111678</v>
      </c>
      <c r="K261" s="10">
        <v>0.99980621908111678</v>
      </c>
      <c r="L261" s="10">
        <v>0.99980621908111678</v>
      </c>
      <c r="M261" s="10">
        <v>0.99980621908111666</v>
      </c>
      <c r="N261" s="10">
        <v>0.99980621908111678</v>
      </c>
      <c r="O261" s="10">
        <v>0.99980621908111666</v>
      </c>
      <c r="P261" s="10">
        <v>0.99980621908111678</v>
      </c>
      <c r="Q261" s="10">
        <v>0.99980621908111689</v>
      </c>
      <c r="R261" s="10">
        <v>0.99980621908111678</v>
      </c>
      <c r="S261" s="10">
        <v>0.99980621908111666</v>
      </c>
      <c r="T261" s="10">
        <v>0.99980621908111678</v>
      </c>
      <c r="U261" s="10">
        <v>0.99980621908111678</v>
      </c>
      <c r="V261" s="10">
        <v>0.99980621908111689</v>
      </c>
      <c r="W261" s="10">
        <v>0.99980621908111678</v>
      </c>
      <c r="X261" s="10">
        <v>0.99980621908111678</v>
      </c>
      <c r="Y261" s="10">
        <v>0.99980621908111678</v>
      </c>
      <c r="Z261" s="13">
        <v>0.99980621908111666</v>
      </c>
      <c r="AA261" s="13">
        <v>0.99980621908111678</v>
      </c>
      <c r="AB261" s="13">
        <v>0.99980621908111678</v>
      </c>
      <c r="AC261" s="13">
        <v>0.99980621908111666</v>
      </c>
    </row>
    <row r="262" spans="1:29" x14ac:dyDescent="0.2">
      <c r="A262" s="2" t="s">
        <v>263</v>
      </c>
      <c r="B262" s="2" t="str">
        <f t="shared" si="15"/>
        <v>38</v>
      </c>
      <c r="C262" s="2">
        <v>38006</v>
      </c>
      <c r="D262" s="2" t="s">
        <v>268</v>
      </c>
      <c r="E262" s="10">
        <v>0.997140519143355</v>
      </c>
      <c r="F262" s="10">
        <v>0.99723424098376512</v>
      </c>
      <c r="G262" s="10">
        <v>0.99732796282417535</v>
      </c>
      <c r="H262" s="10">
        <v>0.99742168466458547</v>
      </c>
      <c r="I262" s="10">
        <v>0.99751540650499559</v>
      </c>
      <c r="J262" s="10">
        <v>0.99760912834540572</v>
      </c>
      <c r="K262" s="10">
        <v>0.99770285018581584</v>
      </c>
      <c r="L262" s="10">
        <v>0.99779657202622607</v>
      </c>
      <c r="M262" s="10">
        <v>0.99789029386663619</v>
      </c>
      <c r="N262" s="10">
        <v>0.9979840157070462</v>
      </c>
      <c r="O262" s="10">
        <v>0.99807773754745654</v>
      </c>
      <c r="P262" s="10">
        <v>0.99817145938786667</v>
      </c>
      <c r="Q262" s="10">
        <v>0.99826518122827679</v>
      </c>
      <c r="R262" s="10">
        <v>0.9982651812282769</v>
      </c>
      <c r="S262" s="10">
        <v>0.99826518122827701</v>
      </c>
      <c r="T262" s="10">
        <v>0.9982651812282769</v>
      </c>
      <c r="U262" s="10">
        <v>0.9982651812282769</v>
      </c>
      <c r="V262" s="10">
        <v>0.99826518122827701</v>
      </c>
      <c r="W262" s="10">
        <v>0.9982651812282769</v>
      </c>
      <c r="X262" s="10">
        <v>0.99826518122827701</v>
      </c>
      <c r="Y262" s="10">
        <v>0.9982651812282769</v>
      </c>
      <c r="Z262" s="13">
        <v>0.9982651812282769</v>
      </c>
      <c r="AA262" s="13">
        <v>0.9982651812282769</v>
      </c>
      <c r="AB262" s="13">
        <v>0.99826518122827679</v>
      </c>
      <c r="AC262" s="13">
        <v>0.9982651812282769</v>
      </c>
    </row>
    <row r="263" spans="1:29" x14ac:dyDescent="0.2">
      <c r="A263" s="2" t="s">
        <v>263</v>
      </c>
      <c r="B263" s="2" t="str">
        <f t="shared" si="15"/>
        <v>38</v>
      </c>
      <c r="C263" s="2">
        <v>38007</v>
      </c>
      <c r="D263" s="2" t="s">
        <v>269</v>
      </c>
      <c r="E263" s="10">
        <v>0.99646106872852247</v>
      </c>
      <c r="F263" s="10">
        <v>0.99660361192605129</v>
      </c>
      <c r="G263" s="10">
        <v>0.99674615512358045</v>
      </c>
      <c r="H263" s="10">
        <v>0.99688869832110938</v>
      </c>
      <c r="I263" s="10">
        <v>0.99703124151863831</v>
      </c>
      <c r="J263" s="10">
        <v>0.99717378471616758</v>
      </c>
      <c r="K263" s="10">
        <v>0.9973163279136964</v>
      </c>
      <c r="L263" s="10">
        <v>0.99745887111122555</v>
      </c>
      <c r="M263" s="10">
        <v>0.9976014143087546</v>
      </c>
      <c r="N263" s="10">
        <v>0.99774395750628375</v>
      </c>
      <c r="O263" s="10">
        <v>0.9978865007038128</v>
      </c>
      <c r="P263" s="10">
        <v>0.99802904390134162</v>
      </c>
      <c r="Q263" s="10">
        <v>0.99817158709887077</v>
      </c>
      <c r="R263" s="10">
        <v>0.99817158709887066</v>
      </c>
      <c r="S263" s="10">
        <v>0.99817158709887066</v>
      </c>
      <c r="T263" s="10">
        <v>0.99817158709887066</v>
      </c>
      <c r="U263" s="10">
        <v>0.99817158709887077</v>
      </c>
      <c r="V263" s="10">
        <v>0.99817158709887066</v>
      </c>
      <c r="W263" s="10">
        <v>0.99817158709887077</v>
      </c>
      <c r="X263" s="10">
        <v>0.99817158709887066</v>
      </c>
      <c r="Y263" s="10">
        <v>0.99817158709887066</v>
      </c>
      <c r="Z263" s="13">
        <v>0.99817158709887066</v>
      </c>
      <c r="AA263" s="13">
        <v>0.99817158709887066</v>
      </c>
      <c r="AB263" s="13">
        <v>0.99817158709887066</v>
      </c>
      <c r="AC263" s="13">
        <v>0.99817158709887066</v>
      </c>
    </row>
    <row r="264" spans="1:29" x14ac:dyDescent="0.2">
      <c r="A264" s="2" t="s">
        <v>261</v>
      </c>
      <c r="B264" s="2" t="str">
        <f t="shared" si="15"/>
        <v>38</v>
      </c>
      <c r="C264" s="2">
        <v>38008</v>
      </c>
      <c r="D264" s="2" t="s">
        <v>270</v>
      </c>
      <c r="E264" s="10">
        <v>0.99828922556268607</v>
      </c>
      <c r="F264" s="10">
        <v>0.99828922556268596</v>
      </c>
      <c r="G264" s="10">
        <v>0.99828922556268596</v>
      </c>
      <c r="H264" s="10">
        <v>0.99828922556268607</v>
      </c>
      <c r="I264" s="10">
        <v>0.99828922556268618</v>
      </c>
      <c r="J264" s="10">
        <v>0.99828922556268596</v>
      </c>
      <c r="K264" s="10">
        <v>0.99828922556268607</v>
      </c>
      <c r="L264" s="10">
        <v>0.99828922556268607</v>
      </c>
      <c r="M264" s="10">
        <v>0.99828922556268607</v>
      </c>
      <c r="N264" s="10">
        <v>0.99828922556268618</v>
      </c>
      <c r="O264" s="10">
        <v>0.99828922556268607</v>
      </c>
      <c r="P264" s="10">
        <v>0.99828922556268607</v>
      </c>
      <c r="Q264" s="10">
        <v>0.99828922556268596</v>
      </c>
      <c r="R264" s="10">
        <v>0.99828922556268607</v>
      </c>
      <c r="S264" s="10">
        <v>0.99828922556268596</v>
      </c>
      <c r="T264" s="10">
        <v>0.99828922556268607</v>
      </c>
      <c r="U264" s="10">
        <v>0.99828922556268596</v>
      </c>
      <c r="V264" s="10">
        <v>0.99828922556268607</v>
      </c>
      <c r="W264" s="10">
        <v>0.99828922556268596</v>
      </c>
      <c r="X264" s="10">
        <v>0.99828922556268596</v>
      </c>
      <c r="Y264" s="10">
        <v>0.99828922556268618</v>
      </c>
      <c r="Z264" s="13">
        <v>0.99828922556268607</v>
      </c>
      <c r="AA264" s="13">
        <v>0.99828922556268596</v>
      </c>
      <c r="AB264" s="13">
        <v>0.99828922556268607</v>
      </c>
      <c r="AC264" s="13">
        <v>0.99828922556268607</v>
      </c>
    </row>
    <row r="265" spans="1:29" x14ac:dyDescent="0.2">
      <c r="A265" s="2"/>
      <c r="B265" s="2"/>
      <c r="C265" s="2">
        <v>38009</v>
      </c>
      <c r="D265" s="3" t="s">
        <v>271</v>
      </c>
      <c r="E265" s="10">
        <v>1</v>
      </c>
      <c r="F265" s="10">
        <v>1</v>
      </c>
      <c r="G265" s="10">
        <v>1</v>
      </c>
      <c r="H265" s="10">
        <v>1</v>
      </c>
      <c r="I265" s="10">
        <v>1</v>
      </c>
      <c r="J265" s="10">
        <v>1</v>
      </c>
      <c r="K265" s="10">
        <v>1</v>
      </c>
      <c r="L265" s="10">
        <v>1</v>
      </c>
      <c r="M265" s="10">
        <v>1</v>
      </c>
      <c r="N265" s="10">
        <v>1</v>
      </c>
      <c r="O265" s="10">
        <v>1</v>
      </c>
      <c r="P265" s="10">
        <v>1</v>
      </c>
      <c r="Q265" s="10">
        <v>1</v>
      </c>
      <c r="R265" s="10">
        <v>1</v>
      </c>
      <c r="S265" s="10">
        <v>1</v>
      </c>
      <c r="T265" s="10">
        <v>1</v>
      </c>
      <c r="U265" s="10">
        <v>1</v>
      </c>
      <c r="V265" s="10">
        <v>1</v>
      </c>
      <c r="W265" s="10">
        <v>1</v>
      </c>
      <c r="X265" s="10">
        <v>1</v>
      </c>
      <c r="Y265" s="10">
        <v>1</v>
      </c>
      <c r="Z265" s="13">
        <v>1</v>
      </c>
      <c r="AA265" s="13">
        <v>1</v>
      </c>
      <c r="AB265" s="13">
        <v>1</v>
      </c>
      <c r="AC265" s="13">
        <v>1</v>
      </c>
    </row>
    <row r="266" spans="1:29" x14ac:dyDescent="0.2">
      <c r="A266" s="2" t="s">
        <v>263</v>
      </c>
      <c r="B266" s="2" t="str">
        <f>LEFT(C266,2)</f>
        <v>38</v>
      </c>
      <c r="C266" s="2">
        <v>38010</v>
      </c>
      <c r="D266" s="2" t="s">
        <v>272</v>
      </c>
      <c r="E266" s="10">
        <v>1</v>
      </c>
      <c r="F266" s="10">
        <v>1</v>
      </c>
      <c r="G266" s="10">
        <v>1</v>
      </c>
      <c r="H266" s="10">
        <v>1</v>
      </c>
      <c r="I266" s="10">
        <v>1</v>
      </c>
      <c r="J266" s="10">
        <v>1</v>
      </c>
      <c r="K266" s="10">
        <v>1</v>
      </c>
      <c r="L266" s="10">
        <v>1</v>
      </c>
      <c r="M266" s="10">
        <v>1</v>
      </c>
      <c r="N266" s="10">
        <v>1</v>
      </c>
      <c r="O266" s="10">
        <v>1</v>
      </c>
      <c r="P266" s="10">
        <v>1</v>
      </c>
      <c r="Q266" s="10">
        <v>1</v>
      </c>
      <c r="R266" s="10">
        <v>1</v>
      </c>
      <c r="S266" s="10">
        <v>1</v>
      </c>
      <c r="T266" s="10">
        <v>1</v>
      </c>
      <c r="U266" s="10">
        <v>1</v>
      </c>
      <c r="V266" s="10">
        <v>1</v>
      </c>
      <c r="W266" s="10">
        <v>1</v>
      </c>
      <c r="X266" s="10">
        <v>1</v>
      </c>
      <c r="Y266" s="10">
        <v>1</v>
      </c>
      <c r="Z266" s="13">
        <v>1</v>
      </c>
      <c r="AA266" s="13">
        <v>1</v>
      </c>
      <c r="AB266" s="13">
        <v>1</v>
      </c>
      <c r="AC266" s="13">
        <v>1</v>
      </c>
    </row>
    <row r="267" spans="1:29" x14ac:dyDescent="0.2">
      <c r="A267" s="2" t="s">
        <v>263</v>
      </c>
      <c r="B267" s="2" t="str">
        <f>LEFT(C267,2)</f>
        <v>38</v>
      </c>
      <c r="C267" s="2">
        <v>38011</v>
      </c>
      <c r="D267" s="2" t="s">
        <v>273</v>
      </c>
      <c r="E267" s="10">
        <v>1</v>
      </c>
      <c r="F267" s="10">
        <v>1</v>
      </c>
      <c r="G267" s="10">
        <v>1</v>
      </c>
      <c r="H267" s="10">
        <v>1</v>
      </c>
      <c r="I267" s="10">
        <v>1</v>
      </c>
      <c r="J267" s="10">
        <v>1</v>
      </c>
      <c r="K267" s="10">
        <v>1</v>
      </c>
      <c r="L267" s="10">
        <v>1</v>
      </c>
      <c r="M267" s="10">
        <v>1</v>
      </c>
      <c r="N267" s="10">
        <v>1</v>
      </c>
      <c r="O267" s="10">
        <v>1</v>
      </c>
      <c r="P267" s="10">
        <v>1</v>
      </c>
      <c r="Q267" s="10">
        <v>1</v>
      </c>
      <c r="R267" s="10">
        <v>1</v>
      </c>
      <c r="S267" s="10">
        <v>1</v>
      </c>
      <c r="T267" s="10">
        <v>1</v>
      </c>
      <c r="U267" s="10">
        <v>1</v>
      </c>
      <c r="V267" s="10">
        <v>1</v>
      </c>
      <c r="W267" s="10">
        <v>1</v>
      </c>
      <c r="X267" s="10">
        <v>1</v>
      </c>
      <c r="Y267" s="10">
        <v>1</v>
      </c>
      <c r="Z267" s="13">
        <v>1</v>
      </c>
      <c r="AA267" s="13">
        <v>1</v>
      </c>
      <c r="AB267" s="13">
        <v>1</v>
      </c>
      <c r="AC267" s="13">
        <v>1</v>
      </c>
    </row>
    <row r="268" spans="1:29" x14ac:dyDescent="0.2">
      <c r="A268" s="2" t="s">
        <v>261</v>
      </c>
      <c r="B268" s="2" t="str">
        <f>LEFT(C268,2)</f>
        <v>38</v>
      </c>
      <c r="C268" s="2">
        <v>38012</v>
      </c>
      <c r="D268" s="2" t="s">
        <v>274</v>
      </c>
      <c r="E268" s="10">
        <v>0.99893124489764284</v>
      </c>
      <c r="F268" s="10">
        <v>0.99893343244358612</v>
      </c>
      <c r="G268" s="10">
        <v>0.99893561998952973</v>
      </c>
      <c r="H268" s="10">
        <v>0.99893780753547323</v>
      </c>
      <c r="I268" s="10">
        <v>0.99893999508141684</v>
      </c>
      <c r="J268" s="10">
        <v>0.99894218262736034</v>
      </c>
      <c r="K268" s="10">
        <v>0.99894437017330384</v>
      </c>
      <c r="L268" s="10">
        <v>0.99894655771924734</v>
      </c>
      <c r="M268" s="10">
        <v>0.99894874526519073</v>
      </c>
      <c r="N268" s="10">
        <v>0.99895093281113445</v>
      </c>
      <c r="O268" s="10">
        <v>0.99895312035707795</v>
      </c>
      <c r="P268" s="10">
        <v>0.99895530790302134</v>
      </c>
      <c r="Q268" s="10">
        <v>0.99895749544896495</v>
      </c>
      <c r="R268" s="10">
        <v>0.99895749544896484</v>
      </c>
      <c r="S268" s="10">
        <v>0.99895749544896484</v>
      </c>
      <c r="T268" s="10">
        <v>0.99895749544896484</v>
      </c>
      <c r="U268" s="10">
        <v>0.99895749544896495</v>
      </c>
      <c r="V268" s="10">
        <v>0.99895749544896495</v>
      </c>
      <c r="W268" s="10">
        <v>0.99895749544896484</v>
      </c>
      <c r="X268" s="10">
        <v>0.99895749544896484</v>
      </c>
      <c r="Y268" s="10">
        <v>0.99895749544896495</v>
      </c>
      <c r="Z268" s="13">
        <v>0.99895749544896495</v>
      </c>
      <c r="AA268" s="13">
        <v>0.99895749544896484</v>
      </c>
      <c r="AB268" s="13">
        <v>0.99895749544896495</v>
      </c>
      <c r="AC268" s="13">
        <v>0.99895749544896495</v>
      </c>
    </row>
    <row r="269" spans="1:29" x14ac:dyDescent="0.2">
      <c r="A269" s="2"/>
      <c r="B269" s="2"/>
      <c r="C269" s="2">
        <v>38013</v>
      </c>
      <c r="D269" s="3" t="s">
        <v>275</v>
      </c>
      <c r="E269" s="10">
        <v>1</v>
      </c>
      <c r="F269" s="10">
        <v>1</v>
      </c>
      <c r="G269" s="10">
        <v>1</v>
      </c>
      <c r="H269" s="10">
        <v>1</v>
      </c>
      <c r="I269" s="10">
        <v>1</v>
      </c>
      <c r="J269" s="10">
        <v>1</v>
      </c>
      <c r="K269" s="10">
        <v>1</v>
      </c>
      <c r="L269" s="10">
        <v>1</v>
      </c>
      <c r="M269" s="10">
        <v>1</v>
      </c>
      <c r="N269" s="10">
        <v>1</v>
      </c>
      <c r="O269" s="10">
        <v>1</v>
      </c>
      <c r="P269" s="10">
        <v>1</v>
      </c>
      <c r="Q269" s="10">
        <v>1</v>
      </c>
      <c r="R269" s="10">
        <v>1</v>
      </c>
      <c r="S269" s="10">
        <v>1</v>
      </c>
      <c r="T269" s="10">
        <v>1</v>
      </c>
      <c r="U269" s="10">
        <v>1</v>
      </c>
      <c r="V269" s="10">
        <v>1</v>
      </c>
      <c r="W269" s="10">
        <v>1</v>
      </c>
      <c r="X269" s="10">
        <v>1</v>
      </c>
      <c r="Y269" s="10">
        <v>1</v>
      </c>
      <c r="Z269" s="13">
        <v>1</v>
      </c>
      <c r="AA269" s="13">
        <v>1</v>
      </c>
      <c r="AB269" s="13">
        <v>1</v>
      </c>
      <c r="AC269" s="13">
        <v>1</v>
      </c>
    </row>
    <row r="270" spans="1:29" x14ac:dyDescent="0.2">
      <c r="A270" s="2" t="s">
        <v>263</v>
      </c>
      <c r="B270" s="2" t="str">
        <f>LEFT(C270,2)</f>
        <v>38</v>
      </c>
      <c r="C270" s="2">
        <v>38014</v>
      </c>
      <c r="D270" s="2" t="s">
        <v>276</v>
      </c>
      <c r="E270" s="10">
        <v>0.99931945134061562</v>
      </c>
      <c r="F270" s="10">
        <v>0.99931945134061562</v>
      </c>
      <c r="G270" s="10">
        <v>0.99931945134061562</v>
      </c>
      <c r="H270" s="10">
        <v>0.99931945134061562</v>
      </c>
      <c r="I270" s="10">
        <v>0.99931945134061562</v>
      </c>
      <c r="J270" s="10">
        <v>0.99931945134061562</v>
      </c>
      <c r="K270" s="10">
        <v>0.99931945134061562</v>
      </c>
      <c r="L270" s="10">
        <v>0.99931945134061562</v>
      </c>
      <c r="M270" s="10">
        <v>0.99931945134061562</v>
      </c>
      <c r="N270" s="10">
        <v>0.99931945134061562</v>
      </c>
      <c r="O270" s="10">
        <v>0.99931945134061562</v>
      </c>
      <c r="P270" s="10">
        <v>0.99931945134061562</v>
      </c>
      <c r="Q270" s="10">
        <v>0.99931945134061562</v>
      </c>
      <c r="R270" s="10">
        <v>0.99931945134061562</v>
      </c>
      <c r="S270" s="10">
        <v>0.99931945134061562</v>
      </c>
      <c r="T270" s="10">
        <v>0.99931945134061562</v>
      </c>
      <c r="U270" s="10">
        <v>0.99931945134061562</v>
      </c>
      <c r="V270" s="10">
        <v>0.99931945134061562</v>
      </c>
      <c r="W270" s="10">
        <v>0.99931945134061562</v>
      </c>
      <c r="X270" s="10">
        <v>0.99931945134061562</v>
      </c>
      <c r="Y270" s="10">
        <v>0.99931945134061562</v>
      </c>
      <c r="Z270" s="13">
        <v>0.99931945134061562</v>
      </c>
      <c r="AA270" s="13">
        <v>0.99931945134061562</v>
      </c>
      <c r="AB270" s="13">
        <v>0.99931945134061562</v>
      </c>
      <c r="AC270" s="13">
        <v>0.99931945134061562</v>
      </c>
    </row>
    <row r="271" spans="1:29" x14ac:dyDescent="0.2">
      <c r="A271" s="2"/>
      <c r="B271" s="2"/>
      <c r="C271" s="2">
        <v>38015</v>
      </c>
      <c r="D271" s="3" t="s">
        <v>277</v>
      </c>
      <c r="E271" s="10">
        <v>1</v>
      </c>
      <c r="F271" s="10">
        <v>1</v>
      </c>
      <c r="G271" s="10">
        <v>1</v>
      </c>
      <c r="H271" s="10">
        <v>1</v>
      </c>
      <c r="I271" s="10">
        <v>1</v>
      </c>
      <c r="J271" s="10">
        <v>1</v>
      </c>
      <c r="K271" s="10">
        <v>1</v>
      </c>
      <c r="L271" s="10">
        <v>1</v>
      </c>
      <c r="M271" s="10">
        <v>1</v>
      </c>
      <c r="N271" s="10">
        <v>1</v>
      </c>
      <c r="O271" s="10">
        <v>1</v>
      </c>
      <c r="P271" s="10">
        <v>1</v>
      </c>
      <c r="Q271" s="10">
        <v>1</v>
      </c>
      <c r="R271" s="10">
        <v>1</v>
      </c>
      <c r="S271" s="10">
        <v>1</v>
      </c>
      <c r="T271" s="10">
        <v>1</v>
      </c>
      <c r="U271" s="10">
        <v>1</v>
      </c>
      <c r="V271" s="10">
        <v>1</v>
      </c>
      <c r="W271" s="10">
        <v>1</v>
      </c>
      <c r="X271" s="10">
        <v>1</v>
      </c>
      <c r="Y271" s="10">
        <v>1</v>
      </c>
      <c r="Z271" s="13">
        <v>1</v>
      </c>
      <c r="AA271" s="13">
        <v>1</v>
      </c>
      <c r="AB271" s="13">
        <v>1</v>
      </c>
      <c r="AC271" s="13">
        <v>1</v>
      </c>
    </row>
    <row r="272" spans="1:29" x14ac:dyDescent="0.2">
      <c r="A272" s="2"/>
      <c r="B272" s="2"/>
      <c r="C272" s="2">
        <v>38016</v>
      </c>
      <c r="D272" s="3" t="s">
        <v>278</v>
      </c>
      <c r="E272" s="10">
        <v>0.99908339045102612</v>
      </c>
      <c r="F272" s="10">
        <v>0.99915977458010741</v>
      </c>
      <c r="G272" s="10">
        <v>0.99923615870918847</v>
      </c>
      <c r="H272" s="10">
        <v>0.99931254283826976</v>
      </c>
      <c r="I272" s="10">
        <v>0.99938892696735082</v>
      </c>
      <c r="J272" s="10">
        <v>0.99946531109643189</v>
      </c>
      <c r="K272" s="10">
        <v>0.99954169522551306</v>
      </c>
      <c r="L272" s="10">
        <v>0.99961807935459424</v>
      </c>
      <c r="M272" s="10">
        <v>0.99969446348367541</v>
      </c>
      <c r="N272" s="10">
        <v>0.99977084761275647</v>
      </c>
      <c r="O272" s="10">
        <v>0.99984723174183765</v>
      </c>
      <c r="P272" s="10">
        <v>0.99992361587091882</v>
      </c>
      <c r="Q272" s="10">
        <v>1</v>
      </c>
      <c r="R272" s="10">
        <v>1</v>
      </c>
      <c r="S272" s="10">
        <v>1</v>
      </c>
      <c r="T272" s="10">
        <v>1</v>
      </c>
      <c r="U272" s="10">
        <v>1</v>
      </c>
      <c r="V272" s="10">
        <v>1</v>
      </c>
      <c r="W272" s="10">
        <v>1</v>
      </c>
      <c r="X272" s="10">
        <v>1</v>
      </c>
      <c r="Y272" s="10">
        <v>1</v>
      </c>
      <c r="Z272" s="13">
        <v>1</v>
      </c>
      <c r="AA272" s="13">
        <v>1</v>
      </c>
      <c r="AB272" s="13">
        <v>1</v>
      </c>
      <c r="AC272" s="13">
        <v>1</v>
      </c>
    </row>
    <row r="273" spans="1:29" x14ac:dyDescent="0.2">
      <c r="A273" s="2" t="s">
        <v>263</v>
      </c>
      <c r="B273" s="2" t="str">
        <f>LEFT(C273,2)</f>
        <v>38</v>
      </c>
      <c r="C273" s="2">
        <v>38017</v>
      </c>
      <c r="D273" s="2" t="s">
        <v>279</v>
      </c>
      <c r="E273" s="10">
        <v>0.99796961493836434</v>
      </c>
      <c r="F273" s="10">
        <v>0.99801037979390428</v>
      </c>
      <c r="G273" s="10">
        <v>0.99805114464944411</v>
      </c>
      <c r="H273" s="10">
        <v>0.99809190950498394</v>
      </c>
      <c r="I273" s="10">
        <v>0.99813267436052378</v>
      </c>
      <c r="J273" s="10">
        <v>0.99817343921606361</v>
      </c>
      <c r="K273" s="10">
        <v>0.99821420407160344</v>
      </c>
      <c r="L273" s="10">
        <v>0.99825496892714327</v>
      </c>
      <c r="M273" s="10">
        <v>0.99829573378268321</v>
      </c>
      <c r="N273" s="10">
        <v>0.99833649863822294</v>
      </c>
      <c r="O273" s="10">
        <v>0.99837726349376266</v>
      </c>
      <c r="P273" s="10">
        <v>0.9984180283493026</v>
      </c>
      <c r="Q273" s="10">
        <v>0.99845879320484243</v>
      </c>
      <c r="R273" s="10">
        <v>0.99845879320484243</v>
      </c>
      <c r="S273" s="10">
        <v>0.99845879320484232</v>
      </c>
      <c r="T273" s="10">
        <v>0.99845879320484243</v>
      </c>
      <c r="U273" s="10">
        <v>0.99845879320484243</v>
      </c>
      <c r="V273" s="10">
        <v>0.99845879320484254</v>
      </c>
      <c r="W273" s="10">
        <v>0.99845879320484232</v>
      </c>
      <c r="X273" s="10">
        <v>0.99845879320484243</v>
      </c>
      <c r="Y273" s="10">
        <v>0.99845879320484243</v>
      </c>
      <c r="Z273" s="13">
        <v>0.99845879320484254</v>
      </c>
      <c r="AA273" s="13">
        <v>0.99845879320484243</v>
      </c>
      <c r="AB273" s="13">
        <v>0.99845879320484232</v>
      </c>
      <c r="AC273" s="13">
        <v>0.99845879320484243</v>
      </c>
    </row>
    <row r="274" spans="1:29" x14ac:dyDescent="0.2">
      <c r="A274" s="2" t="s">
        <v>261</v>
      </c>
      <c r="B274" s="2" t="str">
        <f>LEFT(C274,2)</f>
        <v>38</v>
      </c>
      <c r="C274" s="2">
        <v>38018</v>
      </c>
      <c r="D274" s="2" t="s">
        <v>280</v>
      </c>
      <c r="E274" s="10">
        <v>0.99558494567060252</v>
      </c>
      <c r="F274" s="10">
        <v>0.99558494567060252</v>
      </c>
      <c r="G274" s="10">
        <v>0.99558494567060252</v>
      </c>
      <c r="H274" s="10">
        <v>0.99558494567060252</v>
      </c>
      <c r="I274" s="10">
        <v>0.99558494567060252</v>
      </c>
      <c r="J274" s="10">
        <v>0.99558494567060252</v>
      </c>
      <c r="K274" s="10">
        <v>0.99558494567060252</v>
      </c>
      <c r="L274" s="10">
        <v>0.99558494567060252</v>
      </c>
      <c r="M274" s="10">
        <v>0.99558494567060241</v>
      </c>
      <c r="N274" s="10">
        <v>0.99558494567060252</v>
      </c>
      <c r="O274" s="10">
        <v>0.99558494567060252</v>
      </c>
      <c r="P274" s="10">
        <v>0.99558494567060252</v>
      </c>
      <c r="Q274" s="10">
        <v>0.99558494567060252</v>
      </c>
      <c r="R274" s="10">
        <v>0.99558494567060241</v>
      </c>
      <c r="S274" s="10">
        <v>0.99558494567060241</v>
      </c>
      <c r="T274" s="10">
        <v>0.99558494567060263</v>
      </c>
      <c r="U274" s="10">
        <v>0.99558494567060252</v>
      </c>
      <c r="V274" s="10">
        <v>0.99558494567060241</v>
      </c>
      <c r="W274" s="10">
        <v>0.99558494567060241</v>
      </c>
      <c r="X274" s="10">
        <v>0.99558494567060263</v>
      </c>
      <c r="Y274" s="10">
        <v>0.99558494567060241</v>
      </c>
      <c r="Z274" s="13">
        <v>0.99558494567060263</v>
      </c>
      <c r="AA274" s="13">
        <v>0.99558494567060252</v>
      </c>
      <c r="AB274" s="13">
        <v>0.99558494567060252</v>
      </c>
      <c r="AC274" s="13">
        <v>0.99558494567060252</v>
      </c>
    </row>
    <row r="275" spans="1:29" x14ac:dyDescent="0.2">
      <c r="A275" s="2" t="s">
        <v>261</v>
      </c>
      <c r="B275" s="2" t="str">
        <f>LEFT(C275,2)</f>
        <v>38</v>
      </c>
      <c r="C275" s="2">
        <v>38019</v>
      </c>
      <c r="D275" s="2" t="s">
        <v>281</v>
      </c>
      <c r="E275" s="10">
        <v>0.99895632169787141</v>
      </c>
      <c r="F275" s="10">
        <v>0.99895632169787141</v>
      </c>
      <c r="G275" s="10">
        <v>0.99895632169787152</v>
      </c>
      <c r="H275" s="10">
        <v>0.99895632169787152</v>
      </c>
      <c r="I275" s="10">
        <v>0.99895632169787152</v>
      </c>
      <c r="J275" s="10">
        <v>0.99895632169787152</v>
      </c>
      <c r="K275" s="10">
        <v>0.99895632169787152</v>
      </c>
      <c r="L275" s="10">
        <v>0.99895632169787152</v>
      </c>
      <c r="M275" s="10">
        <v>0.99895632169787163</v>
      </c>
      <c r="N275" s="10">
        <v>0.99895632169787152</v>
      </c>
      <c r="O275" s="10">
        <v>0.99895632169787152</v>
      </c>
      <c r="P275" s="10">
        <v>0.99895632169787152</v>
      </c>
      <c r="Q275" s="10">
        <v>0.99895632169787152</v>
      </c>
      <c r="R275" s="10">
        <v>0.99895632169787152</v>
      </c>
      <c r="S275" s="10">
        <v>0.99895632169787163</v>
      </c>
      <c r="T275" s="10">
        <v>0.99895632169787152</v>
      </c>
      <c r="U275" s="10">
        <v>0.99895632169787141</v>
      </c>
      <c r="V275" s="10">
        <v>0.99895632169787152</v>
      </c>
      <c r="W275" s="10">
        <v>0.99895632169787152</v>
      </c>
      <c r="X275" s="10">
        <v>0.99895632169787152</v>
      </c>
      <c r="Y275" s="10">
        <v>0.99895632169787163</v>
      </c>
      <c r="Z275" s="13">
        <v>0.99895632169787163</v>
      </c>
      <c r="AA275" s="13">
        <v>0.99895632169787152</v>
      </c>
      <c r="AB275" s="13">
        <v>0.99895632169787163</v>
      </c>
      <c r="AC275" s="13">
        <v>0.99895632169787141</v>
      </c>
    </row>
    <row r="276" spans="1:29" x14ac:dyDescent="0.2">
      <c r="A276" s="2"/>
      <c r="B276" s="2"/>
      <c r="C276" s="2">
        <v>38020</v>
      </c>
      <c r="D276" s="3" t="s">
        <v>282</v>
      </c>
      <c r="E276" s="10">
        <v>0.96878935529556776</v>
      </c>
      <c r="F276" s="10">
        <v>0.96955897074897957</v>
      </c>
      <c r="G276" s="10">
        <v>0.97032858620239115</v>
      </c>
      <c r="H276" s="10">
        <v>0.97109820165580296</v>
      </c>
      <c r="I276" s="10">
        <v>0.97186781710921455</v>
      </c>
      <c r="J276" s="10">
        <v>0.97263743256262625</v>
      </c>
      <c r="K276" s="10">
        <v>0.97340704801603795</v>
      </c>
      <c r="L276" s="10">
        <v>0.97417666346944976</v>
      </c>
      <c r="M276" s="10">
        <v>0.97494627892286134</v>
      </c>
      <c r="N276" s="10">
        <v>0.97571589437627304</v>
      </c>
      <c r="O276" s="10">
        <v>0.97648550982968496</v>
      </c>
      <c r="P276" s="10">
        <v>0.97725512528309655</v>
      </c>
      <c r="Q276" s="10">
        <v>0.97802474073650836</v>
      </c>
      <c r="R276" s="10">
        <v>0.97889664814444466</v>
      </c>
      <c r="S276" s="10">
        <v>0.97976855555238107</v>
      </c>
      <c r="T276" s="10">
        <v>0.9806404629603177</v>
      </c>
      <c r="U276" s="10">
        <v>0.98151237036825412</v>
      </c>
      <c r="V276" s="10">
        <v>0.98238427777619064</v>
      </c>
      <c r="W276" s="10">
        <v>0.98325618518412694</v>
      </c>
      <c r="X276" s="10">
        <v>0.98412809259206335</v>
      </c>
      <c r="Y276" s="10">
        <v>0.98499999999999988</v>
      </c>
      <c r="Z276" s="13">
        <v>0.98587190740793629</v>
      </c>
      <c r="AA276" s="13">
        <v>0.99023144444761846</v>
      </c>
      <c r="AB276" s="13">
        <v>0.9926542962984124</v>
      </c>
      <c r="AC276" s="13">
        <v>0.99507714814920634</v>
      </c>
    </row>
    <row r="277" spans="1:29" x14ac:dyDescent="0.2">
      <c r="A277" s="2"/>
      <c r="B277" s="2"/>
      <c r="C277" s="2">
        <v>38021</v>
      </c>
      <c r="D277" s="3" t="s">
        <v>283</v>
      </c>
      <c r="E277" s="10">
        <v>0.99708380828312437</v>
      </c>
      <c r="F277" s="10">
        <v>0.99708380828312437</v>
      </c>
      <c r="G277" s="10">
        <v>0.99708380828312437</v>
      </c>
      <c r="H277" s="10">
        <v>0.99708380828312437</v>
      </c>
      <c r="I277" s="10">
        <v>0.99708380828312437</v>
      </c>
      <c r="J277" s="10">
        <v>0.99708380828312437</v>
      </c>
      <c r="K277" s="10">
        <v>0.99708380828312437</v>
      </c>
      <c r="L277" s="10">
        <v>0.99708380828312437</v>
      </c>
      <c r="M277" s="10">
        <v>0.99708380828312437</v>
      </c>
      <c r="N277" s="10">
        <v>0.99708380828312437</v>
      </c>
      <c r="O277" s="10">
        <v>0.99708380828312437</v>
      </c>
      <c r="P277" s="10">
        <v>0.99708380828312448</v>
      </c>
      <c r="Q277" s="10">
        <v>0.99708380828312437</v>
      </c>
      <c r="R277" s="10">
        <v>0.99708380828312437</v>
      </c>
      <c r="S277" s="10">
        <v>0.99708380828312437</v>
      </c>
      <c r="T277" s="10">
        <v>0.99708380828312437</v>
      </c>
      <c r="U277" s="10">
        <v>0.99708380828312437</v>
      </c>
      <c r="V277" s="10">
        <v>0.99708380828312437</v>
      </c>
      <c r="W277" s="10">
        <v>0.99708380828312437</v>
      </c>
      <c r="X277" s="10">
        <v>0.99708380828312437</v>
      </c>
      <c r="Y277" s="10">
        <v>0.99708380828312437</v>
      </c>
      <c r="Z277" s="13">
        <v>0.99708380828312437</v>
      </c>
      <c r="AA277" s="13">
        <v>0.99708380828312426</v>
      </c>
      <c r="AB277" s="13">
        <v>0.99708380828312437</v>
      </c>
      <c r="AC277" s="13">
        <v>0.99708380828312437</v>
      </c>
    </row>
    <row r="278" spans="1:29" x14ac:dyDescent="0.2">
      <c r="A278" s="2" t="s">
        <v>261</v>
      </c>
      <c r="B278" s="2" t="str">
        <f>LEFT(C278,2)</f>
        <v>38</v>
      </c>
      <c r="C278" s="2">
        <v>38022</v>
      </c>
      <c r="D278" s="2" t="s">
        <v>284</v>
      </c>
      <c r="E278" s="10">
        <v>0.99757543799926496</v>
      </c>
      <c r="F278" s="10">
        <v>0.99758523587835835</v>
      </c>
      <c r="G278" s="10">
        <v>0.99759503375745173</v>
      </c>
      <c r="H278" s="10">
        <v>0.99760483163654512</v>
      </c>
      <c r="I278" s="10">
        <v>0.9976146295156384</v>
      </c>
      <c r="J278" s="10">
        <v>0.99762442739473189</v>
      </c>
      <c r="K278" s="10">
        <v>0.99763422527382517</v>
      </c>
      <c r="L278" s="10">
        <v>0.99764402315291856</v>
      </c>
      <c r="M278" s="10">
        <v>0.99765382103201206</v>
      </c>
      <c r="N278" s="10">
        <v>0.99766361891110522</v>
      </c>
      <c r="O278" s="10">
        <v>0.99767341679019861</v>
      </c>
      <c r="P278" s="10">
        <v>0.997683214669292</v>
      </c>
      <c r="Q278" s="10">
        <v>0.99769301254838538</v>
      </c>
      <c r="R278" s="10">
        <v>0.99769301254838538</v>
      </c>
      <c r="S278" s="10">
        <v>0.99769301254838538</v>
      </c>
      <c r="T278" s="10">
        <v>0.99769301254838538</v>
      </c>
      <c r="U278" s="10">
        <v>0.99769301254838538</v>
      </c>
      <c r="V278" s="10">
        <v>0.99769301254838538</v>
      </c>
      <c r="W278" s="10">
        <v>0.99769301254838538</v>
      </c>
      <c r="X278" s="10">
        <v>0.99769301254838538</v>
      </c>
      <c r="Y278" s="10">
        <v>0.99769301254838538</v>
      </c>
      <c r="Z278" s="13">
        <v>0.99769301254838538</v>
      </c>
      <c r="AA278" s="13">
        <v>0.99769301254838538</v>
      </c>
      <c r="AB278" s="13">
        <v>0.99769301254838538</v>
      </c>
      <c r="AC278" s="13">
        <v>0.99769301254838538</v>
      </c>
    </row>
    <row r="279" spans="1:29" x14ac:dyDescent="0.2">
      <c r="A279" s="2" t="s">
        <v>261</v>
      </c>
      <c r="B279" s="2" t="str">
        <f>LEFT(C279,2)</f>
        <v>38</v>
      </c>
      <c r="C279" s="2">
        <v>38023</v>
      </c>
      <c r="D279" s="2" t="s">
        <v>285</v>
      </c>
      <c r="E279" s="10">
        <v>0.99864971629677513</v>
      </c>
      <c r="F279" s="10">
        <v>0.99864971629677513</v>
      </c>
      <c r="G279" s="10">
        <v>0.99864971629677513</v>
      </c>
      <c r="H279" s="10">
        <v>0.99864971629677513</v>
      </c>
      <c r="I279" s="10">
        <v>0.99864971629677513</v>
      </c>
      <c r="J279" s="10">
        <v>0.99864971629677513</v>
      </c>
      <c r="K279" s="10">
        <v>0.99864971629677513</v>
      </c>
      <c r="L279" s="10">
        <v>0.99864971629677513</v>
      </c>
      <c r="M279" s="10">
        <v>0.99864971629677513</v>
      </c>
      <c r="N279" s="10">
        <v>0.99864971629677513</v>
      </c>
      <c r="O279" s="10">
        <v>0.99864971629677513</v>
      </c>
      <c r="P279" s="10">
        <v>0.99864971629677513</v>
      </c>
      <c r="Q279" s="10">
        <v>0.99864971629677513</v>
      </c>
      <c r="R279" s="10">
        <v>0.99864971629677513</v>
      </c>
      <c r="S279" s="10">
        <v>0.99864971629677513</v>
      </c>
      <c r="T279" s="10">
        <v>0.99864971629677513</v>
      </c>
      <c r="U279" s="10">
        <v>0.99864971629677513</v>
      </c>
      <c r="V279" s="10">
        <v>0.99864971629677513</v>
      </c>
      <c r="W279" s="10">
        <v>0.99864971629677513</v>
      </c>
      <c r="X279" s="10">
        <v>0.99864971629677513</v>
      </c>
      <c r="Y279" s="10">
        <v>0.99864971629677513</v>
      </c>
      <c r="Z279" s="13">
        <v>0.99864971629677513</v>
      </c>
      <c r="AA279" s="13">
        <v>0.99864971629677513</v>
      </c>
      <c r="AB279" s="13">
        <v>0.99864971629677513</v>
      </c>
      <c r="AC279" s="13">
        <v>0.99864971629677513</v>
      </c>
    </row>
    <row r="280" spans="1:29" x14ac:dyDescent="0.2">
      <c r="A280" s="2"/>
      <c r="B280" s="2"/>
      <c r="C280" s="2">
        <v>38024</v>
      </c>
      <c r="D280" s="3" t="s">
        <v>286</v>
      </c>
      <c r="E280" s="10">
        <v>0.99946516475576275</v>
      </c>
      <c r="F280" s="10">
        <v>0.99946516475576275</v>
      </c>
      <c r="G280" s="10">
        <v>0.99946516475576275</v>
      </c>
      <c r="H280" s="10">
        <v>0.99946516475576264</v>
      </c>
      <c r="I280" s="10">
        <v>0.99946516475576275</v>
      </c>
      <c r="J280" s="10">
        <v>0.99946516475576275</v>
      </c>
      <c r="K280" s="10">
        <v>0.99946516475576275</v>
      </c>
      <c r="L280" s="10">
        <v>0.99946516475576264</v>
      </c>
      <c r="M280" s="10">
        <v>0.99946516475576275</v>
      </c>
      <c r="N280" s="10">
        <v>0.99946516475576264</v>
      </c>
      <c r="O280" s="10">
        <v>0.99946516475576275</v>
      </c>
      <c r="P280" s="10">
        <v>0.99946516475576275</v>
      </c>
      <c r="Q280" s="10">
        <v>0.99946516475576275</v>
      </c>
      <c r="R280" s="10">
        <v>0.99946516475576286</v>
      </c>
      <c r="S280" s="10">
        <v>0.99946516475576275</v>
      </c>
      <c r="T280" s="10">
        <v>0.99946516475576275</v>
      </c>
      <c r="U280" s="10">
        <v>0.99946516475576275</v>
      </c>
      <c r="V280" s="10">
        <v>0.99946516475576275</v>
      </c>
      <c r="W280" s="10">
        <v>0.99946516475576275</v>
      </c>
      <c r="X280" s="10">
        <v>0.99946516475576264</v>
      </c>
      <c r="Y280" s="10">
        <v>0.99946516475576286</v>
      </c>
      <c r="Z280" s="13">
        <v>0.99946516475576275</v>
      </c>
      <c r="AA280" s="13">
        <v>0.99946516475576286</v>
      </c>
      <c r="AB280" s="13">
        <v>0.99946516475576275</v>
      </c>
      <c r="AC280" s="13">
        <v>0.99946516475576286</v>
      </c>
    </row>
    <row r="281" spans="1:29" x14ac:dyDescent="0.2">
      <c r="A281" s="2" t="s">
        <v>263</v>
      </c>
      <c r="B281" s="2" t="str">
        <f>LEFT(C281,2)</f>
        <v>38</v>
      </c>
      <c r="C281" s="2">
        <v>38025</v>
      </c>
      <c r="D281" s="2" t="s">
        <v>287</v>
      </c>
      <c r="E281" s="10">
        <v>0.99932519270407727</v>
      </c>
      <c r="F281" s="10">
        <v>0.99932519270407716</v>
      </c>
      <c r="G281" s="10">
        <v>0.99932519270407727</v>
      </c>
      <c r="H281" s="10">
        <v>0.99932519270407727</v>
      </c>
      <c r="I281" s="10">
        <v>0.99932519270407727</v>
      </c>
      <c r="J281" s="10">
        <v>0.99932519270407727</v>
      </c>
      <c r="K281" s="10">
        <v>0.99932519270407727</v>
      </c>
      <c r="L281" s="10">
        <v>0.99932519270407727</v>
      </c>
      <c r="M281" s="10">
        <v>0.99932519270407727</v>
      </c>
      <c r="N281" s="10">
        <v>0.99932519270407727</v>
      </c>
      <c r="O281" s="10">
        <v>0.99932519270407727</v>
      </c>
      <c r="P281" s="10">
        <v>0.99932519270407727</v>
      </c>
      <c r="Q281" s="10">
        <v>0.99932519270407727</v>
      </c>
      <c r="R281" s="10">
        <v>0.99932519270407727</v>
      </c>
      <c r="S281" s="10">
        <v>0.99932519270407727</v>
      </c>
      <c r="T281" s="10">
        <v>0.99932519270407727</v>
      </c>
      <c r="U281" s="10">
        <v>0.99932519270407727</v>
      </c>
      <c r="V281" s="10">
        <v>0.99932519270407727</v>
      </c>
      <c r="W281" s="10">
        <v>0.99932519270407727</v>
      </c>
      <c r="X281" s="10">
        <v>0.99932519270407727</v>
      </c>
      <c r="Y281" s="10">
        <v>0.99932519270407727</v>
      </c>
      <c r="Z281" s="13">
        <v>0.99932519270407727</v>
      </c>
      <c r="AA281" s="13">
        <v>0.99932519270407727</v>
      </c>
      <c r="AB281" s="13">
        <v>0.99932519270407727</v>
      </c>
      <c r="AC281" s="13">
        <v>0.99932519270407727</v>
      </c>
    </row>
    <row r="282" spans="1:29" x14ac:dyDescent="0.2">
      <c r="A282" s="2"/>
      <c r="B282" s="2"/>
      <c r="C282" s="2">
        <v>38026</v>
      </c>
      <c r="D282" s="3" t="s">
        <v>288</v>
      </c>
      <c r="E282" s="10">
        <v>0.99158355262888653</v>
      </c>
      <c r="F282" s="10">
        <v>0.99228492324314599</v>
      </c>
      <c r="G282" s="10">
        <v>0.99298629385740556</v>
      </c>
      <c r="H282" s="10">
        <v>0.99368766447166501</v>
      </c>
      <c r="I282" s="10">
        <v>0.99438903508592424</v>
      </c>
      <c r="J282" s="10">
        <v>0.99509040570018381</v>
      </c>
      <c r="K282" s="10">
        <v>0.99579177631444327</v>
      </c>
      <c r="L282" s="10">
        <v>0.99649314692870272</v>
      </c>
      <c r="M282" s="10">
        <v>0.99719451754296207</v>
      </c>
      <c r="N282" s="10">
        <v>0.99789588815722174</v>
      </c>
      <c r="O282" s="10">
        <v>0.9985972587714812</v>
      </c>
      <c r="P282" s="10">
        <v>0.99929862938574043</v>
      </c>
      <c r="Q282" s="10">
        <v>0.99999999999999978</v>
      </c>
      <c r="R282" s="10">
        <v>1</v>
      </c>
      <c r="S282" s="10">
        <v>1</v>
      </c>
      <c r="T282" s="10">
        <v>1</v>
      </c>
      <c r="U282" s="10">
        <v>1</v>
      </c>
      <c r="V282" s="10">
        <v>1</v>
      </c>
      <c r="W282" s="10">
        <v>1</v>
      </c>
      <c r="X282" s="10">
        <v>1</v>
      </c>
      <c r="Y282" s="10">
        <v>1</v>
      </c>
      <c r="Z282" s="13">
        <v>1</v>
      </c>
      <c r="AA282" s="13">
        <v>1</v>
      </c>
      <c r="AB282" s="13">
        <v>1</v>
      </c>
      <c r="AC282" s="13">
        <v>1</v>
      </c>
    </row>
    <row r="283" spans="1:29" x14ac:dyDescent="0.2">
      <c r="A283" s="2" t="s">
        <v>263</v>
      </c>
      <c r="B283" s="2" t="str">
        <f t="shared" ref="B283:B286" si="16">LEFT(C283,2)</f>
        <v>38</v>
      </c>
      <c r="C283" s="2">
        <v>38027</v>
      </c>
      <c r="D283" s="3" t="s">
        <v>375</v>
      </c>
      <c r="E283" s="10">
        <v>0.99802483970513478</v>
      </c>
      <c r="F283" s="10">
        <v>0.99818258443752894</v>
      </c>
      <c r="G283" s="10">
        <v>0.99835757230814559</v>
      </c>
      <c r="H283" s="10">
        <v>0.99850242896837649</v>
      </c>
      <c r="I283" s="10">
        <v>0.9986672467712443</v>
      </c>
      <c r="J283" s="10">
        <v>0.99882339033159584</v>
      </c>
      <c r="K283" s="10">
        <v>0.99898730525989099</v>
      </c>
      <c r="L283" s="10">
        <v>0.99916681909630867</v>
      </c>
      <c r="M283" s="10">
        <v>0.99933206872884184</v>
      </c>
      <c r="N283" s="10">
        <v>0.99950261366797544</v>
      </c>
      <c r="O283" s="10">
        <v>0.99966886722616644</v>
      </c>
      <c r="P283" s="10">
        <v>0.99983588189169137</v>
      </c>
      <c r="Q283" s="10">
        <v>1</v>
      </c>
      <c r="R283" s="10">
        <v>1</v>
      </c>
      <c r="S283" s="10">
        <v>1</v>
      </c>
      <c r="T283" s="10">
        <v>1</v>
      </c>
      <c r="U283" s="10">
        <v>1</v>
      </c>
      <c r="V283" s="10">
        <v>1</v>
      </c>
      <c r="W283" s="10">
        <v>1</v>
      </c>
      <c r="X283" s="10">
        <v>1</v>
      </c>
      <c r="Y283" s="10">
        <v>1</v>
      </c>
      <c r="Z283" s="13">
        <v>1</v>
      </c>
      <c r="AA283" s="13">
        <v>1.0000376710589423</v>
      </c>
      <c r="AB283" s="13">
        <v>1.0000796923493009</v>
      </c>
      <c r="AC283" s="13">
        <v>1.0001370001781975</v>
      </c>
    </row>
    <row r="284" spans="1:29" x14ac:dyDescent="0.2">
      <c r="A284" s="2" t="s">
        <v>261</v>
      </c>
      <c r="B284" s="2" t="str">
        <f t="shared" si="16"/>
        <v>38</v>
      </c>
      <c r="C284" s="2">
        <v>38028</v>
      </c>
      <c r="D284" s="3" t="s">
        <v>376</v>
      </c>
      <c r="E284" s="10">
        <v>0.99780078400889594</v>
      </c>
      <c r="F284" s="10">
        <v>0.99781826249608985</v>
      </c>
      <c r="G284" s="10">
        <v>0.99784304573618166</v>
      </c>
      <c r="H284" s="10">
        <v>0.99786731477708412</v>
      </c>
      <c r="I284" s="10">
        <v>0.99789407203828029</v>
      </c>
      <c r="J284" s="10">
        <v>0.99792017965492308</v>
      </c>
      <c r="K284" s="10">
        <v>0.99794145072604912</v>
      </c>
      <c r="L284" s="10">
        <v>0.99796328018060443</v>
      </c>
      <c r="M284" s="10">
        <v>0.99796638847176877</v>
      </c>
      <c r="N284" s="10">
        <v>0.99797394527242245</v>
      </c>
      <c r="O284" s="10">
        <v>0.99799907223792916</v>
      </c>
      <c r="P284" s="10">
        <v>0.99802513651366176</v>
      </c>
      <c r="Q284" s="10">
        <v>0.99805368100496683</v>
      </c>
      <c r="R284" s="10">
        <v>0.99804695166597113</v>
      </c>
      <c r="S284" s="10">
        <v>0.99803969115731384</v>
      </c>
      <c r="T284" s="10">
        <v>0.99802026681796152</v>
      </c>
      <c r="U284" s="10">
        <v>0.9980241940402006</v>
      </c>
      <c r="V284" s="10">
        <v>0.99802718047031114</v>
      </c>
      <c r="W284" s="10">
        <v>0.99802718047031103</v>
      </c>
      <c r="X284" s="10">
        <v>0.99802718047031114</v>
      </c>
      <c r="Y284" s="10">
        <v>0.99802718047031103</v>
      </c>
      <c r="Z284" s="13">
        <v>0.99802718047031114</v>
      </c>
      <c r="AA284" s="13">
        <v>1.0017876437836792</v>
      </c>
      <c r="AB284" s="13">
        <v>1.0057641441227154</v>
      </c>
      <c r="AC284" s="13">
        <v>1.0108482617290948</v>
      </c>
    </row>
    <row r="285" spans="1:29" x14ac:dyDescent="0.2">
      <c r="A285" s="2" t="s">
        <v>263</v>
      </c>
      <c r="B285" s="2" t="str">
        <f t="shared" si="16"/>
        <v>38</v>
      </c>
      <c r="C285" s="2">
        <v>38029</v>
      </c>
      <c r="D285" s="3" t="s">
        <v>380</v>
      </c>
      <c r="E285" s="10">
        <v>0.98067888368449629</v>
      </c>
      <c r="F285" s="10">
        <v>0.98123219450081522</v>
      </c>
      <c r="G285" s="10">
        <v>0.98177370857040924</v>
      </c>
      <c r="H285" s="10">
        <v>0.98230636863135457</v>
      </c>
      <c r="I285" s="10">
        <v>0.98289178924371512</v>
      </c>
      <c r="J285" s="10">
        <v>0.98341832235297655</v>
      </c>
      <c r="K285" s="10">
        <v>0.98405773078714143</v>
      </c>
      <c r="L285" s="10">
        <v>0.98462921323351482</v>
      </c>
      <c r="M285" s="10">
        <v>0.98520209915966384</v>
      </c>
      <c r="N285" s="10">
        <v>0.98577080035834597</v>
      </c>
      <c r="O285" s="10">
        <v>0.98632420944642052</v>
      </c>
      <c r="P285" s="10">
        <v>0.98686119079144374</v>
      </c>
      <c r="Q285" s="10">
        <v>0.98735469328735537</v>
      </c>
      <c r="R285" s="10">
        <v>0.9876906281273693</v>
      </c>
      <c r="S285" s="10">
        <v>0.98797796787355086</v>
      </c>
      <c r="T285" s="10">
        <v>0.98832780691503741</v>
      </c>
      <c r="U285" s="10">
        <v>0.98867314354119717</v>
      </c>
      <c r="V285" s="10">
        <v>0.98901037049931195</v>
      </c>
      <c r="W285" s="10">
        <v>0.98931613160033116</v>
      </c>
      <c r="X285" s="10">
        <v>0.98965298606645324</v>
      </c>
      <c r="Y285" s="10">
        <v>0.99000737707542807</v>
      </c>
      <c r="Z285" s="13">
        <v>0.99036176808440268</v>
      </c>
      <c r="AA285" s="13">
        <v>0.99221308017835319</v>
      </c>
      <c r="AB285" s="13">
        <v>0.99332947122624415</v>
      </c>
      <c r="AC285" s="13">
        <v>0.99454311762017522</v>
      </c>
    </row>
    <row r="286" spans="1:29" x14ac:dyDescent="0.2">
      <c r="A286" s="2" t="s">
        <v>263</v>
      </c>
      <c r="B286" s="2" t="str">
        <f t="shared" si="16"/>
        <v>38</v>
      </c>
      <c r="C286" s="2">
        <v>38030</v>
      </c>
      <c r="D286" s="3" t="s">
        <v>381</v>
      </c>
      <c r="E286" s="10">
        <v>0.99966435722279634</v>
      </c>
      <c r="F286" s="10">
        <v>0.99966392109652658</v>
      </c>
      <c r="G286" s="10">
        <v>0.99966323899031817</v>
      </c>
      <c r="H286" s="10">
        <v>0.99966525207755885</v>
      </c>
      <c r="I286" s="10">
        <v>0.9996655249284685</v>
      </c>
      <c r="J286" s="10">
        <v>0.99966798722050698</v>
      </c>
      <c r="K286" s="10">
        <v>0.99966897179557868</v>
      </c>
      <c r="L286" s="10">
        <v>0.99966920390739766</v>
      </c>
      <c r="M286" s="10">
        <v>0.99966873895195507</v>
      </c>
      <c r="N286" s="10">
        <v>0.99966883310937737</v>
      </c>
      <c r="O286" s="10">
        <v>0.9996663256034618</v>
      </c>
      <c r="P286" s="10">
        <v>0.9996679414560341</v>
      </c>
      <c r="Q286" s="10">
        <v>0.99966751927795294</v>
      </c>
      <c r="R286" s="10">
        <v>0.99966870148856368</v>
      </c>
      <c r="S286" s="10">
        <v>0.99966897720900383</v>
      </c>
      <c r="T286" s="10">
        <v>0.99967051884180336</v>
      </c>
      <c r="U286" s="10">
        <v>0.99966996432712152</v>
      </c>
      <c r="V286" s="10">
        <v>0.99967003908416163</v>
      </c>
      <c r="W286" s="10">
        <v>0.99966911406823666</v>
      </c>
      <c r="X286" s="10">
        <v>0.99966949905360325</v>
      </c>
      <c r="Y286" s="10">
        <v>0.99966949905360336</v>
      </c>
      <c r="Z286" s="13">
        <v>0.99966949905360336</v>
      </c>
      <c r="AA286" s="13">
        <v>0.99967856260020915</v>
      </c>
      <c r="AB286" s="13">
        <v>0.99968816513423886</v>
      </c>
      <c r="AC286" s="13">
        <v>0.99970046983766214</v>
      </c>
    </row>
    <row r="287" spans="1:29" x14ac:dyDescent="0.2">
      <c r="A287" s="2" t="s">
        <v>289</v>
      </c>
      <c r="B287" s="2" t="str">
        <f t="shared" ref="B287:B318" si="17">LEFT(C287,2)</f>
        <v>39</v>
      </c>
      <c r="C287" s="2">
        <v>39001</v>
      </c>
      <c r="D287" s="2" t="s">
        <v>290</v>
      </c>
      <c r="E287" s="10">
        <v>0.96986850688732473</v>
      </c>
      <c r="F287" s="10">
        <v>0.97085311884864478</v>
      </c>
      <c r="G287" s="10">
        <v>0.97183773080996461</v>
      </c>
      <c r="H287" s="10">
        <v>0.97282234277128454</v>
      </c>
      <c r="I287" s="10">
        <v>0.97380695473260437</v>
      </c>
      <c r="J287" s="10">
        <v>0.97479156669392442</v>
      </c>
      <c r="K287" s="10">
        <v>0.97577617865524435</v>
      </c>
      <c r="L287" s="10">
        <v>0.97676079061656429</v>
      </c>
      <c r="M287" s="10">
        <v>0.97774540257788423</v>
      </c>
      <c r="N287" s="10">
        <v>0.97873001453920416</v>
      </c>
      <c r="O287" s="10">
        <v>0.97971462650052399</v>
      </c>
      <c r="P287" s="10">
        <v>0.98069923846184404</v>
      </c>
      <c r="Q287" s="10">
        <v>0.98168385042316397</v>
      </c>
      <c r="R287" s="10">
        <v>0.9826684623844838</v>
      </c>
      <c r="S287" s="10">
        <v>0.98365307434580374</v>
      </c>
      <c r="T287" s="10">
        <v>0.98463768630712367</v>
      </c>
      <c r="U287" s="10">
        <v>0.98562229826844372</v>
      </c>
      <c r="V287" s="10">
        <v>0.98660691022976377</v>
      </c>
      <c r="W287" s="10">
        <v>0.98759152219108359</v>
      </c>
      <c r="X287" s="10">
        <v>0.98857613415240353</v>
      </c>
      <c r="Y287" s="10">
        <v>0.98956074611372347</v>
      </c>
      <c r="Z287" s="13">
        <v>0.99046728842810294</v>
      </c>
      <c r="AA287" s="13">
        <v>0.99500000000000011</v>
      </c>
      <c r="AB287" s="13">
        <v>0.99583333333333335</v>
      </c>
      <c r="AC287" s="13">
        <v>0.99666666666666659</v>
      </c>
    </row>
    <row r="288" spans="1:29" x14ac:dyDescent="0.2">
      <c r="A288" s="2" t="s">
        <v>289</v>
      </c>
      <c r="B288" s="2" t="str">
        <f t="shared" si="17"/>
        <v>39</v>
      </c>
      <c r="C288" s="2">
        <v>39002</v>
      </c>
      <c r="D288" s="2" t="s">
        <v>291</v>
      </c>
      <c r="E288" s="10">
        <v>0.92846114426338122</v>
      </c>
      <c r="F288" s="10">
        <v>0.93163652967784305</v>
      </c>
      <c r="G288" s="10">
        <v>0.93481191509230399</v>
      </c>
      <c r="H288" s="10">
        <v>0.93798730050676493</v>
      </c>
      <c r="I288" s="10">
        <v>0.94116268592122676</v>
      </c>
      <c r="J288" s="10">
        <v>0.9443380713356877</v>
      </c>
      <c r="K288" s="10">
        <v>0.94751345675014864</v>
      </c>
      <c r="L288" s="10">
        <v>0.95068884216461047</v>
      </c>
      <c r="M288" s="10">
        <v>0.95386422757907141</v>
      </c>
      <c r="N288" s="10">
        <v>0.95703961299353324</v>
      </c>
      <c r="O288" s="10">
        <v>0.96021499840799418</v>
      </c>
      <c r="P288" s="10">
        <v>0.96339038382245512</v>
      </c>
      <c r="Q288" s="10">
        <v>0.96656576923691695</v>
      </c>
      <c r="R288" s="10">
        <v>0.9694950480823028</v>
      </c>
      <c r="S288" s="10">
        <v>0.97242432692768777</v>
      </c>
      <c r="T288" s="10">
        <v>0.97535360577307362</v>
      </c>
      <c r="U288" s="10">
        <v>0.97828288461845847</v>
      </c>
      <c r="V288" s="10">
        <v>0.98121216346384432</v>
      </c>
      <c r="W288" s="10">
        <v>0.98414144230923017</v>
      </c>
      <c r="X288" s="10">
        <v>0.98707072115461514</v>
      </c>
      <c r="Y288" s="10">
        <v>0.99000000000000099</v>
      </c>
      <c r="Z288" s="13">
        <v>0.99083333333333323</v>
      </c>
      <c r="AA288" s="13">
        <v>0.99499999999999977</v>
      </c>
      <c r="AB288" s="13">
        <v>0.99583333333333335</v>
      </c>
      <c r="AC288" s="13">
        <v>0.99666666666666681</v>
      </c>
    </row>
    <row r="289" spans="1:29" x14ac:dyDescent="0.2">
      <c r="A289" s="2" t="s">
        <v>289</v>
      </c>
      <c r="B289" s="2" t="str">
        <f t="shared" si="17"/>
        <v>39</v>
      </c>
      <c r="C289" s="2">
        <v>39003</v>
      </c>
      <c r="D289" s="2" t="s">
        <v>292</v>
      </c>
      <c r="E289" s="10">
        <v>0.96694176542566712</v>
      </c>
      <c r="F289" s="10">
        <v>0.9683892540156096</v>
      </c>
      <c r="G289" s="10">
        <v>0.96983674260555153</v>
      </c>
      <c r="H289" s="10">
        <v>0.97128423119549379</v>
      </c>
      <c r="I289" s="10">
        <v>0.97273171978543616</v>
      </c>
      <c r="J289" s="10">
        <v>0.97417920837537819</v>
      </c>
      <c r="K289" s="10">
        <v>0.97562669696532023</v>
      </c>
      <c r="L289" s="10">
        <v>0.97707418555526226</v>
      </c>
      <c r="M289" s="10">
        <v>0.97852167414520475</v>
      </c>
      <c r="N289" s="10">
        <v>0.97996916273514678</v>
      </c>
      <c r="O289" s="10">
        <v>0.98141665132508893</v>
      </c>
      <c r="P289" s="10">
        <v>0.9828641399150313</v>
      </c>
      <c r="Q289" s="10">
        <v>0.98431162850497345</v>
      </c>
      <c r="R289" s="10">
        <v>0.98502267494185136</v>
      </c>
      <c r="S289" s="10">
        <v>0.98573372137872983</v>
      </c>
      <c r="T289" s="10">
        <v>0.98644476781560808</v>
      </c>
      <c r="U289" s="10">
        <v>0.98715581425248644</v>
      </c>
      <c r="V289" s="10">
        <v>0.98786686068936469</v>
      </c>
      <c r="W289" s="10">
        <v>0.98857790712624305</v>
      </c>
      <c r="X289" s="10">
        <v>0.98928895356312152</v>
      </c>
      <c r="Y289" s="10">
        <v>0.98999999999999977</v>
      </c>
      <c r="Z289" s="13">
        <v>0.99071104643687857</v>
      </c>
      <c r="AA289" s="13">
        <v>0.99426627862127004</v>
      </c>
      <c r="AB289" s="13">
        <v>0.99534418574751338</v>
      </c>
      <c r="AC289" s="13">
        <v>0.9964220928737566</v>
      </c>
    </row>
    <row r="290" spans="1:29" x14ac:dyDescent="0.2">
      <c r="A290" s="2" t="s">
        <v>289</v>
      </c>
      <c r="B290" s="2" t="str">
        <f t="shared" si="17"/>
        <v>39</v>
      </c>
      <c r="C290" s="2">
        <v>39004</v>
      </c>
      <c r="D290" s="2" t="s">
        <v>293</v>
      </c>
      <c r="E290" s="10">
        <v>0.81799999999999984</v>
      </c>
      <c r="F290" s="10">
        <v>0.81899999999999973</v>
      </c>
      <c r="G290" s="10">
        <v>0.81999999999999951</v>
      </c>
      <c r="H290" s="10">
        <v>0.82099999999999951</v>
      </c>
      <c r="I290" s="10">
        <v>0.82199999999999984</v>
      </c>
      <c r="J290" s="10">
        <v>0.82299999999999973</v>
      </c>
      <c r="K290" s="10">
        <v>0.82399999999999962</v>
      </c>
      <c r="L290" s="10">
        <v>0.82499999999999996</v>
      </c>
      <c r="M290" s="10">
        <v>0.82599999999999985</v>
      </c>
      <c r="N290" s="10">
        <v>0.82699999999999974</v>
      </c>
      <c r="O290" s="10">
        <v>0.82799999999999963</v>
      </c>
      <c r="P290" s="10">
        <v>0.82899999999999952</v>
      </c>
      <c r="Q290" s="10">
        <v>0.82999999999999985</v>
      </c>
      <c r="R290" s="10">
        <v>0.83125000000000027</v>
      </c>
      <c r="S290" s="10">
        <v>0.83250000000000002</v>
      </c>
      <c r="T290" s="10">
        <v>0.83375000000000021</v>
      </c>
      <c r="U290" s="10">
        <v>0.83499999999999996</v>
      </c>
      <c r="V290" s="10">
        <v>0.83625000000000016</v>
      </c>
      <c r="W290" s="10">
        <v>0.83750000000000036</v>
      </c>
      <c r="X290" s="10">
        <v>0.83875000000000011</v>
      </c>
      <c r="Y290" s="10">
        <v>0.8400000000000003</v>
      </c>
      <c r="Z290" s="13">
        <v>0.84124999999999961</v>
      </c>
      <c r="AA290" s="13">
        <v>0.84750000000000014</v>
      </c>
      <c r="AB290" s="13">
        <v>0.85375000000000001</v>
      </c>
      <c r="AC290" s="13">
        <v>0.8600000000000001</v>
      </c>
    </row>
    <row r="291" spans="1:29" x14ac:dyDescent="0.2">
      <c r="A291" s="2" t="s">
        <v>289</v>
      </c>
      <c r="B291" s="2" t="str">
        <f t="shared" si="17"/>
        <v>39</v>
      </c>
      <c r="C291" s="2">
        <v>39005</v>
      </c>
      <c r="D291" s="2" t="s">
        <v>294</v>
      </c>
      <c r="E291" s="10">
        <v>0.81799999999999984</v>
      </c>
      <c r="F291" s="10">
        <v>0.81899999999999973</v>
      </c>
      <c r="G291" s="10">
        <v>0.81999999999999962</v>
      </c>
      <c r="H291" s="10">
        <v>0.82099999999999951</v>
      </c>
      <c r="I291" s="10">
        <v>0.82199999999999973</v>
      </c>
      <c r="J291" s="10">
        <v>0.82299999999999973</v>
      </c>
      <c r="K291" s="10">
        <v>0.82399999999999951</v>
      </c>
      <c r="L291" s="10">
        <v>0.82499999999999996</v>
      </c>
      <c r="M291" s="10">
        <v>0.82599999999999985</v>
      </c>
      <c r="N291" s="10">
        <v>0.82699999999999962</v>
      </c>
      <c r="O291" s="10">
        <v>0.82799999999999963</v>
      </c>
      <c r="P291" s="10">
        <v>0.8289999999999994</v>
      </c>
      <c r="Q291" s="10">
        <v>0.82999999999999985</v>
      </c>
      <c r="R291" s="10">
        <v>0.83125000000000016</v>
      </c>
      <c r="S291" s="10">
        <v>0.83250000000000013</v>
      </c>
      <c r="T291" s="10">
        <v>0.8337500000000001</v>
      </c>
      <c r="U291" s="10">
        <v>0.83499999999999996</v>
      </c>
      <c r="V291" s="10">
        <v>0.83625000000000005</v>
      </c>
      <c r="W291" s="10">
        <v>0.83750000000000036</v>
      </c>
      <c r="X291" s="10">
        <v>0.83875000000000011</v>
      </c>
      <c r="Y291" s="10">
        <v>0.84000000000000041</v>
      </c>
      <c r="Z291" s="13">
        <v>0.84124999999999972</v>
      </c>
      <c r="AA291" s="13">
        <v>0.84750000000000014</v>
      </c>
      <c r="AB291" s="13">
        <v>0.85375000000000001</v>
      </c>
      <c r="AC291" s="13">
        <v>0.8600000000000001</v>
      </c>
    </row>
    <row r="292" spans="1:29" x14ac:dyDescent="0.2">
      <c r="A292" s="2" t="s">
        <v>289</v>
      </c>
      <c r="B292" s="2" t="str">
        <f t="shared" si="17"/>
        <v>39</v>
      </c>
      <c r="C292" s="2">
        <v>39006</v>
      </c>
      <c r="D292" s="2" t="s">
        <v>295</v>
      </c>
      <c r="E292" s="10">
        <v>0.92179953084817434</v>
      </c>
      <c r="F292" s="10">
        <v>0.92498559890925147</v>
      </c>
      <c r="G292" s="10">
        <v>0.9281716669703286</v>
      </c>
      <c r="H292" s="10">
        <v>0.93135773503140662</v>
      </c>
      <c r="I292" s="10">
        <v>0.93454380309248375</v>
      </c>
      <c r="J292" s="10">
        <v>0.93772987115356177</v>
      </c>
      <c r="K292" s="10">
        <v>0.9409159392146389</v>
      </c>
      <c r="L292" s="10">
        <v>0.94410200727571603</v>
      </c>
      <c r="M292" s="10">
        <v>0.94728807533679404</v>
      </c>
      <c r="N292" s="10">
        <v>0.95047414339787117</v>
      </c>
      <c r="O292" s="10">
        <v>0.95366021145894841</v>
      </c>
      <c r="P292" s="10">
        <v>0.95684627952002632</v>
      </c>
      <c r="Q292" s="10">
        <v>0.96003234758110334</v>
      </c>
      <c r="R292" s="10">
        <v>0.96321841564217969</v>
      </c>
      <c r="S292" s="10">
        <v>0.96640448370325771</v>
      </c>
      <c r="T292" s="10">
        <v>0.96959055176433495</v>
      </c>
      <c r="U292" s="10">
        <v>0.97277661982541297</v>
      </c>
      <c r="V292" s="10">
        <v>0.97596268788648999</v>
      </c>
      <c r="W292" s="10">
        <v>0.97914875594756712</v>
      </c>
      <c r="X292" s="10">
        <v>0.98233482400864502</v>
      </c>
      <c r="Y292" s="10">
        <v>0.98552089206972227</v>
      </c>
      <c r="Z292" s="13">
        <v>0.98710074339143627</v>
      </c>
      <c r="AA292" s="13">
        <v>0.99500000000000022</v>
      </c>
      <c r="AB292" s="13">
        <v>0.99583333333333324</v>
      </c>
      <c r="AC292" s="13">
        <v>0.9966666666666667</v>
      </c>
    </row>
    <row r="293" spans="1:29" x14ac:dyDescent="0.2">
      <c r="A293" s="2" t="s">
        <v>289</v>
      </c>
      <c r="B293" s="2" t="str">
        <f t="shared" si="17"/>
        <v>39</v>
      </c>
      <c r="C293" s="2">
        <v>39007</v>
      </c>
      <c r="D293" s="2" t="s">
        <v>296</v>
      </c>
      <c r="E293" s="10">
        <v>0.96758220813504492</v>
      </c>
      <c r="F293" s="10">
        <v>0.96947747973457954</v>
      </c>
      <c r="G293" s="10">
        <v>0.97137275133411416</v>
      </c>
      <c r="H293" s="10">
        <v>0.97326802293364878</v>
      </c>
      <c r="I293" s="10">
        <v>0.9751632945331834</v>
      </c>
      <c r="J293" s="10">
        <v>0.97705856613271802</v>
      </c>
      <c r="K293" s="10">
        <v>0.97895383773225253</v>
      </c>
      <c r="L293" s="10">
        <v>0.98084910933178726</v>
      </c>
      <c r="M293" s="10">
        <v>0.98274438093132188</v>
      </c>
      <c r="N293" s="10">
        <v>0.9846396525308565</v>
      </c>
      <c r="O293" s="10">
        <v>0.98653492413039112</v>
      </c>
      <c r="P293" s="10">
        <v>0.98843019572992574</v>
      </c>
      <c r="Q293" s="10">
        <v>0.99032546732946036</v>
      </c>
      <c r="R293" s="10">
        <v>0.9903254673294607</v>
      </c>
      <c r="S293" s="10">
        <v>0.9903254673294607</v>
      </c>
      <c r="T293" s="10">
        <v>0.9903254673294607</v>
      </c>
      <c r="U293" s="10">
        <v>0.9903254673294607</v>
      </c>
      <c r="V293" s="10">
        <v>0.9903254673294607</v>
      </c>
      <c r="W293" s="10">
        <v>0.9903254673294607</v>
      </c>
      <c r="X293" s="10">
        <v>0.9903254673294607</v>
      </c>
      <c r="Y293" s="10">
        <v>0.9903254673294607</v>
      </c>
      <c r="Z293" s="13">
        <v>0.9903254673294607</v>
      </c>
      <c r="AA293" s="13">
        <v>0.9903254673294607</v>
      </c>
      <c r="AB293" s="13">
        <v>0.9903254673294607</v>
      </c>
      <c r="AC293" s="13">
        <v>0.9903254673294607</v>
      </c>
    </row>
    <row r="294" spans="1:29" x14ac:dyDescent="0.2">
      <c r="A294" s="2" t="s">
        <v>289</v>
      </c>
      <c r="B294" s="2" t="str">
        <f t="shared" si="17"/>
        <v>39</v>
      </c>
      <c r="C294" s="2">
        <v>39008</v>
      </c>
      <c r="D294" s="2" t="s">
        <v>297</v>
      </c>
      <c r="E294" s="10">
        <v>0.94298329417370741</v>
      </c>
      <c r="F294" s="10">
        <v>0.94491920398774543</v>
      </c>
      <c r="G294" s="10">
        <v>0.94685511380178322</v>
      </c>
      <c r="H294" s="10">
        <v>0.94879102361582124</v>
      </c>
      <c r="I294" s="10">
        <v>0.95072693342985914</v>
      </c>
      <c r="J294" s="10">
        <v>0.95266284324389705</v>
      </c>
      <c r="K294" s="10">
        <v>0.95459875305793485</v>
      </c>
      <c r="L294" s="10">
        <v>0.95653466287197286</v>
      </c>
      <c r="M294" s="10">
        <v>0.95847057268601066</v>
      </c>
      <c r="N294" s="10">
        <v>0.96040648250004879</v>
      </c>
      <c r="O294" s="10">
        <v>0.96234239231408658</v>
      </c>
      <c r="P294" s="10">
        <v>0.96427830212812438</v>
      </c>
      <c r="Q294" s="10">
        <v>0.96621421194216239</v>
      </c>
      <c r="R294" s="10">
        <v>0.9681501217562003</v>
      </c>
      <c r="S294" s="10">
        <v>0.97008603157023821</v>
      </c>
      <c r="T294" s="10">
        <v>0.97202194138427622</v>
      </c>
      <c r="U294" s="10">
        <v>0.97395785119831402</v>
      </c>
      <c r="V294" s="10">
        <v>0.97589376101235203</v>
      </c>
      <c r="W294" s="10">
        <v>0.97782967082638983</v>
      </c>
      <c r="X294" s="10">
        <v>0.97976558064042785</v>
      </c>
      <c r="Y294" s="10">
        <v>0.98170149045446564</v>
      </c>
      <c r="Z294" s="13">
        <v>0.98363740026850355</v>
      </c>
      <c r="AA294" s="13">
        <v>0.99331694933869275</v>
      </c>
      <c r="AB294" s="13">
        <v>0.99471129955912851</v>
      </c>
      <c r="AC294" s="13">
        <v>0.99610564977956428</v>
      </c>
    </row>
    <row r="295" spans="1:29" x14ac:dyDescent="0.2">
      <c r="A295" s="2" t="s">
        <v>289</v>
      </c>
      <c r="B295" s="2" t="str">
        <f t="shared" si="17"/>
        <v>39</v>
      </c>
      <c r="C295" s="2">
        <v>39009</v>
      </c>
      <c r="D295" s="2" t="s">
        <v>298</v>
      </c>
      <c r="E295" s="10">
        <v>0.8401607492822194</v>
      </c>
      <c r="F295" s="10">
        <v>0.84857758314579712</v>
      </c>
      <c r="G295" s="10">
        <v>0.85699441700937484</v>
      </c>
      <c r="H295" s="10">
        <v>0.86541125087295256</v>
      </c>
      <c r="I295" s="10">
        <v>0.87382808473653029</v>
      </c>
      <c r="J295" s="10">
        <v>0.8822449186001079</v>
      </c>
      <c r="K295" s="10">
        <v>0.89066175246368573</v>
      </c>
      <c r="L295" s="10">
        <v>0.89907858632726345</v>
      </c>
      <c r="M295" s="10">
        <v>0.90749542019084117</v>
      </c>
      <c r="N295" s="10">
        <v>0.9159122540544189</v>
      </c>
      <c r="O295" s="10">
        <v>0.92432908791799662</v>
      </c>
      <c r="P295" s="10">
        <v>0.93274592178157434</v>
      </c>
      <c r="Q295" s="10">
        <v>0.9411627556451555</v>
      </c>
      <c r="R295" s="10">
        <v>0.94726741118950919</v>
      </c>
      <c r="S295" s="10">
        <v>0.95337206673386632</v>
      </c>
      <c r="T295" s="10">
        <v>0.95947672227822167</v>
      </c>
      <c r="U295" s="10">
        <v>0.96558137782257691</v>
      </c>
      <c r="V295" s="10">
        <v>0.97168603336693238</v>
      </c>
      <c r="W295" s="10">
        <v>0.97779068891128784</v>
      </c>
      <c r="X295" s="10">
        <v>0.98389534445564486</v>
      </c>
      <c r="Y295" s="10">
        <v>0.99000000000000021</v>
      </c>
      <c r="Z295" s="13">
        <v>0.99083333333333323</v>
      </c>
      <c r="AA295" s="13">
        <v>0.995</v>
      </c>
      <c r="AB295" s="13">
        <v>0.99583333333333335</v>
      </c>
      <c r="AC295" s="13">
        <v>0.9966666666666667</v>
      </c>
    </row>
    <row r="296" spans="1:29" x14ac:dyDescent="0.2">
      <c r="A296" s="2" t="s">
        <v>289</v>
      </c>
      <c r="B296" s="2" t="str">
        <f t="shared" si="17"/>
        <v>39</v>
      </c>
      <c r="C296" s="2">
        <v>39010</v>
      </c>
      <c r="D296" s="2" t="s">
        <v>299</v>
      </c>
      <c r="E296" s="10">
        <v>0.91523955637349008</v>
      </c>
      <c r="F296" s="10">
        <v>0.91867511056033735</v>
      </c>
      <c r="G296" s="10">
        <v>0.92211066474718351</v>
      </c>
      <c r="H296" s="10">
        <v>0.92554621893403066</v>
      </c>
      <c r="I296" s="10">
        <v>0.92898177312087693</v>
      </c>
      <c r="J296" s="10">
        <v>0.9324173273077232</v>
      </c>
      <c r="K296" s="10">
        <v>0.93585288149457024</v>
      </c>
      <c r="L296" s="10">
        <v>0.93928843568141662</v>
      </c>
      <c r="M296" s="10">
        <v>0.94272398986826378</v>
      </c>
      <c r="N296" s="10">
        <v>0.94615954405511005</v>
      </c>
      <c r="O296" s="10">
        <v>0.9495950982419562</v>
      </c>
      <c r="P296" s="10">
        <v>0.95303065242880347</v>
      </c>
      <c r="Q296" s="10">
        <v>0.95646620661564974</v>
      </c>
      <c r="R296" s="10">
        <v>0.9599017608024969</v>
      </c>
      <c r="S296" s="10">
        <v>0.96333731498934405</v>
      </c>
      <c r="T296" s="10">
        <v>0.96677286917619032</v>
      </c>
      <c r="U296" s="10">
        <v>0.97020842336303659</v>
      </c>
      <c r="V296" s="10">
        <v>0.97364397754988374</v>
      </c>
      <c r="W296" s="10">
        <v>0.97707953173673001</v>
      </c>
      <c r="X296" s="10">
        <v>0.98051508592357628</v>
      </c>
      <c r="Y296" s="10">
        <v>0.98395064011042255</v>
      </c>
      <c r="Z296" s="13">
        <v>0.9857922000920184</v>
      </c>
      <c r="AA296" s="13">
        <v>0.99500000000000011</v>
      </c>
      <c r="AB296" s="13">
        <v>0.99583333333333335</v>
      </c>
      <c r="AC296" s="13">
        <v>0.9966666666666667</v>
      </c>
    </row>
    <row r="297" spans="1:29" x14ac:dyDescent="0.2">
      <c r="A297" s="2" t="s">
        <v>289</v>
      </c>
      <c r="B297" s="2" t="str">
        <f t="shared" si="17"/>
        <v>39</v>
      </c>
      <c r="C297" s="2">
        <v>39011</v>
      </c>
      <c r="D297" s="2" t="s">
        <v>300</v>
      </c>
      <c r="E297" s="10">
        <v>0.95966025701248503</v>
      </c>
      <c r="F297" s="10">
        <v>0.96113207750715635</v>
      </c>
      <c r="G297" s="10">
        <v>0.96260389800182766</v>
      </c>
      <c r="H297" s="10">
        <v>0.96407571849649898</v>
      </c>
      <c r="I297" s="10">
        <v>0.9655475389911703</v>
      </c>
      <c r="J297" s="10">
        <v>0.96701935948584161</v>
      </c>
      <c r="K297" s="10">
        <v>0.96849117998051293</v>
      </c>
      <c r="L297" s="10">
        <v>0.96996300047518424</v>
      </c>
      <c r="M297" s="10">
        <v>0.97143482096985556</v>
      </c>
      <c r="N297" s="10">
        <v>0.97290664146452688</v>
      </c>
      <c r="O297" s="10">
        <v>0.97437846195919819</v>
      </c>
      <c r="P297" s="10">
        <v>0.97585028245386951</v>
      </c>
      <c r="Q297" s="10">
        <v>0.97732210294854083</v>
      </c>
      <c r="R297" s="10">
        <v>0.97879392344321181</v>
      </c>
      <c r="S297" s="10">
        <v>0.98026574393788324</v>
      </c>
      <c r="T297" s="10">
        <v>0.98173756443255455</v>
      </c>
      <c r="U297" s="10">
        <v>0.98320938492722587</v>
      </c>
      <c r="V297" s="10">
        <v>0.98468120542189719</v>
      </c>
      <c r="W297" s="10">
        <v>0.9861530259165685</v>
      </c>
      <c r="X297" s="10">
        <v>0.98762484641123982</v>
      </c>
      <c r="Y297" s="10">
        <v>0.98909666690591114</v>
      </c>
      <c r="Z297" s="13">
        <v>0.99008055575492571</v>
      </c>
      <c r="AA297" s="13">
        <v>0.99499999999999988</v>
      </c>
      <c r="AB297" s="13">
        <v>0.99583333333333335</v>
      </c>
      <c r="AC297" s="13">
        <v>0.9966666666666667</v>
      </c>
    </row>
    <row r="298" spans="1:29" x14ac:dyDescent="0.2">
      <c r="A298" s="2" t="s">
        <v>289</v>
      </c>
      <c r="B298" s="2" t="str">
        <f t="shared" si="17"/>
        <v>39</v>
      </c>
      <c r="C298" s="2">
        <v>39012</v>
      </c>
      <c r="D298" s="2" t="s">
        <v>301</v>
      </c>
      <c r="E298" s="10">
        <v>0.95144306418347946</v>
      </c>
      <c r="F298" s="10">
        <v>0.95286128778214496</v>
      </c>
      <c r="G298" s="10">
        <v>0.95427951138081002</v>
      </c>
      <c r="H298" s="10">
        <v>0.95569773497947552</v>
      </c>
      <c r="I298" s="10">
        <v>0.95711595857814058</v>
      </c>
      <c r="J298" s="10">
        <v>0.95853418217680608</v>
      </c>
      <c r="K298" s="10">
        <v>0.95995240577547114</v>
      </c>
      <c r="L298" s="10">
        <v>0.96137062937413664</v>
      </c>
      <c r="M298" s="10">
        <v>0.9627888529728017</v>
      </c>
      <c r="N298" s="10">
        <v>0.9642070765714672</v>
      </c>
      <c r="O298" s="10">
        <v>0.96562530017013271</v>
      </c>
      <c r="P298" s="10">
        <v>0.96704352376879776</v>
      </c>
      <c r="Q298" s="10">
        <v>0.96846174736746327</v>
      </c>
      <c r="R298" s="10">
        <v>0.96990402894653016</v>
      </c>
      <c r="S298" s="10">
        <v>0.97134631052559728</v>
      </c>
      <c r="T298" s="10">
        <v>0.9727885921046644</v>
      </c>
      <c r="U298" s="10">
        <v>0.97423087368373151</v>
      </c>
      <c r="V298" s="10">
        <v>0.97567315526279863</v>
      </c>
      <c r="W298" s="10">
        <v>0.97711543684186575</v>
      </c>
      <c r="X298" s="10">
        <v>0.97855771842093286</v>
      </c>
      <c r="Y298" s="10">
        <v>0.98</v>
      </c>
      <c r="Z298" s="13">
        <v>0.9814422815790671</v>
      </c>
      <c r="AA298" s="13">
        <v>0.98865368947440269</v>
      </c>
      <c r="AB298" s="13">
        <v>0.99160245964960181</v>
      </c>
      <c r="AC298" s="13">
        <v>0.99455122982480093</v>
      </c>
    </row>
    <row r="299" spans="1:29" x14ac:dyDescent="0.2">
      <c r="A299" s="2" t="s">
        <v>289</v>
      </c>
      <c r="B299" s="2" t="str">
        <f t="shared" si="17"/>
        <v>39</v>
      </c>
      <c r="C299" s="2">
        <v>39013</v>
      </c>
      <c r="D299" s="2" t="s">
        <v>302</v>
      </c>
      <c r="E299" s="10">
        <v>0.98881624778182364</v>
      </c>
      <c r="F299" s="10">
        <v>0.98888980476623034</v>
      </c>
      <c r="G299" s="10">
        <v>0.98896336175063715</v>
      </c>
      <c r="H299" s="10">
        <v>0.98903691873504418</v>
      </c>
      <c r="I299" s="10">
        <v>0.98911047571945088</v>
      </c>
      <c r="J299" s="10">
        <v>0.98918403270385769</v>
      </c>
      <c r="K299" s="10">
        <v>0.98925758968826427</v>
      </c>
      <c r="L299" s="10">
        <v>0.98933114667267119</v>
      </c>
      <c r="M299" s="10">
        <v>0.989404703657078</v>
      </c>
      <c r="N299" s="10">
        <v>0.9894782606414847</v>
      </c>
      <c r="O299" s="10">
        <v>0.98955181762589139</v>
      </c>
      <c r="P299" s="10">
        <v>0.98962537461029831</v>
      </c>
      <c r="Q299" s="10">
        <v>0.98969893159470501</v>
      </c>
      <c r="R299" s="10">
        <v>0.98973656514536701</v>
      </c>
      <c r="S299" s="10">
        <v>0.9897741986960289</v>
      </c>
      <c r="T299" s="10">
        <v>0.98981183224669067</v>
      </c>
      <c r="U299" s="10">
        <v>0.98984946579735256</v>
      </c>
      <c r="V299" s="10">
        <v>0.98988709934801455</v>
      </c>
      <c r="W299" s="10">
        <v>0.98992473289867622</v>
      </c>
      <c r="X299" s="10">
        <v>0.98996236644933822</v>
      </c>
      <c r="Y299" s="10">
        <v>0.99</v>
      </c>
      <c r="Z299" s="13">
        <v>0.99003763355066177</v>
      </c>
      <c r="AA299" s="13">
        <v>0.99022580130397109</v>
      </c>
      <c r="AB299" s="13">
        <v>0.99041396905728052</v>
      </c>
      <c r="AC299" s="13">
        <v>0.99060213681058984</v>
      </c>
    </row>
    <row r="300" spans="1:29" x14ac:dyDescent="0.2">
      <c r="A300" s="2" t="s">
        <v>289</v>
      </c>
      <c r="B300" s="2" t="str">
        <f t="shared" si="17"/>
        <v>39</v>
      </c>
      <c r="C300" s="2">
        <v>39014</v>
      </c>
      <c r="D300" s="2" t="s">
        <v>303</v>
      </c>
      <c r="E300" s="10">
        <v>0.97966929020058013</v>
      </c>
      <c r="F300" s="10">
        <v>0.9804628640640588</v>
      </c>
      <c r="G300" s="10">
        <v>0.98125643792753781</v>
      </c>
      <c r="H300" s="10">
        <v>0.98205001179101659</v>
      </c>
      <c r="I300" s="10">
        <v>0.98284358565449514</v>
      </c>
      <c r="J300" s="10">
        <v>0.9836371595179737</v>
      </c>
      <c r="K300" s="10">
        <v>0.98443073338145271</v>
      </c>
      <c r="L300" s="10">
        <v>0.98522430724493137</v>
      </c>
      <c r="M300" s="10">
        <v>0.98601788110841015</v>
      </c>
      <c r="N300" s="10">
        <v>0.98681145497188894</v>
      </c>
      <c r="O300" s="10">
        <v>0.9876050288353676</v>
      </c>
      <c r="P300" s="10">
        <v>0.9883986026988465</v>
      </c>
      <c r="Q300" s="10">
        <v>0.98919217656232528</v>
      </c>
      <c r="R300" s="10">
        <v>0.98929315449203459</v>
      </c>
      <c r="S300" s="10">
        <v>0.98939413242174401</v>
      </c>
      <c r="T300" s="10">
        <v>0.98949511035145321</v>
      </c>
      <c r="U300" s="10">
        <v>0.98959608828116241</v>
      </c>
      <c r="V300" s="10">
        <v>0.98969706621087183</v>
      </c>
      <c r="W300" s="10">
        <v>0.98979804414058126</v>
      </c>
      <c r="X300" s="10">
        <v>0.98989902207029068</v>
      </c>
      <c r="Y300" s="10">
        <v>0.9900000000000001</v>
      </c>
      <c r="Z300" s="13">
        <v>0.9901009779297093</v>
      </c>
      <c r="AA300" s="13">
        <v>0.99060586757825608</v>
      </c>
      <c r="AB300" s="13">
        <v>0.99111075722680275</v>
      </c>
      <c r="AC300" s="13">
        <v>0.99161564687534953</v>
      </c>
    </row>
    <row r="301" spans="1:29" x14ac:dyDescent="0.2">
      <c r="A301" s="2" t="s">
        <v>289</v>
      </c>
      <c r="B301" s="2" t="str">
        <f t="shared" si="17"/>
        <v>39</v>
      </c>
      <c r="C301" s="2">
        <v>39015</v>
      </c>
      <c r="D301" s="2" t="s">
        <v>304</v>
      </c>
      <c r="E301" s="10">
        <v>0.94556812443036364</v>
      </c>
      <c r="F301" s="10">
        <v>0.94705056037720514</v>
      </c>
      <c r="G301" s="10">
        <v>0.94853299632404686</v>
      </c>
      <c r="H301" s="10">
        <v>0.95001543227088847</v>
      </c>
      <c r="I301" s="10">
        <v>0.9514978682177303</v>
      </c>
      <c r="J301" s="10">
        <v>0.95298030416457236</v>
      </c>
      <c r="K301" s="10">
        <v>0.95446274011141374</v>
      </c>
      <c r="L301" s="10">
        <v>0.9559451760582558</v>
      </c>
      <c r="M301" s="10">
        <v>0.95742761200509729</v>
      </c>
      <c r="N301" s="10">
        <v>0.95891004795193924</v>
      </c>
      <c r="O301" s="10">
        <v>0.96039248389878118</v>
      </c>
      <c r="P301" s="10">
        <v>0.96187491984562268</v>
      </c>
      <c r="Q301" s="10">
        <v>0.96335735579246462</v>
      </c>
      <c r="R301" s="10">
        <v>0.96543768631840621</v>
      </c>
      <c r="S301" s="10">
        <v>0.96751801684434824</v>
      </c>
      <c r="T301" s="10">
        <v>0.96959834737029027</v>
      </c>
      <c r="U301" s="10">
        <v>0.9716786778962323</v>
      </c>
      <c r="V301" s="10">
        <v>0.97375900842217444</v>
      </c>
      <c r="W301" s="10">
        <v>0.97583933894811548</v>
      </c>
      <c r="X301" s="10">
        <v>0.97791966947405751</v>
      </c>
      <c r="Y301" s="10">
        <v>0.97999999999999943</v>
      </c>
      <c r="Z301" s="13">
        <v>0.98208033052594157</v>
      </c>
      <c r="AA301" s="13">
        <v>0.99248198315565184</v>
      </c>
      <c r="AB301" s="13">
        <v>0.99415465543710113</v>
      </c>
      <c r="AC301" s="13">
        <v>0.99582732771855065</v>
      </c>
    </row>
    <row r="302" spans="1:29" x14ac:dyDescent="0.2">
      <c r="A302" s="2" t="s">
        <v>289</v>
      </c>
      <c r="B302" s="2" t="str">
        <f t="shared" si="17"/>
        <v>39</v>
      </c>
      <c r="C302" s="2">
        <v>39016</v>
      </c>
      <c r="D302" s="2" t="s">
        <v>305</v>
      </c>
      <c r="E302" s="10">
        <v>0.92937751744770303</v>
      </c>
      <c r="F302" s="10">
        <v>0.93279691819075328</v>
      </c>
      <c r="G302" s="10">
        <v>0.93621631893380286</v>
      </c>
      <c r="H302" s="10">
        <v>0.93963571967685233</v>
      </c>
      <c r="I302" s="10">
        <v>0.94305512041990269</v>
      </c>
      <c r="J302" s="10">
        <v>0.94647452116295216</v>
      </c>
      <c r="K302" s="10">
        <v>0.94989392190600175</v>
      </c>
      <c r="L302" s="10">
        <v>0.953313322649052</v>
      </c>
      <c r="M302" s="10">
        <v>0.95673272339210147</v>
      </c>
      <c r="N302" s="10">
        <v>0.96015212413515183</v>
      </c>
      <c r="O302" s="10">
        <v>0.9635715248782013</v>
      </c>
      <c r="P302" s="10">
        <v>0.96699092562125077</v>
      </c>
      <c r="Q302" s="10">
        <v>0.97041032636430125</v>
      </c>
      <c r="R302" s="10">
        <v>0.97285903556876285</v>
      </c>
      <c r="S302" s="10">
        <v>0.97530774477322524</v>
      </c>
      <c r="T302" s="10">
        <v>0.97775645397768773</v>
      </c>
      <c r="U302" s="10">
        <v>0.98020516318215034</v>
      </c>
      <c r="V302" s="10">
        <v>0.98265387238661261</v>
      </c>
      <c r="W302" s="10">
        <v>0.98510258159107522</v>
      </c>
      <c r="X302" s="10">
        <v>0.98755129079553772</v>
      </c>
      <c r="Y302" s="10">
        <v>0.99000000000000021</v>
      </c>
      <c r="Z302" s="13">
        <v>0.99083333333333323</v>
      </c>
      <c r="AA302" s="13">
        <v>0.99499999999999988</v>
      </c>
      <c r="AB302" s="13">
        <v>0.99583333333333346</v>
      </c>
      <c r="AC302" s="13">
        <v>0.9966666666666667</v>
      </c>
    </row>
    <row r="303" spans="1:29" x14ac:dyDescent="0.2">
      <c r="A303" s="2" t="s">
        <v>289</v>
      </c>
      <c r="B303" s="2" t="str">
        <f t="shared" si="17"/>
        <v>39</v>
      </c>
      <c r="C303" s="2">
        <v>39017</v>
      </c>
      <c r="D303" s="2" t="s">
        <v>306</v>
      </c>
      <c r="E303" s="10">
        <v>0.950918623318878</v>
      </c>
      <c r="F303" s="10">
        <v>0.95280366326723165</v>
      </c>
      <c r="G303" s="10">
        <v>0.95468870321558574</v>
      </c>
      <c r="H303" s="10">
        <v>0.95657374316393939</v>
      </c>
      <c r="I303" s="10">
        <v>0.9584587831122936</v>
      </c>
      <c r="J303" s="10">
        <v>0.96034382306064725</v>
      </c>
      <c r="K303" s="10">
        <v>0.96222886300900123</v>
      </c>
      <c r="L303" s="10">
        <v>0.96411390295735477</v>
      </c>
      <c r="M303" s="10">
        <v>0.96599894290570887</v>
      </c>
      <c r="N303" s="10">
        <v>0.96788398285406263</v>
      </c>
      <c r="O303" s="10">
        <v>0.96976902280241628</v>
      </c>
      <c r="P303" s="10">
        <v>0.97165406275077038</v>
      </c>
      <c r="Q303" s="10">
        <v>0.97353910269912403</v>
      </c>
      <c r="R303" s="10">
        <v>0.97434671486173408</v>
      </c>
      <c r="S303" s="10">
        <v>0.97515432702434346</v>
      </c>
      <c r="T303" s="10">
        <v>0.97596193918695273</v>
      </c>
      <c r="U303" s="10">
        <v>0.97676955134956223</v>
      </c>
      <c r="V303" s="10">
        <v>0.97757716351217172</v>
      </c>
      <c r="W303" s="10">
        <v>0.97838477567478122</v>
      </c>
      <c r="X303" s="10">
        <v>0.9791923878373906</v>
      </c>
      <c r="Y303" s="10">
        <v>0.97999999999999987</v>
      </c>
      <c r="Z303" s="13">
        <v>0.98080761216260959</v>
      </c>
      <c r="AA303" s="13">
        <v>0.98484567297565673</v>
      </c>
      <c r="AB303" s="13">
        <v>0.98888373378870387</v>
      </c>
      <c r="AC303" s="13">
        <v>0.99292179460175123</v>
      </c>
    </row>
    <row r="304" spans="1:29" x14ac:dyDescent="0.2">
      <c r="A304" s="2" t="s">
        <v>289</v>
      </c>
      <c r="B304" s="2" t="str">
        <f t="shared" si="17"/>
        <v>39</v>
      </c>
      <c r="C304" s="2">
        <v>39018</v>
      </c>
      <c r="D304" s="2" t="s">
        <v>307</v>
      </c>
      <c r="E304" s="10">
        <v>0.82130326022525146</v>
      </c>
      <c r="F304" s="10">
        <v>0.82778008638184808</v>
      </c>
      <c r="G304" s="10">
        <v>0.83425691253844647</v>
      </c>
      <c r="H304" s="10">
        <v>0.84073373869504309</v>
      </c>
      <c r="I304" s="10">
        <v>0.8472105648516397</v>
      </c>
      <c r="J304" s="10">
        <v>0.85368739100823809</v>
      </c>
      <c r="K304" s="10">
        <v>0.86016421716483471</v>
      </c>
      <c r="L304" s="10">
        <v>0.86664104332143133</v>
      </c>
      <c r="M304" s="10">
        <v>0.87311786947802794</v>
      </c>
      <c r="N304" s="10">
        <v>0.87959469563462633</v>
      </c>
      <c r="O304" s="10">
        <v>0.88607152179122295</v>
      </c>
      <c r="P304" s="10">
        <v>0.89254834794781956</v>
      </c>
      <c r="Q304" s="10">
        <v>0.89902517410441796</v>
      </c>
      <c r="R304" s="10">
        <v>0.90164702734136437</v>
      </c>
      <c r="S304" s="10">
        <v>0.90426888057831256</v>
      </c>
      <c r="T304" s="10">
        <v>0.90689073381526064</v>
      </c>
      <c r="U304" s="10">
        <v>0.90951258705220805</v>
      </c>
      <c r="V304" s="10">
        <v>0.91213444028915625</v>
      </c>
      <c r="W304" s="10">
        <v>0.91475629352610444</v>
      </c>
      <c r="X304" s="10">
        <v>0.91737814676305174</v>
      </c>
      <c r="Y304" s="10">
        <v>0.91999999999999993</v>
      </c>
      <c r="Z304" s="13">
        <v>0.92262185323694812</v>
      </c>
      <c r="AA304" s="13">
        <v>0.9357311194216873</v>
      </c>
      <c r="AB304" s="13">
        <v>0.94884038560642636</v>
      </c>
      <c r="AC304" s="13">
        <v>0.96194965179116565</v>
      </c>
    </row>
    <row r="305" spans="1:29" x14ac:dyDescent="0.2">
      <c r="A305" s="2" t="s">
        <v>308</v>
      </c>
      <c r="B305" s="2" t="str">
        <f t="shared" si="17"/>
        <v>40</v>
      </c>
      <c r="C305" s="2">
        <v>40001</v>
      </c>
      <c r="D305" s="2" t="s">
        <v>309</v>
      </c>
      <c r="E305" s="10">
        <v>0.89004442626033164</v>
      </c>
      <c r="F305" s="10">
        <v>0.8913397485079404</v>
      </c>
      <c r="G305" s="10">
        <v>0.89263507075554915</v>
      </c>
      <c r="H305" s="10">
        <v>0.89393039300315813</v>
      </c>
      <c r="I305" s="10">
        <v>0.895225715250767</v>
      </c>
      <c r="J305" s="10">
        <v>0.89652103749837586</v>
      </c>
      <c r="K305" s="10">
        <v>0.89781635974598473</v>
      </c>
      <c r="L305" s="10">
        <v>0.89911168199359359</v>
      </c>
      <c r="M305" s="10">
        <v>0.90040700424120235</v>
      </c>
      <c r="N305" s="10">
        <v>0.90170232648881132</v>
      </c>
      <c r="O305" s="10">
        <v>0.90299764873642008</v>
      </c>
      <c r="P305" s="10">
        <v>0.90429297098402905</v>
      </c>
      <c r="Q305" s="10">
        <v>0.90558829323163803</v>
      </c>
      <c r="R305" s="10">
        <v>0.90738975657768339</v>
      </c>
      <c r="S305" s="10">
        <v>0.90919121992372842</v>
      </c>
      <c r="T305" s="10">
        <v>0.9109926832697739</v>
      </c>
      <c r="U305" s="10">
        <v>0.91279414661581892</v>
      </c>
      <c r="V305" s="10">
        <v>0.91459560996186451</v>
      </c>
      <c r="W305" s="10">
        <v>0.91639707330790987</v>
      </c>
      <c r="X305" s="10">
        <v>0.91819853665395501</v>
      </c>
      <c r="Y305" s="10">
        <v>0.92000000000000037</v>
      </c>
      <c r="Z305" s="13">
        <v>0.92180146334604496</v>
      </c>
      <c r="AA305" s="13">
        <v>0.93080878007627188</v>
      </c>
      <c r="AB305" s="13">
        <v>0.93981609680649836</v>
      </c>
      <c r="AC305" s="13">
        <v>0.94882341353672484</v>
      </c>
    </row>
    <row r="306" spans="1:29" x14ac:dyDescent="0.2">
      <c r="A306" s="2" t="s">
        <v>308</v>
      </c>
      <c r="B306" s="2" t="str">
        <f t="shared" si="17"/>
        <v>40</v>
      </c>
      <c r="C306" s="2">
        <v>40003</v>
      </c>
      <c r="D306" s="2" t="s">
        <v>310</v>
      </c>
      <c r="E306" s="10">
        <v>0.95148760209750627</v>
      </c>
      <c r="F306" s="10">
        <v>0.95320408162805326</v>
      </c>
      <c r="G306" s="10">
        <v>0.95492056115860002</v>
      </c>
      <c r="H306" s="10">
        <v>0.95663704068914723</v>
      </c>
      <c r="I306" s="10">
        <v>0.95835352021969422</v>
      </c>
      <c r="J306" s="10">
        <v>0.9600699997502411</v>
      </c>
      <c r="K306" s="10">
        <v>0.96178647928078809</v>
      </c>
      <c r="L306" s="10">
        <v>0.96350295881133485</v>
      </c>
      <c r="M306" s="10">
        <v>0.96521943834188173</v>
      </c>
      <c r="N306" s="10">
        <v>0.96693591787242861</v>
      </c>
      <c r="O306" s="10">
        <v>0.96865239740297548</v>
      </c>
      <c r="P306" s="10">
        <v>0.97036887693352236</v>
      </c>
      <c r="Q306" s="10">
        <v>0.97208535646406924</v>
      </c>
      <c r="R306" s="10">
        <v>0.97380183599461656</v>
      </c>
      <c r="S306" s="10">
        <v>0.97551831552516344</v>
      </c>
      <c r="T306" s="10">
        <v>0.97723479505571031</v>
      </c>
      <c r="U306" s="10">
        <v>0.97895127458625708</v>
      </c>
      <c r="V306" s="10">
        <v>0.98066775411680407</v>
      </c>
      <c r="W306" s="10">
        <v>0.98238423364735095</v>
      </c>
      <c r="X306" s="10">
        <v>0.98410071317789782</v>
      </c>
      <c r="Y306" s="10">
        <v>0.9858171927084447</v>
      </c>
      <c r="Z306" s="13">
        <v>0.9873476605903706</v>
      </c>
      <c r="AA306" s="13">
        <v>0.99500000000000022</v>
      </c>
      <c r="AB306" s="13">
        <v>0.99583333333333335</v>
      </c>
      <c r="AC306" s="13">
        <v>0.9966666666666667</v>
      </c>
    </row>
    <row r="307" spans="1:29" x14ac:dyDescent="0.2">
      <c r="A307" s="2" t="s">
        <v>308</v>
      </c>
      <c r="B307" s="2" t="str">
        <f t="shared" si="17"/>
        <v>40</v>
      </c>
      <c r="C307" s="2">
        <v>40004</v>
      </c>
      <c r="D307" s="2" t="s">
        <v>311</v>
      </c>
      <c r="E307" s="10">
        <v>0.93393819507346265</v>
      </c>
      <c r="F307" s="10">
        <v>0.93660202972947193</v>
      </c>
      <c r="G307" s="10">
        <v>0.93926586438548121</v>
      </c>
      <c r="H307" s="10">
        <v>0.94192969904149138</v>
      </c>
      <c r="I307" s="10">
        <v>0.94459353369750065</v>
      </c>
      <c r="J307" s="10">
        <v>0.94725736835351082</v>
      </c>
      <c r="K307" s="10">
        <v>0.9499212030095201</v>
      </c>
      <c r="L307" s="10">
        <v>0.95258503766553015</v>
      </c>
      <c r="M307" s="10">
        <v>0.95524887232153965</v>
      </c>
      <c r="N307" s="10">
        <v>0.95791270697754882</v>
      </c>
      <c r="O307" s="10">
        <v>0.96057654163355888</v>
      </c>
      <c r="P307" s="10">
        <v>0.96324037628956827</v>
      </c>
      <c r="Q307" s="10">
        <v>0.96590421094557843</v>
      </c>
      <c r="R307" s="10">
        <v>0.96856804560158771</v>
      </c>
      <c r="S307" s="10">
        <v>0.97123188025759699</v>
      </c>
      <c r="T307" s="10">
        <v>0.97389571491360716</v>
      </c>
      <c r="U307" s="10">
        <v>0.97655954956961644</v>
      </c>
      <c r="V307" s="10">
        <v>0.97922338422562649</v>
      </c>
      <c r="W307" s="10">
        <v>0.98188721888163577</v>
      </c>
      <c r="X307" s="10">
        <v>0.98455105353764516</v>
      </c>
      <c r="Y307" s="10">
        <v>0.98721488819365533</v>
      </c>
      <c r="Z307" s="13">
        <v>0.98851240682804642</v>
      </c>
      <c r="AA307" s="13">
        <v>0.99500000000000011</v>
      </c>
      <c r="AB307" s="13">
        <v>0.99583333333333335</v>
      </c>
      <c r="AC307" s="13">
        <v>0.99666666666666681</v>
      </c>
    </row>
    <row r="308" spans="1:29" x14ac:dyDescent="0.2">
      <c r="A308" s="2" t="s">
        <v>308</v>
      </c>
      <c r="B308" s="2" t="str">
        <f t="shared" si="17"/>
        <v>40</v>
      </c>
      <c r="C308" s="2">
        <v>40005</v>
      </c>
      <c r="D308" s="2" t="s">
        <v>312</v>
      </c>
      <c r="E308" s="10">
        <v>0.96899999999999997</v>
      </c>
      <c r="F308" s="10">
        <v>0.96949999999999981</v>
      </c>
      <c r="G308" s="10">
        <v>0.96999999999999975</v>
      </c>
      <c r="H308" s="10">
        <v>0.9704999999999997</v>
      </c>
      <c r="I308" s="10">
        <v>0.97099999999999986</v>
      </c>
      <c r="J308" s="10">
        <v>0.97149999999999981</v>
      </c>
      <c r="K308" s="10">
        <v>0.97199999999999975</v>
      </c>
      <c r="L308" s="10">
        <v>0.97249999999999992</v>
      </c>
      <c r="M308" s="10">
        <v>0.97299999999999986</v>
      </c>
      <c r="N308" s="10">
        <v>0.97349999999999981</v>
      </c>
      <c r="O308" s="10">
        <v>0.97399999999999987</v>
      </c>
      <c r="P308" s="10">
        <v>0.9744999999999997</v>
      </c>
      <c r="Q308" s="10">
        <v>0.97499999999999987</v>
      </c>
      <c r="R308" s="10">
        <v>0.97562500000000019</v>
      </c>
      <c r="S308" s="10">
        <v>0.97625000000000006</v>
      </c>
      <c r="T308" s="10">
        <v>0.97687500000000016</v>
      </c>
      <c r="U308" s="10">
        <v>0.97750000000000004</v>
      </c>
      <c r="V308" s="10">
        <v>0.97812500000000013</v>
      </c>
      <c r="W308" s="10">
        <v>0.97875000000000034</v>
      </c>
      <c r="X308" s="10">
        <v>0.97937500000000011</v>
      </c>
      <c r="Y308" s="10">
        <v>0.9800000000000002</v>
      </c>
      <c r="Z308" s="13">
        <v>0.98062499999999986</v>
      </c>
      <c r="AA308" s="13">
        <v>0.98375000000000012</v>
      </c>
      <c r="AB308" s="13">
        <v>0.98687500000000017</v>
      </c>
      <c r="AC308" s="13">
        <v>0.9900000000000001</v>
      </c>
    </row>
    <row r="309" spans="1:29" x14ac:dyDescent="0.2">
      <c r="A309" s="2" t="s">
        <v>308</v>
      </c>
      <c r="B309" s="2" t="str">
        <f t="shared" si="17"/>
        <v>40</v>
      </c>
      <c r="C309" s="2">
        <v>40007</v>
      </c>
      <c r="D309" s="2" t="s">
        <v>313</v>
      </c>
      <c r="E309" s="10">
        <v>0.97142103906615274</v>
      </c>
      <c r="F309" s="10">
        <v>0.97263102092110154</v>
      </c>
      <c r="G309" s="10">
        <v>0.97384100277604979</v>
      </c>
      <c r="H309" s="10">
        <v>0.97505098463099804</v>
      </c>
      <c r="I309" s="10">
        <v>0.97626096648594674</v>
      </c>
      <c r="J309" s="10">
        <v>0.9774709483408951</v>
      </c>
      <c r="K309" s="10">
        <v>0.97868093019584323</v>
      </c>
      <c r="L309" s="10">
        <v>0.97989091205079148</v>
      </c>
      <c r="M309" s="10">
        <v>0.98110089390574018</v>
      </c>
      <c r="N309" s="10">
        <v>0.98231087576068843</v>
      </c>
      <c r="O309" s="10">
        <v>0.98352085761563668</v>
      </c>
      <c r="P309" s="10">
        <v>0.98473083947058526</v>
      </c>
      <c r="Q309" s="10">
        <v>0.98594082132553351</v>
      </c>
      <c r="R309" s="10">
        <v>0.98644821865984178</v>
      </c>
      <c r="S309" s="10">
        <v>0.98695561599415027</v>
      </c>
      <c r="T309" s="10">
        <v>0.98746301332845832</v>
      </c>
      <c r="U309" s="10">
        <v>0.9879704106627667</v>
      </c>
      <c r="V309" s="10">
        <v>0.98847780799707508</v>
      </c>
      <c r="W309" s="10">
        <v>0.98898520533138345</v>
      </c>
      <c r="X309" s="10">
        <v>0.98949260266569183</v>
      </c>
      <c r="Y309" s="10">
        <v>0.99</v>
      </c>
      <c r="Z309" s="13">
        <v>0.99050739733430837</v>
      </c>
      <c r="AA309" s="13">
        <v>0.99304438400585016</v>
      </c>
      <c r="AB309" s="13">
        <v>0.99452958933723334</v>
      </c>
      <c r="AC309" s="13">
        <v>0.99601479466861664</v>
      </c>
    </row>
    <row r="310" spans="1:29" x14ac:dyDescent="0.2">
      <c r="A310" s="2" t="s">
        <v>308</v>
      </c>
      <c r="B310" s="2" t="str">
        <f t="shared" si="17"/>
        <v>40</v>
      </c>
      <c r="C310" s="2">
        <v>40008</v>
      </c>
      <c r="D310" s="2" t="s">
        <v>314</v>
      </c>
      <c r="E310" s="10">
        <v>0.96945461964497337</v>
      </c>
      <c r="F310" s="10">
        <v>0.97078901996783928</v>
      </c>
      <c r="G310" s="10">
        <v>0.9721234202907052</v>
      </c>
      <c r="H310" s="10">
        <v>0.973457820613571</v>
      </c>
      <c r="I310" s="10">
        <v>0.97479222093643703</v>
      </c>
      <c r="J310" s="10">
        <v>0.97612662125930327</v>
      </c>
      <c r="K310" s="10">
        <v>0.9774610215821693</v>
      </c>
      <c r="L310" s="10">
        <v>0.9787954219050351</v>
      </c>
      <c r="M310" s="10">
        <v>0.98012982222790102</v>
      </c>
      <c r="N310" s="10">
        <v>0.98146422255076704</v>
      </c>
      <c r="O310" s="10">
        <v>0.98279862287363295</v>
      </c>
      <c r="P310" s="10">
        <v>0.98413302319649887</v>
      </c>
      <c r="Q310" s="10">
        <v>0.98546742351936478</v>
      </c>
      <c r="R310" s="10">
        <v>0.98603399557944438</v>
      </c>
      <c r="S310" s="10">
        <v>0.98660056763952375</v>
      </c>
      <c r="T310" s="10">
        <v>0.98716713969960312</v>
      </c>
      <c r="U310" s="10">
        <v>0.9877337117596825</v>
      </c>
      <c r="V310" s="10">
        <v>0.98830028381976187</v>
      </c>
      <c r="W310" s="10">
        <v>0.98886685587984124</v>
      </c>
      <c r="X310" s="10">
        <v>0.98943342793992062</v>
      </c>
      <c r="Y310" s="10">
        <v>0.98999999999999988</v>
      </c>
      <c r="Z310" s="13">
        <v>0.99056657206007948</v>
      </c>
      <c r="AA310" s="13">
        <v>0.99339943236047612</v>
      </c>
      <c r="AB310" s="13">
        <v>0.99476628824031743</v>
      </c>
      <c r="AC310" s="13">
        <v>0.99613314412015863</v>
      </c>
    </row>
    <row r="311" spans="1:29" x14ac:dyDescent="0.2">
      <c r="A311" s="2" t="s">
        <v>308</v>
      </c>
      <c r="B311" s="2" t="str">
        <f t="shared" si="17"/>
        <v>40</v>
      </c>
      <c r="C311" s="2">
        <v>40009</v>
      </c>
      <c r="D311" s="2" t="s">
        <v>315</v>
      </c>
      <c r="E311" s="10">
        <v>0.84172589917044149</v>
      </c>
      <c r="F311" s="10">
        <v>0.84675254710201564</v>
      </c>
      <c r="G311" s="10">
        <v>0.85177919503359156</v>
      </c>
      <c r="H311" s="10">
        <v>0.85680584296516749</v>
      </c>
      <c r="I311" s="10">
        <v>0.86183249089674341</v>
      </c>
      <c r="J311" s="10">
        <v>0.86685913882831755</v>
      </c>
      <c r="K311" s="10">
        <v>0.87188578675989348</v>
      </c>
      <c r="L311" s="10">
        <v>0.8769124346914694</v>
      </c>
      <c r="M311" s="10">
        <v>0.88193908262304532</v>
      </c>
      <c r="N311" s="10">
        <v>0.88696573055461947</v>
      </c>
      <c r="O311" s="10">
        <v>0.89199237848619539</v>
      </c>
      <c r="P311" s="10">
        <v>0.89701902641777131</v>
      </c>
      <c r="Q311" s="10">
        <v>0.90204567434934724</v>
      </c>
      <c r="R311" s="10">
        <v>0.90428996505567927</v>
      </c>
      <c r="S311" s="10">
        <v>0.90653425576201041</v>
      </c>
      <c r="T311" s="10">
        <v>0.90877854646834244</v>
      </c>
      <c r="U311" s="10">
        <v>0.91102283717467358</v>
      </c>
      <c r="V311" s="10">
        <v>0.91326712788100561</v>
      </c>
      <c r="W311" s="10">
        <v>0.91551141858733753</v>
      </c>
      <c r="X311" s="10">
        <v>0.91775570929366879</v>
      </c>
      <c r="Y311" s="10">
        <v>0.92000000000000082</v>
      </c>
      <c r="Z311" s="13">
        <v>0.92224429070633196</v>
      </c>
      <c r="AA311" s="13">
        <v>0.93346574423799034</v>
      </c>
      <c r="AB311" s="13">
        <v>0.94468719776964871</v>
      </c>
      <c r="AC311" s="13">
        <v>0.95590865130130709</v>
      </c>
    </row>
    <row r="312" spans="1:29" x14ac:dyDescent="0.2">
      <c r="A312" s="2" t="s">
        <v>308</v>
      </c>
      <c r="B312" s="2" t="str">
        <f t="shared" si="17"/>
        <v>40</v>
      </c>
      <c r="C312" s="2">
        <v>40011</v>
      </c>
      <c r="D312" s="2" t="s">
        <v>316</v>
      </c>
      <c r="E312" s="10">
        <v>0.95899999999999985</v>
      </c>
      <c r="F312" s="10">
        <v>0.9594999999999998</v>
      </c>
      <c r="G312" s="10">
        <v>0.95999999999999963</v>
      </c>
      <c r="H312" s="10">
        <v>0.96049999999999969</v>
      </c>
      <c r="I312" s="10">
        <v>0.96099999999999985</v>
      </c>
      <c r="J312" s="10">
        <v>0.9614999999999998</v>
      </c>
      <c r="K312" s="10">
        <v>0.96199999999999974</v>
      </c>
      <c r="L312" s="10">
        <v>0.96249999999999991</v>
      </c>
      <c r="M312" s="10">
        <v>0.96299999999999986</v>
      </c>
      <c r="N312" s="10">
        <v>0.9634999999999998</v>
      </c>
      <c r="O312" s="10">
        <v>0.96399999999999975</v>
      </c>
      <c r="P312" s="10">
        <v>0.96449999999999969</v>
      </c>
      <c r="Q312" s="10">
        <v>0.96499999999999986</v>
      </c>
      <c r="R312" s="10">
        <v>0.96562500000000018</v>
      </c>
      <c r="S312" s="10">
        <v>0.96625000000000005</v>
      </c>
      <c r="T312" s="10">
        <v>0.96687500000000015</v>
      </c>
      <c r="U312" s="10">
        <v>0.96750000000000003</v>
      </c>
      <c r="V312" s="10">
        <v>0.96812500000000012</v>
      </c>
      <c r="W312" s="10">
        <v>0.96875000000000033</v>
      </c>
      <c r="X312" s="10">
        <v>0.96937499999999999</v>
      </c>
      <c r="Y312" s="10">
        <v>0.9700000000000002</v>
      </c>
      <c r="Z312" s="13">
        <v>0.97062499999999985</v>
      </c>
      <c r="AA312" s="13">
        <v>0.97375000000000012</v>
      </c>
      <c r="AB312" s="13">
        <v>0.97687500000000016</v>
      </c>
      <c r="AC312" s="13">
        <v>0.98000000000000032</v>
      </c>
    </row>
    <row r="313" spans="1:29" x14ac:dyDescent="0.2">
      <c r="A313" s="2" t="s">
        <v>308</v>
      </c>
      <c r="B313" s="2" t="str">
        <f t="shared" si="17"/>
        <v>40</v>
      </c>
      <c r="C313" s="2">
        <v>40012</v>
      </c>
      <c r="D313" s="2" t="s">
        <v>317</v>
      </c>
      <c r="E313" s="10">
        <v>0.98626241305160267</v>
      </c>
      <c r="F313" s="10">
        <v>0.98667461395924216</v>
      </c>
      <c r="G313" s="10">
        <v>0.98708681486688143</v>
      </c>
      <c r="H313" s="10">
        <v>0.98749901577452082</v>
      </c>
      <c r="I313" s="10">
        <v>0.9879112166821602</v>
      </c>
      <c r="J313" s="10">
        <v>0.98832341758979958</v>
      </c>
      <c r="K313" s="10">
        <v>0.98873561849743896</v>
      </c>
      <c r="L313" s="10">
        <v>0.98914781940507845</v>
      </c>
      <c r="M313" s="10">
        <v>0.98956002031271784</v>
      </c>
      <c r="N313" s="10">
        <v>0.98997222122035722</v>
      </c>
      <c r="O313" s="10">
        <v>0.9903844221279966</v>
      </c>
      <c r="P313" s="10">
        <v>0.99079662303563598</v>
      </c>
      <c r="Q313" s="10">
        <v>0.99120882394327547</v>
      </c>
      <c r="R313" s="10">
        <v>0.99120882394327547</v>
      </c>
      <c r="S313" s="10">
        <v>0.99120882394327547</v>
      </c>
      <c r="T313" s="10">
        <v>0.99120882394327547</v>
      </c>
      <c r="U313" s="10">
        <v>0.99120882394327547</v>
      </c>
      <c r="V313" s="10">
        <v>0.99120882394327547</v>
      </c>
      <c r="W313" s="10">
        <v>0.99120882394327547</v>
      </c>
      <c r="X313" s="10">
        <v>0.99120882394327547</v>
      </c>
      <c r="Y313" s="10">
        <v>0.99120882394327547</v>
      </c>
      <c r="Z313" s="13">
        <v>0.99120882394327547</v>
      </c>
      <c r="AA313" s="13">
        <v>0.99120882394327547</v>
      </c>
      <c r="AB313" s="13">
        <v>0.99120882394327547</v>
      </c>
      <c r="AC313" s="13">
        <v>0.99120882394327547</v>
      </c>
    </row>
    <row r="314" spans="1:29" x14ac:dyDescent="0.2">
      <c r="A314" s="2" t="s">
        <v>308</v>
      </c>
      <c r="B314" s="2" t="str">
        <f t="shared" si="17"/>
        <v>40</v>
      </c>
      <c r="C314" s="2">
        <v>40013</v>
      </c>
      <c r="D314" s="2" t="s">
        <v>318</v>
      </c>
      <c r="E314" s="10">
        <v>0.98612820351013719</v>
      </c>
      <c r="F314" s="10">
        <v>0.98677299342102298</v>
      </c>
      <c r="G314" s="10">
        <v>0.98741778333190866</v>
      </c>
      <c r="H314" s="10">
        <v>0.98806257324279445</v>
      </c>
      <c r="I314" s="10">
        <v>0.98870736315368035</v>
      </c>
      <c r="J314" s="10">
        <v>0.98935215306456636</v>
      </c>
      <c r="K314" s="10">
        <v>0.98999694297545182</v>
      </c>
      <c r="L314" s="10">
        <v>0.99064173288633783</v>
      </c>
      <c r="M314" s="10">
        <v>0.99128652279722351</v>
      </c>
      <c r="N314" s="10">
        <v>0.9919313127081093</v>
      </c>
      <c r="O314" s="10">
        <v>0.99257610261899532</v>
      </c>
      <c r="P314" s="10">
        <v>0.99322089252988099</v>
      </c>
      <c r="Q314" s="10">
        <v>0.9938656824407669</v>
      </c>
      <c r="R314" s="10">
        <v>0.9938656824407669</v>
      </c>
      <c r="S314" s="10">
        <v>0.9938656824407669</v>
      </c>
      <c r="T314" s="10">
        <v>0.9938656824407669</v>
      </c>
      <c r="U314" s="10">
        <v>0.99386568244076678</v>
      </c>
      <c r="V314" s="10">
        <v>0.99386568244076678</v>
      </c>
      <c r="W314" s="10">
        <v>0.9938656824407669</v>
      </c>
      <c r="X314" s="10">
        <v>0.9938656824407669</v>
      </c>
      <c r="Y314" s="10">
        <v>0.9938656824407669</v>
      </c>
      <c r="Z314" s="13">
        <v>0.9938656824407669</v>
      </c>
      <c r="AA314" s="13">
        <v>0.9938656824407669</v>
      </c>
      <c r="AB314" s="13">
        <v>0.9938656824407669</v>
      </c>
      <c r="AC314" s="13">
        <v>0.99386568244076678</v>
      </c>
    </row>
    <row r="315" spans="1:29" x14ac:dyDescent="0.2">
      <c r="A315" s="2" t="s">
        <v>308</v>
      </c>
      <c r="B315" s="2" t="str">
        <f t="shared" si="17"/>
        <v>40</v>
      </c>
      <c r="C315" s="2">
        <v>40014</v>
      </c>
      <c r="D315" s="2" t="s">
        <v>319</v>
      </c>
      <c r="E315" s="10">
        <v>0.92721756731118221</v>
      </c>
      <c r="F315" s="10">
        <v>0.92875119638238957</v>
      </c>
      <c r="G315" s="10">
        <v>0.93028482545359692</v>
      </c>
      <c r="H315" s="10">
        <v>0.93181845452480438</v>
      </c>
      <c r="I315" s="10">
        <v>0.93335208359601163</v>
      </c>
      <c r="J315" s="10">
        <v>0.93488571266721898</v>
      </c>
      <c r="K315" s="10">
        <v>0.93641934173842623</v>
      </c>
      <c r="L315" s="10">
        <v>0.93795297080963369</v>
      </c>
      <c r="M315" s="10">
        <v>0.93948659988084104</v>
      </c>
      <c r="N315" s="10">
        <v>0.94102022895204851</v>
      </c>
      <c r="O315" s="10">
        <v>0.94255385802325586</v>
      </c>
      <c r="P315" s="10">
        <v>0.94408748709446311</v>
      </c>
      <c r="Q315" s="10">
        <v>0.94562111616567046</v>
      </c>
      <c r="R315" s="10">
        <v>0.94616847664496184</v>
      </c>
      <c r="S315" s="10">
        <v>0.946715837124253</v>
      </c>
      <c r="T315" s="10">
        <v>0.94726319760354405</v>
      </c>
      <c r="U315" s="10">
        <v>0.94781055808283532</v>
      </c>
      <c r="V315" s="10">
        <v>0.94835791856212648</v>
      </c>
      <c r="W315" s="10">
        <v>0.94890527904141764</v>
      </c>
      <c r="X315" s="10">
        <v>0.94945263952070891</v>
      </c>
      <c r="Y315" s="10">
        <v>0.95000000000000007</v>
      </c>
      <c r="Z315" s="13">
        <v>0.95054736047929111</v>
      </c>
      <c r="AA315" s="13">
        <v>0.9532841628757468</v>
      </c>
      <c r="AB315" s="13">
        <v>0.95602096527220293</v>
      </c>
      <c r="AC315" s="13">
        <v>0.95875776766865872</v>
      </c>
    </row>
    <row r="316" spans="1:29" x14ac:dyDescent="0.2">
      <c r="A316" s="2" t="s">
        <v>308</v>
      </c>
      <c r="B316" s="2" t="str">
        <f t="shared" si="17"/>
        <v>40</v>
      </c>
      <c r="C316" s="2">
        <v>40015</v>
      </c>
      <c r="D316" s="2" t="s">
        <v>320</v>
      </c>
      <c r="E316" s="10">
        <v>0.97164776380128548</v>
      </c>
      <c r="F316" s="10">
        <v>0.97254306571128635</v>
      </c>
      <c r="G316" s="10">
        <v>0.97343836762128699</v>
      </c>
      <c r="H316" s="10">
        <v>0.97433366953128764</v>
      </c>
      <c r="I316" s="10">
        <v>0.97522897144128851</v>
      </c>
      <c r="J316" s="10">
        <v>0.97612427335128915</v>
      </c>
      <c r="K316" s="10">
        <v>0.9770195752612898</v>
      </c>
      <c r="L316" s="10">
        <v>0.97791487717129044</v>
      </c>
      <c r="M316" s="10">
        <v>0.9788101790812912</v>
      </c>
      <c r="N316" s="10">
        <v>0.97970548099129207</v>
      </c>
      <c r="O316" s="10">
        <v>0.98060078290129249</v>
      </c>
      <c r="P316" s="10">
        <v>0.98149608481129347</v>
      </c>
      <c r="Q316" s="10">
        <v>0.98239138672129411</v>
      </c>
      <c r="R316" s="10">
        <v>0.98328668863129476</v>
      </c>
      <c r="S316" s="10">
        <v>0.98418199054129551</v>
      </c>
      <c r="T316" s="10">
        <v>0.98507729245129594</v>
      </c>
      <c r="U316" s="10">
        <v>0.98597259436129681</v>
      </c>
      <c r="V316" s="10">
        <v>0.98686789627129745</v>
      </c>
      <c r="W316" s="10">
        <v>0.9877631981812981</v>
      </c>
      <c r="X316" s="10">
        <v>0.98865850009129919</v>
      </c>
      <c r="Y316" s="10">
        <v>0.98955380200129972</v>
      </c>
      <c r="Z316" s="13">
        <v>0.99044910391130059</v>
      </c>
      <c r="AA316" s="13">
        <v>0.99492561346130404</v>
      </c>
      <c r="AB316" s="13">
        <v>0.99578374230753619</v>
      </c>
      <c r="AC316" s="13">
        <v>0.99664187115376812</v>
      </c>
    </row>
    <row r="317" spans="1:29" x14ac:dyDescent="0.2">
      <c r="A317" s="2" t="s">
        <v>308</v>
      </c>
      <c r="B317" s="2" t="str">
        <f t="shared" si="17"/>
        <v>40</v>
      </c>
      <c r="C317" s="2">
        <v>40016</v>
      </c>
      <c r="D317" s="2" t="s">
        <v>321</v>
      </c>
      <c r="E317" s="10">
        <v>0.95741996456061207</v>
      </c>
      <c r="F317" s="10">
        <v>0.95930718737518239</v>
      </c>
      <c r="G317" s="10">
        <v>0.96119441018975216</v>
      </c>
      <c r="H317" s="10">
        <v>0.96308163300432259</v>
      </c>
      <c r="I317" s="10">
        <v>0.96496885581889247</v>
      </c>
      <c r="J317" s="10">
        <v>0.96685607863346279</v>
      </c>
      <c r="K317" s="10">
        <v>0.96874330144803267</v>
      </c>
      <c r="L317" s="10">
        <v>0.97063052426260299</v>
      </c>
      <c r="M317" s="10">
        <v>0.97251774707717287</v>
      </c>
      <c r="N317" s="10">
        <v>0.97440496989174319</v>
      </c>
      <c r="O317" s="10">
        <v>0.97629219270631362</v>
      </c>
      <c r="P317" s="10">
        <v>0.97817941552088328</v>
      </c>
      <c r="Q317" s="10">
        <v>0.98006663833545382</v>
      </c>
      <c r="R317" s="10">
        <v>0.9813083085435218</v>
      </c>
      <c r="S317" s="10">
        <v>0.98254997875159034</v>
      </c>
      <c r="T317" s="10">
        <v>0.98379164895965876</v>
      </c>
      <c r="U317" s="10">
        <v>0.98503331916772674</v>
      </c>
      <c r="V317" s="10">
        <v>0.98627498937579505</v>
      </c>
      <c r="W317" s="10">
        <v>0.98751665958386359</v>
      </c>
      <c r="X317" s="10">
        <v>0.98875832979193157</v>
      </c>
      <c r="Y317" s="10">
        <v>0.98999999999999988</v>
      </c>
      <c r="Z317" s="13">
        <v>0.99083333333333323</v>
      </c>
      <c r="AA317" s="13">
        <v>0.99499999999999988</v>
      </c>
      <c r="AB317" s="13">
        <v>0.99583333333333335</v>
      </c>
      <c r="AC317" s="13">
        <v>0.99666666666666681</v>
      </c>
    </row>
    <row r="318" spans="1:29" x14ac:dyDescent="0.2">
      <c r="A318" s="2" t="s">
        <v>308</v>
      </c>
      <c r="B318" s="2" t="str">
        <f t="shared" si="17"/>
        <v>40</v>
      </c>
      <c r="C318" s="2">
        <v>40018</v>
      </c>
      <c r="D318" s="2" t="s">
        <v>322</v>
      </c>
      <c r="E318" s="10">
        <v>0.92447331554500412</v>
      </c>
      <c r="F318" s="10">
        <v>0.92827692003125162</v>
      </c>
      <c r="G318" s="10">
        <v>0.93208052451749868</v>
      </c>
      <c r="H318" s="10">
        <v>0.93588412900374696</v>
      </c>
      <c r="I318" s="10">
        <v>0.93968773348999424</v>
      </c>
      <c r="J318" s="10">
        <v>0.94349133797624141</v>
      </c>
      <c r="K318" s="10">
        <v>0.94729494246248969</v>
      </c>
      <c r="L318" s="10">
        <v>0.95109854694873686</v>
      </c>
      <c r="M318" s="10">
        <v>0.95490215143498425</v>
      </c>
      <c r="N318" s="10">
        <v>0.95870575592123153</v>
      </c>
      <c r="O318" s="10">
        <v>0.9625093604074797</v>
      </c>
      <c r="P318" s="10">
        <v>0.96631296489372709</v>
      </c>
      <c r="Q318" s="10">
        <v>0.97011656937997426</v>
      </c>
      <c r="R318" s="10">
        <v>0.9726019982074785</v>
      </c>
      <c r="S318" s="10">
        <v>0.97508742703498175</v>
      </c>
      <c r="T318" s="10">
        <v>0.97757285586248421</v>
      </c>
      <c r="U318" s="10">
        <v>0.98005828468998768</v>
      </c>
      <c r="V318" s="10">
        <v>0.98254371351749104</v>
      </c>
      <c r="W318" s="10">
        <v>0.98502914234499439</v>
      </c>
      <c r="X318" s="10">
        <v>0.98751457117249775</v>
      </c>
      <c r="Y318" s="10">
        <v>0.99000000000000021</v>
      </c>
      <c r="Z318" s="13">
        <v>0.99083333333333323</v>
      </c>
      <c r="AA318" s="13">
        <v>0.99499999999999988</v>
      </c>
      <c r="AB318" s="13">
        <v>0.99583333333333335</v>
      </c>
      <c r="AC318" s="13">
        <v>0.9966666666666667</v>
      </c>
    </row>
    <row r="319" spans="1:29" x14ac:dyDescent="0.2">
      <c r="A319" s="2" t="s">
        <v>308</v>
      </c>
      <c r="B319" s="2" t="str">
        <f t="shared" ref="B319:B340" si="18">LEFT(C319,2)</f>
        <v>40</v>
      </c>
      <c r="C319" s="2">
        <v>40019</v>
      </c>
      <c r="D319" s="2" t="s">
        <v>323</v>
      </c>
      <c r="E319" s="10">
        <v>0.95400543950316941</v>
      </c>
      <c r="F319" s="10">
        <v>0.95660589510212557</v>
      </c>
      <c r="G319" s="10">
        <v>0.95920635070108151</v>
      </c>
      <c r="H319" s="10">
        <v>0.96180680630003756</v>
      </c>
      <c r="I319" s="10">
        <v>0.96440726189899362</v>
      </c>
      <c r="J319" s="10">
        <v>0.96700771749794967</v>
      </c>
      <c r="K319" s="10">
        <v>0.96960817309690572</v>
      </c>
      <c r="L319" s="10">
        <v>0.97220862869586189</v>
      </c>
      <c r="M319" s="10">
        <v>0.97480908429481783</v>
      </c>
      <c r="N319" s="10">
        <v>0.97740953989377388</v>
      </c>
      <c r="O319" s="10">
        <v>0.98000999549272994</v>
      </c>
      <c r="P319" s="10">
        <v>0.9826104510916861</v>
      </c>
      <c r="Q319" s="10">
        <v>0.98521090669064215</v>
      </c>
      <c r="R319" s="10">
        <v>0.98580954335431159</v>
      </c>
      <c r="S319" s="10">
        <v>0.98640818001798158</v>
      </c>
      <c r="T319" s="10">
        <v>0.98700681668165113</v>
      </c>
      <c r="U319" s="10">
        <v>0.98760545334532102</v>
      </c>
      <c r="V319" s="10">
        <v>0.98820409000899057</v>
      </c>
      <c r="W319" s="10">
        <v>0.98880272667266045</v>
      </c>
      <c r="X319" s="10">
        <v>0.98940136333633022</v>
      </c>
      <c r="Y319" s="10">
        <v>0.99</v>
      </c>
      <c r="Z319" s="13">
        <v>0.99059863666366965</v>
      </c>
      <c r="AA319" s="13">
        <v>0.99359181998201818</v>
      </c>
      <c r="AB319" s="13">
        <v>0.9948945466546788</v>
      </c>
      <c r="AC319" s="13">
        <v>0.99619727332733932</v>
      </c>
    </row>
    <row r="320" spans="1:29" x14ac:dyDescent="0.2">
      <c r="A320" s="2" t="s">
        <v>308</v>
      </c>
      <c r="B320" s="2" t="str">
        <f t="shared" si="18"/>
        <v>40</v>
      </c>
      <c r="C320" s="2">
        <v>40020</v>
      </c>
      <c r="D320" s="2" t="s">
        <v>324</v>
      </c>
      <c r="E320" s="10">
        <v>0.89413073232483165</v>
      </c>
      <c r="F320" s="10">
        <v>0.8980829913127133</v>
      </c>
      <c r="G320" s="10">
        <v>0.90203525030059595</v>
      </c>
      <c r="H320" s="10">
        <v>0.90598750928847771</v>
      </c>
      <c r="I320" s="10">
        <v>0.90993976827636036</v>
      </c>
      <c r="J320" s="10">
        <v>0.91389202726424201</v>
      </c>
      <c r="K320" s="10">
        <v>0.91784428625212466</v>
      </c>
      <c r="L320" s="10">
        <v>0.92179654524000654</v>
      </c>
      <c r="M320" s="10">
        <v>0.92574880422788919</v>
      </c>
      <c r="N320" s="10">
        <v>0.92970106321577184</v>
      </c>
      <c r="O320" s="10">
        <v>0.9336533222036536</v>
      </c>
      <c r="P320" s="10">
        <v>0.93760558119153625</v>
      </c>
      <c r="Q320" s="10">
        <v>0.94155784017941802</v>
      </c>
      <c r="R320" s="10">
        <v>0.94511311015699029</v>
      </c>
      <c r="S320" s="10">
        <v>0.94866838013456345</v>
      </c>
      <c r="T320" s="10">
        <v>0.95222365011213572</v>
      </c>
      <c r="U320" s="10">
        <v>0.95577892008970888</v>
      </c>
      <c r="V320" s="10">
        <v>0.95933419006728216</v>
      </c>
      <c r="W320" s="10">
        <v>0.96288946004485432</v>
      </c>
      <c r="X320" s="10">
        <v>0.96644473002242748</v>
      </c>
      <c r="Y320" s="10">
        <v>0.96999999999999986</v>
      </c>
      <c r="Z320" s="13">
        <v>0.97355526997757202</v>
      </c>
      <c r="AA320" s="13">
        <v>0.99133161986543694</v>
      </c>
      <c r="AB320" s="13">
        <v>0.99338774657695805</v>
      </c>
      <c r="AC320" s="13">
        <v>0.99544387328847905</v>
      </c>
    </row>
    <row r="321" spans="1:29" x14ac:dyDescent="0.2">
      <c r="A321" s="2" t="s">
        <v>308</v>
      </c>
      <c r="B321" s="2" t="str">
        <f t="shared" si="18"/>
        <v>40</v>
      </c>
      <c r="C321" s="2">
        <v>40022</v>
      </c>
      <c r="D321" s="2" t="s">
        <v>325</v>
      </c>
      <c r="E321" s="10">
        <v>0.82599999999999962</v>
      </c>
      <c r="F321" s="10">
        <v>0.8279999999999994</v>
      </c>
      <c r="G321" s="10">
        <v>0.82999999999999918</v>
      </c>
      <c r="H321" s="10">
        <v>0.83199999999999896</v>
      </c>
      <c r="I321" s="10">
        <v>0.83399999999999963</v>
      </c>
      <c r="J321" s="10">
        <v>0.83599999999999941</v>
      </c>
      <c r="K321" s="10">
        <v>0.83799999999999919</v>
      </c>
      <c r="L321" s="10">
        <v>0.83999999999999986</v>
      </c>
      <c r="M321" s="10">
        <v>0.84199999999999964</v>
      </c>
      <c r="N321" s="10">
        <v>0.84399999999999942</v>
      </c>
      <c r="O321" s="10">
        <v>0.8459999999999992</v>
      </c>
      <c r="P321" s="10">
        <v>0.84799999999999898</v>
      </c>
      <c r="Q321" s="10">
        <v>0.84999999999999964</v>
      </c>
      <c r="R321" s="10">
        <v>0.85250000000000092</v>
      </c>
      <c r="S321" s="10">
        <v>0.85500000000000043</v>
      </c>
      <c r="T321" s="10">
        <v>0.85750000000000082</v>
      </c>
      <c r="U321" s="10">
        <v>0.86000000000000032</v>
      </c>
      <c r="V321" s="10">
        <v>0.86250000000000071</v>
      </c>
      <c r="W321" s="10">
        <v>0.8650000000000011</v>
      </c>
      <c r="X321" s="10">
        <v>0.8675000000000006</v>
      </c>
      <c r="Y321" s="10">
        <v>0.87000000000000099</v>
      </c>
      <c r="Z321" s="13">
        <v>0.8725000000000005</v>
      </c>
      <c r="AA321" s="13">
        <v>0.88500000000000068</v>
      </c>
      <c r="AB321" s="13">
        <v>0.89750000000000085</v>
      </c>
      <c r="AC321" s="13">
        <v>0.91000000000000103</v>
      </c>
    </row>
    <row r="322" spans="1:29" x14ac:dyDescent="0.2">
      <c r="A322" s="2" t="s">
        <v>308</v>
      </c>
      <c r="B322" s="2" t="str">
        <f t="shared" si="18"/>
        <v>40</v>
      </c>
      <c r="C322" s="2">
        <v>40028</v>
      </c>
      <c r="D322" s="2" t="s">
        <v>326</v>
      </c>
      <c r="E322" s="10">
        <v>0.97468811468070071</v>
      </c>
      <c r="F322" s="10">
        <v>0.9753842808040375</v>
      </c>
      <c r="G322" s="10">
        <v>0.97608044692737417</v>
      </c>
      <c r="H322" s="10">
        <v>0.97677661305071095</v>
      </c>
      <c r="I322" s="10">
        <v>0.97747277917404785</v>
      </c>
      <c r="J322" s="10">
        <v>0.97816894529738452</v>
      </c>
      <c r="K322" s="10">
        <v>0.97886511142072119</v>
      </c>
      <c r="L322" s="10">
        <v>0.97956127754405786</v>
      </c>
      <c r="M322" s="10">
        <v>0.98025744366739476</v>
      </c>
      <c r="N322" s="10">
        <v>0.98095360979073143</v>
      </c>
      <c r="O322" s="10">
        <v>0.98164977591406821</v>
      </c>
      <c r="P322" s="10">
        <v>0.98234594203740511</v>
      </c>
      <c r="Q322" s="10">
        <v>0.98304210816074167</v>
      </c>
      <c r="R322" s="10">
        <v>0.98373827428407834</v>
      </c>
      <c r="S322" s="10">
        <v>0.98443444040741501</v>
      </c>
      <c r="T322" s="10">
        <v>0.98513060653075168</v>
      </c>
      <c r="U322" s="10">
        <v>0.98582677265408858</v>
      </c>
      <c r="V322" s="10">
        <v>0.98652293877742525</v>
      </c>
      <c r="W322" s="10">
        <v>0.98721910490076192</v>
      </c>
      <c r="X322" s="10">
        <v>0.98791527102409882</v>
      </c>
      <c r="Y322" s="10">
        <v>0.98861143714743538</v>
      </c>
      <c r="Z322" s="13">
        <v>0.9893076032707725</v>
      </c>
      <c r="AA322" s="13">
        <v>0.99278843388745597</v>
      </c>
      <c r="AB322" s="13">
        <v>0.9943589559249707</v>
      </c>
      <c r="AC322" s="13">
        <v>0.99592947796248543</v>
      </c>
    </row>
    <row r="323" spans="1:29" x14ac:dyDescent="0.2">
      <c r="A323" s="2" t="s">
        <v>308</v>
      </c>
      <c r="B323" s="2" t="str">
        <f t="shared" si="18"/>
        <v>40</v>
      </c>
      <c r="C323" s="2">
        <v>40031</v>
      </c>
      <c r="D323" s="2" t="s">
        <v>327</v>
      </c>
      <c r="E323" s="10">
        <v>0.89912014534827511</v>
      </c>
      <c r="F323" s="10">
        <v>0.90142037497853389</v>
      </c>
      <c r="G323" s="10">
        <v>0.90372060460879267</v>
      </c>
      <c r="H323" s="10">
        <v>0.90602083423905144</v>
      </c>
      <c r="I323" s="10">
        <v>0.90832106386931111</v>
      </c>
      <c r="J323" s="10">
        <v>0.91062129349956988</v>
      </c>
      <c r="K323" s="10">
        <v>0.91292152312982866</v>
      </c>
      <c r="L323" s="10">
        <v>0.91522175276008744</v>
      </c>
      <c r="M323" s="10">
        <v>0.9175219823903471</v>
      </c>
      <c r="N323" s="10">
        <v>0.91982221202060588</v>
      </c>
      <c r="O323" s="10">
        <v>0.92212244165086454</v>
      </c>
      <c r="P323" s="10">
        <v>0.92442267128112432</v>
      </c>
      <c r="Q323" s="10">
        <v>0.9267229009113831</v>
      </c>
      <c r="R323" s="10">
        <v>0.92902313054164143</v>
      </c>
      <c r="S323" s="10">
        <v>0.93132336017190021</v>
      </c>
      <c r="T323" s="10">
        <v>0.93362358980215898</v>
      </c>
      <c r="U323" s="10">
        <v>0.93592381943241865</v>
      </c>
      <c r="V323" s="10">
        <v>0.93822404906267731</v>
      </c>
      <c r="W323" s="10">
        <v>0.94052427869293609</v>
      </c>
      <c r="X323" s="10">
        <v>0.94282450832319575</v>
      </c>
      <c r="Y323" s="10">
        <v>0.94512473795345464</v>
      </c>
      <c r="Z323" s="13">
        <v>0.94742496758371342</v>
      </c>
      <c r="AA323" s="13">
        <v>0.95892611573500819</v>
      </c>
      <c r="AB323" s="13">
        <v>0.97042726388630385</v>
      </c>
      <c r="AC323" s="13">
        <v>0.98192841203759851</v>
      </c>
    </row>
    <row r="324" spans="1:29" x14ac:dyDescent="0.2">
      <c r="A324" s="2" t="s">
        <v>308</v>
      </c>
      <c r="B324" s="2" t="str">
        <f t="shared" si="18"/>
        <v>40</v>
      </c>
      <c r="C324" s="2">
        <v>40032</v>
      </c>
      <c r="D324" s="2" t="s">
        <v>328</v>
      </c>
      <c r="E324" s="10">
        <v>0.96808622267491973</v>
      </c>
      <c r="F324" s="10">
        <v>0.96881542188584413</v>
      </c>
      <c r="G324" s="10">
        <v>0.96954462109676853</v>
      </c>
      <c r="H324" s="10">
        <v>0.97027382030769305</v>
      </c>
      <c r="I324" s="10">
        <v>0.97100301951861778</v>
      </c>
      <c r="J324" s="10">
        <v>0.97173221872954219</v>
      </c>
      <c r="K324" s="10">
        <v>0.97246141794046659</v>
      </c>
      <c r="L324" s="10">
        <v>0.97319061715139121</v>
      </c>
      <c r="M324" s="10">
        <v>0.97391981636231584</v>
      </c>
      <c r="N324" s="10">
        <v>0.97464901557324024</v>
      </c>
      <c r="O324" s="10">
        <v>0.97537821478416475</v>
      </c>
      <c r="P324" s="10">
        <v>0.97610741399508927</v>
      </c>
      <c r="Q324" s="10">
        <v>0.97683661320601389</v>
      </c>
      <c r="R324" s="10">
        <v>0.97756581241693841</v>
      </c>
      <c r="S324" s="10">
        <v>0.97829501162786281</v>
      </c>
      <c r="T324" s="10">
        <v>0.97902421083878743</v>
      </c>
      <c r="U324" s="10">
        <v>0.97975341004971184</v>
      </c>
      <c r="V324" s="10">
        <v>0.98048260926063646</v>
      </c>
      <c r="W324" s="10">
        <v>0.9812118084715612</v>
      </c>
      <c r="X324" s="10">
        <v>0.98194100768248549</v>
      </c>
      <c r="Y324" s="10">
        <v>0.98267020689341</v>
      </c>
      <c r="Z324" s="13">
        <v>0.98339940610433452</v>
      </c>
      <c r="AA324" s="13">
        <v>0.9870454021589572</v>
      </c>
      <c r="AB324" s="13">
        <v>0.99053026810597145</v>
      </c>
      <c r="AC324" s="13">
        <v>0.9940151340529858</v>
      </c>
    </row>
    <row r="325" spans="1:29" x14ac:dyDescent="0.2">
      <c r="A325" s="2" t="s">
        <v>308</v>
      </c>
      <c r="B325" s="2" t="str">
        <f t="shared" si="18"/>
        <v>40</v>
      </c>
      <c r="C325" s="2">
        <v>40033</v>
      </c>
      <c r="D325" s="2" t="s">
        <v>329</v>
      </c>
      <c r="E325" s="10">
        <v>0.78689963077698089</v>
      </c>
      <c r="F325" s="10">
        <v>0.79136363207795679</v>
      </c>
      <c r="G325" s="10">
        <v>0.79582763337893425</v>
      </c>
      <c r="H325" s="10">
        <v>0.80029163467991005</v>
      </c>
      <c r="I325" s="10">
        <v>0.80475563598088584</v>
      </c>
      <c r="J325" s="10">
        <v>0.80921963728186341</v>
      </c>
      <c r="K325" s="10">
        <v>0.81368363858283921</v>
      </c>
      <c r="L325" s="10">
        <v>0.81814763988381678</v>
      </c>
      <c r="M325" s="10">
        <v>0.82261164118479257</v>
      </c>
      <c r="N325" s="10">
        <v>0.82707564248577015</v>
      </c>
      <c r="O325" s="10">
        <v>0.83153964378674594</v>
      </c>
      <c r="P325" s="10">
        <v>0.83600364508772351</v>
      </c>
      <c r="Q325" s="10">
        <v>0.84046764638869931</v>
      </c>
      <c r="R325" s="10">
        <v>0.85290919059011105</v>
      </c>
      <c r="S325" s="10">
        <v>0.86535073479152302</v>
      </c>
      <c r="T325" s="10">
        <v>0.87779227899293844</v>
      </c>
      <c r="U325" s="10">
        <v>0.89023382319435029</v>
      </c>
      <c r="V325" s="10">
        <v>0.90267536739576215</v>
      </c>
      <c r="W325" s="10">
        <v>0.91511691159717401</v>
      </c>
      <c r="X325" s="10">
        <v>0.92755845579858942</v>
      </c>
      <c r="Y325" s="10">
        <v>0.94000000000000128</v>
      </c>
      <c r="Z325" s="13">
        <v>0.94333333333333336</v>
      </c>
      <c r="AA325" s="13">
        <v>0.95999999999999985</v>
      </c>
      <c r="AB325" s="13">
        <v>0.97250000000000014</v>
      </c>
      <c r="AC325" s="13">
        <v>0.98500000000000032</v>
      </c>
    </row>
    <row r="326" spans="1:29" x14ac:dyDescent="0.2">
      <c r="A326" s="2" t="s">
        <v>308</v>
      </c>
      <c r="B326" s="2" t="str">
        <f t="shared" si="18"/>
        <v>40</v>
      </c>
      <c r="C326" s="2">
        <v>40036</v>
      </c>
      <c r="D326" s="2" t="s">
        <v>330</v>
      </c>
      <c r="E326" s="10">
        <v>0.93436749821156317</v>
      </c>
      <c r="F326" s="10">
        <v>0.93436749821156317</v>
      </c>
      <c r="G326" s="10">
        <v>0.93436749821156317</v>
      </c>
      <c r="H326" s="10">
        <v>0.93436749821156317</v>
      </c>
      <c r="I326" s="10">
        <v>0.93436749821156317</v>
      </c>
      <c r="J326" s="10">
        <v>0.93436749821156317</v>
      </c>
      <c r="K326" s="10">
        <v>0.93436749821156317</v>
      </c>
      <c r="L326" s="10">
        <v>0.93436749821156317</v>
      </c>
      <c r="M326" s="10">
        <v>0.93436749821156317</v>
      </c>
      <c r="N326" s="10">
        <v>0.93436749821156317</v>
      </c>
      <c r="O326" s="10">
        <v>0.93436749821156317</v>
      </c>
      <c r="P326" s="10">
        <v>0.93436749821156317</v>
      </c>
      <c r="Q326" s="10">
        <v>0.93436749821156317</v>
      </c>
      <c r="R326" s="10">
        <v>0.93507156093511767</v>
      </c>
      <c r="S326" s="10">
        <v>0.93577562365867228</v>
      </c>
      <c r="T326" s="10">
        <v>0.93647968638222689</v>
      </c>
      <c r="U326" s="10">
        <v>0.93718374910578151</v>
      </c>
      <c r="V326" s="10">
        <v>0.93788781182933612</v>
      </c>
      <c r="W326" s="10">
        <v>0.93859187455289073</v>
      </c>
      <c r="X326" s="10">
        <v>0.93929593727644534</v>
      </c>
      <c r="Y326" s="10">
        <v>0.94</v>
      </c>
      <c r="Z326" s="13">
        <v>0.94070406272355467</v>
      </c>
      <c r="AA326" s="13">
        <v>0.9442243763413275</v>
      </c>
      <c r="AB326" s="13">
        <v>0.94774468995910022</v>
      </c>
      <c r="AC326" s="13">
        <v>0.95126500357687294</v>
      </c>
    </row>
    <row r="327" spans="1:29" x14ac:dyDescent="0.2">
      <c r="A327" s="2" t="s">
        <v>308</v>
      </c>
      <c r="B327" s="2" t="str">
        <f t="shared" si="18"/>
        <v>40</v>
      </c>
      <c r="C327" s="2">
        <v>40037</v>
      </c>
      <c r="D327" s="2" t="s">
        <v>331</v>
      </c>
      <c r="E327" s="10">
        <v>0.96510710122982168</v>
      </c>
      <c r="F327" s="10">
        <v>0.96630592831573514</v>
      </c>
      <c r="G327" s="10">
        <v>0.96750475540164871</v>
      </c>
      <c r="H327" s="10">
        <v>0.96870358248756228</v>
      </c>
      <c r="I327" s="10">
        <v>0.96990240957347584</v>
      </c>
      <c r="J327" s="10">
        <v>0.97110123665938941</v>
      </c>
      <c r="K327" s="10">
        <v>0.97230006374530242</v>
      </c>
      <c r="L327" s="10">
        <v>0.9734988908312161</v>
      </c>
      <c r="M327" s="10">
        <v>0.97469771791712956</v>
      </c>
      <c r="N327" s="10">
        <v>0.97589654500304324</v>
      </c>
      <c r="O327" s="10">
        <v>0.9770953720889568</v>
      </c>
      <c r="P327" s="10">
        <v>0.97829419917487037</v>
      </c>
      <c r="Q327" s="10">
        <v>0.97949302626078383</v>
      </c>
      <c r="R327" s="10">
        <v>0.98069185334669728</v>
      </c>
      <c r="S327" s="10">
        <v>0.98189068043261041</v>
      </c>
      <c r="T327" s="10">
        <v>0.98308950751852398</v>
      </c>
      <c r="U327" s="10">
        <v>0.98428833460443754</v>
      </c>
      <c r="V327" s="10">
        <v>0.98548716169035111</v>
      </c>
      <c r="W327" s="10">
        <v>0.98668598877626457</v>
      </c>
      <c r="X327" s="10">
        <v>0.98788481586217824</v>
      </c>
      <c r="Y327" s="10">
        <v>0.98908364294809181</v>
      </c>
      <c r="Z327" s="13">
        <v>0.99006970245674308</v>
      </c>
      <c r="AA327" s="13">
        <v>0.99500000000000011</v>
      </c>
      <c r="AB327" s="13">
        <v>0.99583333333333335</v>
      </c>
      <c r="AC327" s="13">
        <v>0.9966666666666667</v>
      </c>
    </row>
    <row r="328" spans="1:29" x14ac:dyDescent="0.2">
      <c r="A328" s="2" t="s">
        <v>308</v>
      </c>
      <c r="B328" s="2" t="str">
        <f t="shared" si="18"/>
        <v>40</v>
      </c>
      <c r="C328" s="2">
        <v>40041</v>
      </c>
      <c r="D328" s="2" t="s">
        <v>332</v>
      </c>
      <c r="E328" s="10">
        <v>0.94000692981831246</v>
      </c>
      <c r="F328" s="10">
        <v>0.94253202882027232</v>
      </c>
      <c r="G328" s="10">
        <v>0.94505712782223217</v>
      </c>
      <c r="H328" s="10">
        <v>0.94758222682419102</v>
      </c>
      <c r="I328" s="10">
        <v>0.95010732582615109</v>
      </c>
      <c r="J328" s="10">
        <v>0.95263242482811084</v>
      </c>
      <c r="K328" s="10">
        <v>0.9551575238300698</v>
      </c>
      <c r="L328" s="10">
        <v>0.95768262283202976</v>
      </c>
      <c r="M328" s="10">
        <v>0.9602077218339895</v>
      </c>
      <c r="N328" s="10">
        <v>0.96273282083594935</v>
      </c>
      <c r="O328" s="10">
        <v>0.96525791983790832</v>
      </c>
      <c r="P328" s="10">
        <v>0.96778301883986817</v>
      </c>
      <c r="Q328" s="10">
        <v>0.97030811784182802</v>
      </c>
      <c r="R328" s="10">
        <v>0.97276960311160021</v>
      </c>
      <c r="S328" s="10">
        <v>0.97523108838137151</v>
      </c>
      <c r="T328" s="10">
        <v>0.97769257365114282</v>
      </c>
      <c r="U328" s="10">
        <v>0.98015405892091423</v>
      </c>
      <c r="V328" s="10">
        <v>0.98261554419068531</v>
      </c>
      <c r="W328" s="10">
        <v>0.98507702946045761</v>
      </c>
      <c r="X328" s="10">
        <v>0.9875385147302288</v>
      </c>
      <c r="Y328" s="10">
        <v>0.99000000000000021</v>
      </c>
      <c r="Z328" s="13">
        <v>0.99083333333333323</v>
      </c>
      <c r="AA328" s="13">
        <v>0.99499999999999988</v>
      </c>
      <c r="AB328" s="13">
        <v>0.99583333333333335</v>
      </c>
      <c r="AC328" s="13">
        <v>0.9966666666666667</v>
      </c>
    </row>
    <row r="329" spans="1:29" x14ac:dyDescent="0.2">
      <c r="A329" s="2" t="s">
        <v>308</v>
      </c>
      <c r="B329" s="2" t="str">
        <f t="shared" si="18"/>
        <v>40</v>
      </c>
      <c r="C329" s="2">
        <v>40043</v>
      </c>
      <c r="D329" s="2" t="s">
        <v>333</v>
      </c>
      <c r="E329" s="10">
        <v>0.90171942103219127</v>
      </c>
      <c r="F329" s="10">
        <v>0.90436915339986079</v>
      </c>
      <c r="G329" s="10">
        <v>0.90701888576752943</v>
      </c>
      <c r="H329" s="10">
        <v>0.90966861813519895</v>
      </c>
      <c r="I329" s="10">
        <v>0.91231835050286847</v>
      </c>
      <c r="J329" s="10">
        <v>0.9149680828705371</v>
      </c>
      <c r="K329" s="10">
        <v>0.91761781523820662</v>
      </c>
      <c r="L329" s="10">
        <v>0.92026754760587615</v>
      </c>
      <c r="M329" s="10">
        <v>0.92291727997354478</v>
      </c>
      <c r="N329" s="10">
        <v>0.9255670123412143</v>
      </c>
      <c r="O329" s="10">
        <v>0.92821674470888382</v>
      </c>
      <c r="P329" s="10">
        <v>0.93086647707655246</v>
      </c>
      <c r="Q329" s="10">
        <v>0.93351620944422198</v>
      </c>
      <c r="R329" s="10">
        <v>0.9361659418118915</v>
      </c>
      <c r="S329" s="10">
        <v>0.93881567417956013</v>
      </c>
      <c r="T329" s="10">
        <v>0.94146540654722966</v>
      </c>
      <c r="U329" s="10">
        <v>0.94411513891489829</v>
      </c>
      <c r="V329" s="10">
        <v>0.94676487128256781</v>
      </c>
      <c r="W329" s="10">
        <v>0.94941460365023733</v>
      </c>
      <c r="X329" s="10">
        <v>0.95206433601790597</v>
      </c>
      <c r="Y329" s="10">
        <v>0.95471406838557549</v>
      </c>
      <c r="Z329" s="13">
        <v>0.95736380075324412</v>
      </c>
      <c r="AA329" s="13">
        <v>0.97061246259159084</v>
      </c>
      <c r="AB329" s="13">
        <v>0.97957497506106028</v>
      </c>
      <c r="AC329" s="13">
        <v>0.98853748753052972</v>
      </c>
    </row>
    <row r="330" spans="1:29" x14ac:dyDescent="0.2">
      <c r="A330" s="2" t="s">
        <v>308</v>
      </c>
      <c r="B330" s="2" t="str">
        <f t="shared" si="18"/>
        <v>40</v>
      </c>
      <c r="C330" s="2">
        <v>40044</v>
      </c>
      <c r="D330" s="2" t="s">
        <v>334</v>
      </c>
      <c r="E330" s="10">
        <v>0.94756181061813494</v>
      </c>
      <c r="F330" s="10">
        <v>0.94756181061813494</v>
      </c>
      <c r="G330" s="10">
        <v>0.94756181061813494</v>
      </c>
      <c r="H330" s="10">
        <v>0.94756181061813494</v>
      </c>
      <c r="I330" s="10">
        <v>0.94756181061813494</v>
      </c>
      <c r="J330" s="10">
        <v>0.94756181061813494</v>
      </c>
      <c r="K330" s="10">
        <v>0.94756181061813494</v>
      </c>
      <c r="L330" s="10">
        <v>0.94756181061813494</v>
      </c>
      <c r="M330" s="10">
        <v>0.94756181061813494</v>
      </c>
      <c r="N330" s="10">
        <v>0.94756181061813494</v>
      </c>
      <c r="O330" s="10">
        <v>0.94756181061813483</v>
      </c>
      <c r="P330" s="10">
        <v>0.94756181061813494</v>
      </c>
      <c r="Q330" s="10">
        <v>0.94756181061813494</v>
      </c>
      <c r="R330" s="10">
        <v>0.94849158429086811</v>
      </c>
      <c r="S330" s="10">
        <v>0.94942135796360128</v>
      </c>
      <c r="T330" s="10">
        <v>0.95035113163633411</v>
      </c>
      <c r="U330" s="10">
        <v>0.95128090530906739</v>
      </c>
      <c r="V330" s="10">
        <v>0.95221067898180056</v>
      </c>
      <c r="W330" s="10">
        <v>0.95314045265453373</v>
      </c>
      <c r="X330" s="10">
        <v>0.9540702263272669</v>
      </c>
      <c r="Y330" s="10">
        <v>0.95499999999999985</v>
      </c>
      <c r="Z330" s="13">
        <v>0.95592977367273324</v>
      </c>
      <c r="AA330" s="13">
        <v>0.96057864203639898</v>
      </c>
      <c r="AB330" s="13">
        <v>0.96522751040006438</v>
      </c>
      <c r="AC330" s="13">
        <v>0.9698763787637299</v>
      </c>
    </row>
    <row r="331" spans="1:29" x14ac:dyDescent="0.2">
      <c r="A331" s="2" t="s">
        <v>308</v>
      </c>
      <c r="B331" s="2" t="str">
        <f t="shared" si="18"/>
        <v>40</v>
      </c>
      <c r="C331" s="2">
        <v>40045</v>
      </c>
      <c r="D331" s="2" t="s">
        <v>335</v>
      </c>
      <c r="E331" s="10">
        <v>0.95674753435307514</v>
      </c>
      <c r="F331" s="10">
        <v>0.95855734098898093</v>
      </c>
      <c r="G331" s="10">
        <v>0.96036714762488673</v>
      </c>
      <c r="H331" s="10">
        <v>0.96217695426079253</v>
      </c>
      <c r="I331" s="10">
        <v>0.96398676089669788</v>
      </c>
      <c r="J331" s="10">
        <v>0.96579656753260368</v>
      </c>
      <c r="K331" s="10">
        <v>0.96760637416850948</v>
      </c>
      <c r="L331" s="10">
        <v>0.96941618080441538</v>
      </c>
      <c r="M331" s="10">
        <v>0.97122598744032063</v>
      </c>
      <c r="N331" s="10">
        <v>0.97303579407622642</v>
      </c>
      <c r="O331" s="10">
        <v>0.97484560071213222</v>
      </c>
      <c r="P331" s="10">
        <v>0.97665540734803757</v>
      </c>
      <c r="Q331" s="10">
        <v>0.97846521398394337</v>
      </c>
      <c r="R331" s="10">
        <v>0.97990706223595081</v>
      </c>
      <c r="S331" s="10">
        <v>0.98134891048795803</v>
      </c>
      <c r="T331" s="10">
        <v>0.98279075873996458</v>
      </c>
      <c r="U331" s="10">
        <v>0.98423260699197168</v>
      </c>
      <c r="V331" s="10">
        <v>0.9856744552439789</v>
      </c>
      <c r="W331" s="10">
        <v>0.987116303495986</v>
      </c>
      <c r="X331" s="10">
        <v>0.98855815174799311</v>
      </c>
      <c r="Y331" s="10">
        <v>0.98999999999999988</v>
      </c>
      <c r="Z331" s="13">
        <v>0.99083333333333312</v>
      </c>
      <c r="AA331" s="13">
        <v>0.99499999999999988</v>
      </c>
      <c r="AB331" s="13">
        <v>0.99583333333333335</v>
      </c>
      <c r="AC331" s="13">
        <v>0.99666666666666659</v>
      </c>
    </row>
    <row r="332" spans="1:29" x14ac:dyDescent="0.2">
      <c r="A332" s="2" t="s">
        <v>308</v>
      </c>
      <c r="B332" s="2" t="str">
        <f t="shared" si="18"/>
        <v>40</v>
      </c>
      <c r="C332" s="2">
        <v>40046</v>
      </c>
      <c r="D332" s="2" t="s">
        <v>336</v>
      </c>
      <c r="E332" s="10">
        <v>0.96237741165340573</v>
      </c>
      <c r="F332" s="10">
        <v>0.96329705863581583</v>
      </c>
      <c r="G332" s="10">
        <v>0.96421670561822559</v>
      </c>
      <c r="H332" s="10">
        <v>0.96513635260063557</v>
      </c>
      <c r="I332" s="10">
        <v>0.96605599958304544</v>
      </c>
      <c r="J332" s="10">
        <v>0.96697564656545565</v>
      </c>
      <c r="K332" s="10">
        <v>0.96789529354786552</v>
      </c>
      <c r="L332" s="10">
        <v>0.96881494053027528</v>
      </c>
      <c r="M332" s="10">
        <v>0.96973458751268515</v>
      </c>
      <c r="N332" s="10">
        <v>0.97065423449509525</v>
      </c>
      <c r="O332" s="10">
        <v>0.97157388147750534</v>
      </c>
      <c r="P332" s="10">
        <v>0.97249352845991521</v>
      </c>
      <c r="Q332" s="10">
        <v>0.97341317544232508</v>
      </c>
      <c r="R332" s="10">
        <v>0.97433282242473485</v>
      </c>
      <c r="S332" s="10">
        <v>0.97525246940714483</v>
      </c>
      <c r="T332" s="10">
        <v>0.97617211638955481</v>
      </c>
      <c r="U332" s="10">
        <v>0.97709176337196479</v>
      </c>
      <c r="V332" s="10">
        <v>0.97801141035437478</v>
      </c>
      <c r="W332" s="10">
        <v>0.97893105733678476</v>
      </c>
      <c r="X332" s="10">
        <v>0.97985070431919474</v>
      </c>
      <c r="Y332" s="10">
        <v>0.98077035130160461</v>
      </c>
      <c r="Z332" s="13">
        <v>0.98168999828401471</v>
      </c>
      <c r="AA332" s="13">
        <v>0.98628823319606451</v>
      </c>
      <c r="AB332" s="13">
        <v>0.9900254887973764</v>
      </c>
      <c r="AC332" s="13">
        <v>0.99376274439868806</v>
      </c>
    </row>
    <row r="333" spans="1:29" x14ac:dyDescent="0.2">
      <c r="A333" s="2" t="s">
        <v>308</v>
      </c>
      <c r="B333" s="2" t="str">
        <f t="shared" si="18"/>
        <v>40</v>
      </c>
      <c r="C333" s="2">
        <v>40049</v>
      </c>
      <c r="D333" s="2" t="s">
        <v>337</v>
      </c>
      <c r="E333" s="10">
        <v>0.7759999999999998</v>
      </c>
      <c r="F333" s="10">
        <v>0.77799999999999958</v>
      </c>
      <c r="G333" s="10">
        <v>0.77999999999999947</v>
      </c>
      <c r="H333" s="10">
        <v>0.78199999999999914</v>
      </c>
      <c r="I333" s="10">
        <v>0.7839999999999997</v>
      </c>
      <c r="J333" s="10">
        <v>0.78599999999999959</v>
      </c>
      <c r="K333" s="10">
        <v>0.78799999999999937</v>
      </c>
      <c r="L333" s="10">
        <v>0.79</v>
      </c>
      <c r="M333" s="10">
        <v>0.79199999999999982</v>
      </c>
      <c r="N333" s="10">
        <v>0.79399999999999971</v>
      </c>
      <c r="O333" s="10">
        <v>0.79599999999999937</v>
      </c>
      <c r="P333" s="10">
        <v>0.79799999999999915</v>
      </c>
      <c r="Q333" s="10">
        <v>0.79999999999999993</v>
      </c>
      <c r="R333" s="10">
        <v>0.80250000000000021</v>
      </c>
      <c r="S333" s="10">
        <v>0.8050000000000006</v>
      </c>
      <c r="T333" s="10">
        <v>0.80750000000000011</v>
      </c>
      <c r="U333" s="10">
        <v>0.8100000000000005</v>
      </c>
      <c r="V333" s="10">
        <v>0.8125</v>
      </c>
      <c r="W333" s="10">
        <v>0.81500000000000039</v>
      </c>
      <c r="X333" s="10">
        <v>0.81750000000000078</v>
      </c>
      <c r="Y333" s="10">
        <v>0.82000000000000028</v>
      </c>
      <c r="Z333" s="13">
        <v>0.82249999999999979</v>
      </c>
      <c r="AA333" s="13">
        <v>0.83499999999999996</v>
      </c>
      <c r="AB333" s="13">
        <v>0.84750000000000014</v>
      </c>
      <c r="AC333" s="13">
        <v>0.86000000000000032</v>
      </c>
    </row>
    <row r="334" spans="1:29" x14ac:dyDescent="0.2">
      <c r="A334" s="2" t="s">
        <v>308</v>
      </c>
      <c r="B334" s="2" t="str">
        <f t="shared" si="18"/>
        <v>40</v>
      </c>
      <c r="C334" s="2">
        <v>40050</v>
      </c>
      <c r="D334" s="2" t="s">
        <v>338</v>
      </c>
      <c r="E334" s="10">
        <v>0.97667320784365741</v>
      </c>
      <c r="F334" s="10">
        <v>0.9766732078436573</v>
      </c>
      <c r="G334" s="10">
        <v>0.9766732078436573</v>
      </c>
      <c r="H334" s="10">
        <v>0.9766732078436573</v>
      </c>
      <c r="I334" s="10">
        <v>0.9766732078436573</v>
      </c>
      <c r="J334" s="10">
        <v>0.9766732078436573</v>
      </c>
      <c r="K334" s="10">
        <v>0.9766732078436573</v>
      </c>
      <c r="L334" s="10">
        <v>0.9766732078436573</v>
      </c>
      <c r="M334" s="10">
        <v>0.9766732078436573</v>
      </c>
      <c r="N334" s="10">
        <v>0.9766732078436573</v>
      </c>
      <c r="O334" s="10">
        <v>0.9766732078436573</v>
      </c>
      <c r="P334" s="10">
        <v>0.9766732078436573</v>
      </c>
      <c r="Q334" s="10">
        <v>0.9766732078436573</v>
      </c>
      <c r="R334" s="10">
        <v>0.9766732078436573</v>
      </c>
      <c r="S334" s="10">
        <v>0.9766732078436573</v>
      </c>
      <c r="T334" s="10">
        <v>0.9766732078436573</v>
      </c>
      <c r="U334" s="10">
        <v>0.9766732078436573</v>
      </c>
      <c r="V334" s="10">
        <v>0.9766732078436573</v>
      </c>
      <c r="W334" s="10">
        <v>0.9766732078436573</v>
      </c>
      <c r="X334" s="10">
        <v>0.9766732078436573</v>
      </c>
      <c r="Y334" s="10">
        <v>0.9766732078436573</v>
      </c>
      <c r="Z334" s="13">
        <v>0.9772276732030476</v>
      </c>
      <c r="AA334" s="13">
        <v>0.98</v>
      </c>
      <c r="AB334" s="13">
        <v>0.98277232679695214</v>
      </c>
      <c r="AC334" s="13">
        <v>0.98554465359390431</v>
      </c>
    </row>
    <row r="335" spans="1:29" x14ac:dyDescent="0.2">
      <c r="A335" s="2" t="s">
        <v>339</v>
      </c>
      <c r="B335" s="2" t="str">
        <f t="shared" si="18"/>
        <v>99</v>
      </c>
      <c r="C335" s="2">
        <v>99001</v>
      </c>
      <c r="D335" s="2" t="s">
        <v>340</v>
      </c>
      <c r="E335" s="10">
        <v>0.94760615758707356</v>
      </c>
      <c r="F335" s="10">
        <v>0.94986881264738265</v>
      </c>
      <c r="G335" s="10">
        <v>0.95213146770769186</v>
      </c>
      <c r="H335" s="10">
        <v>0.95439412276800084</v>
      </c>
      <c r="I335" s="10">
        <v>0.95665677782830993</v>
      </c>
      <c r="J335" s="10">
        <v>0.95891943288861903</v>
      </c>
      <c r="K335" s="10">
        <v>0.96118208794892812</v>
      </c>
      <c r="L335" s="10">
        <v>0.9634447430092371</v>
      </c>
      <c r="M335" s="10">
        <v>0.96570739806954642</v>
      </c>
      <c r="N335" s="10">
        <v>0.9679700531298554</v>
      </c>
      <c r="O335" s="10">
        <v>0.9702327081901635</v>
      </c>
      <c r="P335" s="10">
        <v>0.97249536325047281</v>
      </c>
      <c r="Q335" s="10">
        <v>0.97475801831078179</v>
      </c>
      <c r="R335" s="10">
        <v>0.97666326602193554</v>
      </c>
      <c r="S335" s="10">
        <v>0.9785685137330874</v>
      </c>
      <c r="T335" s="10">
        <v>0.98047376144423948</v>
      </c>
      <c r="U335" s="10">
        <v>0.98237900915539145</v>
      </c>
      <c r="V335" s="10">
        <v>0.98428425686654375</v>
      </c>
      <c r="W335" s="10">
        <v>0.98618950457769605</v>
      </c>
      <c r="X335" s="10">
        <v>0.98809475228884791</v>
      </c>
      <c r="Y335" s="10">
        <v>0.99000000000000032</v>
      </c>
      <c r="Z335" s="13">
        <v>0.99083333333333312</v>
      </c>
      <c r="AA335" s="13">
        <v>0.99499999999999988</v>
      </c>
      <c r="AB335" s="13">
        <v>0.99583333333333346</v>
      </c>
      <c r="AC335" s="13">
        <v>0.9966666666666667</v>
      </c>
    </row>
    <row r="336" spans="1:29" x14ac:dyDescent="0.2">
      <c r="A336" s="2" t="s">
        <v>339</v>
      </c>
      <c r="B336" s="2" t="str">
        <f t="shared" si="18"/>
        <v>99</v>
      </c>
      <c r="C336" s="2">
        <v>99002</v>
      </c>
      <c r="D336" s="2" t="s">
        <v>341</v>
      </c>
      <c r="E336" s="10">
        <v>0.99526869044808086</v>
      </c>
      <c r="F336" s="10">
        <v>0.99526869044808086</v>
      </c>
      <c r="G336" s="10">
        <v>0.99526869044808086</v>
      </c>
      <c r="H336" s="10">
        <v>0.99526869044808086</v>
      </c>
      <c r="I336" s="10">
        <v>0.99526869044808086</v>
      </c>
      <c r="J336" s="10">
        <v>0.99526869044808086</v>
      </c>
      <c r="K336" s="10">
        <v>0.99526869044808086</v>
      </c>
      <c r="L336" s="10">
        <v>0.99526869044808086</v>
      </c>
      <c r="M336" s="10">
        <v>0.99526869044808086</v>
      </c>
      <c r="N336" s="10">
        <v>0.99526869044808086</v>
      </c>
      <c r="O336" s="10">
        <v>0.99526869044808097</v>
      </c>
      <c r="P336" s="10">
        <v>0.99526869044808075</v>
      </c>
      <c r="Q336" s="10">
        <v>0.99526869044808086</v>
      </c>
      <c r="R336" s="10">
        <v>0.99526869044808086</v>
      </c>
      <c r="S336" s="10">
        <v>0.99526869044808097</v>
      </c>
      <c r="T336" s="10">
        <v>0.99526869044808086</v>
      </c>
      <c r="U336" s="10">
        <v>0.99526869044808086</v>
      </c>
      <c r="V336" s="10">
        <v>0.99526869044808097</v>
      </c>
      <c r="W336" s="10">
        <v>0.99526869044808097</v>
      </c>
      <c r="X336" s="10">
        <v>0.99526869044808097</v>
      </c>
      <c r="Y336" s="10">
        <v>0.99526869044808086</v>
      </c>
      <c r="Z336" s="13">
        <v>0.99526869044808075</v>
      </c>
      <c r="AA336" s="13">
        <v>0.99526869044808075</v>
      </c>
      <c r="AB336" s="13">
        <v>0.99526869044808097</v>
      </c>
      <c r="AC336" s="13">
        <v>0.99526869044808086</v>
      </c>
    </row>
    <row r="337" spans="1:29" x14ac:dyDescent="0.2">
      <c r="A337" s="2" t="s">
        <v>339</v>
      </c>
      <c r="B337" s="2" t="str">
        <f t="shared" si="18"/>
        <v>99</v>
      </c>
      <c r="C337" s="2">
        <v>99003</v>
      </c>
      <c r="D337" s="2" t="s">
        <v>342</v>
      </c>
      <c r="E337" s="10">
        <v>0.99085655969925268</v>
      </c>
      <c r="F337" s="10">
        <v>0.99090172990622571</v>
      </c>
      <c r="G337" s="10">
        <v>0.99094690011319875</v>
      </c>
      <c r="H337" s="10">
        <v>0.99099207032017178</v>
      </c>
      <c r="I337" s="10">
        <v>0.99103724052714492</v>
      </c>
      <c r="J337" s="10">
        <v>0.99108241073411807</v>
      </c>
      <c r="K337" s="10">
        <v>0.99112758094109099</v>
      </c>
      <c r="L337" s="10">
        <v>0.99117275114806391</v>
      </c>
      <c r="M337" s="10">
        <v>0.99121792135503717</v>
      </c>
      <c r="N337" s="10">
        <v>0.99126309156201009</v>
      </c>
      <c r="O337" s="10">
        <v>0.99130826176898312</v>
      </c>
      <c r="P337" s="10">
        <v>0.99135343197595627</v>
      </c>
      <c r="Q337" s="10">
        <v>0.9913986021829293</v>
      </c>
      <c r="R337" s="10">
        <v>0.9913986021829293</v>
      </c>
      <c r="S337" s="10">
        <v>0.99139860218292919</v>
      </c>
      <c r="T337" s="10">
        <v>0.9913986021829293</v>
      </c>
      <c r="U337" s="10">
        <v>0.9913986021829293</v>
      </c>
      <c r="V337" s="10">
        <v>0.9913986021829293</v>
      </c>
      <c r="W337" s="10">
        <v>0.9913986021829293</v>
      </c>
      <c r="X337" s="10">
        <v>0.9913986021829293</v>
      </c>
      <c r="Y337" s="10">
        <v>0.9913986021829293</v>
      </c>
      <c r="Z337" s="13">
        <v>0.9913986021829293</v>
      </c>
      <c r="AA337" s="13">
        <v>0.9913986021829293</v>
      </c>
      <c r="AB337" s="13">
        <v>0.99139860218292919</v>
      </c>
      <c r="AC337" s="13">
        <v>0.99139860218292941</v>
      </c>
    </row>
    <row r="338" spans="1:29" x14ac:dyDescent="0.2">
      <c r="A338" s="2" t="s">
        <v>339</v>
      </c>
      <c r="B338" s="2" t="str">
        <f t="shared" si="18"/>
        <v>99</v>
      </c>
      <c r="C338" s="2">
        <v>99004</v>
      </c>
      <c r="D338" s="2" t="s">
        <v>343</v>
      </c>
      <c r="E338" s="10">
        <v>0.98433423452537649</v>
      </c>
      <c r="F338" s="10">
        <v>0.98433423452537649</v>
      </c>
      <c r="G338" s="10">
        <v>0.98433423452537661</v>
      </c>
      <c r="H338" s="10">
        <v>0.98433423452537661</v>
      </c>
      <c r="I338" s="10">
        <v>0.98433423452537661</v>
      </c>
      <c r="J338" s="10">
        <v>0.98433423452537672</v>
      </c>
      <c r="K338" s="10">
        <v>0.98433423452537672</v>
      </c>
      <c r="L338" s="10">
        <v>0.98433423452537661</v>
      </c>
      <c r="M338" s="10">
        <v>0.98433423452537661</v>
      </c>
      <c r="N338" s="10">
        <v>0.98433423452537672</v>
      </c>
      <c r="O338" s="10">
        <v>0.98433423452537672</v>
      </c>
      <c r="P338" s="10">
        <v>0.98433423452537649</v>
      </c>
      <c r="Q338" s="10">
        <v>0.98433423452537661</v>
      </c>
      <c r="R338" s="10">
        <v>0.98433423452537649</v>
      </c>
      <c r="S338" s="10">
        <v>0.98433423452537661</v>
      </c>
      <c r="T338" s="10">
        <v>0.98433423452537661</v>
      </c>
      <c r="U338" s="10">
        <v>0.98433423452537661</v>
      </c>
      <c r="V338" s="10">
        <v>0.98433423452537661</v>
      </c>
      <c r="W338" s="10">
        <v>0.98433423452537661</v>
      </c>
      <c r="X338" s="10">
        <v>0.98433423452537661</v>
      </c>
      <c r="Y338" s="10">
        <v>0.98433423452537672</v>
      </c>
      <c r="Z338" s="13">
        <v>0.98433423452537672</v>
      </c>
      <c r="AA338" s="13">
        <v>0.98433423452537661</v>
      </c>
      <c r="AB338" s="13">
        <v>0.98433423452537672</v>
      </c>
      <c r="AC338" s="13">
        <v>0.98433423452537661</v>
      </c>
    </row>
    <row r="339" spans="1:29" x14ac:dyDescent="0.2">
      <c r="A339" s="2" t="s">
        <v>339</v>
      </c>
      <c r="B339" s="2" t="str">
        <f t="shared" si="18"/>
        <v>99</v>
      </c>
      <c r="C339" s="2">
        <v>99005</v>
      </c>
      <c r="D339" s="2" t="s">
        <v>344</v>
      </c>
      <c r="E339" s="10">
        <v>0.99358610907986167</v>
      </c>
      <c r="F339" s="10">
        <v>0.99358610907986167</v>
      </c>
      <c r="G339" s="10">
        <v>0.99358610907986178</v>
      </c>
      <c r="H339" s="10">
        <v>0.99358610907986178</v>
      </c>
      <c r="I339" s="10">
        <v>0.99358610907986167</v>
      </c>
      <c r="J339" s="10">
        <v>0.99358610907986167</v>
      </c>
      <c r="K339" s="10">
        <v>0.99358610907986167</v>
      </c>
      <c r="L339" s="10">
        <v>0.99358610907986167</v>
      </c>
      <c r="M339" s="10">
        <v>0.99358610907986167</v>
      </c>
      <c r="N339" s="10">
        <v>0.99358610907986178</v>
      </c>
      <c r="O339" s="10">
        <v>0.99358610907986167</v>
      </c>
      <c r="P339" s="10">
        <v>0.99358610907986178</v>
      </c>
      <c r="Q339" s="10">
        <v>0.99358610907986167</v>
      </c>
      <c r="R339" s="10">
        <v>0.99358610907986167</v>
      </c>
      <c r="S339" s="10">
        <v>0.99358610907986167</v>
      </c>
      <c r="T339" s="10">
        <v>0.99358610907986167</v>
      </c>
      <c r="U339" s="10">
        <v>0.99358610907986167</v>
      </c>
      <c r="V339" s="10">
        <v>0.99358610907986156</v>
      </c>
      <c r="W339" s="10">
        <v>0.99358610907986156</v>
      </c>
      <c r="X339" s="10">
        <v>0.99358610907986167</v>
      </c>
      <c r="Y339" s="10">
        <v>0.99358610907986167</v>
      </c>
      <c r="Z339" s="13">
        <v>0.99358610907986156</v>
      </c>
      <c r="AA339" s="13">
        <v>0.99358610907986167</v>
      </c>
      <c r="AB339" s="13">
        <v>0.99358610907986167</v>
      </c>
      <c r="AC339" s="13">
        <v>0.99358610907986167</v>
      </c>
    </row>
    <row r="340" spans="1:29" x14ac:dyDescent="0.2">
      <c r="A340" s="2" t="s">
        <v>339</v>
      </c>
      <c r="B340" s="2" t="str">
        <f t="shared" si="18"/>
        <v>99</v>
      </c>
      <c r="C340" s="2">
        <v>99006</v>
      </c>
      <c r="D340" s="2" t="s">
        <v>345</v>
      </c>
      <c r="E340" s="10">
        <v>0.93978827474963156</v>
      </c>
      <c r="F340" s="10">
        <v>0.93978827474963145</v>
      </c>
      <c r="G340" s="10">
        <v>0.93978827474963156</v>
      </c>
      <c r="H340" s="10">
        <v>0.93978827474963167</v>
      </c>
      <c r="I340" s="10">
        <v>0.93978827474963156</v>
      </c>
      <c r="J340" s="10">
        <v>0.93978827474963145</v>
      </c>
      <c r="K340" s="10">
        <v>0.93978827474963156</v>
      </c>
      <c r="L340" s="10">
        <v>0.93978827474963145</v>
      </c>
      <c r="M340" s="10">
        <v>0.93978827474963145</v>
      </c>
      <c r="N340" s="10">
        <v>0.93978827474963167</v>
      </c>
      <c r="O340" s="10">
        <v>0.93978827474963156</v>
      </c>
      <c r="P340" s="10">
        <v>0.93978827474963167</v>
      </c>
      <c r="Q340" s="10">
        <v>0.93978827474963156</v>
      </c>
      <c r="R340" s="10">
        <v>0.94106474040592758</v>
      </c>
      <c r="S340" s="10">
        <v>0.94234120606222371</v>
      </c>
      <c r="T340" s="10">
        <v>0.94361767171851962</v>
      </c>
      <c r="U340" s="10">
        <v>0.94489413737481553</v>
      </c>
      <c r="V340" s="10">
        <v>0.94617060303111167</v>
      </c>
      <c r="W340" s="10">
        <v>0.94744706868740769</v>
      </c>
      <c r="X340" s="10">
        <v>0.94872353434370371</v>
      </c>
      <c r="Y340" s="10">
        <v>0.94999999999999984</v>
      </c>
      <c r="Z340" s="13">
        <v>0.9512764656562962</v>
      </c>
      <c r="AA340" s="13">
        <v>0.95765879393777631</v>
      </c>
      <c r="AB340" s="13">
        <v>0.96404112221925686</v>
      </c>
      <c r="AC340" s="13">
        <v>0.97042345050073686</v>
      </c>
    </row>
    <row r="341" spans="1:29" x14ac:dyDescent="0.2">
      <c r="A341" s="2"/>
      <c r="B341" s="2"/>
      <c r="C341" s="2">
        <v>99007</v>
      </c>
      <c r="D341" s="3" t="s">
        <v>346</v>
      </c>
      <c r="E341" s="10">
        <v>0.98239815113404294</v>
      </c>
      <c r="F341" s="10">
        <v>0.98239815113404283</v>
      </c>
      <c r="G341" s="10">
        <v>0.98239815113404283</v>
      </c>
      <c r="H341" s="10">
        <v>0.98239815113404283</v>
      </c>
      <c r="I341" s="10">
        <v>0.98239815113404283</v>
      </c>
      <c r="J341" s="10">
        <v>0.98239815113404283</v>
      </c>
      <c r="K341" s="10">
        <v>0.98239815113404294</v>
      </c>
      <c r="L341" s="10">
        <v>0.98239815113404283</v>
      </c>
      <c r="M341" s="10">
        <v>0.98239815113404283</v>
      </c>
      <c r="N341" s="10">
        <v>0.98239815113404283</v>
      </c>
      <c r="O341" s="10">
        <v>0.98239815113404272</v>
      </c>
      <c r="P341" s="10">
        <v>0.98239815113404283</v>
      </c>
      <c r="Q341" s="10">
        <v>0.98239815113404294</v>
      </c>
      <c r="R341" s="10">
        <v>0.98239815113404283</v>
      </c>
      <c r="S341" s="10">
        <v>0.98239815113404283</v>
      </c>
      <c r="T341" s="10">
        <v>0.98239815113404283</v>
      </c>
      <c r="U341" s="10">
        <v>0.98239815113404283</v>
      </c>
      <c r="V341" s="10">
        <v>0.98239815113404283</v>
      </c>
      <c r="W341" s="10">
        <v>0.98239815113404272</v>
      </c>
      <c r="X341" s="10">
        <v>0.98239815113404283</v>
      </c>
      <c r="Y341" s="10">
        <v>0.98239815113404283</v>
      </c>
      <c r="Z341" s="13">
        <v>0.98239815113404283</v>
      </c>
      <c r="AA341" s="13">
        <v>0.98239815113404283</v>
      </c>
      <c r="AB341" s="13">
        <v>0.98239815113404283</v>
      </c>
      <c r="AC341" s="13">
        <v>0.98239815113404283</v>
      </c>
    </row>
    <row r="342" spans="1:29" x14ac:dyDescent="0.2">
      <c r="A342" s="2" t="s">
        <v>339</v>
      </c>
      <c r="B342" s="2" t="str">
        <f>LEFT(C342,2)</f>
        <v>99</v>
      </c>
      <c r="C342" s="2">
        <v>99008</v>
      </c>
      <c r="D342" s="2" t="s">
        <v>347</v>
      </c>
      <c r="E342" s="10">
        <v>0.97665277506783199</v>
      </c>
      <c r="F342" s="10">
        <v>0.97665277506783199</v>
      </c>
      <c r="G342" s="10">
        <v>0.97665277506783199</v>
      </c>
      <c r="H342" s="10">
        <v>0.97665277506783199</v>
      </c>
      <c r="I342" s="10">
        <v>0.97665277506783199</v>
      </c>
      <c r="J342" s="10">
        <v>0.97665277506783199</v>
      </c>
      <c r="K342" s="10">
        <v>0.97665277506783199</v>
      </c>
      <c r="L342" s="10">
        <v>0.97665277506783199</v>
      </c>
      <c r="M342" s="10">
        <v>0.97665277506783199</v>
      </c>
      <c r="N342" s="10">
        <v>0.97665277506783199</v>
      </c>
      <c r="O342" s="10">
        <v>0.97665277506783199</v>
      </c>
      <c r="P342" s="10">
        <v>0.97665277506783199</v>
      </c>
      <c r="Q342" s="10">
        <v>0.9766527750678321</v>
      </c>
      <c r="R342" s="10">
        <v>0.97707117818435296</v>
      </c>
      <c r="S342" s="10">
        <v>0.97748958130087393</v>
      </c>
      <c r="T342" s="10">
        <v>0.97790798441739502</v>
      </c>
      <c r="U342" s="10">
        <v>0.97832638753391588</v>
      </c>
      <c r="V342" s="10">
        <v>0.97874479065043696</v>
      </c>
      <c r="W342" s="10">
        <v>0.97916319376695804</v>
      </c>
      <c r="X342" s="10">
        <v>0.97958159688347901</v>
      </c>
      <c r="Y342" s="10">
        <v>0.98</v>
      </c>
      <c r="Z342" s="13">
        <v>0.98041840311652106</v>
      </c>
      <c r="AA342" s="13">
        <v>0.98251041869912581</v>
      </c>
      <c r="AB342" s="13">
        <v>0.98460243428173089</v>
      </c>
      <c r="AC342" s="13">
        <v>0.98669444986433585</v>
      </c>
    </row>
    <row r="343" spans="1:29" x14ac:dyDescent="0.2">
      <c r="A343" s="2" t="s">
        <v>339</v>
      </c>
      <c r="B343" s="2" t="str">
        <f>LEFT(C343,2)</f>
        <v>99</v>
      </c>
      <c r="C343" s="2">
        <v>99009</v>
      </c>
      <c r="D343" s="2" t="s">
        <v>348</v>
      </c>
      <c r="E343" s="10">
        <v>0.89243036396608222</v>
      </c>
      <c r="F343" s="10">
        <v>0.89589768338968045</v>
      </c>
      <c r="G343" s="10">
        <v>0.89936500281327891</v>
      </c>
      <c r="H343" s="10">
        <v>0.90283232223687726</v>
      </c>
      <c r="I343" s="10">
        <v>0.9062996416604755</v>
      </c>
      <c r="J343" s="10">
        <v>0.90976696108407396</v>
      </c>
      <c r="K343" s="10">
        <v>0.91323428050767219</v>
      </c>
      <c r="L343" s="10">
        <v>0.91670159993127054</v>
      </c>
      <c r="M343" s="10">
        <v>0.920168919354869</v>
      </c>
      <c r="N343" s="10">
        <v>0.92363623877846734</v>
      </c>
      <c r="O343" s="10">
        <v>0.92710355820206569</v>
      </c>
      <c r="P343" s="10">
        <v>0.93057087762566404</v>
      </c>
      <c r="Q343" s="10">
        <v>0.93403819704926239</v>
      </c>
      <c r="R343" s="10">
        <v>0.93750551647286073</v>
      </c>
      <c r="S343" s="10">
        <v>0.94097283589645908</v>
      </c>
      <c r="T343" s="10">
        <v>0.94444015532005743</v>
      </c>
      <c r="U343" s="10">
        <v>0.94790747474365578</v>
      </c>
      <c r="V343" s="10">
        <v>0.95137479416725501</v>
      </c>
      <c r="W343" s="10">
        <v>0.95484211359085336</v>
      </c>
      <c r="X343" s="10">
        <v>0.95830943301445171</v>
      </c>
      <c r="Y343" s="10">
        <v>0.96177675243805005</v>
      </c>
      <c r="Z343" s="13">
        <v>0.96524407186164751</v>
      </c>
      <c r="AA343" s="13">
        <v>0.98258066897964014</v>
      </c>
      <c r="AB343" s="13">
        <v>0.98755377931976018</v>
      </c>
      <c r="AC343" s="13">
        <v>0.99252688965988001</v>
      </c>
    </row>
    <row r="344" spans="1:29" x14ac:dyDescent="0.2">
      <c r="A344" s="2"/>
      <c r="B344" s="2"/>
      <c r="C344" s="2">
        <v>99010</v>
      </c>
      <c r="D344" s="3" t="s">
        <v>349</v>
      </c>
      <c r="E344" s="10">
        <v>0.99873544325931107</v>
      </c>
      <c r="F344" s="10">
        <v>0.99873544325931107</v>
      </c>
      <c r="G344" s="10">
        <v>0.99873544325931107</v>
      </c>
      <c r="H344" s="10">
        <v>0.99873544325931107</v>
      </c>
      <c r="I344" s="10">
        <v>0.99873544325931118</v>
      </c>
      <c r="J344" s="10">
        <v>0.99873544325931107</v>
      </c>
      <c r="K344" s="10">
        <v>0.99873544325931107</v>
      </c>
      <c r="L344" s="10">
        <v>0.99873544325931118</v>
      </c>
      <c r="M344" s="10">
        <v>0.99873544325931118</v>
      </c>
      <c r="N344" s="10">
        <v>0.99873544325931107</v>
      </c>
      <c r="O344" s="10">
        <v>0.99873544325931118</v>
      </c>
      <c r="P344" s="10">
        <v>0.99873544325931107</v>
      </c>
      <c r="Q344" s="10">
        <v>0.99873544325931107</v>
      </c>
      <c r="R344" s="10">
        <v>0.99873544325931107</v>
      </c>
      <c r="S344" s="10">
        <v>0.99873544325931107</v>
      </c>
      <c r="T344" s="10">
        <v>0.99873544325931107</v>
      </c>
      <c r="U344" s="10">
        <v>0.99873544325931107</v>
      </c>
      <c r="V344" s="10">
        <v>0.99873544325931107</v>
      </c>
      <c r="W344" s="10">
        <v>0.99873544325931107</v>
      </c>
      <c r="X344" s="10">
        <v>0.99873544325931107</v>
      </c>
      <c r="Y344" s="10">
        <v>0.99873544325931107</v>
      </c>
      <c r="Z344" s="13">
        <v>0.99873544325931107</v>
      </c>
      <c r="AA344" s="13">
        <v>0.99873544325931107</v>
      </c>
      <c r="AB344" s="13">
        <v>0.99873544325931107</v>
      </c>
      <c r="AC344" s="13">
        <v>0.99873544325931107</v>
      </c>
    </row>
    <row r="345" spans="1:29" x14ac:dyDescent="0.2">
      <c r="A345" s="2" t="s">
        <v>339</v>
      </c>
      <c r="B345" s="2" t="str">
        <f>LEFT(C345,2)</f>
        <v>99</v>
      </c>
      <c r="C345" s="2">
        <v>99011</v>
      </c>
      <c r="D345" s="2" t="s">
        <v>350</v>
      </c>
      <c r="E345" s="10">
        <v>0.98726869264329786</v>
      </c>
      <c r="F345" s="10">
        <v>0.98726869264329775</v>
      </c>
      <c r="G345" s="10">
        <v>0.98726869264329775</v>
      </c>
      <c r="H345" s="10">
        <v>0.98726869264329775</v>
      </c>
      <c r="I345" s="10">
        <v>0.98726869264329775</v>
      </c>
      <c r="J345" s="10">
        <v>0.98726869264329775</v>
      </c>
      <c r="K345" s="10">
        <v>0.98726869264329775</v>
      </c>
      <c r="L345" s="10">
        <v>0.98726869264329775</v>
      </c>
      <c r="M345" s="10">
        <v>0.98726869264329775</v>
      </c>
      <c r="N345" s="10">
        <v>0.98726869264329764</v>
      </c>
      <c r="O345" s="10">
        <v>0.98726869264329764</v>
      </c>
      <c r="P345" s="10">
        <v>0.98726869264329775</v>
      </c>
      <c r="Q345" s="10">
        <v>0.98726869264329775</v>
      </c>
      <c r="R345" s="10">
        <v>0.98726869264329775</v>
      </c>
      <c r="S345" s="10">
        <v>0.98726869264329775</v>
      </c>
      <c r="T345" s="10">
        <v>0.98726869264329775</v>
      </c>
      <c r="U345" s="10">
        <v>0.98726869264329775</v>
      </c>
      <c r="V345" s="10">
        <v>0.98726869264329775</v>
      </c>
      <c r="W345" s="10">
        <v>0.98726869264329775</v>
      </c>
      <c r="X345" s="10">
        <v>0.98726869264329786</v>
      </c>
      <c r="Y345" s="10">
        <v>0.98726869264329775</v>
      </c>
      <c r="Z345" s="13">
        <v>0.98726869264329775</v>
      </c>
      <c r="AA345" s="13">
        <v>0.98726869264329786</v>
      </c>
      <c r="AB345" s="13">
        <v>0.98726869264329775</v>
      </c>
      <c r="AC345" s="13">
        <v>0.98726869264329775</v>
      </c>
    </row>
    <row r="346" spans="1:29" x14ac:dyDescent="0.2">
      <c r="A346" s="2"/>
      <c r="B346" s="2"/>
      <c r="C346" s="2">
        <v>99012</v>
      </c>
      <c r="D346" s="3" t="s">
        <v>351</v>
      </c>
      <c r="E346" s="10">
        <v>0.89240528252257612</v>
      </c>
      <c r="F346" s="10">
        <v>0.89823510615888402</v>
      </c>
      <c r="G346" s="10">
        <v>0.90406492979519193</v>
      </c>
      <c r="H346" s="10">
        <v>0.90989475343149984</v>
      </c>
      <c r="I346" s="10">
        <v>0.91572457706780774</v>
      </c>
      <c r="J346" s="10">
        <v>0.92155440070411743</v>
      </c>
      <c r="K346" s="10">
        <v>0.92738422434042533</v>
      </c>
      <c r="L346" s="10">
        <v>0.93321404797673313</v>
      </c>
      <c r="M346" s="10">
        <v>0.93904387161304126</v>
      </c>
      <c r="N346" s="10">
        <v>0.94487369524934917</v>
      </c>
      <c r="O346" s="10">
        <v>0.95070351888565696</v>
      </c>
      <c r="P346" s="10">
        <v>0.95653334252196476</v>
      </c>
      <c r="Q346" s="10">
        <v>0.96236316615827278</v>
      </c>
      <c r="R346" s="10">
        <v>0.96581777038848837</v>
      </c>
      <c r="S346" s="10">
        <v>0.96927237461870408</v>
      </c>
      <c r="T346" s="10">
        <v>0.97272697884892079</v>
      </c>
      <c r="U346" s="10">
        <v>0.97618158307913661</v>
      </c>
      <c r="V346" s="10">
        <v>0.9796361873093522</v>
      </c>
      <c r="W346" s="10">
        <v>0.98309079153956791</v>
      </c>
      <c r="X346" s="10">
        <v>0.98654539576978362</v>
      </c>
      <c r="Y346" s="10">
        <v>0.99000000000000021</v>
      </c>
      <c r="Z346" s="13">
        <v>0.99083333333333323</v>
      </c>
      <c r="AA346" s="13">
        <v>0.99499999999999988</v>
      </c>
      <c r="AB346" s="13">
        <v>0.99583333333333335</v>
      </c>
      <c r="AC346" s="13">
        <v>0.9966666666666667</v>
      </c>
    </row>
    <row r="347" spans="1:29" x14ac:dyDescent="0.2">
      <c r="A347" s="2" t="s">
        <v>339</v>
      </c>
      <c r="B347" s="2" t="str">
        <f t="shared" ref="B347:B352" si="19">LEFT(C347,2)</f>
        <v>99</v>
      </c>
      <c r="C347" s="2">
        <v>99013</v>
      </c>
      <c r="D347" s="2" t="s">
        <v>352</v>
      </c>
      <c r="E347" s="10">
        <v>0.9942846745913495</v>
      </c>
      <c r="F347" s="10">
        <v>0.9942846745913495</v>
      </c>
      <c r="G347" s="10">
        <v>0.9942846745913495</v>
      </c>
      <c r="H347" s="10">
        <v>0.99428467459134962</v>
      </c>
      <c r="I347" s="10">
        <v>0.9942846745913495</v>
      </c>
      <c r="J347" s="10">
        <v>0.99428467459134939</v>
      </c>
      <c r="K347" s="10">
        <v>0.99428467459134939</v>
      </c>
      <c r="L347" s="10">
        <v>0.99428467459134939</v>
      </c>
      <c r="M347" s="10">
        <v>0.99428467459134962</v>
      </c>
      <c r="N347" s="10">
        <v>0.9942846745913495</v>
      </c>
      <c r="O347" s="10">
        <v>0.99428467459134939</v>
      </c>
      <c r="P347" s="10">
        <v>0.99428467459134939</v>
      </c>
      <c r="Q347" s="10">
        <v>0.9942846745913495</v>
      </c>
      <c r="R347" s="10">
        <v>0.9942846745913495</v>
      </c>
      <c r="S347" s="10">
        <v>0.9942846745913495</v>
      </c>
      <c r="T347" s="10">
        <v>0.99428467459134939</v>
      </c>
      <c r="U347" s="10">
        <v>0.99428467459134939</v>
      </c>
      <c r="V347" s="10">
        <v>0.99428467459134939</v>
      </c>
      <c r="W347" s="10">
        <v>0.99428467459134962</v>
      </c>
      <c r="X347" s="10">
        <v>0.9942846745913495</v>
      </c>
      <c r="Y347" s="10">
        <v>0.9942846745913495</v>
      </c>
      <c r="Z347" s="13">
        <v>0.99428467459134962</v>
      </c>
      <c r="AA347" s="13">
        <v>0.9942846745913495</v>
      </c>
      <c r="AB347" s="13">
        <v>0.9942846745913495</v>
      </c>
      <c r="AC347" s="13">
        <v>0.99428467459134962</v>
      </c>
    </row>
    <row r="348" spans="1:29" x14ac:dyDescent="0.2">
      <c r="A348" s="2" t="s">
        <v>339</v>
      </c>
      <c r="B348" s="2" t="str">
        <f t="shared" si="19"/>
        <v>99</v>
      </c>
      <c r="C348" s="2">
        <v>99014</v>
      </c>
      <c r="D348" s="2" t="s">
        <v>353</v>
      </c>
      <c r="E348" s="10">
        <v>0.98952550125813887</v>
      </c>
      <c r="F348" s="10">
        <v>0.98952550125813887</v>
      </c>
      <c r="G348" s="10">
        <v>0.98952550125813887</v>
      </c>
      <c r="H348" s="10">
        <v>0.98952550125813887</v>
      </c>
      <c r="I348" s="10">
        <v>0.98952550125813876</v>
      </c>
      <c r="J348" s="10">
        <v>0.98952550125813887</v>
      </c>
      <c r="K348" s="10">
        <v>0.98952550125813887</v>
      </c>
      <c r="L348" s="10">
        <v>0.98952550125813887</v>
      </c>
      <c r="M348" s="10">
        <v>0.98952550125813898</v>
      </c>
      <c r="N348" s="10">
        <v>0.98952550125813887</v>
      </c>
      <c r="O348" s="10">
        <v>0.98952550125813898</v>
      </c>
      <c r="P348" s="10">
        <v>0.98952550125813887</v>
      </c>
      <c r="Q348" s="10">
        <v>0.98952550125813887</v>
      </c>
      <c r="R348" s="10">
        <v>0.98952550125813887</v>
      </c>
      <c r="S348" s="10">
        <v>0.98952550125813876</v>
      </c>
      <c r="T348" s="10">
        <v>0.98952550125813887</v>
      </c>
      <c r="U348" s="10">
        <v>0.98952550125813876</v>
      </c>
      <c r="V348" s="10">
        <v>0.98952550125813887</v>
      </c>
      <c r="W348" s="10">
        <v>0.98952550125813887</v>
      </c>
      <c r="X348" s="10">
        <v>0.98952550125813887</v>
      </c>
      <c r="Y348" s="10">
        <v>0.98952550125813876</v>
      </c>
      <c r="Z348" s="13">
        <v>0.98952550125813887</v>
      </c>
      <c r="AA348" s="13">
        <v>0.98952550125813898</v>
      </c>
      <c r="AB348" s="13">
        <v>0.98952550125813887</v>
      </c>
      <c r="AC348" s="13">
        <v>0.98952550125813898</v>
      </c>
    </row>
    <row r="349" spans="1:29" x14ac:dyDescent="0.2">
      <c r="A349" s="2" t="s">
        <v>339</v>
      </c>
      <c r="B349" s="2" t="str">
        <f t="shared" si="19"/>
        <v>99</v>
      </c>
      <c r="C349" s="2">
        <v>99015</v>
      </c>
      <c r="D349" s="2" t="s">
        <v>354</v>
      </c>
      <c r="E349" s="10">
        <v>0.94901559314003359</v>
      </c>
      <c r="F349" s="10">
        <v>0.94901559314003348</v>
      </c>
      <c r="G349" s="10">
        <v>0.9490155931400337</v>
      </c>
      <c r="H349" s="10">
        <v>0.94901559314003348</v>
      </c>
      <c r="I349" s="10">
        <v>0.9490155931400337</v>
      </c>
      <c r="J349" s="10">
        <v>0.94901559314003359</v>
      </c>
      <c r="K349" s="10">
        <v>0.94901559314003359</v>
      </c>
      <c r="L349" s="10">
        <v>0.94901559314003359</v>
      </c>
      <c r="M349" s="10">
        <v>0.94901559314003348</v>
      </c>
      <c r="N349" s="10">
        <v>0.94901559314003359</v>
      </c>
      <c r="O349" s="10">
        <v>0.94901559314003359</v>
      </c>
      <c r="P349" s="10">
        <v>0.94901559314003359</v>
      </c>
      <c r="Q349" s="10">
        <v>0.94901559314003359</v>
      </c>
      <c r="R349" s="10">
        <v>0.95038864399752909</v>
      </c>
      <c r="S349" s="10">
        <v>0.95176169485502504</v>
      </c>
      <c r="T349" s="10">
        <v>0.95313474571252077</v>
      </c>
      <c r="U349" s="10">
        <v>0.95450779657001694</v>
      </c>
      <c r="V349" s="10">
        <v>0.95588084742751245</v>
      </c>
      <c r="W349" s="10">
        <v>0.95725389828500806</v>
      </c>
      <c r="X349" s="10">
        <v>0.95862694914250413</v>
      </c>
      <c r="Y349" s="10">
        <v>0.95999999999999974</v>
      </c>
      <c r="Z349" s="13">
        <v>0.96137305085749558</v>
      </c>
      <c r="AA349" s="13">
        <v>0.96823830514497455</v>
      </c>
      <c r="AB349" s="13">
        <v>0.97510355943245353</v>
      </c>
      <c r="AC349" s="13">
        <v>0.9819688137199325</v>
      </c>
    </row>
    <row r="350" spans="1:29" x14ac:dyDescent="0.2">
      <c r="A350" s="2" t="s">
        <v>339</v>
      </c>
      <c r="B350" s="2" t="str">
        <f t="shared" si="19"/>
        <v>99</v>
      </c>
      <c r="C350" s="2">
        <v>99016</v>
      </c>
      <c r="D350" s="2" t="s">
        <v>355</v>
      </c>
      <c r="E350" s="10">
        <v>0.98187519362562736</v>
      </c>
      <c r="F350" s="10">
        <v>0.98187519362562725</v>
      </c>
      <c r="G350" s="10">
        <v>0.98187519362562725</v>
      </c>
      <c r="H350" s="10">
        <v>0.98187519362562725</v>
      </c>
      <c r="I350" s="10">
        <v>0.98187519362562725</v>
      </c>
      <c r="J350" s="10">
        <v>0.98187519362562725</v>
      </c>
      <c r="K350" s="10">
        <v>0.98187519362562725</v>
      </c>
      <c r="L350" s="10">
        <v>0.98187519362562725</v>
      </c>
      <c r="M350" s="10">
        <v>0.98187519362562725</v>
      </c>
      <c r="N350" s="10">
        <v>0.98187519362562714</v>
      </c>
      <c r="O350" s="10">
        <v>0.98187519362562725</v>
      </c>
      <c r="P350" s="10">
        <v>0.98187519362562714</v>
      </c>
      <c r="Q350" s="10">
        <v>0.98187519362562725</v>
      </c>
      <c r="R350" s="10">
        <v>0.98187519362562725</v>
      </c>
      <c r="S350" s="10">
        <v>0.98187519362562725</v>
      </c>
      <c r="T350" s="10">
        <v>0.98187519362562725</v>
      </c>
      <c r="U350" s="10">
        <v>0.98187519362562725</v>
      </c>
      <c r="V350" s="10">
        <v>0.98187519362562736</v>
      </c>
      <c r="W350" s="10">
        <v>0.98187519362562725</v>
      </c>
      <c r="X350" s="10">
        <v>0.98187519362562725</v>
      </c>
      <c r="Y350" s="10">
        <v>0.98187519362562714</v>
      </c>
      <c r="Z350" s="13">
        <v>0.98187519362562736</v>
      </c>
      <c r="AA350" s="13">
        <v>0.98187519362562725</v>
      </c>
      <c r="AB350" s="13">
        <v>0.98187519362562714</v>
      </c>
      <c r="AC350" s="13">
        <v>0.98187519362562736</v>
      </c>
    </row>
    <row r="351" spans="1:29" x14ac:dyDescent="0.2">
      <c r="A351" s="2" t="s">
        <v>339</v>
      </c>
      <c r="B351" s="2" t="str">
        <f t="shared" si="19"/>
        <v>99</v>
      </c>
      <c r="C351" s="2">
        <v>99017</v>
      </c>
      <c r="D351" s="2" t="s">
        <v>356</v>
      </c>
      <c r="E351" s="10">
        <v>0.97053785382170954</v>
      </c>
      <c r="F351" s="10">
        <v>0.97122308382713141</v>
      </c>
      <c r="G351" s="10">
        <v>0.97190831383255349</v>
      </c>
      <c r="H351" s="10">
        <v>0.97259354383797536</v>
      </c>
      <c r="I351" s="10">
        <v>0.97327877384339723</v>
      </c>
      <c r="J351" s="10">
        <v>0.97396400384881932</v>
      </c>
      <c r="K351" s="10">
        <v>0.97464923385424118</v>
      </c>
      <c r="L351" s="10">
        <v>0.97533446385966305</v>
      </c>
      <c r="M351" s="10">
        <v>0.97601969386508525</v>
      </c>
      <c r="N351" s="10">
        <v>0.97670492387050711</v>
      </c>
      <c r="O351" s="10">
        <v>0.97739015387592887</v>
      </c>
      <c r="P351" s="10">
        <v>0.97807538388135096</v>
      </c>
      <c r="Q351" s="10">
        <v>0.97876061388677282</v>
      </c>
      <c r="R351" s="10">
        <v>0.97944584389219458</v>
      </c>
      <c r="S351" s="10">
        <v>0.98013107389761678</v>
      </c>
      <c r="T351" s="10">
        <v>0.98081630390303853</v>
      </c>
      <c r="U351" s="10">
        <v>0.98150153390846062</v>
      </c>
      <c r="V351" s="10">
        <v>0.98218676391388249</v>
      </c>
      <c r="W351" s="10">
        <v>0.98287199391930435</v>
      </c>
      <c r="X351" s="10">
        <v>0.98355722392472655</v>
      </c>
      <c r="Y351" s="10">
        <v>0.98424245393014831</v>
      </c>
      <c r="Z351" s="13">
        <v>0.9849276839355704</v>
      </c>
      <c r="AA351" s="13">
        <v>0.98835383396267973</v>
      </c>
      <c r="AB351" s="13">
        <v>0.99140255597512006</v>
      </c>
      <c r="AC351" s="13">
        <v>0.99445127798756006</v>
      </c>
    </row>
    <row r="352" spans="1:29" x14ac:dyDescent="0.2">
      <c r="A352" s="2" t="s">
        <v>339</v>
      </c>
      <c r="B352" s="2" t="str">
        <f t="shared" si="19"/>
        <v>99</v>
      </c>
      <c r="C352" s="2">
        <v>99018</v>
      </c>
      <c r="D352" s="2" t="s">
        <v>357</v>
      </c>
      <c r="E352" s="10">
        <v>0.98418674368683812</v>
      </c>
      <c r="F352" s="10">
        <v>0.98454479261855021</v>
      </c>
      <c r="G352" s="10">
        <v>0.98490284155026198</v>
      </c>
      <c r="H352" s="10">
        <v>0.98526089048197396</v>
      </c>
      <c r="I352" s="10">
        <v>0.98561893941368572</v>
      </c>
      <c r="J352" s="10">
        <v>0.98597698834539749</v>
      </c>
      <c r="K352" s="10">
        <v>0.98633503727710936</v>
      </c>
      <c r="L352" s="10">
        <v>0.98669308620882124</v>
      </c>
      <c r="M352" s="10">
        <v>0.98705113514053311</v>
      </c>
      <c r="N352" s="10">
        <v>0.98740918407224487</v>
      </c>
      <c r="O352" s="10">
        <v>0.98776723300395686</v>
      </c>
      <c r="P352" s="10">
        <v>0.98812528193566873</v>
      </c>
      <c r="Q352" s="10">
        <v>0.98848333086738061</v>
      </c>
      <c r="R352" s="10">
        <v>0.98867291450895789</v>
      </c>
      <c r="S352" s="10">
        <v>0.98886249815053551</v>
      </c>
      <c r="T352" s="10">
        <v>0.98905208179211279</v>
      </c>
      <c r="U352" s="10">
        <v>0.98924166543369019</v>
      </c>
      <c r="V352" s="10">
        <v>0.98943124907526769</v>
      </c>
      <c r="W352" s="10">
        <v>0.9896208327168452</v>
      </c>
      <c r="X352" s="10">
        <v>0.9898104163584226</v>
      </c>
      <c r="Y352" s="10">
        <v>0.9900000000000001</v>
      </c>
      <c r="Z352" s="13">
        <v>0.99018958364157739</v>
      </c>
      <c r="AA352" s="13">
        <v>0.99113750184946459</v>
      </c>
      <c r="AB352" s="13">
        <v>0.99208542005735167</v>
      </c>
      <c r="AC352" s="13">
        <v>0.99303333826523887</v>
      </c>
    </row>
    <row r="353" spans="1:29" x14ac:dyDescent="0.2">
      <c r="A353" s="2"/>
      <c r="B353" s="2"/>
      <c r="C353" s="2">
        <v>99019</v>
      </c>
      <c r="D353" s="3" t="s">
        <v>358</v>
      </c>
      <c r="E353" s="10">
        <v>0.98978243978243963</v>
      </c>
      <c r="F353" s="10">
        <v>0.98978243978243974</v>
      </c>
      <c r="G353" s="10">
        <v>0.98978243978243974</v>
      </c>
      <c r="H353" s="10">
        <v>0.98978243978243963</v>
      </c>
      <c r="I353" s="10">
        <v>0.98978243978243974</v>
      </c>
      <c r="J353" s="10">
        <v>0.98978243978243974</v>
      </c>
      <c r="K353" s="10">
        <v>0.98978243978243974</v>
      </c>
      <c r="L353" s="10">
        <v>0.98978243978243974</v>
      </c>
      <c r="M353" s="10">
        <v>0.98978243978243974</v>
      </c>
      <c r="N353" s="10">
        <v>0.98978243978243974</v>
      </c>
      <c r="O353" s="10">
        <v>0.98978243978243974</v>
      </c>
      <c r="P353" s="10">
        <v>0.98978243978243974</v>
      </c>
      <c r="Q353" s="10">
        <v>0.98978243978243974</v>
      </c>
      <c r="R353" s="10">
        <v>0.98978243978243974</v>
      </c>
      <c r="S353" s="10">
        <v>0.98978243978243974</v>
      </c>
      <c r="T353" s="10">
        <v>0.98978243978243974</v>
      </c>
      <c r="U353" s="10">
        <v>0.98978243978243974</v>
      </c>
      <c r="V353" s="10">
        <v>0.98978243978243974</v>
      </c>
      <c r="W353" s="10">
        <v>0.98978243978243974</v>
      </c>
      <c r="X353" s="10">
        <v>0.98978243978243974</v>
      </c>
      <c r="Y353" s="10">
        <v>0.98978243978243974</v>
      </c>
      <c r="Z353" s="13">
        <v>0.98978243978243985</v>
      </c>
      <c r="AA353" s="13">
        <v>0.98978243978243974</v>
      </c>
      <c r="AB353" s="13">
        <v>0.98978243978243974</v>
      </c>
      <c r="AC353" s="13">
        <v>0.98978243978243974</v>
      </c>
    </row>
    <row r="354" spans="1:29" x14ac:dyDescent="0.2">
      <c r="A354" s="2" t="s">
        <v>339</v>
      </c>
      <c r="B354" s="2" t="str">
        <f t="shared" ref="B354:B363" si="20">LEFT(C354,2)</f>
        <v>99</v>
      </c>
      <c r="C354" s="2">
        <v>99020</v>
      </c>
      <c r="D354" s="2" t="s">
        <v>359</v>
      </c>
      <c r="E354" s="10">
        <v>0.96131403814092753</v>
      </c>
      <c r="F354" s="10">
        <v>0.96299530253379828</v>
      </c>
      <c r="G354" s="10">
        <v>0.96467656692666937</v>
      </c>
      <c r="H354" s="10">
        <v>0.96635783131954012</v>
      </c>
      <c r="I354" s="10">
        <v>0.96803909571241153</v>
      </c>
      <c r="J354" s="10">
        <v>0.96972036010528218</v>
      </c>
      <c r="K354" s="10">
        <v>0.97140162449815326</v>
      </c>
      <c r="L354" s="10">
        <v>0.97308288889102401</v>
      </c>
      <c r="M354" s="10">
        <v>0.97476415328389521</v>
      </c>
      <c r="N354" s="10">
        <v>0.97644541767676607</v>
      </c>
      <c r="O354" s="10">
        <v>0.97812668206963682</v>
      </c>
      <c r="P354" s="10">
        <v>0.97980794646250802</v>
      </c>
      <c r="Q354" s="10">
        <v>0.98148921085537877</v>
      </c>
      <c r="R354" s="10">
        <v>0.9825530594984565</v>
      </c>
      <c r="S354" s="10">
        <v>0.98361690814153424</v>
      </c>
      <c r="T354" s="10">
        <v>0.98468075678461164</v>
      </c>
      <c r="U354" s="10">
        <v>0.98574460542768949</v>
      </c>
      <c r="V354" s="10">
        <v>0.98680845407076689</v>
      </c>
      <c r="W354" s="10">
        <v>0.9878723027138443</v>
      </c>
      <c r="X354" s="10">
        <v>0.98893615135692214</v>
      </c>
      <c r="Y354" s="10">
        <v>0.98999999999999955</v>
      </c>
      <c r="Z354" s="13">
        <v>0.99083333333333312</v>
      </c>
      <c r="AA354" s="13">
        <v>0.99499999999999977</v>
      </c>
      <c r="AB354" s="13">
        <v>0.99583333333333324</v>
      </c>
      <c r="AC354" s="13">
        <v>0.9966666666666667</v>
      </c>
    </row>
    <row r="355" spans="1:29" x14ac:dyDescent="0.2">
      <c r="A355" s="2" t="s">
        <v>339</v>
      </c>
      <c r="B355" s="2" t="str">
        <f t="shared" si="20"/>
        <v>99</v>
      </c>
      <c r="C355" s="2">
        <v>99021</v>
      </c>
      <c r="D355" s="2" t="s">
        <v>360</v>
      </c>
      <c r="E355" s="10">
        <v>0.96980841738906265</v>
      </c>
      <c r="F355" s="10">
        <v>0.96980841738906265</v>
      </c>
      <c r="G355" s="10">
        <v>0.96980841738906265</v>
      </c>
      <c r="H355" s="10">
        <v>0.96980841738906265</v>
      </c>
      <c r="I355" s="10">
        <v>0.96980841738906265</v>
      </c>
      <c r="J355" s="10">
        <v>0.96980841738906265</v>
      </c>
      <c r="K355" s="10">
        <v>0.96980841738906265</v>
      </c>
      <c r="L355" s="10">
        <v>0.96980841738906265</v>
      </c>
      <c r="M355" s="10">
        <v>0.96980841738906265</v>
      </c>
      <c r="N355" s="10">
        <v>0.96980841738906265</v>
      </c>
      <c r="O355" s="10">
        <v>0.96980841738906265</v>
      </c>
      <c r="P355" s="10">
        <v>0.96980841738906265</v>
      </c>
      <c r="Q355" s="10">
        <v>0.96980841738906265</v>
      </c>
      <c r="R355" s="10">
        <v>0.9710823652154299</v>
      </c>
      <c r="S355" s="10">
        <v>0.97235631304179693</v>
      </c>
      <c r="T355" s="10">
        <v>0.97363026086816395</v>
      </c>
      <c r="U355" s="10">
        <v>0.97490420869453143</v>
      </c>
      <c r="V355" s="10">
        <v>0.97617815652089845</v>
      </c>
      <c r="W355" s="10">
        <v>0.97745210434726548</v>
      </c>
      <c r="X355" s="10">
        <v>0.97872605217363295</v>
      </c>
      <c r="Y355" s="10">
        <v>0.98</v>
      </c>
      <c r="Z355" s="13">
        <v>0.98127394782636745</v>
      </c>
      <c r="AA355" s="13">
        <v>0.98764368695820304</v>
      </c>
      <c r="AB355" s="13">
        <v>0.99092912463880178</v>
      </c>
      <c r="AC355" s="13">
        <v>0.99421456231940086</v>
      </c>
    </row>
    <row r="356" spans="1:29" x14ac:dyDescent="0.2">
      <c r="A356" s="2" t="s">
        <v>3</v>
      </c>
      <c r="B356" s="2" t="str">
        <f t="shared" si="20"/>
        <v>99</v>
      </c>
      <c r="C356" s="2">
        <v>99022</v>
      </c>
      <c r="D356" s="2" t="s">
        <v>361</v>
      </c>
      <c r="E356" s="10">
        <v>0.99594082571342613</v>
      </c>
      <c r="F356" s="10">
        <v>0.99594082571342601</v>
      </c>
      <c r="G356" s="10">
        <v>0.99594082571342601</v>
      </c>
      <c r="H356" s="10">
        <v>0.99594082571342601</v>
      </c>
      <c r="I356" s="10">
        <v>0.99594082571342601</v>
      </c>
      <c r="J356" s="10">
        <v>0.99594082571342601</v>
      </c>
      <c r="K356" s="10">
        <v>0.99594082571342601</v>
      </c>
      <c r="L356" s="10">
        <v>0.9959408257134259</v>
      </c>
      <c r="M356" s="10">
        <v>0.99594082571342601</v>
      </c>
      <c r="N356" s="10">
        <v>0.99594082571342601</v>
      </c>
      <c r="O356" s="10">
        <v>0.99594082571342601</v>
      </c>
      <c r="P356" s="10">
        <v>0.99594082571342601</v>
      </c>
      <c r="Q356" s="10">
        <v>0.99594082571342601</v>
      </c>
      <c r="R356" s="10">
        <v>0.99594082571342601</v>
      </c>
      <c r="S356" s="10">
        <v>0.99594082571342601</v>
      </c>
      <c r="T356" s="10">
        <v>0.9959408257134259</v>
      </c>
      <c r="U356" s="10">
        <v>0.99594082571342601</v>
      </c>
      <c r="V356" s="10">
        <v>0.9959408257134259</v>
      </c>
      <c r="W356" s="10">
        <v>0.99594082571342613</v>
      </c>
      <c r="X356" s="10">
        <v>0.99594082571342601</v>
      </c>
      <c r="Y356" s="10">
        <v>0.99594082571342601</v>
      </c>
      <c r="Z356" s="13">
        <v>0.99594082571342601</v>
      </c>
      <c r="AA356" s="13">
        <v>0.99594082571342601</v>
      </c>
      <c r="AB356" s="13">
        <v>0.99594082571342601</v>
      </c>
      <c r="AC356" s="13">
        <v>0.99594082571342613</v>
      </c>
    </row>
    <row r="357" spans="1:29" x14ac:dyDescent="0.2">
      <c r="A357" s="2" t="s">
        <v>339</v>
      </c>
      <c r="B357" s="2" t="str">
        <f t="shared" si="20"/>
        <v>99</v>
      </c>
      <c r="C357" s="2">
        <v>99023</v>
      </c>
      <c r="D357" s="2" t="s">
        <v>362</v>
      </c>
      <c r="E357" s="10">
        <v>0.9970628600474416</v>
      </c>
      <c r="F357" s="10">
        <v>0.9970628600474416</v>
      </c>
      <c r="G357" s="10">
        <v>0.9970628600474416</v>
      </c>
      <c r="H357" s="10">
        <v>0.9970628600474416</v>
      </c>
      <c r="I357" s="10">
        <v>0.9970628600474416</v>
      </c>
      <c r="J357" s="10">
        <v>0.9970628600474416</v>
      </c>
      <c r="K357" s="10">
        <v>0.9970628600474416</v>
      </c>
      <c r="L357" s="10">
        <v>0.9970628600474416</v>
      </c>
      <c r="M357" s="10">
        <v>0.99706286004744171</v>
      </c>
      <c r="N357" s="10">
        <v>0.9970628600474416</v>
      </c>
      <c r="O357" s="10">
        <v>0.9970628600474416</v>
      </c>
      <c r="P357" s="10">
        <v>0.9970628600474416</v>
      </c>
      <c r="Q357" s="10">
        <v>0.9970628600474416</v>
      </c>
      <c r="R357" s="10">
        <v>0.9970628600474416</v>
      </c>
      <c r="S357" s="10">
        <v>0.9970628600474416</v>
      </c>
      <c r="T357" s="10">
        <v>0.99706286004744171</v>
      </c>
      <c r="U357" s="10">
        <v>0.9970628600474416</v>
      </c>
      <c r="V357" s="10">
        <v>0.9970628600474416</v>
      </c>
      <c r="W357" s="10">
        <v>0.99706286004744149</v>
      </c>
      <c r="X357" s="10">
        <v>0.9970628600474416</v>
      </c>
      <c r="Y357" s="10">
        <v>0.9970628600474416</v>
      </c>
      <c r="Z357" s="13">
        <v>0.9970628600474416</v>
      </c>
      <c r="AA357" s="13">
        <v>0.9970628600474416</v>
      </c>
      <c r="AB357" s="13">
        <v>0.9970628600474416</v>
      </c>
      <c r="AC357" s="13">
        <v>0.9970628600474416</v>
      </c>
    </row>
    <row r="358" spans="1:29" x14ac:dyDescent="0.2">
      <c r="A358" s="2" t="s">
        <v>339</v>
      </c>
      <c r="B358" s="2" t="str">
        <f t="shared" si="20"/>
        <v>99</v>
      </c>
      <c r="C358" s="2">
        <v>99024</v>
      </c>
      <c r="D358" s="2" t="s">
        <v>363</v>
      </c>
      <c r="E358" s="10">
        <v>0.95278230823531107</v>
      </c>
      <c r="F358" s="10">
        <v>0.95310359396742095</v>
      </c>
      <c r="G358" s="10">
        <v>0.95342487969953071</v>
      </c>
      <c r="H358" s="10">
        <v>0.95374616543164048</v>
      </c>
      <c r="I358" s="10">
        <v>0.95406745116375047</v>
      </c>
      <c r="J358" s="10">
        <v>0.95438873689586012</v>
      </c>
      <c r="K358" s="10">
        <v>0.95471002262796989</v>
      </c>
      <c r="L358" s="10">
        <v>0.95503130836007966</v>
      </c>
      <c r="M358" s="10">
        <v>0.95535259409218953</v>
      </c>
      <c r="N358" s="10">
        <v>0.9556738798242993</v>
      </c>
      <c r="O358" s="10">
        <v>0.95599516555640907</v>
      </c>
      <c r="P358" s="10">
        <v>0.95631645128851894</v>
      </c>
      <c r="Q358" s="10">
        <v>0.95663773702062871</v>
      </c>
      <c r="R358" s="10">
        <v>0.95768301989304994</v>
      </c>
      <c r="S358" s="10">
        <v>0.95872830276547139</v>
      </c>
      <c r="T358" s="10">
        <v>0.95977358563789283</v>
      </c>
      <c r="U358" s="10">
        <v>0.96081886851031417</v>
      </c>
      <c r="V358" s="10">
        <v>0.96186415138273573</v>
      </c>
      <c r="W358" s="10">
        <v>0.96290943425515718</v>
      </c>
      <c r="X358" s="10">
        <v>0.96395471712757863</v>
      </c>
      <c r="Y358" s="10">
        <v>0.96500000000000008</v>
      </c>
      <c r="Z358" s="13">
        <v>0.96604528287242186</v>
      </c>
      <c r="AA358" s="13">
        <v>0.97127169723452855</v>
      </c>
      <c r="AB358" s="13">
        <v>0.97649811159663547</v>
      </c>
      <c r="AC358" s="13">
        <v>0.98172452595874204</v>
      </c>
    </row>
    <row r="359" spans="1:29" x14ac:dyDescent="0.2">
      <c r="A359" s="2" t="s">
        <v>339</v>
      </c>
      <c r="B359" s="2" t="str">
        <f t="shared" si="20"/>
        <v>99</v>
      </c>
      <c r="C359" s="2">
        <v>99025</v>
      </c>
      <c r="D359" s="2" t="s">
        <v>364</v>
      </c>
      <c r="E359" s="10">
        <v>0.96412541250010664</v>
      </c>
      <c r="F359" s="10">
        <v>0.96488218749799826</v>
      </c>
      <c r="G359" s="10">
        <v>0.96563896249589021</v>
      </c>
      <c r="H359" s="10">
        <v>0.96639573749378171</v>
      </c>
      <c r="I359" s="10">
        <v>0.96715251249167322</v>
      </c>
      <c r="J359" s="10">
        <v>0.96790928748956517</v>
      </c>
      <c r="K359" s="10">
        <v>0.96866606248745679</v>
      </c>
      <c r="L359" s="10">
        <v>0.96942283748534841</v>
      </c>
      <c r="M359" s="10">
        <v>0.97017961248324025</v>
      </c>
      <c r="N359" s="10">
        <v>0.97093638748113198</v>
      </c>
      <c r="O359" s="10">
        <v>0.97169316247902349</v>
      </c>
      <c r="P359" s="10">
        <v>0.97244993747691533</v>
      </c>
      <c r="Q359" s="10">
        <v>0.97320671247480695</v>
      </c>
      <c r="R359" s="10">
        <v>0.97396348747269823</v>
      </c>
      <c r="S359" s="10">
        <v>0.97472026247059018</v>
      </c>
      <c r="T359" s="10">
        <v>0.9754770374684818</v>
      </c>
      <c r="U359" s="10">
        <v>0.97623381246637364</v>
      </c>
      <c r="V359" s="10">
        <v>0.97699058746426526</v>
      </c>
      <c r="W359" s="10">
        <v>0.97774736246215677</v>
      </c>
      <c r="X359" s="10">
        <v>0.97850413746004861</v>
      </c>
      <c r="Y359" s="10">
        <v>0.97926091245794034</v>
      </c>
      <c r="Z359" s="13">
        <v>0.9800176874558324</v>
      </c>
      <c r="AA359" s="13">
        <v>0.98380156244529071</v>
      </c>
      <c r="AB359" s="13">
        <v>0.98758543743474914</v>
      </c>
      <c r="AC359" s="13">
        <v>0.99136931242420767</v>
      </c>
    </row>
    <row r="360" spans="1:29" x14ac:dyDescent="0.2">
      <c r="A360" s="2" t="s">
        <v>339</v>
      </c>
      <c r="B360" s="2" t="str">
        <f t="shared" si="20"/>
        <v>99</v>
      </c>
      <c r="C360" s="2">
        <v>99026</v>
      </c>
      <c r="D360" s="2" t="s">
        <v>365</v>
      </c>
      <c r="E360" s="10">
        <v>0.97089511394964645</v>
      </c>
      <c r="F360" s="10">
        <v>0.97225782790356052</v>
      </c>
      <c r="G360" s="10">
        <v>0.97362054185747515</v>
      </c>
      <c r="H360" s="10">
        <v>0.97498325581138912</v>
      </c>
      <c r="I360" s="10">
        <v>0.97634596976530352</v>
      </c>
      <c r="J360" s="10">
        <v>0.97770868371921771</v>
      </c>
      <c r="K360" s="10">
        <v>0.97907139767313223</v>
      </c>
      <c r="L360" s="10">
        <v>0.98043411162704619</v>
      </c>
      <c r="M360" s="10">
        <v>0.98179682558096093</v>
      </c>
      <c r="N360" s="10">
        <v>0.98315953953487489</v>
      </c>
      <c r="O360" s="10">
        <v>0.98452225348878897</v>
      </c>
      <c r="P360" s="10">
        <v>0.9858849674427036</v>
      </c>
      <c r="Q360" s="10">
        <v>0.98724768139661745</v>
      </c>
      <c r="R360" s="10">
        <v>0.9875917212220402</v>
      </c>
      <c r="S360" s="10">
        <v>0.98793576104746306</v>
      </c>
      <c r="T360" s="10">
        <v>0.98827980087288603</v>
      </c>
      <c r="U360" s="10">
        <v>0.98862384069830878</v>
      </c>
      <c r="V360" s="10">
        <v>0.98896788052373152</v>
      </c>
      <c r="W360" s="10">
        <v>0.98931192034915427</v>
      </c>
      <c r="X360" s="10">
        <v>0.98965596017457713</v>
      </c>
      <c r="Y360" s="10">
        <v>0.98999999999999977</v>
      </c>
      <c r="Z360" s="13">
        <v>0.99034403982542274</v>
      </c>
      <c r="AA360" s="13">
        <v>0.99206423895253659</v>
      </c>
      <c r="AB360" s="13">
        <v>0.99378443807965045</v>
      </c>
      <c r="AC360" s="13">
        <v>0.9955046372067643</v>
      </c>
    </row>
    <row r="361" spans="1:29" x14ac:dyDescent="0.2">
      <c r="A361" s="2" t="s">
        <v>339</v>
      </c>
      <c r="B361" s="2" t="str">
        <f t="shared" si="20"/>
        <v>99</v>
      </c>
      <c r="C361" s="2">
        <v>99027</v>
      </c>
      <c r="D361" s="2" t="s">
        <v>366</v>
      </c>
      <c r="E361" s="10">
        <v>0.98700767129166167</v>
      </c>
      <c r="F361" s="10">
        <v>0.98717732905449385</v>
      </c>
      <c r="G361" s="10">
        <v>0.98734698681732569</v>
      </c>
      <c r="H361" s="10">
        <v>0.98751664458015775</v>
      </c>
      <c r="I361" s="10">
        <v>0.98768630234298993</v>
      </c>
      <c r="J361" s="10">
        <v>0.98785596010582177</v>
      </c>
      <c r="K361" s="10">
        <v>0.98802561786865362</v>
      </c>
      <c r="L361" s="10">
        <v>0.9881952756314859</v>
      </c>
      <c r="M361" s="10">
        <v>0.98836493339431786</v>
      </c>
      <c r="N361" s="10">
        <v>0.98853459115714981</v>
      </c>
      <c r="O361" s="10">
        <v>0.98870424891998177</v>
      </c>
      <c r="P361" s="10">
        <v>0.98887390668281372</v>
      </c>
      <c r="Q361" s="10">
        <v>0.9890435644456459</v>
      </c>
      <c r="R361" s="10">
        <v>0.98916311888994002</v>
      </c>
      <c r="S361" s="10">
        <v>0.98928267333423436</v>
      </c>
      <c r="T361" s="10">
        <v>0.98940222777852849</v>
      </c>
      <c r="U361" s="10">
        <v>0.98952178222282283</v>
      </c>
      <c r="V361" s="10">
        <v>0.98964133666711729</v>
      </c>
      <c r="W361" s="10">
        <v>0.98976089111141141</v>
      </c>
      <c r="X361" s="10">
        <v>0.98988044555570576</v>
      </c>
      <c r="Y361" s="10">
        <v>0.9900000000000001</v>
      </c>
      <c r="Z361" s="13">
        <v>0.99011955444429434</v>
      </c>
      <c r="AA361" s="13">
        <v>0.9907173266657654</v>
      </c>
      <c r="AB361" s="13">
        <v>0.99131509888723679</v>
      </c>
      <c r="AC361" s="13">
        <v>0.99191287110870796</v>
      </c>
    </row>
    <row r="362" spans="1:29" x14ac:dyDescent="0.2">
      <c r="A362" s="2" t="s">
        <v>339</v>
      </c>
      <c r="B362" s="2" t="str">
        <f t="shared" si="20"/>
        <v>99</v>
      </c>
      <c r="C362" s="2">
        <v>99028</v>
      </c>
      <c r="D362" s="3" t="s">
        <v>377</v>
      </c>
      <c r="E362" s="10">
        <v>0.92027745726465282</v>
      </c>
      <c r="F362" s="10">
        <v>0.9243355412357559</v>
      </c>
      <c r="G362" s="10">
        <v>0.92845884568089088</v>
      </c>
      <c r="H362" s="10">
        <v>0.93297861305741148</v>
      </c>
      <c r="I362" s="10">
        <v>0.93709662359421275</v>
      </c>
      <c r="J362" s="10">
        <v>0.94180480567552949</v>
      </c>
      <c r="K362" s="10">
        <v>0.94603262039052172</v>
      </c>
      <c r="L362" s="10">
        <v>0.95022096408428414</v>
      </c>
      <c r="M362" s="10">
        <v>0.95431598286368291</v>
      </c>
      <c r="N362" s="10">
        <v>0.95856879169499676</v>
      </c>
      <c r="O362" s="10">
        <v>0.96245096877973912</v>
      </c>
      <c r="P362" s="10">
        <v>0.96688972867693213</v>
      </c>
      <c r="Q362" s="10">
        <v>0.971030272693713</v>
      </c>
      <c r="R362" s="10">
        <v>0.97347288525275755</v>
      </c>
      <c r="S362" s="10">
        <v>0.97580637609451837</v>
      </c>
      <c r="T362" s="10">
        <v>0.97816042852451446</v>
      </c>
      <c r="U362" s="10">
        <v>0.98051448095450999</v>
      </c>
      <c r="V362" s="10">
        <v>0.98286853338450564</v>
      </c>
      <c r="W362" s="10">
        <v>0.98522258581450095</v>
      </c>
      <c r="X362" s="10">
        <v>0.98757663824449637</v>
      </c>
      <c r="Y362" s="10">
        <v>0.98993069067449246</v>
      </c>
      <c r="Z362" s="13">
        <v>0.99049854453780073</v>
      </c>
      <c r="AA362" s="13">
        <v>0.99333781385434272</v>
      </c>
      <c r="AB362" s="13">
        <v>0.99390566771765143</v>
      </c>
      <c r="AC362" s="13">
        <v>0.9944735215809597</v>
      </c>
    </row>
    <row r="363" spans="1:29" x14ac:dyDescent="0.2">
      <c r="A363" s="2" t="s">
        <v>339</v>
      </c>
      <c r="B363" s="2" t="str">
        <f t="shared" si="20"/>
        <v>99</v>
      </c>
      <c r="C363" s="2">
        <v>99029</v>
      </c>
      <c r="D363" s="3" t="s">
        <v>378</v>
      </c>
      <c r="E363" s="10">
        <v>0.99063982468382694</v>
      </c>
      <c r="F363" s="10">
        <v>0.99071675704280371</v>
      </c>
      <c r="G363" s="10">
        <v>0.99084164525816087</v>
      </c>
      <c r="H363" s="10">
        <v>0.99089656257761016</v>
      </c>
      <c r="I363" s="10">
        <v>0.99090344911872774</v>
      </c>
      <c r="J363" s="10">
        <v>0.99102019793354745</v>
      </c>
      <c r="K363" s="10">
        <v>0.99108041576909067</v>
      </c>
      <c r="L363" s="10">
        <v>0.99110962430905047</v>
      </c>
      <c r="M363" s="10">
        <v>0.99108660593714271</v>
      </c>
      <c r="N363" s="10">
        <v>0.99079630130041374</v>
      </c>
      <c r="O363" s="10">
        <v>0.99068959383683419</v>
      </c>
      <c r="P363" s="10">
        <v>0.99071690424698766</v>
      </c>
      <c r="Q363" s="10">
        <v>0.99055689880702213</v>
      </c>
      <c r="R363" s="10">
        <v>0.99046348784941418</v>
      </c>
      <c r="S363" s="10">
        <v>0.9904297593706809</v>
      </c>
      <c r="T363" s="10">
        <v>0.99047600791607437</v>
      </c>
      <c r="U363" s="10">
        <v>0.99042993275647406</v>
      </c>
      <c r="V363" s="10">
        <v>0.99042993275647395</v>
      </c>
      <c r="W363" s="10">
        <v>0.99042993275647395</v>
      </c>
      <c r="X363" s="10">
        <v>0.99042993275647406</v>
      </c>
      <c r="Y363" s="10">
        <v>0.99042993275647406</v>
      </c>
      <c r="Z363" s="13">
        <v>0.99042993275647395</v>
      </c>
      <c r="AA363" s="13">
        <v>0.97462694373041314</v>
      </c>
      <c r="AB363" s="13">
        <v>0.95956283875814552</v>
      </c>
      <c r="AC363" s="13">
        <v>0.9423902670120794</v>
      </c>
    </row>
    <row r="364" spans="1:29" x14ac:dyDescent="0.2">
      <c r="A364" s="2" t="s">
        <v>200</v>
      </c>
      <c r="B364" s="2">
        <v>48</v>
      </c>
      <c r="C364" s="2">
        <v>48018</v>
      </c>
      <c r="D364" s="2" t="s">
        <v>367</v>
      </c>
      <c r="E364" s="10">
        <v>0.89199999999999946</v>
      </c>
      <c r="F364" s="10">
        <v>0.89599999999999991</v>
      </c>
      <c r="G364" s="10">
        <v>0.90000000000000047</v>
      </c>
      <c r="H364" s="10">
        <v>0.90399999999999991</v>
      </c>
      <c r="I364" s="10">
        <v>0.90799999999999959</v>
      </c>
      <c r="J364" s="10">
        <v>0.91199999999999903</v>
      </c>
      <c r="K364" s="10">
        <v>0.91600000000000048</v>
      </c>
      <c r="L364" s="10">
        <v>0.91999999999999993</v>
      </c>
      <c r="M364" s="10">
        <v>0.92399999999999949</v>
      </c>
      <c r="N364" s="10">
        <v>0.92799999999999894</v>
      </c>
      <c r="O364" s="10">
        <v>0.93199999999999861</v>
      </c>
      <c r="P364" s="10">
        <v>0.93599999999999994</v>
      </c>
      <c r="Q364" s="10">
        <v>0.9399999999999995</v>
      </c>
      <c r="R364" s="10">
        <v>0.94399999999999906</v>
      </c>
      <c r="S364" s="10">
        <v>0.94799999999999873</v>
      </c>
      <c r="T364" s="10">
        <v>0.95200000000000007</v>
      </c>
      <c r="U364" s="10">
        <v>0.95599999999999952</v>
      </c>
      <c r="V364" s="10">
        <v>0.95999999999999908</v>
      </c>
      <c r="W364" s="10">
        <v>0.96399999999999852</v>
      </c>
      <c r="X364" s="10">
        <v>0.9679999999999982</v>
      </c>
      <c r="Y364" s="10">
        <v>0.97199999999999964</v>
      </c>
      <c r="Z364" s="13">
        <v>0.975833333333333</v>
      </c>
      <c r="AA364" s="13">
        <v>0.99500000000000011</v>
      </c>
      <c r="AB364" s="13">
        <v>0.99583333333333335</v>
      </c>
      <c r="AC364" s="13">
        <v>0.9966666666666667</v>
      </c>
    </row>
    <row r="365" spans="1:29" x14ac:dyDescent="0.2">
      <c r="A365" s="2" t="s">
        <v>200</v>
      </c>
      <c r="B365" s="2">
        <v>48</v>
      </c>
      <c r="C365" s="2">
        <v>48026</v>
      </c>
      <c r="D365" s="2" t="s">
        <v>368</v>
      </c>
      <c r="E365" s="10">
        <v>0.91799999999999993</v>
      </c>
      <c r="F365" s="10">
        <v>0.91899999999999993</v>
      </c>
      <c r="G365" s="10">
        <v>0.91999999999999971</v>
      </c>
      <c r="H365" s="10">
        <v>0.92099999999999949</v>
      </c>
      <c r="I365" s="10">
        <v>0.92199999999999993</v>
      </c>
      <c r="J365" s="10">
        <v>0.92299999999999982</v>
      </c>
      <c r="K365" s="10">
        <v>0.92399999999999971</v>
      </c>
      <c r="L365" s="10">
        <v>0.92500000000000004</v>
      </c>
      <c r="M365" s="10">
        <v>0.92599999999999982</v>
      </c>
      <c r="N365" s="10">
        <v>0.92699999999999982</v>
      </c>
      <c r="O365" s="10">
        <v>0.9279999999999996</v>
      </c>
      <c r="P365" s="10">
        <v>0.9289999999999996</v>
      </c>
      <c r="Q365" s="10">
        <v>0.92999999999999994</v>
      </c>
      <c r="R365" s="10">
        <v>0.93249999999999922</v>
      </c>
      <c r="S365" s="10">
        <v>0.93499999999999961</v>
      </c>
      <c r="T365" s="10">
        <v>0.93749999999999911</v>
      </c>
      <c r="U365" s="10">
        <v>0.9399999999999995</v>
      </c>
      <c r="V365" s="10">
        <v>0.94249999999999901</v>
      </c>
      <c r="W365" s="10">
        <v>0.94499999999999951</v>
      </c>
      <c r="X365" s="10">
        <v>0.94749999999999979</v>
      </c>
      <c r="Y365" s="10">
        <v>0.94999999999999918</v>
      </c>
      <c r="Z365" s="13">
        <v>0.95250000000000057</v>
      </c>
      <c r="AA365" s="13">
        <v>0.96499999999999897</v>
      </c>
      <c r="AB365" s="13">
        <v>0.97583333333333222</v>
      </c>
      <c r="AC365" s="13">
        <v>0.98666666666666636</v>
      </c>
    </row>
    <row r="366" spans="1:29" x14ac:dyDescent="0.2">
      <c r="A366" s="2" t="s">
        <v>200</v>
      </c>
      <c r="B366" s="2">
        <v>48</v>
      </c>
      <c r="C366" s="2">
        <v>48031</v>
      </c>
      <c r="D366" s="2" t="s">
        <v>369</v>
      </c>
      <c r="E366" s="10">
        <v>0.81117134824409476</v>
      </c>
      <c r="F366" s="10">
        <v>0.81558567412204752</v>
      </c>
      <c r="G366" s="10">
        <v>0.82000000000000028</v>
      </c>
      <c r="H366" s="10">
        <v>0.82441432587795305</v>
      </c>
      <c r="I366" s="10">
        <v>0.82882865175590581</v>
      </c>
      <c r="J366" s="10">
        <v>0.83324297763385691</v>
      </c>
      <c r="K366" s="10">
        <v>0.83765730351180956</v>
      </c>
      <c r="L366" s="10">
        <v>0.84207162938976243</v>
      </c>
      <c r="M366" s="10">
        <v>0.84648595526771508</v>
      </c>
      <c r="N366" s="10">
        <v>0.85090028114566774</v>
      </c>
      <c r="O366" s="10">
        <v>0.85531460702362061</v>
      </c>
      <c r="P366" s="10">
        <v>0.85972893290157337</v>
      </c>
      <c r="Q366" s="10">
        <v>0.86414325877952614</v>
      </c>
      <c r="R366" s="10">
        <v>0.87112535143208625</v>
      </c>
      <c r="S366" s="10">
        <v>0.87810744408464469</v>
      </c>
      <c r="T366" s="10">
        <v>0.88508953673720481</v>
      </c>
      <c r="U366" s="10">
        <v>0.89207162938976303</v>
      </c>
      <c r="V366" s="10">
        <v>0.89905372204232314</v>
      </c>
      <c r="W366" s="10">
        <v>0.90603581469488148</v>
      </c>
      <c r="X366" s="10">
        <v>0.91301790734744159</v>
      </c>
      <c r="Y366" s="10">
        <v>0.91999999999999993</v>
      </c>
      <c r="Z366" s="13">
        <v>0.92698209265256004</v>
      </c>
      <c r="AA366" s="13">
        <v>0.96189255591535705</v>
      </c>
      <c r="AB366" s="13">
        <v>0.97376170394356976</v>
      </c>
      <c r="AC366" s="13">
        <v>0.98563085197178513</v>
      </c>
    </row>
    <row r="368" spans="1:29" x14ac:dyDescent="0.2">
      <c r="B368" s="4">
        <v>33</v>
      </c>
      <c r="E368" s="42">
        <f>'Presenti equivalenti serviti'!E395/(Residenti!E368+Fluttuanti!E368/365+Fluttuanti!AD368/365)</f>
        <v>0.92482039347566836</v>
      </c>
      <c r="F368" s="42">
        <f>'Presenti equivalenti serviti'!F395/(Residenti!F368+Fluttuanti!F368/365+Fluttuanti!AE368/365)</f>
        <v>0.92607314315854139</v>
      </c>
      <c r="G368" s="42">
        <f>'Presenti equivalenti serviti'!G395/(Residenti!G368+Fluttuanti!G368/365+Fluttuanti!AF368/365)</f>
        <v>0.92769314995422381</v>
      </c>
      <c r="H368" s="42">
        <f>'Presenti equivalenti serviti'!H395/(Residenti!H368+Fluttuanti!H368/365+Fluttuanti!AG368/365)</f>
        <v>0.92941629951213867</v>
      </c>
      <c r="I368" s="42">
        <f>'Presenti equivalenti serviti'!I395/(Residenti!I368+Fluttuanti!I368/365+Fluttuanti!AH368/365)</f>
        <v>0.9309072577810753</v>
      </c>
      <c r="J368" s="42">
        <f>'Presenti equivalenti serviti'!J395/(Residenti!J368+Fluttuanti!J368/365+Fluttuanti!AI368/365)</f>
        <v>0.9324915271715114</v>
      </c>
      <c r="K368" s="42">
        <f>'Presenti equivalenti serviti'!K395/(Residenti!K368+Fluttuanti!K368/365+Fluttuanti!AJ368/365)</f>
        <v>0.93411785311300088</v>
      </c>
      <c r="L368" s="42">
        <f>'Presenti equivalenti serviti'!L395/(Residenti!L368+Fluttuanti!L368/365+Fluttuanti!AK368/365)</f>
        <v>0.93582415907448391</v>
      </c>
      <c r="M368" s="42">
        <f>'Presenti equivalenti serviti'!M395/(Residenti!M368+Fluttuanti!M368/365+Fluttuanti!AL368/365)</f>
        <v>0.93744051561409358</v>
      </c>
      <c r="N368" s="42">
        <f>'Presenti equivalenti serviti'!N395/(Residenti!N368+Fluttuanti!N368/365+Fluttuanti!AM368/365)</f>
        <v>0.93919126099776296</v>
      </c>
      <c r="O368" s="42">
        <f>'Presenti equivalenti serviti'!O395/(Residenti!O368+Fluttuanti!O368/365+Fluttuanti!AN368/365)</f>
        <v>0.94069001530197116</v>
      </c>
      <c r="P368" s="42">
        <f>'Presenti equivalenti serviti'!P395/(Residenti!P368+Fluttuanti!P368/365+Fluttuanti!AO368/365)</f>
        <v>0.94221781341825273</v>
      </c>
      <c r="Q368" s="42">
        <f>'Presenti equivalenti serviti'!Q395/(Residenti!Q368+Fluttuanti!Q368/365+Fluttuanti!AP368/365)</f>
        <v>0.94372814697569107</v>
      </c>
      <c r="R368" s="42">
        <f>'Presenti equivalenti serviti'!R395/(Residenti!R368+Fluttuanti!R368/365+Fluttuanti!AQ368/365)</f>
        <v>0.94542531943955666</v>
      </c>
      <c r="S368" s="42">
        <f>'Presenti equivalenti serviti'!S395/(Residenti!S368+Fluttuanti!S368/365+Fluttuanti!AR368/365)</f>
        <v>0.94719022521756779</v>
      </c>
      <c r="T368" s="42">
        <f>'Presenti equivalenti serviti'!T395/(Residenti!T368+Fluttuanti!T368/365+Fluttuanti!AS368/365)</f>
        <v>0.94893140851516833</v>
      </c>
      <c r="U368" s="42">
        <f>'Presenti equivalenti serviti'!U395/(Residenti!U368+Fluttuanti!U368/365+Fluttuanti!AT368/365)</f>
        <v>0.95074772633868188</v>
      </c>
      <c r="V368" s="42">
        <f>'Presenti equivalenti serviti'!V395/(Residenti!V368+Fluttuanti!V368/365+Fluttuanti!AU368/365)</f>
        <v>0.95235394873236556</v>
      </c>
      <c r="W368" s="42">
        <f>'Presenti equivalenti serviti'!W395/(Residenti!W368+Fluttuanti!W368/365+Fluttuanti!AV368/365)</f>
        <v>0.95427394359044593</v>
      </c>
      <c r="X368" s="42">
        <f>'Presenti equivalenti serviti'!X395/(Residenti!X368+Fluttuanti!X368/365+Fluttuanti!AW368/365)</f>
        <v>0.95595228903386809</v>
      </c>
      <c r="Y368" s="42">
        <f>'Presenti equivalenti serviti'!Y395/(Residenti!Y368+Fluttuanti!Y368/365+Fluttuanti!AX368/365)</f>
        <v>0.9576142804488923</v>
      </c>
      <c r="Z368" s="43">
        <f>'Presenti equivalenti serviti'!Z395/(Residenti!Z368+Fluttuanti!Z368/365+Fluttuanti!AY368/365)</f>
        <v>0.96010419471872654</v>
      </c>
      <c r="AA368" s="43">
        <f>'Presenti equivalenti serviti'!AA395/(Residenti!AA368+Fluttuanti!AA368/365+Fluttuanti!AZ368/365)</f>
        <v>0.96830827877297398</v>
      </c>
      <c r="AB368" s="43">
        <f>'Presenti equivalenti serviti'!AB395/(Residenti!AB368+Fluttuanti!AB368/365+Fluttuanti!BA368/365)</f>
        <v>0.97371010743206643</v>
      </c>
      <c r="AC368" s="43">
        <f>'Presenti equivalenti serviti'!AC395/(Residenti!AC368+Fluttuanti!AC368/365+Fluttuanti!BB368/365)</f>
        <v>0.97894114478731065</v>
      </c>
    </row>
    <row r="369" spans="1:29" x14ac:dyDescent="0.2">
      <c r="B369" s="4">
        <v>34</v>
      </c>
      <c r="E369" s="42">
        <f>'Presenti equivalenti serviti'!E396/(Residenti!E369+Fluttuanti!E369/365+Fluttuanti!AD369/365)</f>
        <v>0.92321141554592934</v>
      </c>
      <c r="F369" s="42">
        <f>'Presenti equivalenti serviti'!F396/(Residenti!F369+Fluttuanti!F369/365+Fluttuanti!AE369/365)</f>
        <v>0.92469185156494416</v>
      </c>
      <c r="G369" s="42">
        <f>'Presenti equivalenti serviti'!G396/(Residenti!G369+Fluttuanti!G369/365+Fluttuanti!AF369/365)</f>
        <v>0.9261055608634412</v>
      </c>
      <c r="H369" s="42">
        <f>'Presenti equivalenti serviti'!H396/(Residenti!H369+Fluttuanti!H369/365+Fluttuanti!AG369/365)</f>
        <v>0.92753790414580273</v>
      </c>
      <c r="I369" s="42">
        <f>'Presenti equivalenti serviti'!I396/(Residenti!I369+Fluttuanti!I369/365+Fluttuanti!AH369/365)</f>
        <v>0.92877793282016752</v>
      </c>
      <c r="J369" s="42">
        <f>'Presenti equivalenti serviti'!J396/(Residenti!J369+Fluttuanti!J369/365+Fluttuanti!AI369/365)</f>
        <v>0.93015539995988472</v>
      </c>
      <c r="K369" s="42">
        <f>'Presenti equivalenti serviti'!K396/(Residenti!K369+Fluttuanti!K369/365+Fluttuanti!AJ369/365)</f>
        <v>0.93153769161430888</v>
      </c>
      <c r="L369" s="42">
        <f>'Presenti equivalenti serviti'!L396/(Residenti!L369+Fluttuanti!L369/365+Fluttuanti!AK369/365)</f>
        <v>0.93293616682472535</v>
      </c>
      <c r="M369" s="42">
        <f>'Presenti equivalenti serviti'!M396/(Residenti!M369+Fluttuanti!M369/365+Fluttuanti!AL369/365)</f>
        <v>0.93441483963230765</v>
      </c>
      <c r="N369" s="42">
        <f>'Presenti equivalenti serviti'!N396/(Residenti!N369+Fluttuanti!N369/365+Fluttuanti!AM369/365)</f>
        <v>0.93589852668391926</v>
      </c>
      <c r="O369" s="42">
        <f>'Presenti equivalenti serviti'!O396/(Residenti!O369+Fluttuanti!O369/365+Fluttuanti!AN369/365)</f>
        <v>0.93730138779053707</v>
      </c>
      <c r="P369" s="42">
        <f>'Presenti equivalenti serviti'!P396/(Residenti!P369+Fluttuanti!P369/365+Fluttuanti!AO369/365)</f>
        <v>0.93872130774982743</v>
      </c>
      <c r="Q369" s="42">
        <f>'Presenti equivalenti serviti'!Q396/(Residenti!Q369+Fluttuanti!Q369/365+Fluttuanti!AP369/365)</f>
        <v>0.94020953551809605</v>
      </c>
      <c r="R369" s="42">
        <f>'Presenti equivalenti serviti'!R396/(Residenti!R369+Fluttuanti!R369/365+Fluttuanti!AQ369/365)</f>
        <v>0.9425771095340173</v>
      </c>
      <c r="S369" s="42">
        <f>'Presenti equivalenti serviti'!S396/(Residenti!S369+Fluttuanti!S369/365+Fluttuanti!AR369/365)</f>
        <v>0.94458934411111295</v>
      </c>
      <c r="T369" s="42">
        <f>'Presenti equivalenti serviti'!T396/(Residenti!T369+Fluttuanti!T369/365+Fluttuanti!AS369/365)</f>
        <v>0.94690165965363238</v>
      </c>
      <c r="U369" s="42">
        <f>'Presenti equivalenti serviti'!U396/(Residenti!U369+Fluttuanti!U369/365+Fluttuanti!AT369/365)</f>
        <v>0.94926237225643773</v>
      </c>
      <c r="V369" s="42">
        <f>'Presenti equivalenti serviti'!V396/(Residenti!V369+Fluttuanti!V369/365+Fluttuanti!AU369/365)</f>
        <v>0.95158202619664811</v>
      </c>
      <c r="W369" s="42">
        <f>'Presenti equivalenti serviti'!W396/(Residenti!W369+Fluttuanti!W369/365+Fluttuanti!AV369/365)</f>
        <v>0.95388476635111163</v>
      </c>
      <c r="X369" s="42">
        <f>'Presenti equivalenti serviti'!X396/(Residenti!X369+Fluttuanti!X369/365+Fluttuanti!AW369/365)</f>
        <v>0.95622092704635719</v>
      </c>
      <c r="Y369" s="42">
        <f>'Presenti equivalenti serviti'!Y396/(Residenti!Y369+Fluttuanti!Y369/365+Fluttuanti!AX369/365)</f>
        <v>0.95839104782125351</v>
      </c>
      <c r="Z369" s="43">
        <f>'Presenti equivalenti serviti'!Z396/(Residenti!Z369+Fluttuanti!Z369/365+Fluttuanti!AY369/365)</f>
        <v>0.96099992510891574</v>
      </c>
      <c r="AA369" s="43">
        <f>'Presenti equivalenti serviti'!AA396/(Residenti!AA369+Fluttuanti!AA369/365+Fluttuanti!AZ369/365)</f>
        <v>0.971930692838338</v>
      </c>
      <c r="AB369" s="43">
        <f>'Presenti equivalenti serviti'!AB396/(Residenti!AB369+Fluttuanti!AB369/365+Fluttuanti!BA369/365)</f>
        <v>0.97809084066003971</v>
      </c>
      <c r="AC369" s="43">
        <f>'Presenti equivalenti serviti'!AC396/(Residenti!AC369+Fluttuanti!AC369/365+Fluttuanti!BB369/365)</f>
        <v>0.98412642231773317</v>
      </c>
    </row>
    <row r="370" spans="1:29" x14ac:dyDescent="0.2">
      <c r="B370" s="4">
        <v>35</v>
      </c>
      <c r="E370" s="42">
        <f>'Presenti equivalenti serviti'!E397/(Residenti!E370+Fluttuanti!E370/365+Fluttuanti!AD370/365)</f>
        <v>0.91572497098727235</v>
      </c>
      <c r="F370" s="42">
        <f>'Presenti equivalenti serviti'!F397/(Residenti!F370+Fluttuanti!F370/365+Fluttuanti!AE370/365)</f>
        <v>0.91745717379014424</v>
      </c>
      <c r="G370" s="42">
        <f>'Presenti equivalenti serviti'!G397/(Residenti!G370+Fluttuanti!G370/365+Fluttuanti!AF370/365)</f>
        <v>0.91926680419979268</v>
      </c>
      <c r="H370" s="42">
        <f>'Presenti equivalenti serviti'!H397/(Residenti!H370+Fluttuanti!H370/365+Fluttuanti!AG370/365)</f>
        <v>0.92107761622828976</v>
      </c>
      <c r="I370" s="42">
        <f>'Presenti equivalenti serviti'!I397/(Residenti!I370+Fluttuanti!I370/365+Fluttuanti!AH370/365)</f>
        <v>0.92289446338436909</v>
      </c>
      <c r="J370" s="42">
        <f>'Presenti equivalenti serviti'!J397/(Residenti!J370+Fluttuanti!J370/365+Fluttuanti!AI370/365)</f>
        <v>0.92491415020200329</v>
      </c>
      <c r="K370" s="42">
        <f>'Presenti equivalenti serviti'!K397/(Residenti!K370+Fluttuanti!K370/365+Fluttuanti!AJ370/365)</f>
        <v>0.92676093766402412</v>
      </c>
      <c r="L370" s="42">
        <f>'Presenti equivalenti serviti'!L397/(Residenti!L370+Fluttuanti!L370/365+Fluttuanti!AK370/365)</f>
        <v>0.92877560061449094</v>
      </c>
      <c r="M370" s="42">
        <f>'Presenti equivalenti serviti'!M397/(Residenti!M370+Fluttuanti!M370/365+Fluttuanti!AL370/365)</f>
        <v>0.93055063883900413</v>
      </c>
      <c r="N370" s="42">
        <f>'Presenti equivalenti serviti'!N397/(Residenti!N370+Fluttuanti!N370/365+Fluttuanti!AM370/365)</f>
        <v>0.93239427462527658</v>
      </c>
      <c r="O370" s="42">
        <f>'Presenti equivalenti serviti'!O397/(Residenti!O370+Fluttuanti!O370/365+Fluttuanti!AN370/365)</f>
        <v>0.93418517020785041</v>
      </c>
      <c r="P370" s="42">
        <f>'Presenti equivalenti serviti'!P397/(Residenti!P370+Fluttuanti!P370/365+Fluttuanti!AO370/365)</f>
        <v>0.93599577766271203</v>
      </c>
      <c r="Q370" s="42">
        <f>'Presenti equivalenti serviti'!Q397/(Residenti!Q370+Fluttuanti!Q370/365+Fluttuanti!AP370/365)</f>
        <v>0.93771802449377872</v>
      </c>
      <c r="R370" s="42">
        <f>'Presenti equivalenti serviti'!R397/(Residenti!R370+Fluttuanti!R370/365+Fluttuanti!AQ370/365)</f>
        <v>0.9396255630415028</v>
      </c>
      <c r="S370" s="42">
        <f>'Presenti equivalenti serviti'!S397/(Residenti!S370+Fluttuanti!S370/365+Fluttuanti!AR370/365)</f>
        <v>0.941526187487843</v>
      </c>
      <c r="T370" s="42">
        <f>'Presenti equivalenti serviti'!T397/(Residenti!T370+Fluttuanti!T370/365+Fluttuanti!AS370/365)</f>
        <v>0.9433896930262633</v>
      </c>
      <c r="U370" s="42">
        <f>'Presenti equivalenti serviti'!U397/(Residenti!U370+Fluttuanti!U370/365+Fluttuanti!AT370/365)</f>
        <v>0.94516385832252992</v>
      </c>
      <c r="V370" s="42">
        <f>'Presenti equivalenti serviti'!V397/(Residenti!V370+Fluttuanti!V370/365+Fluttuanti!AU370/365)</f>
        <v>0.94701766618509919</v>
      </c>
      <c r="W370" s="42">
        <f>'Presenti equivalenti serviti'!W397/(Residenti!W370+Fluttuanti!W370/365+Fluttuanti!AV370/365)</f>
        <v>0.94890693875563226</v>
      </c>
      <c r="X370" s="42">
        <f>'Presenti equivalenti serviti'!X397/(Residenti!X370+Fluttuanti!X370/365+Fluttuanti!AW370/365)</f>
        <v>0.95071509006949495</v>
      </c>
      <c r="Y370" s="42">
        <f>'Presenti equivalenti serviti'!Y397/(Residenti!Y370+Fluttuanti!Y370/365+Fluttuanti!AX370/365)</f>
        <v>0.95257290159728591</v>
      </c>
      <c r="Z370" s="43">
        <f>'Presenti equivalenti serviti'!Z397/(Residenti!Z370+Fluttuanti!Z370/365+Fluttuanti!AY370/365)</f>
        <v>0.95443496693457464</v>
      </c>
      <c r="AA370" s="43">
        <f>'Presenti equivalenti serviti'!AA397/(Residenti!AA370+Fluttuanti!AA370/365+Fluttuanti!AZ370/365)</f>
        <v>0.96297505316546017</v>
      </c>
      <c r="AB370" s="43">
        <f>'Presenti equivalenti serviti'!AB397/(Residenti!AB370+Fluttuanti!AB370/365+Fluttuanti!BA370/365)</f>
        <v>0.96747676677169658</v>
      </c>
      <c r="AC370" s="43">
        <f>'Presenti equivalenti serviti'!AC397/(Residenti!AC370+Fluttuanti!AC370/365+Fluttuanti!BB370/365)</f>
        <v>0.97194094268861464</v>
      </c>
    </row>
    <row r="371" spans="1:29" x14ac:dyDescent="0.2">
      <c r="B371" s="4">
        <v>36</v>
      </c>
      <c r="E371" s="42">
        <f>'Presenti equivalenti serviti'!E398/(Residenti!E371+Fluttuanti!E371/365+Fluttuanti!AD371/365)</f>
        <v>0.97146119063471026</v>
      </c>
      <c r="F371" s="42">
        <f>'Presenti equivalenti serviti'!F398/(Residenti!F371+Fluttuanti!F371/365+Fluttuanti!AE371/365)</f>
        <v>0.97180152812366194</v>
      </c>
      <c r="G371" s="42">
        <f>'Presenti equivalenti serviti'!G398/(Residenti!G371+Fluttuanti!G371/365+Fluttuanti!AF371/365)</f>
        <v>0.97214557786429567</v>
      </c>
      <c r="H371" s="42">
        <f>'Presenti equivalenti serviti'!H398/(Residenti!H371+Fluttuanti!H371/365+Fluttuanti!AG371/365)</f>
        <v>0.97248510231459495</v>
      </c>
      <c r="I371" s="42">
        <f>'Presenti equivalenti serviti'!I398/(Residenti!I371+Fluttuanti!I371/365+Fluttuanti!AH371/365)</f>
        <v>0.972814766338707</v>
      </c>
      <c r="J371" s="42">
        <f>'Presenti equivalenti serviti'!J398/(Residenti!J371+Fluttuanti!J371/365+Fluttuanti!AI371/365)</f>
        <v>0.97318716809481709</v>
      </c>
      <c r="K371" s="42">
        <f>'Presenti equivalenti serviti'!K398/(Residenti!K371+Fluttuanti!K371/365+Fluttuanti!AJ371/365)</f>
        <v>0.97355784188511341</v>
      </c>
      <c r="L371" s="42">
        <f>'Presenti equivalenti serviti'!L398/(Residenti!L371+Fluttuanti!L371/365+Fluttuanti!AK371/365)</f>
        <v>0.97392415709103275</v>
      </c>
      <c r="M371" s="42">
        <f>'Presenti equivalenti serviti'!M398/(Residenti!M371+Fluttuanti!M371/365+Fluttuanti!AL371/365)</f>
        <v>0.97427222167906358</v>
      </c>
      <c r="N371" s="42">
        <f>'Presenti equivalenti serviti'!N398/(Residenti!N371+Fluttuanti!N371/365+Fluttuanti!AM371/365)</f>
        <v>0.97463766280907216</v>
      </c>
      <c r="O371" s="42">
        <f>'Presenti equivalenti serviti'!O398/(Residenti!O371+Fluttuanti!O371/365+Fluttuanti!AN371/365)</f>
        <v>0.9749994934675591</v>
      </c>
      <c r="P371" s="42">
        <f>'Presenti equivalenti serviti'!P398/(Residenti!P371+Fluttuanti!P371/365+Fluttuanti!AO371/365)</f>
        <v>0.97540037759419984</v>
      </c>
      <c r="Q371" s="42">
        <f>'Presenti equivalenti serviti'!Q398/(Residenti!Q371+Fluttuanti!Q371/365+Fluttuanti!AP371/365)</f>
        <v>0.97584687931612646</v>
      </c>
      <c r="R371" s="42">
        <f>'Presenti equivalenti serviti'!R398/(Residenti!R371+Fluttuanti!R371/365+Fluttuanti!AQ371/365)</f>
        <v>0.97647842674243213</v>
      </c>
      <c r="S371" s="42">
        <f>'Presenti equivalenti serviti'!S398/(Residenti!S371+Fluttuanti!S371/365+Fluttuanti!AR371/365)</f>
        <v>0.97712524790357635</v>
      </c>
      <c r="T371" s="42">
        <f>'Presenti equivalenti serviti'!T398/(Residenti!T371+Fluttuanti!T371/365+Fluttuanti!AS371/365)</f>
        <v>0.97781524188264191</v>
      </c>
      <c r="U371" s="42">
        <f>'Presenti equivalenti serviti'!U398/(Residenti!U371+Fluttuanti!U371/365+Fluttuanti!AT371/365)</f>
        <v>0.9785019677210075</v>
      </c>
      <c r="V371" s="42">
        <f>'Presenti equivalenti serviti'!V398/(Residenti!V371+Fluttuanti!V371/365+Fluttuanti!AU371/365)</f>
        <v>0.97915974893399715</v>
      </c>
      <c r="W371" s="42">
        <f>'Presenti equivalenti serviti'!W398/(Residenti!W371+Fluttuanti!W371/365+Fluttuanti!AV371/365)</f>
        <v>0.97980012522491389</v>
      </c>
      <c r="X371" s="42">
        <f>'Presenti equivalenti serviti'!X398/(Residenti!X371+Fluttuanti!X371/365+Fluttuanti!AW371/365)</f>
        <v>0.98048079977620273</v>
      </c>
      <c r="Y371" s="42">
        <f>'Presenti equivalenti serviti'!Y398/(Residenti!Y371+Fluttuanti!Y371/365+Fluttuanti!AX371/365)</f>
        <v>0.98115572233604609</v>
      </c>
      <c r="Z371" s="43">
        <f>'Presenti equivalenti serviti'!Z398/(Residenti!Z371+Fluttuanti!Z371/365+Fluttuanti!AY371/365)</f>
        <v>0.98178481268521933</v>
      </c>
      <c r="AA371" s="43">
        <f>'Presenti equivalenti serviti'!AA398/(Residenti!AA371+Fluttuanti!AA371/365+Fluttuanti!AZ371/365)</f>
        <v>0.98489296836185647</v>
      </c>
      <c r="AB371" s="43">
        <f>'Presenti equivalenti serviti'!AB398/(Residenti!AB371+Fluttuanti!AB371/365+Fluttuanti!BA371/365)</f>
        <v>0.98628845722920788</v>
      </c>
      <c r="AC371" s="43">
        <f>'Presenti equivalenti serviti'!AC398/(Residenti!AC371+Fluttuanti!AC371/365+Fluttuanti!BB371/365)</f>
        <v>0.98767611083515872</v>
      </c>
    </row>
    <row r="372" spans="1:29" x14ac:dyDescent="0.2">
      <c r="B372" s="4">
        <v>37</v>
      </c>
      <c r="E372" s="42">
        <f>'Presenti equivalenti serviti'!E399/(Residenti!E372+Fluttuanti!E372/365+Fluttuanti!AD372/365)</f>
        <v>0.99134069643592004</v>
      </c>
      <c r="F372" s="42">
        <f>'Presenti equivalenti serviti'!F399/(Residenti!F372+Fluttuanti!F372/365+Fluttuanti!AE372/365)</f>
        <v>0.99150550285216876</v>
      </c>
      <c r="G372" s="42">
        <f>'Presenti equivalenti serviti'!G399/(Residenti!G372+Fluttuanti!G372/365+Fluttuanti!AF372/365)</f>
        <v>0.99166841140660766</v>
      </c>
      <c r="H372" s="42">
        <f>'Presenti equivalenti serviti'!H399/(Residenti!H372+Fluttuanti!H372/365+Fluttuanti!AG372/365)</f>
        <v>0.9918224419586178</v>
      </c>
      <c r="I372" s="42">
        <f>'Presenti equivalenti serviti'!I399/(Residenti!I372+Fluttuanti!I372/365+Fluttuanti!AH372/365)</f>
        <v>0.99198064111814033</v>
      </c>
      <c r="J372" s="42">
        <f>'Presenti equivalenti serviti'!J399/(Residenti!J372+Fluttuanti!J372/365+Fluttuanti!AI372/365)</f>
        <v>0.99214930817347069</v>
      </c>
      <c r="K372" s="42">
        <f>'Presenti equivalenti serviti'!K399/(Residenti!K372+Fluttuanti!K372/365+Fluttuanti!AJ372/365)</f>
        <v>0.99234301034005856</v>
      </c>
      <c r="L372" s="42">
        <f>'Presenti equivalenti serviti'!L399/(Residenti!L372+Fluttuanti!L372/365+Fluttuanti!AK372/365)</f>
        <v>0.99252898746982643</v>
      </c>
      <c r="M372" s="42">
        <f>'Presenti equivalenti serviti'!M399/(Residenti!M372+Fluttuanti!M372/365+Fluttuanti!AL372/365)</f>
        <v>0.9926892979459081</v>
      </c>
      <c r="N372" s="42">
        <f>'Presenti equivalenti serviti'!N399/(Residenti!N372+Fluttuanti!N372/365+Fluttuanti!AM372/365)</f>
        <v>0.99287515600008147</v>
      </c>
      <c r="O372" s="42">
        <f>'Presenti equivalenti serviti'!O399/(Residenti!O372+Fluttuanti!O372/365+Fluttuanti!AN372/365)</f>
        <v>0.99308555397075049</v>
      </c>
      <c r="P372" s="42">
        <f>'Presenti equivalenti serviti'!P399/(Residenti!P372+Fluttuanti!P372/365+Fluttuanti!AO372/365)</f>
        <v>0.99329675517568949</v>
      </c>
      <c r="Q372" s="42">
        <f>'Presenti equivalenti serviti'!Q399/(Residenti!Q372+Fluttuanti!Q372/365+Fluttuanti!AP372/365)</f>
        <v>0.99351531610722221</v>
      </c>
      <c r="R372" s="42">
        <f>'Presenti equivalenti serviti'!R399/(Residenti!R372+Fluttuanti!R372/365+Fluttuanti!AQ372/365)</f>
        <v>0.99369757208076237</v>
      </c>
      <c r="S372" s="42">
        <f>'Presenti equivalenti serviti'!S399/(Residenti!S372+Fluttuanti!S372/365+Fluttuanti!AR372/365)</f>
        <v>0.99385974528062337</v>
      </c>
      <c r="T372" s="42">
        <f>'Presenti equivalenti serviti'!T399/(Residenti!T372+Fluttuanti!T372/365+Fluttuanti!AS372/365)</f>
        <v>0.99402697535265661</v>
      </c>
      <c r="U372" s="42">
        <f>'Presenti equivalenti serviti'!U399/(Residenti!U372+Fluttuanti!U372/365+Fluttuanti!AT372/365)</f>
        <v>0.99419561336394935</v>
      </c>
      <c r="V372" s="42">
        <f>'Presenti equivalenti serviti'!V399/(Residenti!V372+Fluttuanti!V372/365+Fluttuanti!AU372/365)</f>
        <v>0.99436688918333638</v>
      </c>
      <c r="W372" s="42">
        <f>'Presenti equivalenti serviti'!W399/(Residenti!W372+Fluttuanti!W372/365+Fluttuanti!AV372/365)</f>
        <v>0.99453673761422712</v>
      </c>
      <c r="X372" s="42">
        <f>'Presenti equivalenti serviti'!X399/(Residenti!X372+Fluttuanti!X372/365+Fluttuanti!AW372/365)</f>
        <v>0.9946953521967925</v>
      </c>
      <c r="Y372" s="42">
        <f>'Presenti equivalenti serviti'!Y399/(Residenti!Y372+Fluttuanti!Y372/365+Fluttuanti!AX372/365)</f>
        <v>0.9948585740041801</v>
      </c>
      <c r="Z372" s="43">
        <f>'Presenti equivalenti serviti'!Z399/(Residenti!Z372+Fluttuanti!Z372/365+Fluttuanti!AY372/365)</f>
        <v>0.99502344966261125</v>
      </c>
      <c r="AA372" s="43">
        <f>'Presenti equivalenti serviti'!AA399/(Residenti!AA372+Fluttuanti!AA372/365+Fluttuanti!AZ372/365)</f>
        <v>0.99561986542835501</v>
      </c>
      <c r="AB372" s="43">
        <f>'Presenti equivalenti serviti'!AB399/(Residenti!AB372+Fluttuanti!AB372/365+Fluttuanti!BA372/365)</f>
        <v>0.99575770080402692</v>
      </c>
      <c r="AC372" s="43">
        <f>'Presenti equivalenti serviti'!AC399/(Residenti!AC372+Fluttuanti!AC372/365+Fluttuanti!BB372/365)</f>
        <v>0.99586205566892239</v>
      </c>
    </row>
    <row r="373" spans="1:29" x14ac:dyDescent="0.2">
      <c r="B373" s="4">
        <v>38</v>
      </c>
      <c r="E373" s="42">
        <f>'Presenti equivalenti serviti'!E400/(Residenti!E373+Fluttuanti!E373/365+Fluttuanti!AD373/365)</f>
        <v>0.99708655327691498</v>
      </c>
      <c r="F373" s="42">
        <f>'Presenti equivalenti serviti'!F400/(Residenti!F373+Fluttuanti!F373/365+Fluttuanti!AE373/365)</f>
        <v>0.9971291933696711</v>
      </c>
      <c r="G373" s="42">
        <f>'Presenti equivalenti serviti'!G400/(Residenti!G373+Fluttuanti!G373/365+Fluttuanti!AF373/365)</f>
        <v>0.99717509919186376</v>
      </c>
      <c r="H373" s="42">
        <f>'Presenti equivalenti serviti'!H400/(Residenti!H373+Fluttuanti!H373/365+Fluttuanti!AG373/365)</f>
        <v>0.99721920166351674</v>
      </c>
      <c r="I373" s="42">
        <f>'Presenti equivalenti serviti'!I400/(Residenti!I373+Fluttuanti!I373/365+Fluttuanti!AH373/365)</f>
        <v>0.99726026131518741</v>
      </c>
      <c r="J373" s="42">
        <f>'Presenti equivalenti serviti'!J400/(Residenti!J373+Fluttuanti!J373/365+Fluttuanti!AI373/365)</f>
        <v>0.99729919850810789</v>
      </c>
      <c r="K373" s="42">
        <f>'Presenti equivalenti serviti'!K400/(Residenti!K373+Fluttuanti!K373/365+Fluttuanti!AJ373/365)</f>
        <v>0.99734313259782281</v>
      </c>
      <c r="L373" s="42">
        <f>'Presenti equivalenti serviti'!L400/(Residenti!L373+Fluttuanti!L373/365+Fluttuanti!AK373/365)</f>
        <v>0.99738448808565494</v>
      </c>
      <c r="M373" s="42">
        <f>'Presenti equivalenti serviti'!M400/(Residenti!M373+Fluttuanti!M373/365+Fluttuanti!AL373/365)</f>
        <v>0.99742212380602868</v>
      </c>
      <c r="N373" s="42">
        <f>'Presenti equivalenti serviti'!N400/(Residenti!N373+Fluttuanti!N373/365+Fluttuanti!AM373/365)</f>
        <v>0.99746149575803955</v>
      </c>
      <c r="O373" s="42">
        <f>'Presenti equivalenti serviti'!O400/(Residenti!O373+Fluttuanti!O373/365+Fluttuanti!AN373/365)</f>
        <v>0.99749957656359478</v>
      </c>
      <c r="P373" s="42">
        <f>'Presenti equivalenti serviti'!P400/(Residenti!P373+Fluttuanti!P373/365+Fluttuanti!AO373/365)</f>
        <v>0.99753655881787706</v>
      </c>
      <c r="Q373" s="42">
        <f>'Presenti equivalenti serviti'!Q400/(Residenti!Q373+Fluttuanti!Q373/365+Fluttuanti!AP373/365)</f>
        <v>0.99757569728983708</v>
      </c>
      <c r="R373" s="42">
        <f>'Presenti equivalenti serviti'!R400/(Residenti!R373+Fluttuanti!R373/365+Fluttuanti!AQ373/365)</f>
        <v>0.9975832772115234</v>
      </c>
      <c r="S373" s="42">
        <f>'Presenti equivalenti serviti'!S400/(Residenti!S373+Fluttuanti!S373/365+Fluttuanti!AR373/365)</f>
        <v>0.99758989876810567</v>
      </c>
      <c r="T373" s="42">
        <f>'Presenti equivalenti serviti'!T400/(Residenti!T373+Fluttuanti!T373/365+Fluttuanti!AS373/365)</f>
        <v>0.9976036777997912</v>
      </c>
      <c r="U373" s="42">
        <f>'Presenti equivalenti serviti'!U400/(Residenti!U373+Fluttuanti!U373/365+Fluttuanti!AT373/365)</f>
        <v>0.99760834863084424</v>
      </c>
      <c r="V373" s="42">
        <f>'Presenti equivalenti serviti'!V400/(Residenti!V373+Fluttuanti!V373/365+Fluttuanti!AU373/365)</f>
        <v>0.99761810861512046</v>
      </c>
      <c r="W373" s="42">
        <f>'Presenti equivalenti serviti'!W400/(Residenti!W373+Fluttuanti!W373/365+Fluttuanti!AV373/365)</f>
        <v>0.99762626694072976</v>
      </c>
      <c r="X373" s="42">
        <f>'Presenti equivalenti serviti'!X400/(Residenti!X373+Fluttuanti!X373/365+Fluttuanti!AW373/365)</f>
        <v>0.99763185135456223</v>
      </c>
      <c r="Y373" s="42">
        <f>'Presenti equivalenti serviti'!Y400/(Residenti!Y373+Fluttuanti!Y373/365+Fluttuanti!AX373/365)</f>
        <v>0.9976400039226585</v>
      </c>
      <c r="Z373" s="43">
        <f>'Presenti equivalenti serviti'!Z400/(Residenti!Z373+Fluttuanti!Z373/365+Fluttuanti!AY373/365)</f>
        <v>0.99765324134281286</v>
      </c>
      <c r="AA373" s="43">
        <f>'Presenti equivalenti serviti'!AA400/(Residenti!AA373+Fluttuanti!AA373/365+Fluttuanti!AZ373/365)</f>
        <v>0.99779076173246928</v>
      </c>
      <c r="AB373" s="43">
        <f>'Presenti equivalenti serviti'!AB400/(Residenti!AB373+Fluttuanti!AB373/365+Fluttuanti!BA373/365)</f>
        <v>0.99791507623059594</v>
      </c>
      <c r="AC373" s="43">
        <f>'Presenti equivalenti serviti'!AC400/(Residenti!AC373+Fluttuanti!AC373/365+Fluttuanti!BB373/365)</f>
        <v>0.99805980116727433</v>
      </c>
    </row>
    <row r="374" spans="1:29" x14ac:dyDescent="0.2">
      <c r="B374" s="4">
        <v>39</v>
      </c>
      <c r="E374" s="42">
        <f>'Presenti equivalenti serviti'!E401/(Residenti!E374+Fluttuanti!E374/365+Fluttuanti!AD374/365)</f>
        <v>0.95180105098417545</v>
      </c>
      <c r="F374" s="42">
        <f>'Presenti equivalenti serviti'!F401/(Residenti!F374+Fluttuanti!F374/365+Fluttuanti!AE374/365)</f>
        <v>0.95375697029704276</v>
      </c>
      <c r="G374" s="42">
        <f>'Presenti equivalenti serviti'!G401/(Residenti!G374+Fluttuanti!G374/365+Fluttuanti!AF374/365)</f>
        <v>0.9556430249004555</v>
      </c>
      <c r="H374" s="42">
        <f>'Presenti equivalenti serviti'!H401/(Residenti!H374+Fluttuanti!H374/365+Fluttuanti!AG374/365)</f>
        <v>0.95756018773702289</v>
      </c>
      <c r="I374" s="42">
        <f>'Presenti equivalenti serviti'!I401/(Residenti!I374+Fluttuanti!I374/365+Fluttuanti!AH374/365)</f>
        <v>0.9593958665219694</v>
      </c>
      <c r="J374" s="42">
        <f>'Presenti equivalenti serviti'!J401/(Residenti!J374+Fluttuanti!J374/365+Fluttuanti!AI374/365)</f>
        <v>0.96128430798672715</v>
      </c>
      <c r="K374" s="42">
        <f>'Presenti equivalenti serviti'!K401/(Residenti!K374+Fluttuanti!K374/365+Fluttuanti!AJ374/365)</f>
        <v>0.96322490334260547</v>
      </c>
      <c r="L374" s="42">
        <f>'Presenti equivalenti serviti'!L401/(Residenti!L374+Fluttuanti!L374/365+Fluttuanti!AK374/365)</f>
        <v>0.96513055732233499</v>
      </c>
      <c r="M374" s="42">
        <f>'Presenti equivalenti serviti'!M401/(Residenti!M374+Fluttuanti!M374/365+Fluttuanti!AL374/365)</f>
        <v>0.96695372892982911</v>
      </c>
      <c r="N374" s="42">
        <f>'Presenti equivalenti serviti'!N401/(Residenti!N374+Fluttuanti!N374/365+Fluttuanti!AM374/365)</f>
        <v>0.96881339993914906</v>
      </c>
      <c r="O374" s="42">
        <f>'Presenti equivalenti serviti'!O401/(Residenti!O374+Fluttuanti!O374/365+Fluttuanti!AN374/365)</f>
        <v>0.97055703966391293</v>
      </c>
      <c r="P374" s="42">
        <f>'Presenti equivalenti serviti'!P401/(Residenti!P374+Fluttuanti!P374/365+Fluttuanti!AO374/365)</f>
        <v>0.97241222872972732</v>
      </c>
      <c r="Q374" s="42">
        <f>'Presenti equivalenti serviti'!Q401/(Residenti!Q374+Fluttuanti!Q374/365+Fluttuanti!AP374/365)</f>
        <v>0.97418044189739605</v>
      </c>
      <c r="R374" s="42">
        <f>'Presenti equivalenti serviti'!R401/(Residenti!R374+Fluttuanti!R374/365+Fluttuanti!AQ374/365)</f>
        <v>0.97537235412229673</v>
      </c>
      <c r="S374" s="42">
        <f>'Presenti equivalenti serviti'!S401/(Residenti!S374+Fluttuanti!S374/365+Fluttuanti!AR374/365)</f>
        <v>0.97654856894644693</v>
      </c>
      <c r="T374" s="42">
        <f>'Presenti equivalenti serviti'!T401/(Residenti!T374+Fluttuanti!T374/365+Fluttuanti!AS374/365)</f>
        <v>0.9777540830916287</v>
      </c>
      <c r="U374" s="42">
        <f>'Presenti equivalenti serviti'!U401/(Residenti!U374+Fluttuanti!U374/365+Fluttuanti!AT374/365)</f>
        <v>0.9789764021633871</v>
      </c>
      <c r="V374" s="42">
        <f>'Presenti equivalenti serviti'!V401/(Residenti!V374+Fluttuanti!V374/365+Fluttuanti!AU374/365)</f>
        <v>0.98014023843342291</v>
      </c>
      <c r="W374" s="42">
        <f>'Presenti equivalenti serviti'!W401/(Residenti!W374+Fluttuanti!W374/365+Fluttuanti!AV374/365)</f>
        <v>0.98133636945313141</v>
      </c>
      <c r="X374" s="42">
        <f>'Presenti equivalenti serviti'!X401/(Residenti!X374+Fluttuanti!X374/365+Fluttuanti!AW374/365)</f>
        <v>0.98256743526336665</v>
      </c>
      <c r="Y374" s="42">
        <f>'Presenti equivalenti serviti'!Y401/(Residenti!Y374+Fluttuanti!Y374/365+Fluttuanti!AX374/365)</f>
        <v>0.98373546961993796</v>
      </c>
      <c r="Z374" s="43">
        <f>'Presenti equivalenti serviti'!Z401/(Residenti!Z374+Fluttuanti!Z374/365+Fluttuanti!AY374/365)</f>
        <v>0.98451758915279219</v>
      </c>
      <c r="AA374" s="43">
        <f>'Presenti equivalenti serviti'!AA401/(Residenti!AA374+Fluttuanti!AA374/365+Fluttuanti!AZ374/365)</f>
        <v>0.98802534228778482</v>
      </c>
      <c r="AB374" s="43">
        <f>'Presenti equivalenti serviti'!AB401/(Residenti!AB374+Fluttuanti!AB374/365+Fluttuanti!BA374/365)</f>
        <v>0.98912839937956898</v>
      </c>
      <c r="AC374" s="43">
        <f>'Presenti equivalenti serviti'!AC401/(Residenti!AC374+Fluttuanti!AC374/365+Fluttuanti!BB374/365)</f>
        <v>0.99023790016198621</v>
      </c>
    </row>
    <row r="375" spans="1:29" x14ac:dyDescent="0.2">
      <c r="B375" s="4">
        <v>40</v>
      </c>
      <c r="E375" s="42">
        <f>'Presenti equivalenti serviti'!E402/(Residenti!E375+Fluttuanti!E375/365+Fluttuanti!AD375/365)</f>
        <v>0.96323313038706482</v>
      </c>
      <c r="F375" s="42">
        <f>'Presenti equivalenti serviti'!F402/(Residenti!F375+Fluttuanti!F375/365+Fluttuanti!AE375/365)</f>
        <v>0.9644630737790586</v>
      </c>
      <c r="G375" s="42">
        <f>'Presenti equivalenti serviti'!G402/(Residenti!G375+Fluttuanti!G375/365+Fluttuanti!AF375/365)</f>
        <v>0.96569005644616346</v>
      </c>
      <c r="H375" s="42">
        <f>'Presenti equivalenti serviti'!H402/(Residenti!H375+Fluttuanti!H375/365+Fluttuanti!AG375/365)</f>
        <v>0.96693693326691454</v>
      </c>
      <c r="I375" s="42">
        <f>'Presenti equivalenti serviti'!I402/(Residenti!I375+Fluttuanti!I375/365+Fluttuanti!AH375/365)</f>
        <v>0.96818428397665446</v>
      </c>
      <c r="J375" s="42">
        <f>'Presenti equivalenti serviti'!J402/(Residenti!J375+Fluttuanti!J375/365+Fluttuanti!AI375/365)</f>
        <v>0.96945015732470929</v>
      </c>
      <c r="K375" s="42">
        <f>'Presenti equivalenti serviti'!K402/(Residenti!K375+Fluttuanti!K375/365+Fluttuanti!AJ375/365)</f>
        <v>0.97073074969850348</v>
      </c>
      <c r="L375" s="42">
        <f>'Presenti equivalenti serviti'!L402/(Residenti!L375+Fluttuanti!L375/365+Fluttuanti!AK375/365)</f>
        <v>0.97200530750558889</v>
      </c>
      <c r="M375" s="42">
        <f>'Presenti equivalenti serviti'!M402/(Residenti!M375+Fluttuanti!M375/365+Fluttuanti!AL375/365)</f>
        <v>0.97324151541886483</v>
      </c>
      <c r="N375" s="42">
        <f>'Presenti equivalenti serviti'!N402/(Residenti!N375+Fluttuanti!N375/365+Fluttuanti!AM375/365)</f>
        <v>0.97450650568947594</v>
      </c>
      <c r="O375" s="42">
        <f>'Presenti equivalenti serviti'!O402/(Residenti!O375+Fluttuanti!O375/365+Fluttuanti!AN375/365)</f>
        <v>0.97576649353499889</v>
      </c>
      <c r="P375" s="42">
        <f>'Presenti equivalenti serviti'!P402/(Residenti!P375+Fluttuanti!P375/365+Fluttuanti!AO375/365)</f>
        <v>0.97703291434738049</v>
      </c>
      <c r="Q375" s="42">
        <f>'Presenti equivalenti serviti'!Q402/(Residenti!Q375+Fluttuanti!Q375/365+Fluttuanti!AP375/365)</f>
        <v>0.97830539671117134</v>
      </c>
      <c r="R375" s="42">
        <f>'Presenti equivalenti serviti'!R402/(Residenti!R375+Fluttuanti!R375/365+Fluttuanti!AQ375/365)</f>
        <v>0.97911315840874891</v>
      </c>
      <c r="S375" s="42">
        <f>'Presenti equivalenti serviti'!S402/(Residenti!S375+Fluttuanti!S375/365+Fluttuanti!AR375/365)</f>
        <v>0.9798513399542268</v>
      </c>
      <c r="T375" s="42">
        <f>'Presenti equivalenti serviti'!T402/(Residenti!T375+Fluttuanti!T375/365+Fluttuanti!AS375/365)</f>
        <v>0.98064544300075407</v>
      </c>
      <c r="U375" s="42">
        <f>'Presenti equivalenti serviti'!U402/(Residenti!U375+Fluttuanti!U375/365+Fluttuanti!AT375/365)</f>
        <v>0.98146738350437479</v>
      </c>
      <c r="V375" s="42">
        <f>'Presenti equivalenti serviti'!V402/(Residenti!V375+Fluttuanti!V375/365+Fluttuanti!AU375/365)</f>
        <v>0.98227727249703611</v>
      </c>
      <c r="W375" s="42">
        <f>'Presenti equivalenti serviti'!W402/(Residenti!W375+Fluttuanti!W375/365+Fluttuanti!AV375/365)</f>
        <v>0.98308180556985014</v>
      </c>
      <c r="X375" s="42">
        <f>'Presenti equivalenti serviti'!X402/(Residenti!X375+Fluttuanti!X375/365+Fluttuanti!AW375/365)</f>
        <v>0.98397151209551315</v>
      </c>
      <c r="Y375" s="42">
        <f>'Presenti equivalenti serviti'!Y402/(Residenti!Y375+Fluttuanti!Y375/365+Fluttuanti!AX375/365)</f>
        <v>0.98464617470517424</v>
      </c>
      <c r="Z375" s="43">
        <f>'Presenti equivalenti serviti'!Z402/(Residenti!Z375+Fluttuanti!Z375/365+Fluttuanti!AY375/365)</f>
        <v>0.98540134514210709</v>
      </c>
      <c r="AA375" s="43">
        <f>'Presenti equivalenti serviti'!AA402/(Residenti!AA375+Fluttuanti!AA375/365+Fluttuanti!AZ375/365)</f>
        <v>0.98854029398357335</v>
      </c>
      <c r="AB375" s="43">
        <f>'Presenti equivalenti serviti'!AB402/(Residenti!AB375+Fluttuanti!AB375/365+Fluttuanti!BA375/365)</f>
        <v>0.99012840660981305</v>
      </c>
      <c r="AC375" s="43">
        <f>'Presenti equivalenti serviti'!AC402/(Residenti!AC375+Fluttuanti!AC375/365+Fluttuanti!BB375/365)</f>
        <v>0.99167334729191936</v>
      </c>
    </row>
    <row r="376" spans="1:29" x14ac:dyDescent="0.2">
      <c r="B376" s="4">
        <v>99</v>
      </c>
      <c r="E376" s="42">
        <f>'Presenti equivalenti serviti'!E403/(Residenti!E376+Fluttuanti!E376/365+Fluttuanti!AD376/365)</f>
        <v>0.98440082114255434</v>
      </c>
      <c r="F376" s="42">
        <f>'Presenti equivalenti serviti'!F403/(Residenti!F376+Fluttuanti!F376/365+Fluttuanti!AE376/365)</f>
        <v>0.98463816059284048</v>
      </c>
      <c r="G376" s="42">
        <f>'Presenti equivalenti serviti'!G403/(Residenti!G376+Fluttuanti!G376/365+Fluttuanti!AF376/365)</f>
        <v>0.98484669201682384</v>
      </c>
      <c r="H376" s="42">
        <f>'Presenti equivalenti serviti'!H403/(Residenti!H376+Fluttuanti!H376/365+Fluttuanti!AG376/365)</f>
        <v>0.98510640862270027</v>
      </c>
      <c r="I376" s="42">
        <f>'Presenti equivalenti serviti'!I403/(Residenti!I376+Fluttuanti!I376/365+Fluttuanti!AH376/365)</f>
        <v>0.9853752166849693</v>
      </c>
      <c r="J376" s="42">
        <f>'Presenti equivalenti serviti'!J403/(Residenti!J376+Fluttuanti!J376/365+Fluttuanti!AI376/365)</f>
        <v>0.98564255688134017</v>
      </c>
      <c r="K376" s="42">
        <f>'Presenti equivalenti serviti'!K403/(Residenti!K376+Fluttuanti!K376/365+Fluttuanti!AJ376/365)</f>
        <v>0.98592573872013323</v>
      </c>
      <c r="L376" s="42">
        <f>'Presenti equivalenti serviti'!L403/(Residenti!L376+Fluttuanti!L376/365+Fluttuanti!AK376/365)</f>
        <v>0.98620636585957333</v>
      </c>
      <c r="M376" s="42">
        <f>'Presenti equivalenti serviti'!M403/(Residenti!M376+Fluttuanti!M376/365+Fluttuanti!AL376/365)</f>
        <v>0.98645964939291653</v>
      </c>
      <c r="N376" s="42">
        <f>'Presenti equivalenti serviti'!N403/(Residenti!N376+Fluttuanti!N376/365+Fluttuanti!AM376/365)</f>
        <v>0.98676532097571701</v>
      </c>
      <c r="O376" s="42">
        <f>'Presenti equivalenti serviti'!O403/(Residenti!O376+Fluttuanti!O376/365+Fluttuanti!AN376/365)</f>
        <v>0.9870768705351457</v>
      </c>
      <c r="P376" s="42">
        <f>'Presenti equivalenti serviti'!P403/(Residenti!P376+Fluttuanti!P376/365+Fluttuanti!AO376/365)</f>
        <v>0.98741166852834816</v>
      </c>
      <c r="Q376" s="42">
        <f>'Presenti equivalenti serviti'!Q403/(Residenti!Q376+Fluttuanti!Q376/365+Fluttuanti!AP376/365)</f>
        <v>0.98772171542775444</v>
      </c>
      <c r="R376" s="42">
        <f>'Presenti equivalenti serviti'!R403/(Residenti!R376+Fluttuanti!R376/365+Fluttuanti!AQ376/365)</f>
        <v>0.9879825929265027</v>
      </c>
      <c r="S376" s="42">
        <f>'Presenti equivalenti serviti'!S403/(Residenti!S376+Fluttuanti!S376/365+Fluttuanti!AR376/365)</f>
        <v>0.98824181046933723</v>
      </c>
      <c r="T376" s="42">
        <f>'Presenti equivalenti serviti'!T403/(Residenti!T376+Fluttuanti!T376/365+Fluttuanti!AS376/365)</f>
        <v>0.98851738767720976</v>
      </c>
      <c r="U376" s="42">
        <f>'Presenti equivalenti serviti'!U403/(Residenti!U376+Fluttuanti!U376/365+Fluttuanti!AT376/365)</f>
        <v>0.98879758216987923</v>
      </c>
      <c r="V376" s="42">
        <f>'Presenti equivalenti serviti'!V403/(Residenti!V376+Fluttuanti!V376/365+Fluttuanti!AU376/365)</f>
        <v>0.98907120288525696</v>
      </c>
      <c r="W376" s="42">
        <f>'Presenti equivalenti serviti'!W403/(Residenti!W376+Fluttuanti!W376/365+Fluttuanti!AV376/365)</f>
        <v>0.98934649841926203</v>
      </c>
      <c r="X376" s="42">
        <f>'Presenti equivalenti serviti'!X403/(Residenti!X376+Fluttuanti!X376/365+Fluttuanti!AW376/365)</f>
        <v>0.98960784331994256</v>
      </c>
      <c r="Y376" s="42">
        <f>'Presenti equivalenti serviti'!Y403/(Residenti!Y376+Fluttuanti!Y376/365+Fluttuanti!AX376/365)</f>
        <v>0.98986890932907245</v>
      </c>
      <c r="Z376" s="43">
        <f>'Presenti equivalenti serviti'!Z403/(Residenti!Z376+Fluttuanti!Z376/365+Fluttuanti!AY376/365)</f>
        <v>0.99004521833889503</v>
      </c>
      <c r="AA376" s="43">
        <f>'Presenti equivalenti serviti'!AA403/(Residenti!AA376+Fluttuanti!AA376/365+Fluttuanti!AZ376/365)</f>
        <v>0.99055642240885944</v>
      </c>
      <c r="AB376" s="43">
        <f>'Presenti equivalenti serviti'!AB403/(Residenti!AB376+Fluttuanti!AB376/365+Fluttuanti!BA376/365)</f>
        <v>0.99066733647763727</v>
      </c>
      <c r="AC376" s="43">
        <f>'Presenti equivalenti serviti'!AC403/(Residenti!AC376+Fluttuanti!AC376/365+Fluttuanti!BB376/365)</f>
        <v>0.99072810821910806</v>
      </c>
    </row>
    <row r="377" spans="1:29" x14ac:dyDescent="0.2">
      <c r="B377" s="4">
        <v>48</v>
      </c>
      <c r="E377" s="42">
        <f>'Presenti equivalenti serviti'!E404/(Residenti!E377+Fluttuanti!E377/365+Fluttuanti!AD377/365)</f>
        <v>0.89048742239417922</v>
      </c>
      <c r="F377" s="42">
        <f>'Presenti equivalenti serviti'!F404/(Residenti!F377+Fluttuanti!F377/365+Fluttuanti!AE377/365)</f>
        <v>0.89339881781428376</v>
      </c>
      <c r="G377" s="42">
        <f>'Presenti equivalenti serviti'!G404/(Residenti!G377+Fluttuanti!G377/365+Fluttuanti!AF377/365)</f>
        <v>0.89638913076403626</v>
      </c>
      <c r="H377" s="42">
        <f>'Presenti equivalenti serviti'!H404/(Residenti!H377+Fluttuanti!H377/365+Fluttuanti!AG377/365)</f>
        <v>0.89917959269309777</v>
      </c>
      <c r="I377" s="42">
        <f>'Presenti equivalenti serviti'!I404/(Residenti!I377+Fluttuanti!I377/365+Fluttuanti!AH377/365)</f>
        <v>0.90230080491982112</v>
      </c>
      <c r="J377" s="42">
        <f>'Presenti equivalenti serviti'!J404/(Residenti!J377+Fluttuanti!J377/365+Fluttuanti!AI377/365)</f>
        <v>0.90547268566405481</v>
      </c>
      <c r="K377" s="42">
        <f>'Presenti equivalenti serviti'!K404/(Residenti!K377+Fluttuanti!K377/365+Fluttuanti!AJ377/365)</f>
        <v>0.90839546484819211</v>
      </c>
      <c r="L377" s="42">
        <f>'Presenti equivalenti serviti'!L404/(Residenti!L377+Fluttuanti!L377/365+Fluttuanti!AK377/365)</f>
        <v>0.91137421378800876</v>
      </c>
      <c r="M377" s="42">
        <f>'Presenti equivalenti serviti'!M404/(Residenti!M377+Fluttuanti!M377/365+Fluttuanti!AL377/365)</f>
        <v>0.91426004896289581</v>
      </c>
      <c r="N377" s="42">
        <f>'Presenti equivalenti serviti'!N404/(Residenti!N377+Fluttuanti!N377/365+Fluttuanti!AM377/365)</f>
        <v>0.91735148635424457</v>
      </c>
      <c r="O377" s="42">
        <f>'Presenti equivalenti serviti'!O404/(Residenti!O377+Fluttuanti!O377/365+Fluttuanti!AN377/365)</f>
        <v>0.92040587855566314</v>
      </c>
      <c r="P377" s="42">
        <f>'Presenti equivalenti serviti'!P404/(Residenti!P377+Fluttuanti!P377/365+Fluttuanti!AO377/365)</f>
        <v>0.92345487356441758</v>
      </c>
      <c r="Q377" s="42">
        <f>'Presenti equivalenti serviti'!Q404/(Residenti!Q377+Fluttuanti!Q377/365+Fluttuanti!AP377/365)</f>
        <v>0.92661142230683669</v>
      </c>
      <c r="R377" s="42">
        <f>'Presenti equivalenti serviti'!R404/(Residenti!R377+Fluttuanti!R377/365+Fluttuanti!AQ377/365)</f>
        <v>0.93047325655811808</v>
      </c>
      <c r="S377" s="42">
        <f>'Presenti equivalenti serviti'!S404/(Residenti!S377+Fluttuanti!S377/365+Fluttuanti!AR377/365)</f>
        <v>0.93423469150853355</v>
      </c>
      <c r="T377" s="42">
        <f>'Presenti equivalenti serviti'!T404/(Residenti!T377+Fluttuanti!T377/365+Fluttuanti!AS377/365)</f>
        <v>0.9381701721675052</v>
      </c>
      <c r="U377" s="42">
        <f>'Presenti equivalenti serviti'!U404/(Residenti!U377+Fluttuanti!U377/365+Fluttuanti!AT377/365)</f>
        <v>0.94202102844354152</v>
      </c>
      <c r="V377" s="42">
        <f>'Presenti equivalenti serviti'!V404/(Residenti!V377+Fluttuanti!V377/365+Fluttuanti!AU377/365)</f>
        <v>0.94575964860068906</v>
      </c>
      <c r="W377" s="42">
        <f>'Presenti equivalenti serviti'!W404/(Residenti!W377+Fluttuanti!W377/365+Fluttuanti!AV377/365)</f>
        <v>0.94971173630706451</v>
      </c>
      <c r="X377" s="42">
        <f>'Presenti equivalenti serviti'!X404/(Residenti!X377+Fluttuanti!X377/365+Fluttuanti!AW377/365)</f>
        <v>0.95358671871923184</v>
      </c>
      <c r="Y377" s="42">
        <f>'Presenti equivalenti serviti'!Y404/(Residenti!Y377+Fluttuanti!Y377/365+Fluttuanti!AX377/365)</f>
        <v>0.95747967266371747</v>
      </c>
      <c r="Z377" s="43">
        <f>'Presenti equivalenti serviti'!Z404/(Residenti!Z377+Fluttuanti!Z377/365+Fluttuanti!AY377/365)</f>
        <v>0.9613270734680448</v>
      </c>
      <c r="AA377" s="43">
        <f>'Presenti equivalenti serviti'!AA404/(Residenti!AA377+Fluttuanti!AA377/365+Fluttuanti!AZ377/365)</f>
        <v>0.98042125842010297</v>
      </c>
      <c r="AB377" s="43">
        <f>'Presenti equivalenti serviti'!AB404/(Residenti!AB377+Fluttuanti!AB377/365+Fluttuanti!BA377/365)</f>
        <v>0.98617281878351726</v>
      </c>
      <c r="AC377" s="43">
        <f>'Presenti equivalenti serviti'!AC404/(Residenti!AC377+Fluttuanti!AC377/365+Fluttuanti!BB377/365)</f>
        <v>0.99186664002186131</v>
      </c>
    </row>
    <row r="378" spans="1:29" x14ac:dyDescent="0.2"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9"/>
    </row>
    <row r="379" spans="1:29" x14ac:dyDescent="0.2">
      <c r="A379" s="4" t="s">
        <v>4</v>
      </c>
      <c r="E379" s="42">
        <f>'Presenti equivalenti serviti'!E406/(Residenti!E379+Fluttuanti!E379/365+Fluttuanti!AD379/365)</f>
        <v>0.92482039347566836</v>
      </c>
      <c r="F379" s="42">
        <f>'Presenti equivalenti serviti'!F406/(Residenti!F379+Fluttuanti!F379/365+Fluttuanti!AE379/365)</f>
        <v>0.92607314315854139</v>
      </c>
      <c r="G379" s="42">
        <f>'Presenti equivalenti serviti'!G406/(Residenti!G379+Fluttuanti!G379/365+Fluttuanti!AF379/365)</f>
        <v>0.92769314995422381</v>
      </c>
      <c r="H379" s="42">
        <f>'Presenti equivalenti serviti'!H406/(Residenti!H379+Fluttuanti!H379/365+Fluttuanti!AG379/365)</f>
        <v>0.92941629951213867</v>
      </c>
      <c r="I379" s="42">
        <f>'Presenti equivalenti serviti'!I406/(Residenti!I379+Fluttuanti!I379/365+Fluttuanti!AH379/365)</f>
        <v>0.9309072577810753</v>
      </c>
      <c r="J379" s="42">
        <f>'Presenti equivalenti serviti'!J406/(Residenti!J379+Fluttuanti!J379/365+Fluttuanti!AI379/365)</f>
        <v>0.9324915271715114</v>
      </c>
      <c r="K379" s="42">
        <f>'Presenti equivalenti serviti'!K406/(Residenti!K379+Fluttuanti!K379/365+Fluttuanti!AJ379/365)</f>
        <v>0.93411785311300088</v>
      </c>
      <c r="L379" s="42">
        <f>'Presenti equivalenti serviti'!L406/(Residenti!L379+Fluttuanti!L379/365+Fluttuanti!AK379/365)</f>
        <v>0.93582415907448391</v>
      </c>
      <c r="M379" s="42">
        <f>'Presenti equivalenti serviti'!M406/(Residenti!M379+Fluttuanti!M379/365+Fluttuanti!AL379/365)</f>
        <v>0.93744051561409358</v>
      </c>
      <c r="N379" s="42">
        <f>'Presenti equivalenti serviti'!N406/(Residenti!N379+Fluttuanti!N379/365+Fluttuanti!AM379/365)</f>
        <v>0.93919126099776296</v>
      </c>
      <c r="O379" s="42">
        <f>'Presenti equivalenti serviti'!O406/(Residenti!O379+Fluttuanti!O379/365+Fluttuanti!AN379/365)</f>
        <v>0.94069001530197116</v>
      </c>
      <c r="P379" s="42">
        <f>'Presenti equivalenti serviti'!P406/(Residenti!P379+Fluttuanti!P379/365+Fluttuanti!AO379/365)</f>
        <v>0.94221781341825273</v>
      </c>
      <c r="Q379" s="42">
        <f>'Presenti equivalenti serviti'!Q406/(Residenti!Q379+Fluttuanti!Q379/365+Fluttuanti!AP379/365)</f>
        <v>0.94372814697569107</v>
      </c>
      <c r="R379" s="42">
        <f>'Presenti equivalenti serviti'!R406/(Residenti!R379+Fluttuanti!R379/365+Fluttuanti!AQ379/365)</f>
        <v>0.94542531943955666</v>
      </c>
      <c r="S379" s="42">
        <f>'Presenti equivalenti serviti'!S406/(Residenti!S379+Fluttuanti!S379/365+Fluttuanti!AR379/365)</f>
        <v>0.94719022521756779</v>
      </c>
      <c r="T379" s="42">
        <f>'Presenti equivalenti serviti'!T406/(Residenti!T379+Fluttuanti!T379/365+Fluttuanti!AS379/365)</f>
        <v>0.94893140851516833</v>
      </c>
      <c r="U379" s="42">
        <f>'Presenti equivalenti serviti'!U406/(Residenti!U379+Fluttuanti!U379/365+Fluttuanti!AT379/365)</f>
        <v>0.95074772633868188</v>
      </c>
      <c r="V379" s="42">
        <f>'Presenti equivalenti serviti'!V406/(Residenti!V379+Fluttuanti!V379/365+Fluttuanti!AU379/365)</f>
        <v>0.95235394873236556</v>
      </c>
      <c r="W379" s="42">
        <f>'Presenti equivalenti serviti'!W406/(Residenti!W379+Fluttuanti!W379/365+Fluttuanti!AV379/365)</f>
        <v>0.95427394359044593</v>
      </c>
      <c r="X379" s="42">
        <f>'Presenti equivalenti serviti'!X406/(Residenti!X379+Fluttuanti!X379/365+Fluttuanti!AW379/365)</f>
        <v>0.95595228903386809</v>
      </c>
      <c r="Y379" s="42">
        <f>'Presenti equivalenti serviti'!Y406/(Residenti!Y379+Fluttuanti!Y379/365+Fluttuanti!AX379/365)</f>
        <v>0.9576142804488923</v>
      </c>
      <c r="Z379" s="43">
        <f>'Presenti equivalenti serviti'!Z406/(Residenti!Z379+Fluttuanti!Z379/365+Fluttuanti!AY379/365)</f>
        <v>0.96010419471872654</v>
      </c>
      <c r="AA379" s="43">
        <f>'Presenti equivalenti serviti'!AA406/(Residenti!AA379+Fluttuanti!AA379/365+Fluttuanti!AZ379/365)</f>
        <v>0.96830827877297398</v>
      </c>
      <c r="AB379" s="43">
        <f>'Presenti equivalenti serviti'!AB406/(Residenti!AB379+Fluttuanti!AB379/365+Fluttuanti!BA379/365)</f>
        <v>0.97371010743206643</v>
      </c>
      <c r="AC379" s="43">
        <f>'Presenti equivalenti serviti'!AC406/(Residenti!AC379+Fluttuanti!AC379/365+Fluttuanti!BB379/365)</f>
        <v>0.97894114478731065</v>
      </c>
    </row>
    <row r="380" spans="1:29" x14ac:dyDescent="0.2">
      <c r="A380" s="4" t="s">
        <v>62</v>
      </c>
      <c r="E380" s="42">
        <f>'Presenti equivalenti serviti'!E407/(Residenti!E380+Fluttuanti!E380/365+Fluttuanti!AD380/365)</f>
        <v>0.94844986595344227</v>
      </c>
      <c r="F380" s="42">
        <f>'Presenti equivalenti serviti'!F407/(Residenti!F380+Fluttuanti!F380/365+Fluttuanti!AE380/365)</f>
        <v>0.94906402703714876</v>
      </c>
      <c r="G380" s="42">
        <f>'Presenti equivalenti serviti'!G407/(Residenti!G380+Fluttuanti!G380/365+Fluttuanti!AF380/365)</f>
        <v>0.94973519720816246</v>
      </c>
      <c r="H380" s="42">
        <f>'Presenti equivalenti serviti'!H407/(Residenti!H380+Fluttuanti!H380/365+Fluttuanti!AG380/365)</f>
        <v>0.95038574047505331</v>
      </c>
      <c r="I380" s="42">
        <f>'Presenti equivalenti serviti'!I407/(Residenti!I380+Fluttuanti!I380/365+Fluttuanti!AH380/365)</f>
        <v>0.95097580595541364</v>
      </c>
      <c r="J380" s="42">
        <f>'Presenti equivalenti serviti'!J407/(Residenti!J380+Fluttuanti!J380/365+Fluttuanti!AI380/365)</f>
        <v>0.95175595410362201</v>
      </c>
      <c r="K380" s="42">
        <f>'Presenti equivalenti serviti'!K407/(Residenti!K380+Fluttuanti!K380/365+Fluttuanti!AJ380/365)</f>
        <v>0.95246645967297727</v>
      </c>
      <c r="L380" s="42">
        <f>'Presenti equivalenti serviti'!L407/(Residenti!L380+Fluttuanti!L380/365+Fluttuanti!AK380/365)</f>
        <v>0.95335698606421038</v>
      </c>
      <c r="M380" s="42">
        <f>'Presenti equivalenti serviti'!M407/(Residenti!M380+Fluttuanti!M380/365+Fluttuanti!AL380/365)</f>
        <v>0.95411161657196808</v>
      </c>
      <c r="N380" s="42">
        <f>'Presenti equivalenti serviti'!N407/(Residenti!N380+Fluttuanti!N380/365+Fluttuanti!AM380/365)</f>
        <v>0.95492270664411183</v>
      </c>
      <c r="O380" s="42">
        <f>'Presenti equivalenti serviti'!O407/(Residenti!O380+Fluttuanti!O380/365+Fluttuanti!AN380/365)</f>
        <v>0.95565103726730694</v>
      </c>
      <c r="P380" s="42">
        <f>'Presenti equivalenti serviti'!P407/(Residenti!P380+Fluttuanti!P380/365+Fluttuanti!AO380/365)</f>
        <v>0.95634194089567703</v>
      </c>
      <c r="Q380" s="42">
        <f>'Presenti equivalenti serviti'!Q407/(Residenti!Q380+Fluttuanti!Q380/365+Fluttuanti!AP380/365)</f>
        <v>0.95711248074291999</v>
      </c>
      <c r="R380" s="42">
        <f>'Presenti equivalenti serviti'!R407/(Residenti!R380+Fluttuanti!R380/365+Fluttuanti!AQ380/365)</f>
        <v>0.95876203018827311</v>
      </c>
      <c r="S380" s="42">
        <f>'Presenti equivalenti serviti'!S407/(Residenti!S380+Fluttuanti!S380/365+Fluttuanti!AR380/365)</f>
        <v>0.96024329288212285</v>
      </c>
      <c r="T380" s="42">
        <f>'Presenti equivalenti serviti'!T407/(Residenti!T380+Fluttuanti!T380/365+Fluttuanti!AS380/365)</f>
        <v>0.9618265304826884</v>
      </c>
      <c r="U380" s="42">
        <f>'Presenti equivalenti serviti'!U407/(Residenti!U380+Fluttuanti!U380/365+Fluttuanti!AT380/365)</f>
        <v>0.96344571000094981</v>
      </c>
      <c r="V380" s="42">
        <f>'Presenti equivalenti serviti'!V407/(Residenti!V380+Fluttuanti!V380/365+Fluttuanti!AU380/365)</f>
        <v>0.96504083954500297</v>
      </c>
      <c r="W380" s="42">
        <f>'Presenti equivalenti serviti'!W407/(Residenti!W380+Fluttuanti!W380/365+Fluttuanti!AV380/365)</f>
        <v>0.96661063286728111</v>
      </c>
      <c r="X380" s="42">
        <f>'Presenti equivalenti serviti'!X407/(Residenti!X380+Fluttuanti!X380/365+Fluttuanti!AW380/365)</f>
        <v>0.96817412207230558</v>
      </c>
      <c r="Y380" s="42">
        <f>'Presenti equivalenti serviti'!Y407/(Residenti!Y380+Fluttuanti!Y380/365+Fluttuanti!AX380/365)</f>
        <v>0.96972400036715589</v>
      </c>
      <c r="Z380" s="43">
        <f>'Presenti equivalenti serviti'!Z407/(Residenti!Z380+Fluttuanti!Z380/365+Fluttuanti!AY380/365)</f>
        <v>0.97151888627593452</v>
      </c>
      <c r="AA380" s="43">
        <f>'Presenti equivalenti serviti'!AA407/(Residenti!AA380+Fluttuanti!AA380/365+Fluttuanti!AZ380/365)</f>
        <v>0.97902865605106149</v>
      </c>
      <c r="AB380" s="43">
        <f>'Presenti equivalenti serviti'!AB407/(Residenti!AB380+Fluttuanti!AB380/365+Fluttuanti!BA380/365)</f>
        <v>0.98391476584345683</v>
      </c>
      <c r="AC380" s="43">
        <f>'Presenti equivalenti serviti'!AC407/(Residenti!AC380+Fluttuanti!AC380/365+Fluttuanti!BB380/365)</f>
        <v>0.98860256294015825</v>
      </c>
    </row>
    <row r="381" spans="1:29" x14ac:dyDescent="0.2">
      <c r="A381" s="4" t="s">
        <v>103</v>
      </c>
      <c r="E381" s="42">
        <f>'Presenti equivalenti serviti'!E408/(Residenti!E381+Fluttuanti!E381/365+Fluttuanti!AD381/365)</f>
        <v>0.91542566378152201</v>
      </c>
      <c r="F381" s="42">
        <f>'Presenti equivalenti serviti'!F408/(Residenti!F381+Fluttuanti!F381/365+Fluttuanti!AE381/365)</f>
        <v>0.91715519557630942</v>
      </c>
      <c r="G381" s="42">
        <f>'Presenti equivalenti serviti'!G408/(Residenti!G381+Fluttuanti!G381/365+Fluttuanti!AF381/365)</f>
        <v>0.91896348957844265</v>
      </c>
      <c r="H381" s="42">
        <f>'Presenti equivalenti serviti'!H408/(Residenti!H381+Fluttuanti!H381/365+Fluttuanti!AG381/365)</f>
        <v>0.92077520994654216</v>
      </c>
      <c r="I381" s="42">
        <f>'Presenti equivalenti serviti'!I408/(Residenti!I381+Fluttuanti!I381/365+Fluttuanti!AH381/365)</f>
        <v>0.92259077039852611</v>
      </c>
      <c r="J381" s="42">
        <f>'Presenti equivalenti serviti'!J408/(Residenti!J381+Fluttuanti!J381/365+Fluttuanti!AI381/365)</f>
        <v>0.92461470204340113</v>
      </c>
      <c r="K381" s="42">
        <f>'Presenti equivalenti serviti'!K408/(Residenti!K381+Fluttuanti!K381/365+Fluttuanti!AJ381/365)</f>
        <v>0.92646758794098949</v>
      </c>
      <c r="L381" s="42">
        <f>'Presenti equivalenti serviti'!L408/(Residenti!L381+Fluttuanti!L381/365+Fluttuanti!AK381/365)</f>
        <v>0.92848349207125758</v>
      </c>
      <c r="M381" s="42">
        <f>'Presenti equivalenti serviti'!M408/(Residenti!M381+Fluttuanti!M381/365+Fluttuanti!AL381/365)</f>
        <v>0.93025792813668307</v>
      </c>
      <c r="N381" s="42">
        <f>'Presenti equivalenti serviti'!N408/(Residenti!N381+Fluttuanti!N381/365+Fluttuanti!AM381/365)</f>
        <v>0.93210416942320407</v>
      </c>
      <c r="O381" s="42">
        <f>'Presenti equivalenti serviti'!O408/(Residenti!O381+Fluttuanti!O381/365+Fluttuanti!AN381/365)</f>
        <v>0.93389385742758502</v>
      </c>
      <c r="P381" s="42">
        <f>'Presenti equivalenti serviti'!P408/(Residenti!P381+Fluttuanti!P381/365+Fluttuanti!AO381/365)</f>
        <v>0.93570454218567678</v>
      </c>
      <c r="Q381" s="42">
        <f>'Presenti equivalenti serviti'!Q408/(Residenti!Q381+Fluttuanti!Q381/365+Fluttuanti!AP381/365)</f>
        <v>0.93742865036010092</v>
      </c>
      <c r="R381" s="42">
        <f>'Presenti equivalenti serviti'!R408/(Residenti!R381+Fluttuanti!R381/365+Fluttuanti!AQ381/365)</f>
        <v>0.93933416124927116</v>
      </c>
      <c r="S381" s="42">
        <f>'Presenti equivalenti serviti'!S408/(Residenti!S381+Fluttuanti!S381/365+Fluttuanti!AR381/365)</f>
        <v>0.94123680244946939</v>
      </c>
      <c r="T381" s="42">
        <f>'Presenti equivalenti serviti'!T408/(Residenti!T381+Fluttuanti!T381/365+Fluttuanti!AS381/365)</f>
        <v>0.94310165443146488</v>
      </c>
      <c r="U381" s="42">
        <f>'Presenti equivalenti serviti'!U408/(Residenti!U381+Fluttuanti!U381/365+Fluttuanti!AT381/365)</f>
        <v>0.94487421106045999</v>
      </c>
      <c r="V381" s="42">
        <f>'Presenti equivalenti serviti'!V408/(Residenti!V381+Fluttuanti!V381/365+Fluttuanti!AU381/365)</f>
        <v>0.94672631682804964</v>
      </c>
      <c r="W381" s="42">
        <f>'Presenti equivalenti serviti'!W408/(Residenti!W381+Fluttuanti!W381/365+Fluttuanti!AV381/365)</f>
        <v>0.94861653366775656</v>
      </c>
      <c r="X381" s="42">
        <f>'Presenti equivalenti serviti'!X408/(Residenti!X381+Fluttuanti!X381/365+Fluttuanti!AW381/365)</f>
        <v>0.95042671721308636</v>
      </c>
      <c r="Y381" s="42">
        <f>'Presenti equivalenti serviti'!Y408/(Residenti!Y381+Fluttuanti!Y381/365+Fluttuanti!AX381/365)</f>
        <v>0.95228694510126799</v>
      </c>
      <c r="Z381" s="43">
        <f>'Presenti equivalenti serviti'!Z408/(Residenti!Z381+Fluttuanti!Z381/365+Fluttuanti!AY381/365)</f>
        <v>0.95415562031292034</v>
      </c>
      <c r="AA381" s="43">
        <f>'Presenti equivalenti serviti'!AA408/(Residenti!AA381+Fluttuanti!AA381/365+Fluttuanti!AZ381/365)</f>
        <v>0.96270523375050054</v>
      </c>
      <c r="AB381" s="43">
        <f>'Presenti equivalenti serviti'!AB408/(Residenti!AB381+Fluttuanti!AB381/365+Fluttuanti!BA381/365)</f>
        <v>0.96724087818135662</v>
      </c>
      <c r="AC381" s="43">
        <f>'Presenti equivalenti serviti'!AC408/(Residenti!AC381+Fluttuanti!AC381/365+Fluttuanti!BB381/365)</f>
        <v>0.97173787835983805</v>
      </c>
    </row>
    <row r="382" spans="1:29" x14ac:dyDescent="0.2">
      <c r="A382" s="4" t="s">
        <v>60</v>
      </c>
      <c r="E382" s="42">
        <f>'Presenti equivalenti serviti'!E409/(Residenti!E382+Fluttuanti!E382/365+Fluttuanti!AD382/365)</f>
        <v>0.84185146773347697</v>
      </c>
      <c r="F382" s="42">
        <f>'Presenti equivalenti serviti'!F409/(Residenti!F382+Fluttuanti!F382/365+Fluttuanti!AE382/365)</f>
        <v>0.84582081506585594</v>
      </c>
      <c r="G382" s="42">
        <f>'Presenti equivalenti serviti'!G409/(Residenti!G382+Fluttuanti!G382/365+Fluttuanti!AF382/365)</f>
        <v>0.8493664579729886</v>
      </c>
      <c r="H382" s="42">
        <f>'Presenti equivalenti serviti'!H409/(Residenti!H382+Fluttuanti!H382/365+Fluttuanti!AG382/365)</f>
        <v>0.85271785934875011</v>
      </c>
      <c r="I382" s="42">
        <f>'Presenti equivalenti serviti'!I409/(Residenti!I382+Fluttuanti!I382/365+Fluttuanti!AH382/365)</f>
        <v>0.85642756143283039</v>
      </c>
      <c r="J382" s="42">
        <f>'Presenti equivalenti serviti'!J409/(Residenti!J382+Fluttuanti!J382/365+Fluttuanti!AI382/365)</f>
        <v>0.85965231457753843</v>
      </c>
      <c r="K382" s="42">
        <f>'Presenti equivalenti serviti'!K409/(Residenti!K382+Fluttuanti!K382/365+Fluttuanti!AJ382/365)</f>
        <v>0.86318103693500514</v>
      </c>
      <c r="L382" s="42">
        <f>'Presenti equivalenti serviti'!L409/(Residenti!L382+Fluttuanti!L382/365+Fluttuanti!AK382/365)</f>
        <v>0.86638066863864427</v>
      </c>
      <c r="M382" s="42">
        <f>'Presenti equivalenti serviti'!M409/(Residenti!M382+Fluttuanti!M382/365+Fluttuanti!AL382/365)</f>
        <v>0.87005525907218029</v>
      </c>
      <c r="N382" s="42">
        <f>'Presenti equivalenti serviti'!N409/(Residenti!N382+Fluttuanti!N382/365+Fluttuanti!AM382/365)</f>
        <v>0.87345113984869815</v>
      </c>
      <c r="O382" s="42">
        <f>'Presenti equivalenti serviti'!O409/(Residenti!O382+Fluttuanti!O382/365+Fluttuanti!AN382/365)</f>
        <v>0.87677849415724241</v>
      </c>
      <c r="P382" s="42">
        <f>'Presenti equivalenti serviti'!P409/(Residenti!P382+Fluttuanti!P382/365+Fluttuanti!AO382/365)</f>
        <v>0.88007101385237452</v>
      </c>
      <c r="Q382" s="42">
        <f>'Presenti equivalenti serviti'!Q409/(Residenti!Q382+Fluttuanti!Q382/365+Fluttuanti!AP382/365)</f>
        <v>0.88352828742714795</v>
      </c>
      <c r="R382" s="42">
        <f>'Presenti equivalenti serviti'!R409/(Residenti!R382+Fluttuanti!R382/365+Fluttuanti!AQ382/365)</f>
        <v>0.8882755689023184</v>
      </c>
      <c r="S382" s="42">
        <f>'Presenti equivalenti serviti'!S409/(Residenti!S382+Fluttuanti!S382/365+Fluttuanti!AR382/365)</f>
        <v>0.89233096920931976</v>
      </c>
      <c r="T382" s="42">
        <f>'Presenti equivalenti serviti'!T409/(Residenti!T382+Fluttuanti!T382/365+Fluttuanti!AS382/365)</f>
        <v>0.89709752682385813</v>
      </c>
      <c r="U382" s="42">
        <f>'Presenti equivalenti serviti'!U409/(Residenti!U382+Fluttuanti!U382/365+Fluttuanti!AT382/365)</f>
        <v>0.90201695851818897</v>
      </c>
      <c r="V382" s="42">
        <f>'Presenti equivalenti serviti'!V409/(Residenti!V382+Fluttuanti!V382/365+Fluttuanti!AU382/365)</f>
        <v>0.906742833668291</v>
      </c>
      <c r="W382" s="42">
        <f>'Presenti equivalenti serviti'!W409/(Residenti!W382+Fluttuanti!W382/365+Fluttuanti!AV382/365)</f>
        <v>0.91138945621325718</v>
      </c>
      <c r="X382" s="42">
        <f>'Presenti equivalenti serviti'!X409/(Residenti!X382+Fluttuanti!X382/365+Fluttuanti!AW382/365)</f>
        <v>0.91621173997565408</v>
      </c>
      <c r="Y382" s="42">
        <f>'Presenti equivalenti serviti'!Y409/(Residenti!Y382+Fluttuanti!Y382/365+Fluttuanti!AX382/365)</f>
        <v>0.92086032818899011</v>
      </c>
      <c r="Z382" s="43">
        <f>'Presenti equivalenti serviti'!Z409/(Residenti!Z382+Fluttuanti!Z382/365+Fluttuanti!AY382/365)</f>
        <v>0.92588726366300711</v>
      </c>
      <c r="AA382" s="43">
        <f>'Presenti equivalenti serviti'!AA409/(Residenti!AA382+Fluttuanti!AA382/365+Fluttuanti!AZ382/365)</f>
        <v>0.94902595389776268</v>
      </c>
      <c r="AB382" s="43">
        <f>'Presenti equivalenti serviti'!AB409/(Residenti!AB382+Fluttuanti!AB382/365+Fluttuanti!BA382/365)</f>
        <v>0.95974946258018556</v>
      </c>
      <c r="AC382" s="43">
        <f>'Presenti equivalenti serviti'!AC409/(Residenti!AC382+Fluttuanti!AC382/365+Fluttuanti!BB382/365)</f>
        <v>0.97067323908276426</v>
      </c>
    </row>
    <row r="383" spans="1:29" x14ac:dyDescent="0.2">
      <c r="A383" s="4" t="s">
        <v>53</v>
      </c>
      <c r="E383" s="42">
        <f>'Presenti equivalenti serviti'!E410/(Residenti!E383+Fluttuanti!E383/365+Fluttuanti!AD383/365)</f>
        <v>0.95321768248725813</v>
      </c>
      <c r="F383" s="42">
        <f>'Presenti equivalenti serviti'!F410/(Residenti!F383+Fluttuanti!F383/365+Fluttuanti!AE383/365)</f>
        <v>0.95421535139945735</v>
      </c>
      <c r="G383" s="42">
        <f>'Presenti equivalenti serviti'!G410/(Residenti!G383+Fluttuanti!G383/365+Fluttuanti!AF383/365)</f>
        <v>0.95507084528488906</v>
      </c>
      <c r="H383" s="42">
        <f>'Presenti equivalenti serviti'!H410/(Residenti!H383+Fluttuanti!H383/365+Fluttuanti!AG383/365)</f>
        <v>0.95622929414653568</v>
      </c>
      <c r="I383" s="42">
        <f>'Presenti equivalenti serviti'!I410/(Residenti!I383+Fluttuanti!I383/365+Fluttuanti!AH383/365)</f>
        <v>0.95727278196590915</v>
      </c>
      <c r="J383" s="42">
        <f>'Presenti equivalenti serviti'!J410/(Residenti!J383+Fluttuanti!J383/365+Fluttuanti!AI383/365)</f>
        <v>0.95796859517564736</v>
      </c>
      <c r="K383" s="42">
        <f>'Presenti equivalenti serviti'!K410/(Residenti!K383+Fluttuanti!K383/365+Fluttuanti!AJ383/365)</f>
        <v>0.95884431184328089</v>
      </c>
      <c r="L383" s="42">
        <f>'Presenti equivalenti serviti'!L410/(Residenti!L383+Fluttuanti!L383/365+Fluttuanti!AK383/365)</f>
        <v>0.95982333522329966</v>
      </c>
      <c r="M383" s="42">
        <f>'Presenti equivalenti serviti'!M410/(Residenti!M383+Fluttuanti!M383/365+Fluttuanti!AL383/365)</f>
        <v>0.9610349332323963</v>
      </c>
      <c r="N383" s="42">
        <f>'Presenti equivalenti serviti'!N410/(Residenti!N383+Fluttuanti!N383/365+Fluttuanti!AM383/365)</f>
        <v>0.96207450757681823</v>
      </c>
      <c r="O383" s="42">
        <f>'Presenti equivalenti serviti'!O410/(Residenti!O383+Fluttuanti!O383/365+Fluttuanti!AN383/365)</f>
        <v>0.96307617172575488</v>
      </c>
      <c r="P383" s="42">
        <f>'Presenti equivalenti serviti'!P410/(Residenti!P383+Fluttuanti!P383/365+Fluttuanti!AO383/365)</f>
        <v>0.96414525949963903</v>
      </c>
      <c r="Q383" s="42">
        <f>'Presenti equivalenti serviti'!Q410/(Residenti!Q383+Fluttuanti!Q383/365+Fluttuanti!AP383/365)</f>
        <v>0.96505026172722452</v>
      </c>
      <c r="R383" s="42">
        <f>'Presenti equivalenti serviti'!R410/(Residenti!R383+Fluttuanti!R383/365+Fluttuanti!AQ383/365)</f>
        <v>0.96583719297992765</v>
      </c>
      <c r="S383" s="42">
        <f>'Presenti equivalenti serviti'!S410/(Residenti!S383+Fluttuanti!S383/365+Fluttuanti!AR383/365)</f>
        <v>0.9665798650564531</v>
      </c>
      <c r="T383" s="42">
        <f>'Presenti equivalenti serviti'!T410/(Residenti!T383+Fluttuanti!T383/365+Fluttuanti!AS383/365)</f>
        <v>0.96738962156667652</v>
      </c>
      <c r="U383" s="42">
        <f>'Presenti equivalenti serviti'!U410/(Residenti!U383+Fluttuanti!U383/365+Fluttuanti!AT383/365)</f>
        <v>0.96817274055388014</v>
      </c>
      <c r="V383" s="42">
        <f>'Presenti equivalenti serviti'!V410/(Residenti!V383+Fluttuanti!V383/365+Fluttuanti!AU383/365)</f>
        <v>0.96887235975496055</v>
      </c>
      <c r="W383" s="42">
        <f>'Presenti equivalenti serviti'!W410/(Residenti!W383+Fluttuanti!W383/365+Fluttuanti!AV383/365)</f>
        <v>0.96975216285291499</v>
      </c>
      <c r="X383" s="42">
        <f>'Presenti equivalenti serviti'!X410/(Residenti!X383+Fluttuanti!X383/365+Fluttuanti!AW383/365)</f>
        <v>0.97057039258806199</v>
      </c>
      <c r="Y383" s="42">
        <f>'Presenti equivalenti serviti'!Y410/(Residenti!Y383+Fluttuanti!Y383/365+Fluttuanti!AX383/365)</f>
        <v>0.97132740083167557</v>
      </c>
      <c r="Z383" s="43">
        <f>'Presenti equivalenti serviti'!Z410/(Residenti!Z383+Fluttuanti!Z383/365+Fluttuanti!AY383/365)</f>
        <v>0.97215857505181724</v>
      </c>
      <c r="AA383" s="43">
        <f>'Presenti equivalenti serviti'!AA410/(Residenti!AA383+Fluttuanti!AA383/365+Fluttuanti!AZ383/365)</f>
        <v>0.97573826998911417</v>
      </c>
      <c r="AB383" s="43">
        <f>'Presenti equivalenti serviti'!AB410/(Residenti!AB383+Fluttuanti!AB383/365+Fluttuanti!BA383/365)</f>
        <v>0.97872532208618679</v>
      </c>
      <c r="AC383" s="43">
        <f>'Presenti equivalenti serviti'!AC410/(Residenti!AC383+Fluttuanti!AC383/365+Fluttuanti!BB383/365)</f>
        <v>0.98160966252194259</v>
      </c>
    </row>
    <row r="384" spans="1:29" x14ac:dyDescent="0.2">
      <c r="A384" s="4" t="s">
        <v>144</v>
      </c>
      <c r="E384" s="42">
        <f>'Presenti equivalenti serviti'!E411/(Residenti!E384+Fluttuanti!E384/365+Fluttuanti!AD384/365)</f>
        <v>0.94599999999999962</v>
      </c>
      <c r="F384" s="42">
        <f>'Presenti equivalenti serviti'!F411/(Residenti!F384+Fluttuanti!F384/365+Fluttuanti!AE384/365)</f>
        <v>0.94799999999999951</v>
      </c>
      <c r="G384" s="42">
        <f>'Presenti equivalenti serviti'!G411/(Residenti!G384+Fluttuanti!G384/365+Fluttuanti!AF384/365)</f>
        <v>0.9499999999999994</v>
      </c>
      <c r="H384" s="42">
        <f>'Presenti equivalenti serviti'!H411/(Residenti!H384+Fluttuanti!H384/365+Fluttuanti!AG384/365)</f>
        <v>0.95199999999999907</v>
      </c>
      <c r="I384" s="42">
        <f>'Presenti equivalenti serviti'!I411/(Residenti!I384+Fluttuanti!I384/365+Fluttuanti!AH384/365)</f>
        <v>0.95399999999999974</v>
      </c>
      <c r="J384" s="42">
        <f>'Presenti equivalenti serviti'!J411/(Residenti!J384+Fluttuanti!J384/365+Fluttuanti!AI384/365)</f>
        <v>0.95599999999999952</v>
      </c>
      <c r="K384" s="42">
        <f>'Presenti equivalenti serviti'!K411/(Residenti!K384+Fluttuanti!K384/365+Fluttuanti!AJ384/365)</f>
        <v>0.9579999999999993</v>
      </c>
      <c r="L384" s="42">
        <f>'Presenti equivalenti serviti'!L411/(Residenti!L384+Fluttuanti!L384/365+Fluttuanti!AK384/365)</f>
        <v>0.96000000000000008</v>
      </c>
      <c r="M384" s="42">
        <f>'Presenti equivalenti serviti'!M411/(Residenti!M384+Fluttuanti!M384/365+Fluttuanti!AL384/365)</f>
        <v>0.96199999999999974</v>
      </c>
      <c r="N384" s="42">
        <f>'Presenti equivalenti serviti'!N411/(Residenti!N384+Fluttuanti!N384/365+Fluttuanti!AM384/365)</f>
        <v>0.9639999999999993</v>
      </c>
      <c r="O384" s="42">
        <f>'Presenti equivalenti serviti'!O411/(Residenti!O384+Fluttuanti!O384/365+Fluttuanti!AN384/365)</f>
        <v>0.9659999999999993</v>
      </c>
      <c r="P384" s="42">
        <f>'Presenti equivalenti serviti'!P411/(Residenti!P384+Fluttuanti!P384/365+Fluttuanti!AO384/365)</f>
        <v>0.96799999999999919</v>
      </c>
      <c r="Q384" s="42">
        <f>'Presenti equivalenti serviti'!Q411/(Residenti!Q384+Fluttuanti!Q384/365+Fluttuanti!AP384/365)</f>
        <v>0.96999999999999964</v>
      </c>
      <c r="R384" s="42">
        <f>'Presenti equivalenti serviti'!R411/(Residenti!R384+Fluttuanti!R384/365+Fluttuanti!AQ384/365)</f>
        <v>0.97199999999999953</v>
      </c>
      <c r="S384" s="42">
        <f>'Presenti equivalenti serviti'!S411/(Residenti!S384+Fluttuanti!S384/365+Fluttuanti!AR384/365)</f>
        <v>0.97399999999999942</v>
      </c>
      <c r="T384" s="42">
        <f>'Presenti equivalenti serviti'!T411/(Residenti!T384+Fluttuanti!T384/365+Fluttuanti!AS384/365)</f>
        <v>0.97599999999999998</v>
      </c>
      <c r="U384" s="42">
        <f>'Presenti equivalenti serviti'!U411/(Residenti!U384+Fluttuanti!U384/365+Fluttuanti!AT384/365)</f>
        <v>0.97799999999999976</v>
      </c>
      <c r="V384" s="42">
        <f>'Presenti equivalenti serviti'!V411/(Residenti!V384+Fluttuanti!V384/365+Fluttuanti!AU384/365)</f>
        <v>0.97999999999999954</v>
      </c>
      <c r="W384" s="42">
        <f>'Presenti equivalenti serviti'!W411/(Residenti!W384+Fluttuanti!W384/365+Fluttuanti!AV384/365)</f>
        <v>0.98199999999999954</v>
      </c>
      <c r="X384" s="42">
        <f>'Presenti equivalenti serviti'!X411/(Residenti!X384+Fluttuanti!X384/365+Fluttuanti!AW384/365)</f>
        <v>0.98399999999999899</v>
      </c>
      <c r="Y384" s="42">
        <f>'Presenti equivalenti serviti'!Y411/(Residenti!Y384+Fluttuanti!Y384/365+Fluttuanti!AX384/365)</f>
        <v>0.98599999999999977</v>
      </c>
      <c r="Z384" s="43">
        <f>'Presenti equivalenti serviti'!Z411/(Residenti!Z384+Fluttuanti!Z384/365+Fluttuanti!AY384/365)</f>
        <v>0.98749999999999982</v>
      </c>
      <c r="AA384" s="43">
        <f>'Presenti equivalenti serviti'!AA411/(Residenti!AA384+Fluttuanti!AA384/365+Fluttuanti!AZ384/365)</f>
        <v>0.99500000000000022</v>
      </c>
      <c r="AB384" s="43">
        <f>'Presenti equivalenti serviti'!AB411/(Residenti!AB384+Fluttuanti!AB384/365+Fluttuanti!BA384/365)</f>
        <v>0.99583333333333346</v>
      </c>
      <c r="AC384" s="43">
        <f>'Presenti equivalenti serviti'!AC411/(Residenti!AC384+Fluttuanti!AC384/365+Fluttuanti!BB384/365)</f>
        <v>0.99666666666666681</v>
      </c>
    </row>
    <row r="385" spans="1:29" x14ac:dyDescent="0.2">
      <c r="A385" s="4" t="s">
        <v>150</v>
      </c>
      <c r="E385" s="42">
        <f>'Presenti equivalenti serviti'!E412/(Residenti!E385+Fluttuanti!E385/365+Fluttuanti!AD385/365)</f>
        <v>0.9877870749360429</v>
      </c>
      <c r="F385" s="42">
        <f>'Presenti equivalenti serviti'!F412/(Residenti!F385+Fluttuanti!F385/365+Fluttuanti!AE385/365)</f>
        <v>0.98781999886136063</v>
      </c>
      <c r="G385" s="42">
        <f>'Presenti equivalenti serviti'!G412/(Residenti!G385+Fluttuanti!G385/365+Fluttuanti!AF385/365)</f>
        <v>0.9878528573084947</v>
      </c>
      <c r="H385" s="42">
        <f>'Presenti equivalenti serviti'!H412/(Residenti!H385+Fluttuanti!H385/365+Fluttuanti!AG385/365)</f>
        <v>0.98791299497946439</v>
      </c>
      <c r="I385" s="42">
        <f>'Presenti equivalenti serviti'!I412/(Residenti!I385+Fluttuanti!I385/365+Fluttuanti!AH385/365)</f>
        <v>0.9879649902162484</v>
      </c>
      <c r="J385" s="42">
        <f>'Presenti equivalenti serviti'!J412/(Residenti!J385+Fluttuanti!J385/365+Fluttuanti!AI385/365)</f>
        <v>0.98802802718955507</v>
      </c>
      <c r="K385" s="42">
        <f>'Presenti equivalenti serviti'!K412/(Residenti!K385+Fluttuanti!K385/365+Fluttuanti!AJ385/365)</f>
        <v>0.98806244661379217</v>
      </c>
      <c r="L385" s="42">
        <f>'Presenti equivalenti serviti'!L412/(Residenti!L385+Fluttuanti!L385/365+Fluttuanti!AK385/365)</f>
        <v>0.98810853516180108</v>
      </c>
      <c r="M385" s="42">
        <f>'Presenti equivalenti serviti'!M412/(Residenti!M385+Fluttuanti!M385/365+Fluttuanti!AL385/365)</f>
        <v>0.98817584219560139</v>
      </c>
      <c r="N385" s="42">
        <f>'Presenti equivalenti serviti'!N412/(Residenti!N385+Fluttuanti!N385/365+Fluttuanti!AM385/365)</f>
        <v>0.98822020246138575</v>
      </c>
      <c r="O385" s="42">
        <f>'Presenti equivalenti serviti'!O412/(Residenti!O385+Fluttuanti!O385/365+Fluttuanti!AN385/365)</f>
        <v>0.98825112447011554</v>
      </c>
      <c r="P385" s="42">
        <f>'Presenti equivalenti serviti'!P412/(Residenti!P385+Fluttuanti!P385/365+Fluttuanti!AO385/365)</f>
        <v>0.98826187309530744</v>
      </c>
      <c r="Q385" s="42">
        <f>'Presenti equivalenti serviti'!Q412/(Residenti!Q385+Fluttuanti!Q385/365+Fluttuanti!AP385/365)</f>
        <v>0.98828718049632835</v>
      </c>
      <c r="R385" s="42">
        <f>'Presenti equivalenti serviti'!R412/(Residenti!R385+Fluttuanti!R385/365+Fluttuanti!AQ385/365)</f>
        <v>0.98845223937401916</v>
      </c>
      <c r="S385" s="42">
        <f>'Presenti equivalenti serviti'!S412/(Residenti!S385+Fluttuanti!S385/365+Fluttuanti!AR385/365)</f>
        <v>0.98855677013376742</v>
      </c>
      <c r="T385" s="42">
        <f>'Presenti equivalenti serviti'!T412/(Residenti!T385+Fluttuanti!T385/365+Fluttuanti!AS385/365)</f>
        <v>0.98868969620653957</v>
      </c>
      <c r="U385" s="42">
        <f>'Presenti equivalenti serviti'!U412/(Residenti!U385+Fluttuanti!U385/365+Fluttuanti!AT385/365)</f>
        <v>0.98878252112841492</v>
      </c>
      <c r="V385" s="42">
        <f>'Presenti equivalenti serviti'!V412/(Residenti!V385+Fluttuanti!V385/365+Fluttuanti!AU385/365)</f>
        <v>0.98889692365208559</v>
      </c>
      <c r="W385" s="42">
        <f>'Presenti equivalenti serviti'!W412/(Residenti!W385+Fluttuanti!W385/365+Fluttuanti!AV385/365)</f>
        <v>0.98900266605343967</v>
      </c>
      <c r="X385" s="42">
        <f>'Presenti equivalenti serviti'!X412/(Residenti!X385+Fluttuanti!X385/365+Fluttuanti!AW385/365)</f>
        <v>0.98909999316102992</v>
      </c>
      <c r="Y385" s="42">
        <f>'Presenti equivalenti serviti'!Y412/(Residenti!Y385+Fluttuanti!Y385/365+Fluttuanti!AX385/365)</f>
        <v>0.98922186460258033</v>
      </c>
      <c r="Z385" s="43">
        <f>'Presenti equivalenti serviti'!Z412/(Residenti!Z385+Fluttuanti!Z385/365+Fluttuanti!AY385/365)</f>
        <v>0.98929068282089072</v>
      </c>
      <c r="AA385" s="43">
        <f>'Presenti equivalenti serviti'!AA412/(Residenti!AA385+Fluttuanti!AA385/365+Fluttuanti!AZ385/365)</f>
        <v>0.98977325383896364</v>
      </c>
      <c r="AB385" s="43">
        <f>'Presenti equivalenti serviti'!AB412/(Residenti!AB385+Fluttuanti!AB385/365+Fluttuanti!BA385/365)</f>
        <v>0.98998416675557732</v>
      </c>
      <c r="AC385" s="43">
        <f>'Presenti equivalenti serviti'!AC412/(Residenti!AC385+Fluttuanti!AC385/365+Fluttuanti!BB385/365)</f>
        <v>0.99019636900129149</v>
      </c>
    </row>
    <row r="386" spans="1:29" x14ac:dyDescent="0.2">
      <c r="A386" s="4" t="s">
        <v>163</v>
      </c>
      <c r="E386" s="42">
        <f>'Presenti equivalenti serviti'!E413/(Residenti!E386+Fluttuanti!E386/365+Fluttuanti!AD386/365)</f>
        <v>0.99223386747343489</v>
      </c>
      <c r="F386" s="42">
        <f>'Presenti equivalenti serviti'!F413/(Residenti!F386+Fluttuanti!F386/365+Fluttuanti!AE386/365)</f>
        <v>0.99229250242896305</v>
      </c>
      <c r="G386" s="42">
        <f>'Presenti equivalenti serviti'!G413/(Residenti!G386+Fluttuanti!G386/365+Fluttuanti!AF386/365)</f>
        <v>0.99232745224084962</v>
      </c>
      <c r="H386" s="42">
        <f>'Presenti equivalenti serviti'!H413/(Residenti!H386+Fluttuanti!H386/365+Fluttuanti!AG386/365)</f>
        <v>0.99236336506497824</v>
      </c>
      <c r="I386" s="42">
        <f>'Presenti equivalenti serviti'!I413/(Residenti!I386+Fluttuanti!I386/365+Fluttuanti!AH386/365)</f>
        <v>0.99239562100217515</v>
      </c>
      <c r="J386" s="42">
        <f>'Presenti equivalenti serviti'!J413/(Residenti!J386+Fluttuanti!J386/365+Fluttuanti!AI386/365)</f>
        <v>0.99244894102027725</v>
      </c>
      <c r="K386" s="42">
        <f>'Presenti equivalenti serviti'!K413/(Residenti!K386+Fluttuanti!K386/365+Fluttuanti!AJ386/365)</f>
        <v>0.9925017423521888</v>
      </c>
      <c r="L386" s="42">
        <f>'Presenti equivalenti serviti'!L413/(Residenti!L386+Fluttuanti!L386/365+Fluttuanti!AK386/365)</f>
        <v>0.99255163780294564</v>
      </c>
      <c r="M386" s="42">
        <f>'Presenti equivalenti serviti'!M413/(Residenti!M386+Fluttuanti!M386/365+Fluttuanti!AL386/365)</f>
        <v>0.9926010062322721</v>
      </c>
      <c r="N386" s="42">
        <f>'Presenti equivalenti serviti'!N413/(Residenti!N386+Fluttuanti!N386/365+Fluttuanti!AM386/365)</f>
        <v>0.99266610693675938</v>
      </c>
      <c r="O386" s="42">
        <f>'Presenti equivalenti serviti'!O413/(Residenti!O386+Fluttuanti!O386/365+Fluttuanti!AN386/365)</f>
        <v>0.99274547219778597</v>
      </c>
      <c r="P386" s="42">
        <f>'Presenti equivalenti serviti'!P413/(Residenti!P386+Fluttuanti!P386/365+Fluttuanti!AO386/365)</f>
        <v>0.99282923948708379</v>
      </c>
      <c r="Q386" s="42">
        <f>'Presenti equivalenti serviti'!Q413/(Residenti!Q386+Fluttuanti!Q386/365+Fluttuanti!AP386/365)</f>
        <v>0.99291283128084651</v>
      </c>
      <c r="R386" s="42">
        <f>'Presenti equivalenti serviti'!R413/(Residenti!R386+Fluttuanti!R386/365+Fluttuanti!AQ386/365)</f>
        <v>0.99294332501292448</v>
      </c>
      <c r="S386" s="42">
        <f>'Presenti equivalenti serviti'!S413/(Residenti!S386+Fluttuanti!S386/365+Fluttuanti!AR386/365)</f>
        <v>0.99299833733897802</v>
      </c>
      <c r="T386" s="42">
        <f>'Presenti equivalenti serviti'!T413/(Residenti!T386+Fluttuanti!T386/365+Fluttuanti!AS386/365)</f>
        <v>0.99303833078612824</v>
      </c>
      <c r="U386" s="42">
        <f>'Presenti equivalenti serviti'!U413/(Residenti!U386+Fluttuanti!U386/365+Fluttuanti!AT386/365)</f>
        <v>0.99308321316783377</v>
      </c>
      <c r="V386" s="42">
        <f>'Presenti equivalenti serviti'!V413/(Residenti!V386+Fluttuanti!V386/365+Fluttuanti!AU386/365)</f>
        <v>0.99312689024796175</v>
      </c>
      <c r="W386" s="42">
        <f>'Presenti equivalenti serviti'!W413/(Residenti!W386+Fluttuanti!W386/365+Fluttuanti!AV386/365)</f>
        <v>0.99317164280330605</v>
      </c>
      <c r="X386" s="42">
        <f>'Presenti equivalenti serviti'!X413/(Residenti!X386+Fluttuanti!X386/365+Fluttuanti!AW386/365)</f>
        <v>0.99319709682609481</v>
      </c>
      <c r="Y386" s="42">
        <f>'Presenti equivalenti serviti'!Y413/(Residenti!Y386+Fluttuanti!Y386/365+Fluttuanti!AX386/365)</f>
        <v>0.99322566863694239</v>
      </c>
      <c r="Z386" s="43">
        <f>'Presenti equivalenti serviti'!Z413/(Residenti!Z386+Fluttuanti!Z386/365+Fluttuanti!AY386/365)</f>
        <v>0.9932485201968021</v>
      </c>
      <c r="AA386" s="43">
        <f>'Presenti equivalenti serviti'!AA413/(Residenti!AA386+Fluttuanti!AA386/365+Fluttuanti!AZ386/365)</f>
        <v>0.99346969310470368</v>
      </c>
      <c r="AB386" s="43">
        <f>'Presenti equivalenti serviti'!AB413/(Residenti!AB386+Fluttuanti!AB386/365+Fluttuanti!BA386/365)</f>
        <v>0.99370242987737978</v>
      </c>
      <c r="AC386" s="43">
        <f>'Presenti equivalenti serviti'!AC413/(Residenti!AC386+Fluttuanti!AC386/365+Fluttuanti!BB386/365)</f>
        <v>0.99392642414747501</v>
      </c>
    </row>
    <row r="387" spans="1:29" x14ac:dyDescent="0.2">
      <c r="A387" s="4" t="s">
        <v>156</v>
      </c>
      <c r="E387" s="42">
        <f>'Presenti equivalenti serviti'!E414/(Residenti!E387+Fluttuanti!E387/365+Fluttuanti!AD387/365)</f>
        <v>0.963406116401894</v>
      </c>
      <c r="F387" s="42">
        <f>'Presenti equivalenti serviti'!F414/(Residenti!F387+Fluttuanti!F387/365+Fluttuanti!AE387/365)</f>
        <v>0.9638827300528503</v>
      </c>
      <c r="G387" s="42">
        <f>'Presenti equivalenti serviti'!G414/(Residenti!G387+Fluttuanti!G387/365+Fluttuanti!AF387/365)</f>
        <v>0.96436513517325106</v>
      </c>
      <c r="H387" s="42">
        <f>'Presenti equivalenti serviti'!H414/(Residenti!H387+Fluttuanti!H387/365+Fluttuanti!AG387/365)</f>
        <v>0.96481490637078005</v>
      </c>
      <c r="I387" s="42">
        <f>'Presenti equivalenti serviti'!I414/(Residenti!I387+Fluttuanti!I387/365+Fluttuanti!AH387/365)</f>
        <v>0.96523730587957313</v>
      </c>
      <c r="J387" s="42">
        <f>'Presenti equivalenti serviti'!J414/(Residenti!J387+Fluttuanti!J387/365+Fluttuanti!AI387/365)</f>
        <v>0.96572739793488804</v>
      </c>
      <c r="K387" s="42">
        <f>'Presenti equivalenti serviti'!K414/(Residenti!K387+Fluttuanti!K387/365+Fluttuanti!AJ387/365)</f>
        <v>0.96623173424633468</v>
      </c>
      <c r="L387" s="42">
        <f>'Presenti equivalenti serviti'!L414/(Residenti!L387+Fluttuanti!L387/365+Fluttuanti!AK387/365)</f>
        <v>0.9667028064656823</v>
      </c>
      <c r="M387" s="42">
        <f>'Presenti equivalenti serviti'!M414/(Residenti!M387+Fluttuanti!M387/365+Fluttuanti!AL387/365)</f>
        <v>0.96713976893588505</v>
      </c>
      <c r="N387" s="42">
        <f>'Presenti equivalenti serviti'!N414/(Residenti!N387+Fluttuanti!N387/365+Fluttuanti!AM387/365)</f>
        <v>0.96763618370375359</v>
      </c>
      <c r="O387" s="42">
        <f>'Presenti equivalenti serviti'!O414/(Residenti!O387+Fluttuanti!O387/365+Fluttuanti!AN387/365)</f>
        <v>0.96815899615203171</v>
      </c>
      <c r="P387" s="42">
        <f>'Presenti equivalenti serviti'!P414/(Residenti!P387+Fluttuanti!P387/365+Fluttuanti!AO387/365)</f>
        <v>0.96872646563586506</v>
      </c>
      <c r="Q387" s="42">
        <f>'Presenti equivalenti serviti'!Q414/(Residenti!Q387+Fluttuanti!Q387/365+Fluttuanti!AP387/365)</f>
        <v>0.96936676570349134</v>
      </c>
      <c r="R387" s="42">
        <f>'Presenti equivalenti serviti'!R414/(Residenti!R387+Fluttuanti!R387/365+Fluttuanti!AQ387/365)</f>
        <v>0.97028785699594744</v>
      </c>
      <c r="S387" s="42">
        <f>'Presenti equivalenti serviti'!S414/(Residenti!S387+Fluttuanti!S387/365+Fluttuanti!AR387/365)</f>
        <v>0.97120043309074389</v>
      </c>
      <c r="T387" s="42">
        <f>'Presenti equivalenti serviti'!T414/(Residenti!T387+Fluttuanti!T387/365+Fluttuanti!AS387/365)</f>
        <v>0.97220542480302841</v>
      </c>
      <c r="U387" s="42">
        <f>'Presenti equivalenti serviti'!U414/(Residenti!U387+Fluttuanti!U387/365+Fluttuanti!AT387/365)</f>
        <v>0.97318600608116812</v>
      </c>
      <c r="V387" s="42">
        <f>'Presenti equivalenti serviti'!V414/(Residenti!V387+Fluttuanti!V387/365+Fluttuanti!AU387/365)</f>
        <v>0.97414504092823018</v>
      </c>
      <c r="W387" s="42">
        <f>'Presenti equivalenti serviti'!W414/(Residenti!W387+Fluttuanti!W387/365+Fluttuanti!AV387/365)</f>
        <v>0.97506445278904486</v>
      </c>
      <c r="X387" s="42">
        <f>'Presenti equivalenti serviti'!X414/(Residenti!X387+Fluttuanti!X387/365+Fluttuanti!AW387/365)</f>
        <v>0.97603616764422052</v>
      </c>
      <c r="Y387" s="42">
        <f>'Presenti equivalenti serviti'!Y414/(Residenti!Y387+Fluttuanti!Y387/365+Fluttuanti!AX387/365)</f>
        <v>0.97699363864750255</v>
      </c>
      <c r="Z387" s="43">
        <f>'Presenti equivalenti serviti'!Z414/(Residenti!Z387+Fluttuanti!Z387/365+Fluttuanti!AY387/365)</f>
        <v>0.97792288342323064</v>
      </c>
      <c r="AA387" s="43">
        <f>'Presenti equivalenti serviti'!AA414/(Residenti!AA387+Fluttuanti!AA387/365+Fluttuanti!AZ387/365)</f>
        <v>0.98235388061685236</v>
      </c>
      <c r="AB387" s="43">
        <f>'Presenti equivalenti serviti'!AB414/(Residenti!AB387+Fluttuanti!AB387/365+Fluttuanti!BA387/365)</f>
        <v>0.98434589244331749</v>
      </c>
      <c r="AC387" s="43">
        <f>'Presenti equivalenti serviti'!AC414/(Residenti!AC387+Fluttuanti!AC387/365+Fluttuanti!BB387/365)</f>
        <v>0.9863164914996686</v>
      </c>
    </row>
    <row r="388" spans="1:29" x14ac:dyDescent="0.2">
      <c r="A388" s="4" t="s">
        <v>200</v>
      </c>
      <c r="E388" s="42">
        <f>'Presenti equivalenti serviti'!E415/(Residenti!E388+Fluttuanti!E388/365+Fluttuanti!AD388/365)</f>
        <v>0.99029323741316122</v>
      </c>
      <c r="F388" s="42">
        <f>'Presenti equivalenti serviti'!F415/(Residenti!F388+Fluttuanti!F388/365+Fluttuanti!AE388/365)</f>
        <v>0.99049861095729685</v>
      </c>
      <c r="G388" s="42">
        <f>'Presenti equivalenti serviti'!G415/(Residenti!G388+Fluttuanti!G388/365+Fluttuanti!AF388/365)</f>
        <v>0.99070143934468013</v>
      </c>
      <c r="H388" s="42">
        <f>'Presenti equivalenti serviti'!H415/(Residenti!H388+Fluttuanti!H388/365+Fluttuanti!AG388/365)</f>
        <v>0.99089231233447439</v>
      </c>
      <c r="I388" s="42">
        <f>'Presenti equivalenti serviti'!I415/(Residenti!I388+Fluttuanti!I388/365+Fluttuanti!AH388/365)</f>
        <v>0.99108742711725151</v>
      </c>
      <c r="J388" s="42">
        <f>'Presenti equivalenti serviti'!J415/(Residenti!J388+Fluttuanti!J388/365+Fluttuanti!AI388/365)</f>
        <v>0.99129648084525168</v>
      </c>
      <c r="K388" s="42">
        <f>'Presenti equivalenti serviti'!K415/(Residenti!K388+Fluttuanti!K388/365+Fluttuanti!AJ388/365)</f>
        <v>0.99152756758787319</v>
      </c>
      <c r="L388" s="42">
        <f>'Presenti equivalenti serviti'!L415/(Residenti!L388+Fluttuanti!L388/365+Fluttuanti!AK388/365)</f>
        <v>0.99175523153898393</v>
      </c>
      <c r="M388" s="42">
        <f>'Presenti equivalenti serviti'!M415/(Residenti!M388+Fluttuanti!M388/365+Fluttuanti!AL388/365)</f>
        <v>0.99194831738409228</v>
      </c>
      <c r="N388" s="42">
        <f>'Presenti equivalenti serviti'!N415/(Residenti!N388+Fluttuanti!N388/365+Fluttuanti!AM388/365)</f>
        <v>0.99218041755647002</v>
      </c>
      <c r="O388" s="42">
        <f>'Presenti equivalenti serviti'!O415/(Residenti!O388+Fluttuanti!O388/365+Fluttuanti!AN388/365)</f>
        <v>0.99243321710253229</v>
      </c>
      <c r="P388" s="42">
        <f>'Presenti equivalenti serviti'!P415/(Residenti!P388+Fluttuanti!P388/365+Fluttuanti!AO388/365)</f>
        <v>0.99267438748729342</v>
      </c>
      <c r="Q388" s="42">
        <f>'Presenti equivalenti serviti'!Q415/(Residenti!Q388+Fluttuanti!Q388/365+Fluttuanti!AP388/365)</f>
        <v>0.9929317242275516</v>
      </c>
      <c r="R388" s="42">
        <f>'Presenti equivalenti serviti'!R415/(Residenti!R388+Fluttuanti!R388/365+Fluttuanti!AQ388/365)</f>
        <v>0.9931559757341738</v>
      </c>
      <c r="S388" s="42">
        <f>'Presenti equivalenti serviti'!S415/(Residenti!S388+Fluttuanti!S388/365+Fluttuanti!AR388/365)</f>
        <v>0.99335460508023343</v>
      </c>
      <c r="T388" s="42">
        <f>'Presenti equivalenti serviti'!T415/(Residenti!T388+Fluttuanti!T388/365+Fluttuanti!AS388/365)</f>
        <v>0.99356625329480197</v>
      </c>
      <c r="U388" s="42">
        <f>'Presenti equivalenti serviti'!U415/(Residenti!U388+Fluttuanti!U388/365+Fluttuanti!AT388/365)</f>
        <v>0.9937780233502127</v>
      </c>
      <c r="V388" s="42">
        <f>'Presenti equivalenti serviti'!V415/(Residenti!V388+Fluttuanti!V388/365+Fluttuanti!AU388/365)</f>
        <v>0.99398706057136577</v>
      </c>
      <c r="W388" s="42">
        <f>'Presenti equivalenti serviti'!W415/(Residenti!W388+Fluttuanti!W388/365+Fluttuanti!AV388/365)</f>
        <v>0.99419686000931962</v>
      </c>
      <c r="X388" s="42">
        <f>'Presenti equivalenti serviti'!X415/(Residenti!X388+Fluttuanti!X388/365+Fluttuanti!AW388/365)</f>
        <v>0.99439145303093213</v>
      </c>
      <c r="Y388" s="42">
        <f>'Presenti equivalenti serviti'!Y415/(Residenti!Y388+Fluttuanti!Y388/365+Fluttuanti!AX388/365)</f>
        <v>0.99459242202824105</v>
      </c>
      <c r="Z388" s="43">
        <f>'Presenti equivalenti serviti'!Z415/(Residenti!Z388+Fluttuanti!Z388/365+Fluttuanti!AY388/365)</f>
        <v>0.99480407342321031</v>
      </c>
      <c r="AA388" s="43">
        <f>'Presenti equivalenti serviti'!AA415/(Residenti!AA388+Fluttuanti!AA388/365+Fluttuanti!AZ388/365)</f>
        <v>0.9955628291020745</v>
      </c>
      <c r="AB388" s="43">
        <f>'Presenti equivalenti serviti'!AB415/(Residenti!AB388+Fluttuanti!AB388/365+Fluttuanti!BA388/365)</f>
        <v>0.99574036372943076</v>
      </c>
      <c r="AC388" s="43">
        <f>'Presenti equivalenti serviti'!AC415/(Residenti!AC388+Fluttuanti!AC388/365+Fluttuanti!BB388/365)</f>
        <v>0.99587955207287859</v>
      </c>
    </row>
    <row r="389" spans="1:29" x14ac:dyDescent="0.2">
      <c r="A389" s="4" t="s">
        <v>261</v>
      </c>
      <c r="E389" s="42">
        <f>'Presenti equivalenti serviti'!E416/(Residenti!E389+Fluttuanti!E389/365+Fluttuanti!AD389/365)</f>
        <v>0.99729563627122564</v>
      </c>
      <c r="F389" s="42">
        <f>'Presenti equivalenti serviti'!F416/(Residenti!F389+Fluttuanti!F389/365+Fluttuanti!AE389/365)</f>
        <v>0.99730020110856188</v>
      </c>
      <c r="G389" s="42">
        <f>'Presenti equivalenti serviti'!G416/(Residenti!G389+Fluttuanti!G389/365+Fluttuanti!AF389/365)</f>
        <v>0.99730789587197732</v>
      </c>
      <c r="H389" s="42">
        <f>'Presenti equivalenti serviti'!H416/(Residenti!H389+Fluttuanti!H389/365+Fluttuanti!AG389/365)</f>
        <v>0.99731164691649987</v>
      </c>
      <c r="I389" s="42">
        <f>'Presenti equivalenti serviti'!I416/(Residenti!I389+Fluttuanti!I389/365+Fluttuanti!AH389/365)</f>
        <v>0.9973123911155084</v>
      </c>
      <c r="J389" s="42">
        <f>'Presenti equivalenti serviti'!J416/(Residenti!J389+Fluttuanti!J389/365+Fluttuanti!AI389/365)</f>
        <v>0.99731126311238349</v>
      </c>
      <c r="K389" s="42">
        <f>'Presenti equivalenti serviti'!K416/(Residenti!K389+Fluttuanti!K389/365+Fluttuanti!AJ389/365)</f>
        <v>0.9973126686988586</v>
      </c>
      <c r="L389" s="42">
        <f>'Presenti equivalenti serviti'!L416/(Residenti!L389+Fluttuanti!L389/365+Fluttuanti!AK389/365)</f>
        <v>0.99731536164507717</v>
      </c>
      <c r="M389" s="42">
        <f>'Presenti equivalenti serviti'!M416/(Residenti!M389+Fluttuanti!M389/365+Fluttuanti!AL389/365)</f>
        <v>0.99731227907502773</v>
      </c>
      <c r="N389" s="42">
        <f>'Presenti equivalenti serviti'!N416/(Residenti!N389+Fluttuanti!N389/365+Fluttuanti!AM389/365)</f>
        <v>0.99731162525181372</v>
      </c>
      <c r="O389" s="42">
        <f>'Presenti equivalenti serviti'!O416/(Residenti!O389+Fluttuanti!O389/365+Fluttuanti!AN389/365)</f>
        <v>0.99731339778027495</v>
      </c>
      <c r="P389" s="42">
        <f>'Presenti equivalenti serviti'!P416/(Residenti!P389+Fluttuanti!P389/365+Fluttuanti!AO389/365)</f>
        <v>0.99731762964583093</v>
      </c>
      <c r="Q389" s="42">
        <f>'Presenti equivalenti serviti'!Q416/(Residenti!Q389+Fluttuanti!Q389/365+Fluttuanti!AP389/365)</f>
        <v>0.9973216668995577</v>
      </c>
      <c r="R389" s="42">
        <f>'Presenti equivalenti serviti'!R416/(Residenti!R389+Fluttuanti!R389/365+Fluttuanti!AQ389/365)</f>
        <v>0.99732018937594324</v>
      </c>
      <c r="S389" s="42">
        <f>'Presenti equivalenti serviti'!S416/(Residenti!S389+Fluttuanti!S389/365+Fluttuanti!AR389/365)</f>
        <v>0.99731777121349541</v>
      </c>
      <c r="T389" s="42">
        <f>'Presenti equivalenti serviti'!T416/(Residenti!T389+Fluttuanti!T389/365+Fluttuanti!AS389/365)</f>
        <v>0.99732130506532712</v>
      </c>
      <c r="U389" s="42">
        <f>'Presenti equivalenti serviti'!U416/(Residenti!U389+Fluttuanti!U389/365+Fluttuanti!AT389/365)</f>
        <v>0.99732125978475161</v>
      </c>
      <c r="V389" s="42">
        <f>'Presenti equivalenti serviti'!V416/(Residenti!V389+Fluttuanti!V389/365+Fluttuanti!AU389/365)</f>
        <v>0.99732355025613062</v>
      </c>
      <c r="W389" s="42">
        <f>'Presenti equivalenti serviti'!W416/(Residenti!W389+Fluttuanti!W389/365+Fluttuanti!AV389/365)</f>
        <v>0.99732755802080941</v>
      </c>
      <c r="X389" s="42">
        <f>'Presenti equivalenti serviti'!X416/(Residenti!X389+Fluttuanti!X389/365+Fluttuanti!AW389/365)</f>
        <v>0.99732885066471055</v>
      </c>
      <c r="Y389" s="42">
        <f>'Presenti equivalenti serviti'!Y416/(Residenti!Y389+Fluttuanti!Y389/365+Fluttuanti!AX389/365)</f>
        <v>0.99732880580374017</v>
      </c>
      <c r="Z389" s="43">
        <f>'Presenti equivalenti serviti'!Z416/(Residenti!Z389+Fluttuanti!Z389/365+Fluttuanti!AY389/365)</f>
        <v>0.99733260855688344</v>
      </c>
      <c r="AA389" s="43">
        <f>'Presenti equivalenti serviti'!AA416/(Residenti!AA389+Fluttuanti!AA389/365+Fluttuanti!AZ389/365)</f>
        <v>0.99747936889044253</v>
      </c>
      <c r="AB389" s="43">
        <f>'Presenti equivalenti serviti'!AB416/(Residenti!AB389+Fluttuanti!AB389/365+Fluttuanti!BA389/365)</f>
        <v>0.99762966026705935</v>
      </c>
      <c r="AC389" s="43">
        <f>'Presenti equivalenti serviti'!AC416/(Residenti!AC389+Fluttuanti!AC389/365+Fluttuanti!BB389/365)</f>
        <v>0.99781385748723506</v>
      </c>
    </row>
    <row r="390" spans="1:29" x14ac:dyDescent="0.2">
      <c r="A390" s="4" t="s">
        <v>289</v>
      </c>
      <c r="E390" s="42">
        <f>'Presenti equivalenti serviti'!E417/(Residenti!E390+Fluttuanti!E390/365+Fluttuanti!AD390/365)</f>
        <v>0.95180105098417545</v>
      </c>
      <c r="F390" s="42">
        <f>'Presenti equivalenti serviti'!F417/(Residenti!F390+Fluttuanti!F390/365+Fluttuanti!AE390/365)</f>
        <v>0.95375697029704276</v>
      </c>
      <c r="G390" s="42">
        <f>'Presenti equivalenti serviti'!G417/(Residenti!G390+Fluttuanti!G390/365+Fluttuanti!AF390/365)</f>
        <v>0.9556430249004555</v>
      </c>
      <c r="H390" s="42">
        <f>'Presenti equivalenti serviti'!H417/(Residenti!H390+Fluttuanti!H390/365+Fluttuanti!AG390/365)</f>
        <v>0.95756018773702289</v>
      </c>
      <c r="I390" s="42">
        <f>'Presenti equivalenti serviti'!I417/(Residenti!I390+Fluttuanti!I390/365+Fluttuanti!AH390/365)</f>
        <v>0.9593958665219694</v>
      </c>
      <c r="J390" s="42">
        <f>'Presenti equivalenti serviti'!J417/(Residenti!J390+Fluttuanti!J390/365+Fluttuanti!AI390/365)</f>
        <v>0.96128430798672715</v>
      </c>
      <c r="K390" s="42">
        <f>'Presenti equivalenti serviti'!K417/(Residenti!K390+Fluttuanti!K390/365+Fluttuanti!AJ390/365)</f>
        <v>0.96322490334260547</v>
      </c>
      <c r="L390" s="42">
        <f>'Presenti equivalenti serviti'!L417/(Residenti!L390+Fluttuanti!L390/365+Fluttuanti!AK390/365)</f>
        <v>0.96513055732233499</v>
      </c>
      <c r="M390" s="42">
        <f>'Presenti equivalenti serviti'!M417/(Residenti!M390+Fluttuanti!M390/365+Fluttuanti!AL390/365)</f>
        <v>0.96695372892982911</v>
      </c>
      <c r="N390" s="42">
        <f>'Presenti equivalenti serviti'!N417/(Residenti!N390+Fluttuanti!N390/365+Fluttuanti!AM390/365)</f>
        <v>0.96881339993914906</v>
      </c>
      <c r="O390" s="42">
        <f>'Presenti equivalenti serviti'!O417/(Residenti!O390+Fluttuanti!O390/365+Fluttuanti!AN390/365)</f>
        <v>0.97055703966391293</v>
      </c>
      <c r="P390" s="42">
        <f>'Presenti equivalenti serviti'!P417/(Residenti!P390+Fluttuanti!P390/365+Fluttuanti!AO390/365)</f>
        <v>0.97241222872972732</v>
      </c>
      <c r="Q390" s="42">
        <f>'Presenti equivalenti serviti'!Q417/(Residenti!Q390+Fluttuanti!Q390/365+Fluttuanti!AP390/365)</f>
        <v>0.97418044189739605</v>
      </c>
      <c r="R390" s="42">
        <f>'Presenti equivalenti serviti'!R417/(Residenti!R390+Fluttuanti!R390/365+Fluttuanti!AQ390/365)</f>
        <v>0.97537235412229673</v>
      </c>
      <c r="S390" s="42">
        <f>'Presenti equivalenti serviti'!S417/(Residenti!S390+Fluttuanti!S390/365+Fluttuanti!AR390/365)</f>
        <v>0.97654856894644693</v>
      </c>
      <c r="T390" s="42">
        <f>'Presenti equivalenti serviti'!T417/(Residenti!T390+Fluttuanti!T390/365+Fluttuanti!AS390/365)</f>
        <v>0.9777540830916287</v>
      </c>
      <c r="U390" s="42">
        <f>'Presenti equivalenti serviti'!U417/(Residenti!U390+Fluttuanti!U390/365+Fluttuanti!AT390/365)</f>
        <v>0.9789764021633871</v>
      </c>
      <c r="V390" s="42">
        <f>'Presenti equivalenti serviti'!V417/(Residenti!V390+Fluttuanti!V390/365+Fluttuanti!AU390/365)</f>
        <v>0.98014023843342291</v>
      </c>
      <c r="W390" s="42">
        <f>'Presenti equivalenti serviti'!W417/(Residenti!W390+Fluttuanti!W390/365+Fluttuanti!AV390/365)</f>
        <v>0.98133636945313141</v>
      </c>
      <c r="X390" s="42">
        <f>'Presenti equivalenti serviti'!X417/(Residenti!X390+Fluttuanti!X390/365+Fluttuanti!AW390/365)</f>
        <v>0.98256743526336665</v>
      </c>
      <c r="Y390" s="42">
        <f>'Presenti equivalenti serviti'!Y417/(Residenti!Y390+Fluttuanti!Y390/365+Fluttuanti!AX390/365)</f>
        <v>0.98373546961993796</v>
      </c>
      <c r="Z390" s="43">
        <f>'Presenti equivalenti serviti'!Z417/(Residenti!Z390+Fluttuanti!Z390/365+Fluttuanti!AY390/365)</f>
        <v>0.98451758915279219</v>
      </c>
      <c r="AA390" s="43">
        <f>'Presenti equivalenti serviti'!AA417/(Residenti!AA390+Fluttuanti!AA390/365+Fluttuanti!AZ390/365)</f>
        <v>0.98802534228778482</v>
      </c>
      <c r="AB390" s="43">
        <f>'Presenti equivalenti serviti'!AB417/(Residenti!AB390+Fluttuanti!AB390/365+Fluttuanti!BA390/365)</f>
        <v>0.98912839937956898</v>
      </c>
      <c r="AC390" s="43">
        <f>'Presenti equivalenti serviti'!AC417/(Residenti!AC390+Fluttuanti!AC390/365+Fluttuanti!BB390/365)</f>
        <v>0.99023790016198621</v>
      </c>
    </row>
    <row r="391" spans="1:29" x14ac:dyDescent="0.2">
      <c r="A391" s="4" t="s">
        <v>308</v>
      </c>
      <c r="E391" s="42">
        <f>'Presenti equivalenti serviti'!E418/(Residenti!E391+Fluttuanti!E391/365+Fluttuanti!AD391/365)</f>
        <v>0.96323313038706482</v>
      </c>
      <c r="F391" s="42">
        <f>'Presenti equivalenti serviti'!F418/(Residenti!F391+Fluttuanti!F391/365+Fluttuanti!AE391/365)</f>
        <v>0.9644630737790586</v>
      </c>
      <c r="G391" s="42">
        <f>'Presenti equivalenti serviti'!G418/(Residenti!G391+Fluttuanti!G391/365+Fluttuanti!AF391/365)</f>
        <v>0.96569005644616346</v>
      </c>
      <c r="H391" s="42">
        <f>'Presenti equivalenti serviti'!H418/(Residenti!H391+Fluttuanti!H391/365+Fluttuanti!AG391/365)</f>
        <v>0.96693693326691454</v>
      </c>
      <c r="I391" s="42">
        <f>'Presenti equivalenti serviti'!I418/(Residenti!I391+Fluttuanti!I391/365+Fluttuanti!AH391/365)</f>
        <v>0.96818428397665446</v>
      </c>
      <c r="J391" s="42">
        <f>'Presenti equivalenti serviti'!J418/(Residenti!J391+Fluttuanti!J391/365+Fluttuanti!AI391/365)</f>
        <v>0.96945015732470929</v>
      </c>
      <c r="K391" s="42">
        <f>'Presenti equivalenti serviti'!K418/(Residenti!K391+Fluttuanti!K391/365+Fluttuanti!AJ391/365)</f>
        <v>0.97073074969850348</v>
      </c>
      <c r="L391" s="42">
        <f>'Presenti equivalenti serviti'!L418/(Residenti!L391+Fluttuanti!L391/365+Fluttuanti!AK391/365)</f>
        <v>0.97200530750558889</v>
      </c>
      <c r="M391" s="42">
        <f>'Presenti equivalenti serviti'!M418/(Residenti!M391+Fluttuanti!M391/365+Fluttuanti!AL391/365)</f>
        <v>0.97324151541886483</v>
      </c>
      <c r="N391" s="42">
        <f>'Presenti equivalenti serviti'!N418/(Residenti!N391+Fluttuanti!N391/365+Fluttuanti!AM391/365)</f>
        <v>0.97450650568947594</v>
      </c>
      <c r="O391" s="42">
        <f>'Presenti equivalenti serviti'!O418/(Residenti!O391+Fluttuanti!O391/365+Fluttuanti!AN391/365)</f>
        <v>0.97576649353499889</v>
      </c>
      <c r="P391" s="42">
        <f>'Presenti equivalenti serviti'!P418/(Residenti!P391+Fluttuanti!P391/365+Fluttuanti!AO391/365)</f>
        <v>0.97703291434738049</v>
      </c>
      <c r="Q391" s="42">
        <f>'Presenti equivalenti serviti'!Q418/(Residenti!Q391+Fluttuanti!Q391/365+Fluttuanti!AP391/365)</f>
        <v>0.97830539671117134</v>
      </c>
      <c r="R391" s="42">
        <f>'Presenti equivalenti serviti'!R418/(Residenti!R391+Fluttuanti!R391/365+Fluttuanti!AQ391/365)</f>
        <v>0.97911315840874891</v>
      </c>
      <c r="S391" s="42">
        <f>'Presenti equivalenti serviti'!S418/(Residenti!S391+Fluttuanti!S391/365+Fluttuanti!AR391/365)</f>
        <v>0.9798513399542268</v>
      </c>
      <c r="T391" s="42">
        <f>'Presenti equivalenti serviti'!T418/(Residenti!T391+Fluttuanti!T391/365+Fluttuanti!AS391/365)</f>
        <v>0.98064544300075407</v>
      </c>
      <c r="U391" s="42">
        <f>'Presenti equivalenti serviti'!U418/(Residenti!U391+Fluttuanti!U391/365+Fluttuanti!AT391/365)</f>
        <v>0.98146738350437479</v>
      </c>
      <c r="V391" s="42">
        <f>'Presenti equivalenti serviti'!V418/(Residenti!V391+Fluttuanti!V391/365+Fluttuanti!AU391/365)</f>
        <v>0.98227727249703611</v>
      </c>
      <c r="W391" s="42">
        <f>'Presenti equivalenti serviti'!W418/(Residenti!W391+Fluttuanti!W391/365+Fluttuanti!AV391/365)</f>
        <v>0.98308180556985014</v>
      </c>
      <c r="X391" s="42">
        <f>'Presenti equivalenti serviti'!X418/(Residenti!X391+Fluttuanti!X391/365+Fluttuanti!AW391/365)</f>
        <v>0.98397151209551315</v>
      </c>
      <c r="Y391" s="42">
        <f>'Presenti equivalenti serviti'!Y418/(Residenti!Y391+Fluttuanti!Y391/365+Fluttuanti!AX391/365)</f>
        <v>0.98464617470517424</v>
      </c>
      <c r="Z391" s="43">
        <f>'Presenti equivalenti serviti'!Z418/(Residenti!Z391+Fluttuanti!Z391/365+Fluttuanti!AY391/365)</f>
        <v>0.98540134514210709</v>
      </c>
      <c r="AA391" s="43">
        <f>'Presenti equivalenti serviti'!AA418/(Residenti!AA391+Fluttuanti!AA391/365+Fluttuanti!AZ391/365)</f>
        <v>0.98854029398357335</v>
      </c>
      <c r="AB391" s="43">
        <f>'Presenti equivalenti serviti'!AB418/(Residenti!AB391+Fluttuanti!AB391/365+Fluttuanti!BA391/365)</f>
        <v>0.99012840660981305</v>
      </c>
      <c r="AC391" s="43">
        <f>'Presenti equivalenti serviti'!AC418/(Residenti!AC391+Fluttuanti!AC391/365+Fluttuanti!BB391/365)</f>
        <v>0.99167334729191936</v>
      </c>
    </row>
    <row r="392" spans="1:29" x14ac:dyDescent="0.2">
      <c r="A392" s="4" t="s">
        <v>339</v>
      </c>
      <c r="E392" s="42">
        <f>'Presenti equivalenti serviti'!E419/(Residenti!E392+Fluttuanti!E392/365+Fluttuanti!AD392/365)</f>
        <v>0.98437307181781109</v>
      </c>
      <c r="F392" s="42">
        <f>'Presenti equivalenti serviti'!F419/(Residenti!F392+Fluttuanti!F392/365+Fluttuanti!AE392/365)</f>
        <v>0.9846112552424845</v>
      </c>
      <c r="G392" s="42">
        <f>'Presenti equivalenti serviti'!G419/(Residenti!G392+Fluttuanti!G392/365+Fluttuanti!AF392/365)</f>
        <v>0.98482037635706421</v>
      </c>
      <c r="H392" s="42">
        <f>'Presenti equivalenti serviti'!H419/(Residenti!H392+Fluttuanti!H392/365+Fluttuanti!AG392/365)</f>
        <v>0.98508033718022392</v>
      </c>
      <c r="I392" s="42">
        <f>'Presenti equivalenti serviti'!I419/(Residenti!I392+Fluttuanti!I392/365+Fluttuanti!AH392/365)</f>
        <v>0.98534969456032306</v>
      </c>
      <c r="J392" s="42">
        <f>'Presenti equivalenti serviti'!J419/(Residenti!J392+Fluttuanti!J392/365+Fluttuanti!AI392/365)</f>
        <v>0.98561880595806872</v>
      </c>
      <c r="K392" s="42">
        <f>'Presenti equivalenti serviti'!K419/(Residenti!K392+Fluttuanti!K392/365+Fluttuanti!AJ392/365)</f>
        <v>0.98590230107031129</v>
      </c>
      <c r="L392" s="42">
        <f>'Presenti equivalenti serviti'!L419/(Residenti!L392+Fluttuanti!L392/365+Fluttuanti!AK392/365)</f>
        <v>0.98618402860864673</v>
      </c>
      <c r="M392" s="42">
        <f>'Presenti equivalenti serviti'!M419/(Residenti!M392+Fluttuanti!M392/365+Fluttuanti!AL392/365)</f>
        <v>0.98643808473705119</v>
      </c>
      <c r="N392" s="42">
        <f>'Presenti equivalenti serviti'!N419/(Residenti!N392+Fluttuanti!N392/365+Fluttuanti!AM392/365)</f>
        <v>0.98674431885208891</v>
      </c>
      <c r="O392" s="42">
        <f>'Presenti equivalenti serviti'!O419/(Residenti!O392+Fluttuanti!O392/365+Fluttuanti!AN392/365)</f>
        <v>0.98705677234907963</v>
      </c>
      <c r="P392" s="42">
        <f>'Presenti equivalenti serviti'!P419/(Residenti!P392+Fluttuanti!P392/365+Fluttuanti!AO392/365)</f>
        <v>0.98739244858067221</v>
      </c>
      <c r="Q392" s="42">
        <f>'Presenti equivalenti serviti'!Q419/(Residenti!Q392+Fluttuanti!Q392/365+Fluttuanti!AP392/365)</f>
        <v>0.98770347347183252</v>
      </c>
      <c r="R392" s="42">
        <f>'Presenti equivalenti serviti'!R419/(Residenti!R392+Fluttuanti!R392/365+Fluttuanti!AQ392/365)</f>
        <v>0.98796511307342261</v>
      </c>
      <c r="S392" s="42">
        <f>'Presenti equivalenti serviti'!S419/(Residenti!S392+Fluttuanti!S392/365+Fluttuanti!AR392/365)</f>
        <v>0.98822465301892015</v>
      </c>
      <c r="T392" s="42">
        <f>'Presenti equivalenti serviti'!T419/(Residenti!T392+Fluttuanti!T392/365+Fluttuanti!AS392/365)</f>
        <v>0.98850096927391862</v>
      </c>
      <c r="U392" s="42">
        <f>'Presenti equivalenti serviti'!U419/(Residenti!U392+Fluttuanti!U392/365+Fluttuanti!AT392/365)</f>
        <v>0.98878179876825101</v>
      </c>
      <c r="V392" s="42">
        <f>'Presenti equivalenti serviti'!V419/(Residenti!V392+Fluttuanti!V392/365+Fluttuanti!AU392/365)</f>
        <v>0.98905640309980936</v>
      </c>
      <c r="W392" s="42">
        <f>'Presenti equivalenti serviti'!W419/(Residenti!W392+Fluttuanti!W392/365+Fluttuanti!AV392/365)</f>
        <v>0.98933251381358556</v>
      </c>
      <c r="X392" s="42">
        <f>'Presenti equivalenti serviti'!X419/(Residenti!X392+Fluttuanti!X392/365+Fluttuanti!AW392/365)</f>
        <v>0.98959463877913223</v>
      </c>
      <c r="Y392" s="42">
        <f>'Presenti equivalenti serviti'!Y419/(Residenti!Y392+Fluttuanti!Y392/365+Fluttuanti!AX392/365)</f>
        <v>0.98985629790426033</v>
      </c>
      <c r="Z392" s="43">
        <f>'Presenti equivalenti serviti'!Z419/(Residenti!Z392+Fluttuanti!Z392/365+Fluttuanti!AY392/365)</f>
        <v>0.99003335520310898</v>
      </c>
      <c r="AA392" s="43">
        <f>'Presenti equivalenti serviti'!AA419/(Residenti!AA392+Fluttuanti!AA392/365+Fluttuanti!AZ392/365)</f>
        <v>0.99054592562617472</v>
      </c>
      <c r="AB392" s="43">
        <f>'Presenti equivalenti serviti'!AB419/(Residenti!AB392+Fluttuanti!AB392/365+Fluttuanti!BA392/365)</f>
        <v>0.99065738336697007</v>
      </c>
      <c r="AC392" s="43">
        <f>'Presenti equivalenti serviti'!AC419/(Residenti!AC392+Fluttuanti!AC392/365+Fluttuanti!BB392/365)</f>
        <v>0.99071857588938239</v>
      </c>
    </row>
    <row r="393" spans="1:29" x14ac:dyDescent="0.2">
      <c r="A393" s="4" t="s">
        <v>263</v>
      </c>
      <c r="E393" s="42">
        <f>'Presenti equivalenti serviti'!E420/(Residenti!E393+Fluttuanti!E393/365+Fluttuanti!AD393/365)</f>
        <v>0.996688685372351</v>
      </c>
      <c r="F393" s="42">
        <f>'Presenti equivalenti serviti'!F420/(Residenti!F393+Fluttuanti!F393/365+Fluttuanti!AE393/365)</f>
        <v>0.99680399442057688</v>
      </c>
      <c r="G393" s="42">
        <f>'Presenti equivalenti serviti'!G420/(Residenti!G393+Fluttuanti!G393/365+Fluttuanti!AF393/365)</f>
        <v>0.99692162988091571</v>
      </c>
      <c r="H393" s="42">
        <f>'Presenti equivalenti serviti'!H420/(Residenti!H393+Fluttuanti!H393/365+Fluttuanti!AG393/365)</f>
        <v>0.99704209355739071</v>
      </c>
      <c r="I393" s="42">
        <f>'Presenti equivalenti serviti'!I420/(Residenti!I393+Fluttuanti!I393/365+Fluttuanti!AH393/365)</f>
        <v>0.99716073523939652</v>
      </c>
      <c r="J393" s="42">
        <f>'Presenti equivalenti serviti'!J420/(Residenti!J393+Fluttuanti!J393/365+Fluttuanti!AI393/365)</f>
        <v>0.99727595555202908</v>
      </c>
      <c r="K393" s="42">
        <f>'Presenti equivalenti serviti'!K420/(Residenti!K393+Fluttuanti!K393/365+Fluttuanti!AJ393/365)</f>
        <v>0.99740217119908126</v>
      </c>
      <c r="L393" s="42">
        <f>'Presenti equivalenti serviti'!L420/(Residenti!L393+Fluttuanti!L393/365+Fluttuanti!AK393/365)</f>
        <v>0.99752014518792398</v>
      </c>
      <c r="M393" s="42">
        <f>'Presenti equivalenti serviti'!M420/(Residenti!M393+Fluttuanti!M393/365+Fluttuanti!AL393/365)</f>
        <v>0.99763921944755507</v>
      </c>
      <c r="N393" s="42">
        <f>'Presenti equivalenti serviti'!N420/(Residenti!N393+Fluttuanti!N393/365+Fluttuanti!AM393/365)</f>
        <v>0.99775987213501061</v>
      </c>
      <c r="O393" s="42">
        <f>'Presenti equivalenti serviti'!O420/(Residenti!O393+Fluttuanti!O393/365+Fluttuanti!AN393/365)</f>
        <v>0.99787395810406732</v>
      </c>
      <c r="P393" s="42">
        <f>'Presenti equivalenti serviti'!P420/(Residenti!P393+Fluttuanti!P393/365+Fluttuanti!AO393/365)</f>
        <v>0.99797913299747087</v>
      </c>
      <c r="Q393" s="42">
        <f>'Presenti equivalenti serviti'!Q420/(Residenti!Q393+Fluttuanti!Q393/365+Fluttuanti!AP393/365)</f>
        <v>0.99809016356713709</v>
      </c>
      <c r="R393" s="42">
        <f>'Presenti equivalenti serviti'!R420/(Residenti!R393+Fluttuanti!R393/365+Fluttuanti!AQ393/365)</f>
        <v>0.99811983997686282</v>
      </c>
      <c r="S393" s="42">
        <f>'Presenti equivalenti serviti'!S420/(Residenti!S393+Fluttuanti!S393/365+Fluttuanti!AR393/365)</f>
        <v>0.99814381847361899</v>
      </c>
      <c r="T393" s="42">
        <f>'Presenti equivalenti serviti'!T420/(Residenti!T393+Fluttuanti!T393/365+Fluttuanti!AS393/365)</f>
        <v>0.99817386783261774</v>
      </c>
      <c r="U393" s="42">
        <f>'Presenti equivalenti serviti'!U420/(Residenti!U393+Fluttuanti!U393/365+Fluttuanti!AT393/365)</f>
        <v>0.99819693248863539</v>
      </c>
      <c r="V393" s="42">
        <f>'Presenti equivalenti serviti'!V420/(Residenti!V393+Fluttuanti!V393/365+Fluttuanti!AU393/365)</f>
        <v>0.99821905528073274</v>
      </c>
      <c r="W393" s="42">
        <f>'Presenti equivalenti serviti'!W420/(Residenti!W393+Fluttuanti!W393/365+Fluttuanti!AV393/365)</f>
        <v>0.998239557277801</v>
      </c>
      <c r="X393" s="42">
        <f>'Presenti equivalenti serviti'!X420/(Residenti!X393+Fluttuanti!X393/365+Fluttuanti!AW393/365)</f>
        <v>0.99826083044994351</v>
      </c>
      <c r="Y393" s="42">
        <f>'Presenti equivalenti serviti'!Y420/(Residenti!Y393+Fluttuanti!Y393/365+Fluttuanti!AX393/365)</f>
        <v>0.99828219991269018</v>
      </c>
      <c r="Z393" s="43">
        <f>'Presenti equivalenti serviti'!Z420/(Residenti!Z393+Fluttuanti!Z393/365+Fluttuanti!AY393/365)</f>
        <v>0.99831386978436043</v>
      </c>
      <c r="AA393" s="43">
        <f>'Presenti equivalenti serviti'!AA420/(Residenti!AA393+Fluttuanti!AA393/365+Fluttuanti!AZ393/365)</f>
        <v>0.99843132775405485</v>
      </c>
      <c r="AB393" s="43">
        <f>'Presenti equivalenti serviti'!AB420/(Residenti!AB393+Fluttuanti!AB393/365+Fluttuanti!BA393/365)</f>
        <v>0.99849979321719629</v>
      </c>
      <c r="AC393" s="43">
        <f>'Presenti equivalenti serviti'!AC420/(Residenti!AC393+Fluttuanti!AC393/365+Fluttuanti!BB393/365)</f>
        <v>0.99856295501407355</v>
      </c>
    </row>
  </sheetData>
  <mergeCells count="1">
    <mergeCell ref="E1:AC1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7A6B3-9120-4DA2-9BDD-3954439ECB67}">
  <dimension ref="A1:IL662"/>
  <sheetViews>
    <sheetView tabSelected="1" workbookViewId="0">
      <pane xSplit="4" ySplit="3" topLeftCell="GS4" activePane="bottomRight" state="frozen"/>
      <selection pane="topRight" activeCell="C1" sqref="C1"/>
      <selection pane="bottomLeft" activeCell="A3" sqref="A3"/>
      <selection pane="bottomRight" activeCell="II3" sqref="II3"/>
    </sheetView>
  </sheetViews>
  <sheetFormatPr defaultColWidth="8.85546875" defaultRowHeight="12.75" x14ac:dyDescent="0.2"/>
  <cols>
    <col min="1" max="1" width="8.85546875" style="14"/>
    <col min="2" max="2" width="3.140625" style="14" bestFit="1" customWidth="1"/>
    <col min="3" max="3" width="6.28515625" style="14" bestFit="1" customWidth="1"/>
    <col min="4" max="4" width="13" style="14" customWidth="1"/>
    <col min="5" max="5" width="4" style="14" bestFit="1" customWidth="1"/>
    <col min="6" max="7" width="3.42578125" style="14" bestFit="1" customWidth="1"/>
    <col min="8" max="8" width="4.42578125" style="14" bestFit="1" customWidth="1"/>
    <col min="9" max="9" width="5" style="14" bestFit="1" customWidth="1"/>
    <col min="10" max="11" width="4.42578125" style="14" bestFit="1" customWidth="1"/>
    <col min="12" max="12" width="4" style="14" bestFit="1" customWidth="1"/>
    <col min="13" max="13" width="5" style="14" bestFit="1" customWidth="1"/>
    <col min="14" max="14" width="4.42578125" style="14" bestFit="1" customWidth="1"/>
    <col min="15" max="15" width="5" style="14" bestFit="1" customWidth="1"/>
    <col min="16" max="16" width="4" style="14" bestFit="1" customWidth="1"/>
    <col min="17" max="17" width="4.42578125" style="14" bestFit="1" customWidth="1"/>
    <col min="18" max="18" width="4" style="14" bestFit="1" customWidth="1"/>
    <col min="19" max="19" width="5" style="14" bestFit="1" customWidth="1"/>
    <col min="20" max="23" width="4" style="14" bestFit="1" customWidth="1"/>
    <col min="24" max="24" width="5" style="14" bestFit="1" customWidth="1"/>
    <col min="25" max="26" width="4" style="14" bestFit="1" customWidth="1"/>
    <col min="27" max="27" width="6.28515625" style="14" bestFit="1" customWidth="1"/>
    <col min="28" max="28" width="5" style="14" bestFit="1" customWidth="1"/>
    <col min="29" max="29" width="4" style="14" bestFit="1" customWidth="1"/>
    <col min="30" max="30" width="4.42578125" style="14" bestFit="1" customWidth="1"/>
    <col min="31" max="34" width="4" style="14" bestFit="1" customWidth="1"/>
    <col min="35" max="35" width="4.42578125" style="14" bestFit="1" customWidth="1"/>
    <col min="36" max="36" width="8.28515625" style="14" bestFit="1" customWidth="1"/>
    <col min="37" max="37" width="4.42578125" style="14" bestFit="1" customWidth="1"/>
    <col min="38" max="39" width="6.28515625" style="14" bestFit="1" customWidth="1"/>
    <col min="40" max="41" width="4" style="14" bestFit="1" customWidth="1"/>
    <col min="42" max="42" width="5" style="14" bestFit="1" customWidth="1"/>
    <col min="43" max="43" width="4" style="14" bestFit="1" customWidth="1"/>
    <col min="44" max="44" width="5" style="14" bestFit="1" customWidth="1"/>
    <col min="45" max="46" width="4" style="14" bestFit="1" customWidth="1"/>
    <col min="47" max="47" width="5" style="14" bestFit="1" customWidth="1"/>
    <col min="48" max="48" width="4.42578125" style="14" bestFit="1" customWidth="1"/>
    <col min="49" max="49" width="4" style="14" bestFit="1" customWidth="1"/>
    <col min="50" max="50" width="4.42578125" style="14" bestFit="1" customWidth="1"/>
    <col min="51" max="51" width="4" style="14" bestFit="1" customWidth="1"/>
    <col min="52" max="52" width="4.42578125" style="14" bestFit="1" customWidth="1"/>
    <col min="53" max="53" width="4" style="14" bestFit="1" customWidth="1"/>
    <col min="54" max="54" width="6.28515625" style="14" bestFit="1" customWidth="1"/>
    <col min="55" max="55" width="4.42578125" style="14" bestFit="1" customWidth="1"/>
    <col min="56" max="56" width="6.28515625" style="14" bestFit="1" customWidth="1"/>
    <col min="57" max="57" width="4" style="14" bestFit="1" customWidth="1"/>
    <col min="58" max="59" width="4.42578125" style="14" bestFit="1" customWidth="1"/>
    <col min="60" max="60" width="6.28515625" style="14" bestFit="1" customWidth="1"/>
    <col min="61" max="61" width="4" style="14" bestFit="1" customWidth="1"/>
    <col min="62" max="62" width="6.28515625" style="14" bestFit="1" customWidth="1"/>
    <col min="63" max="63" width="5" style="14" bestFit="1" customWidth="1"/>
    <col min="64" max="64" width="4.42578125" style="14" bestFit="1" customWidth="1"/>
    <col min="65" max="65" width="4" style="14" bestFit="1" customWidth="1"/>
    <col min="66" max="66" width="4.42578125" style="14" bestFit="1" customWidth="1"/>
    <col min="67" max="67" width="4" style="14" bestFit="1" customWidth="1"/>
    <col min="68" max="70" width="4.42578125" style="14" bestFit="1" customWidth="1"/>
    <col min="71" max="71" width="6.28515625" style="14" bestFit="1" customWidth="1"/>
    <col min="72" max="72" width="4.42578125" style="14" bestFit="1" customWidth="1"/>
    <col min="73" max="73" width="8.28515625" style="14" bestFit="1" customWidth="1"/>
    <col min="74" max="78" width="4.42578125" style="14" bestFit="1" customWidth="1"/>
    <col min="79" max="81" width="5" style="14" bestFit="1" customWidth="1"/>
    <col min="82" max="82" width="4.42578125" style="14" bestFit="1" customWidth="1"/>
    <col min="83" max="84" width="5" style="14" bestFit="1" customWidth="1"/>
    <col min="85" max="86" width="4.42578125" style="14" bestFit="1" customWidth="1"/>
    <col min="87" max="87" width="4" style="14" bestFit="1" customWidth="1"/>
    <col min="88" max="89" width="4.42578125" style="14" bestFit="1" customWidth="1"/>
    <col min="90" max="91" width="5" style="14" bestFit="1" customWidth="1"/>
    <col min="92" max="92" width="6.28515625" style="14" bestFit="1" customWidth="1"/>
    <col min="93" max="95" width="4" style="14" bestFit="1" customWidth="1"/>
    <col min="96" max="96" width="5" style="14" bestFit="1" customWidth="1"/>
    <col min="97" max="97" width="4" style="14" bestFit="1" customWidth="1"/>
    <col min="98" max="101" width="4.42578125" style="14" bestFit="1" customWidth="1"/>
    <col min="102" max="107" width="4" style="14" bestFit="1" customWidth="1"/>
    <col min="108" max="108" width="4.42578125" style="14" bestFit="1" customWidth="1"/>
    <col min="109" max="109" width="4" style="14" bestFit="1" customWidth="1"/>
    <col min="110" max="110" width="5" style="14" bestFit="1" customWidth="1"/>
    <col min="111" max="113" width="4" style="14" bestFit="1" customWidth="1"/>
    <col min="114" max="114" width="4.42578125" style="14" bestFit="1" customWidth="1"/>
    <col min="115" max="116" width="5" style="14" bestFit="1" customWidth="1"/>
    <col min="117" max="117" width="4" style="14" bestFit="1" customWidth="1"/>
    <col min="118" max="119" width="5" style="14" bestFit="1" customWidth="1"/>
    <col min="120" max="120" width="4" style="14" bestFit="1" customWidth="1"/>
    <col min="121" max="121" width="4.42578125" style="14" bestFit="1" customWidth="1"/>
    <col min="122" max="122" width="5" style="14" bestFit="1" customWidth="1"/>
    <col min="123" max="123" width="4.42578125" style="14" bestFit="1" customWidth="1"/>
    <col min="124" max="125" width="5" style="14" bestFit="1" customWidth="1"/>
    <col min="126" max="126" width="4" style="14" bestFit="1" customWidth="1"/>
    <col min="127" max="127" width="4.42578125" style="14" bestFit="1" customWidth="1"/>
    <col min="128" max="128" width="5" style="14" bestFit="1" customWidth="1"/>
    <col min="129" max="129" width="4" style="14" bestFit="1" customWidth="1"/>
    <col min="130" max="130" width="5" style="14" bestFit="1" customWidth="1"/>
    <col min="131" max="131" width="6.28515625" style="14" bestFit="1" customWidth="1"/>
    <col min="132" max="132" width="4.42578125" style="14" bestFit="1" customWidth="1"/>
    <col min="133" max="133" width="6.28515625" style="14" bestFit="1" customWidth="1"/>
    <col min="134" max="134" width="5" style="14" bestFit="1" customWidth="1"/>
    <col min="135" max="135" width="4.42578125" style="14" bestFit="1" customWidth="1"/>
    <col min="136" max="136" width="5" style="14" bestFit="1" customWidth="1"/>
    <col min="137" max="137" width="4" style="14" bestFit="1" customWidth="1"/>
    <col min="138" max="138" width="4.42578125" style="14" bestFit="1" customWidth="1"/>
    <col min="139" max="139" width="5" style="14" bestFit="1" customWidth="1"/>
    <col min="140" max="140" width="4" style="14" bestFit="1" customWidth="1"/>
    <col min="141" max="142" width="5" style="14" bestFit="1" customWidth="1"/>
    <col min="143" max="145" width="4" style="14" bestFit="1" customWidth="1"/>
    <col min="146" max="146" width="4.42578125" style="14" bestFit="1" customWidth="1"/>
    <col min="147" max="147" width="4" style="14" bestFit="1" customWidth="1"/>
    <col min="148" max="150" width="5" style="14" bestFit="1" customWidth="1"/>
    <col min="151" max="151" width="4" style="14" bestFit="1" customWidth="1"/>
    <col min="152" max="152" width="5" style="14" bestFit="1" customWidth="1"/>
    <col min="153" max="154" width="4.42578125" style="14" bestFit="1" customWidth="1"/>
    <col min="155" max="155" width="4" style="14" bestFit="1" customWidth="1"/>
    <col min="156" max="158" width="5" style="14" bestFit="1" customWidth="1"/>
    <col min="159" max="159" width="4.42578125" style="14" bestFit="1" customWidth="1"/>
    <col min="160" max="160" width="4" style="14" bestFit="1" customWidth="1"/>
    <col min="161" max="161" width="6.28515625" style="14" bestFit="1" customWidth="1"/>
    <col min="162" max="162" width="4.42578125" style="14" bestFit="1" customWidth="1"/>
    <col min="163" max="163" width="4" style="14" bestFit="1" customWidth="1"/>
    <col min="164" max="164" width="4.42578125" style="14" bestFit="1" customWidth="1"/>
    <col min="165" max="165" width="5" style="14" bestFit="1" customWidth="1"/>
    <col min="166" max="168" width="4" style="14" bestFit="1" customWidth="1"/>
    <col min="169" max="170" width="5" style="14" bestFit="1" customWidth="1"/>
    <col min="171" max="171" width="4" style="14" bestFit="1" customWidth="1"/>
    <col min="172" max="172" width="5" style="14" bestFit="1" customWidth="1"/>
    <col min="173" max="174" width="4.42578125" style="14" bestFit="1" customWidth="1"/>
    <col min="175" max="175" width="5" style="14" bestFit="1" customWidth="1"/>
    <col min="176" max="176" width="4.42578125" style="14" bestFit="1" customWidth="1"/>
    <col min="177" max="177" width="5" style="14" bestFit="1" customWidth="1"/>
    <col min="178" max="178" width="4" style="14" bestFit="1" customWidth="1"/>
    <col min="179" max="179" width="4.42578125" style="14" bestFit="1" customWidth="1"/>
    <col min="180" max="183" width="5" style="14" bestFit="1" customWidth="1"/>
    <col min="184" max="184" width="4" style="14" bestFit="1" customWidth="1"/>
    <col min="185" max="186" width="5" style="14" bestFit="1" customWidth="1"/>
    <col min="187" max="187" width="4" style="14" bestFit="1" customWidth="1"/>
    <col min="188" max="189" width="4.42578125" style="14" bestFit="1" customWidth="1"/>
    <col min="190" max="194" width="4" style="14" bestFit="1" customWidth="1"/>
    <col min="195" max="195" width="5" style="14" bestFit="1" customWidth="1"/>
    <col min="196" max="197" width="4" style="14" bestFit="1" customWidth="1"/>
    <col min="198" max="199" width="4.42578125" style="14" bestFit="1" customWidth="1"/>
    <col min="200" max="200" width="6.28515625" style="14" bestFit="1" customWidth="1"/>
    <col min="201" max="201" width="4" style="14" bestFit="1" customWidth="1"/>
    <col min="202" max="202" width="5" style="14" bestFit="1" customWidth="1"/>
    <col min="203" max="203" width="4" style="14" bestFit="1" customWidth="1"/>
    <col min="204" max="205" width="4.42578125" style="14" bestFit="1" customWidth="1"/>
    <col min="206" max="209" width="4" style="14" bestFit="1" customWidth="1"/>
    <col min="210" max="210" width="5" style="14" bestFit="1" customWidth="1"/>
    <col min="211" max="214" width="4" style="14" bestFit="1" customWidth="1"/>
    <col min="215" max="215" width="5" style="14" bestFit="1" customWidth="1"/>
    <col min="216" max="218" width="4" style="14" bestFit="1" customWidth="1"/>
    <col min="219" max="219" width="4.42578125" style="14" bestFit="1" customWidth="1"/>
    <col min="220" max="222" width="4" style="14" bestFit="1" customWidth="1"/>
    <col min="223" max="224" width="5" style="14" bestFit="1" customWidth="1"/>
    <col min="225" max="225" width="4.42578125" style="14" bestFit="1" customWidth="1"/>
    <col min="226" max="226" width="5.85546875" style="14" customWidth="1"/>
    <col min="227" max="227" width="5" style="14" bestFit="1" customWidth="1"/>
    <col min="228" max="228" width="4.42578125" style="14" bestFit="1" customWidth="1"/>
    <col min="229" max="230" width="5" style="14" bestFit="1" customWidth="1"/>
    <col min="231" max="233" width="4.42578125" style="14" bestFit="1" customWidth="1"/>
    <col min="234" max="235" width="4" style="14" bestFit="1" customWidth="1"/>
    <col min="236" max="237" width="4.42578125" style="14" bestFit="1" customWidth="1"/>
    <col min="238" max="238" width="5" style="14" bestFit="1" customWidth="1"/>
    <col min="239" max="239" width="7" style="22" bestFit="1" customWidth="1"/>
    <col min="240" max="240" width="8.7109375" style="24" bestFit="1" customWidth="1"/>
    <col min="241" max="241" width="7.7109375" style="14" bestFit="1" customWidth="1"/>
    <col min="242" max="242" width="7" style="22" bestFit="1" customWidth="1"/>
    <col min="243" max="243" width="8.7109375" style="24" bestFit="1" customWidth="1"/>
    <col min="244" max="244" width="7.7109375" style="14" bestFit="1" customWidth="1"/>
    <col min="245" max="16384" width="8.85546875" style="14"/>
  </cols>
  <sheetData>
    <row r="1" spans="1:244" ht="13.9" customHeight="1" x14ac:dyDescent="0.2">
      <c r="C1" s="20"/>
      <c r="D1" s="20"/>
      <c r="E1" s="57" t="s">
        <v>634</v>
      </c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  <c r="CD1" s="57"/>
      <c r="CE1" s="57"/>
      <c r="CF1" s="57"/>
      <c r="CG1" s="57"/>
      <c r="CH1" s="57"/>
      <c r="CI1" s="57"/>
      <c r="CJ1" s="57"/>
      <c r="CK1" s="57"/>
      <c r="CL1" s="57"/>
      <c r="CM1" s="57"/>
      <c r="CN1" s="57"/>
      <c r="CO1" s="57"/>
      <c r="CP1" s="57"/>
      <c r="CQ1" s="57"/>
      <c r="CR1" s="57"/>
      <c r="CS1" s="57"/>
      <c r="CT1" s="57"/>
      <c r="CU1" s="57"/>
      <c r="CV1" s="57"/>
      <c r="CW1" s="57"/>
      <c r="CX1" s="57"/>
      <c r="CY1" s="57"/>
      <c r="CZ1" s="57"/>
      <c r="DA1" s="57"/>
      <c r="DB1" s="57"/>
      <c r="DC1" s="57"/>
      <c r="DD1" s="57"/>
      <c r="DE1" s="57"/>
      <c r="DF1" s="57"/>
      <c r="DG1" s="57"/>
      <c r="DH1" s="57"/>
      <c r="DI1" s="57"/>
      <c r="DJ1" s="57"/>
      <c r="DK1" s="57"/>
      <c r="DL1" s="57"/>
      <c r="DM1" s="57"/>
      <c r="DN1" s="57"/>
      <c r="DO1" s="57"/>
      <c r="DP1" s="57"/>
      <c r="DQ1" s="57"/>
      <c r="DR1" s="57"/>
      <c r="DS1" s="57"/>
      <c r="DT1" s="57"/>
      <c r="DU1" s="57"/>
      <c r="DV1" s="57"/>
      <c r="DW1" s="57"/>
      <c r="DX1" s="57"/>
      <c r="DY1" s="57"/>
      <c r="DZ1" s="57"/>
      <c r="EA1" s="57"/>
      <c r="EB1" s="57"/>
      <c r="EC1" s="57"/>
      <c r="ED1" s="57"/>
      <c r="EE1" s="57"/>
      <c r="EF1" s="57"/>
      <c r="EG1" s="57"/>
      <c r="EH1" s="57"/>
      <c r="EI1" s="57"/>
      <c r="EJ1" s="57"/>
      <c r="EK1" s="57"/>
      <c r="EL1" s="57"/>
      <c r="EM1" s="57"/>
      <c r="EN1" s="57"/>
      <c r="EO1" s="57"/>
      <c r="EP1" s="57"/>
      <c r="EQ1" s="57"/>
      <c r="ER1" s="57"/>
      <c r="ES1" s="57"/>
      <c r="ET1" s="57"/>
      <c r="EU1" s="57"/>
      <c r="EV1" s="57"/>
      <c r="EW1" s="57"/>
      <c r="EX1" s="57"/>
      <c r="EY1" s="57"/>
      <c r="EZ1" s="57"/>
      <c r="FA1" s="57"/>
      <c r="FB1" s="57"/>
      <c r="FC1" s="57"/>
      <c r="FD1" s="57"/>
      <c r="FE1" s="57"/>
      <c r="FF1" s="57"/>
      <c r="FG1" s="57"/>
      <c r="FH1" s="57"/>
      <c r="FI1" s="57"/>
      <c r="FJ1" s="57"/>
      <c r="FK1" s="57"/>
      <c r="FL1" s="57"/>
      <c r="FM1" s="57"/>
      <c r="FN1" s="57"/>
      <c r="FO1" s="57"/>
      <c r="FP1" s="57"/>
      <c r="FQ1" s="57"/>
      <c r="FR1" s="57"/>
      <c r="FS1" s="57"/>
      <c r="FT1" s="57"/>
      <c r="FU1" s="57"/>
      <c r="FV1" s="57"/>
      <c r="FW1" s="57"/>
      <c r="FX1" s="57"/>
      <c r="FY1" s="57"/>
      <c r="FZ1" s="57"/>
      <c r="GA1" s="57"/>
      <c r="GB1" s="57"/>
      <c r="GC1" s="57"/>
      <c r="GD1" s="57"/>
      <c r="GE1" s="57"/>
      <c r="GF1" s="57"/>
      <c r="GG1" s="57"/>
      <c r="GH1" s="57"/>
      <c r="GI1" s="57"/>
      <c r="GJ1" s="57"/>
      <c r="GK1" s="57"/>
      <c r="GL1" s="57"/>
      <c r="GM1" s="57"/>
      <c r="GN1" s="57"/>
      <c r="GO1" s="57"/>
      <c r="GP1" s="57"/>
      <c r="GQ1" s="57"/>
      <c r="GR1" s="57"/>
      <c r="GS1" s="57"/>
      <c r="GT1" s="57"/>
      <c r="GU1" s="57"/>
      <c r="GV1" s="57"/>
      <c r="GW1" s="57"/>
      <c r="GX1" s="57"/>
      <c r="GY1" s="57"/>
      <c r="GZ1" s="57"/>
      <c r="HA1" s="57"/>
      <c r="HB1" s="57"/>
      <c r="HC1" s="57"/>
      <c r="HD1" s="57"/>
      <c r="HE1" s="57"/>
      <c r="HF1" s="57"/>
      <c r="HG1" s="57"/>
      <c r="HH1" s="57"/>
      <c r="HI1" s="57"/>
      <c r="HJ1" s="57"/>
      <c r="HK1" s="57"/>
      <c r="HL1" s="57"/>
      <c r="HM1" s="57"/>
      <c r="HN1" s="57"/>
      <c r="HO1" s="57"/>
      <c r="HP1" s="57"/>
      <c r="HQ1" s="57"/>
      <c r="HR1" s="57"/>
      <c r="HS1" s="57"/>
      <c r="HT1" s="57"/>
      <c r="HU1" s="57"/>
      <c r="HV1" s="57"/>
      <c r="HW1" s="57"/>
      <c r="HX1" s="57"/>
      <c r="HY1" s="57"/>
      <c r="HZ1" s="57"/>
      <c r="IA1" s="57"/>
      <c r="IB1" s="57"/>
      <c r="IC1" s="57"/>
      <c r="ID1" s="57"/>
      <c r="IE1" s="58" t="s">
        <v>639</v>
      </c>
      <c r="IF1" s="58"/>
      <c r="IG1" s="58"/>
      <c r="IH1" s="58" t="s">
        <v>635</v>
      </c>
      <c r="II1" s="58"/>
      <c r="IJ1" s="58"/>
    </row>
    <row r="2" spans="1:244" s="19" customFormat="1" ht="155.44999999999999" customHeight="1" x14ac:dyDescent="0.25">
      <c r="A2" s="21"/>
      <c r="B2" s="21"/>
      <c r="C2" s="21"/>
      <c r="D2" s="21"/>
      <c r="E2" s="44" t="s">
        <v>398</v>
      </c>
      <c r="F2" s="44" t="s">
        <v>399</v>
      </c>
      <c r="G2" s="44" t="s">
        <v>400</v>
      </c>
      <c r="H2" s="44" t="s">
        <v>401</v>
      </c>
      <c r="I2" s="44" t="s">
        <v>402</v>
      </c>
      <c r="J2" s="44" t="s">
        <v>403</v>
      </c>
      <c r="K2" s="44" t="s">
        <v>404</v>
      </c>
      <c r="L2" s="44" t="s">
        <v>405</v>
      </c>
      <c r="M2" s="44" t="s">
        <v>406</v>
      </c>
      <c r="N2" s="44" t="s">
        <v>407</v>
      </c>
      <c r="O2" s="44" t="s">
        <v>408</v>
      </c>
      <c r="P2" s="44" t="s">
        <v>409</v>
      </c>
      <c r="Q2" s="44" t="s">
        <v>410</v>
      </c>
      <c r="R2" s="44" t="s">
        <v>411</v>
      </c>
      <c r="S2" s="44" t="s">
        <v>412</v>
      </c>
      <c r="T2" s="44" t="s">
        <v>413</v>
      </c>
      <c r="U2" s="44" t="s">
        <v>414</v>
      </c>
      <c r="V2" s="44" t="s">
        <v>415</v>
      </c>
      <c r="W2" s="44" t="s">
        <v>416</v>
      </c>
      <c r="X2" s="44" t="s">
        <v>417</v>
      </c>
      <c r="Y2" s="44" t="s">
        <v>418</v>
      </c>
      <c r="Z2" s="44" t="s">
        <v>419</v>
      </c>
      <c r="AA2" s="44" t="s">
        <v>420</v>
      </c>
      <c r="AB2" s="44" t="s">
        <v>421</v>
      </c>
      <c r="AC2" s="44" t="s">
        <v>422</v>
      </c>
      <c r="AD2" s="44" t="s">
        <v>423</v>
      </c>
      <c r="AE2" s="44" t="s">
        <v>424</v>
      </c>
      <c r="AF2" s="44" t="s">
        <v>425</v>
      </c>
      <c r="AG2" s="44" t="s">
        <v>426</v>
      </c>
      <c r="AH2" s="44" t="s">
        <v>427</v>
      </c>
      <c r="AI2" s="44" t="s">
        <v>428</v>
      </c>
      <c r="AJ2" s="44" t="s">
        <v>429</v>
      </c>
      <c r="AK2" s="44" t="s">
        <v>430</v>
      </c>
      <c r="AL2" s="44" t="s">
        <v>431</v>
      </c>
      <c r="AM2" s="44" t="s">
        <v>432</v>
      </c>
      <c r="AN2" s="44" t="s">
        <v>433</v>
      </c>
      <c r="AO2" s="44" t="s">
        <v>434</v>
      </c>
      <c r="AP2" s="44" t="s">
        <v>435</v>
      </c>
      <c r="AQ2" s="44" t="s">
        <v>436</v>
      </c>
      <c r="AR2" s="44" t="s">
        <v>437</v>
      </c>
      <c r="AS2" s="44" t="s">
        <v>438</v>
      </c>
      <c r="AT2" s="44" t="s">
        <v>439</v>
      </c>
      <c r="AU2" s="44" t="s">
        <v>440</v>
      </c>
      <c r="AV2" s="44" t="s">
        <v>441</v>
      </c>
      <c r="AW2" s="44" t="s">
        <v>442</v>
      </c>
      <c r="AX2" s="44" t="s">
        <v>443</v>
      </c>
      <c r="AY2" s="44" t="s">
        <v>444</v>
      </c>
      <c r="AZ2" s="44" t="s">
        <v>445</v>
      </c>
      <c r="BA2" s="44" t="s">
        <v>446</v>
      </c>
      <c r="BB2" s="44" t="s">
        <v>447</v>
      </c>
      <c r="BC2" s="44" t="s">
        <v>448</v>
      </c>
      <c r="BD2" s="44" t="s">
        <v>449</v>
      </c>
      <c r="BE2" s="44" t="s">
        <v>450</v>
      </c>
      <c r="BF2" s="44" t="s">
        <v>451</v>
      </c>
      <c r="BG2" s="44" t="s">
        <v>452</v>
      </c>
      <c r="BH2" s="44" t="s">
        <v>453</v>
      </c>
      <c r="BI2" s="44" t="s">
        <v>454</v>
      </c>
      <c r="BJ2" s="44" t="s">
        <v>455</v>
      </c>
      <c r="BK2" s="44" t="s">
        <v>456</v>
      </c>
      <c r="BL2" s="44" t="s">
        <v>457</v>
      </c>
      <c r="BM2" s="44" t="s">
        <v>458</v>
      </c>
      <c r="BN2" s="44" t="s">
        <v>459</v>
      </c>
      <c r="BO2" s="44" t="s">
        <v>460</v>
      </c>
      <c r="BP2" s="44" t="s">
        <v>461</v>
      </c>
      <c r="BQ2" s="44" t="s">
        <v>462</v>
      </c>
      <c r="BR2" s="44" t="s">
        <v>463</v>
      </c>
      <c r="BS2" s="44" t="s">
        <v>464</v>
      </c>
      <c r="BT2" s="44" t="s">
        <v>465</v>
      </c>
      <c r="BU2" s="44" t="s">
        <v>466</v>
      </c>
      <c r="BV2" s="44" t="s">
        <v>467</v>
      </c>
      <c r="BW2" s="44" t="s">
        <v>468</v>
      </c>
      <c r="BX2" s="44" t="s">
        <v>469</v>
      </c>
      <c r="BY2" s="44" t="s">
        <v>470</v>
      </c>
      <c r="BZ2" s="44" t="s">
        <v>471</v>
      </c>
      <c r="CA2" s="44" t="s">
        <v>472</v>
      </c>
      <c r="CB2" s="44" t="s">
        <v>473</v>
      </c>
      <c r="CC2" s="44" t="s">
        <v>474</v>
      </c>
      <c r="CD2" s="44" t="s">
        <v>475</v>
      </c>
      <c r="CE2" s="44" t="s">
        <v>476</v>
      </c>
      <c r="CF2" s="44" t="s">
        <v>477</v>
      </c>
      <c r="CG2" s="44" t="s">
        <v>478</v>
      </c>
      <c r="CH2" s="44" t="s">
        <v>479</v>
      </c>
      <c r="CI2" s="44" t="s">
        <v>480</v>
      </c>
      <c r="CJ2" s="44" t="s">
        <v>481</v>
      </c>
      <c r="CK2" s="44" t="s">
        <v>482</v>
      </c>
      <c r="CL2" s="44" t="s">
        <v>483</v>
      </c>
      <c r="CM2" s="44" t="s">
        <v>484</v>
      </c>
      <c r="CN2" s="44" t="s">
        <v>485</v>
      </c>
      <c r="CO2" s="44" t="s">
        <v>486</v>
      </c>
      <c r="CP2" s="44" t="s">
        <v>487</v>
      </c>
      <c r="CQ2" s="44" t="s">
        <v>488</v>
      </c>
      <c r="CR2" s="44" t="s">
        <v>489</v>
      </c>
      <c r="CS2" s="44" t="s">
        <v>490</v>
      </c>
      <c r="CT2" s="44" t="s">
        <v>491</v>
      </c>
      <c r="CU2" s="44" t="s">
        <v>492</v>
      </c>
      <c r="CV2" s="44" t="s">
        <v>493</v>
      </c>
      <c r="CW2" s="44" t="s">
        <v>494</v>
      </c>
      <c r="CX2" s="44" t="s">
        <v>495</v>
      </c>
      <c r="CY2" s="44" t="s">
        <v>496</v>
      </c>
      <c r="CZ2" s="44" t="s">
        <v>497</v>
      </c>
      <c r="DA2" s="44" t="s">
        <v>498</v>
      </c>
      <c r="DB2" s="44" t="s">
        <v>499</v>
      </c>
      <c r="DC2" s="44" t="s">
        <v>500</v>
      </c>
      <c r="DD2" s="44" t="s">
        <v>501</v>
      </c>
      <c r="DE2" s="44" t="s">
        <v>502</v>
      </c>
      <c r="DF2" s="44" t="s">
        <v>503</v>
      </c>
      <c r="DG2" s="44" t="s">
        <v>504</v>
      </c>
      <c r="DH2" s="44" t="s">
        <v>505</v>
      </c>
      <c r="DI2" s="44" t="s">
        <v>506</v>
      </c>
      <c r="DJ2" s="44" t="s">
        <v>507</v>
      </c>
      <c r="DK2" s="44" t="s">
        <v>508</v>
      </c>
      <c r="DL2" s="44" t="s">
        <v>509</v>
      </c>
      <c r="DM2" s="44" t="s">
        <v>510</v>
      </c>
      <c r="DN2" s="44" t="s">
        <v>511</v>
      </c>
      <c r="DO2" s="44" t="s">
        <v>512</v>
      </c>
      <c r="DP2" s="44" t="s">
        <v>513</v>
      </c>
      <c r="DQ2" s="44" t="s">
        <v>514</v>
      </c>
      <c r="DR2" s="44" t="s">
        <v>515</v>
      </c>
      <c r="DS2" s="44" t="s">
        <v>516</v>
      </c>
      <c r="DT2" s="44" t="s">
        <v>517</v>
      </c>
      <c r="DU2" s="44" t="s">
        <v>518</v>
      </c>
      <c r="DV2" s="44" t="s">
        <v>519</v>
      </c>
      <c r="DW2" s="44" t="s">
        <v>520</v>
      </c>
      <c r="DX2" s="44" t="s">
        <v>521</v>
      </c>
      <c r="DY2" s="44" t="s">
        <v>522</v>
      </c>
      <c r="DZ2" s="44" t="s">
        <v>523</v>
      </c>
      <c r="EA2" s="44" t="s">
        <v>524</v>
      </c>
      <c r="EB2" s="44" t="s">
        <v>525</v>
      </c>
      <c r="EC2" s="44" t="s">
        <v>526</v>
      </c>
      <c r="ED2" s="44" t="s">
        <v>527</v>
      </c>
      <c r="EE2" s="44" t="s">
        <v>528</v>
      </c>
      <c r="EF2" s="44" t="s">
        <v>529</v>
      </c>
      <c r="EG2" s="44" t="s">
        <v>530</v>
      </c>
      <c r="EH2" s="44" t="s">
        <v>531</v>
      </c>
      <c r="EI2" s="44" t="s">
        <v>532</v>
      </c>
      <c r="EJ2" s="44" t="s">
        <v>533</v>
      </c>
      <c r="EK2" s="44" t="s">
        <v>534</v>
      </c>
      <c r="EL2" s="44" t="s">
        <v>535</v>
      </c>
      <c r="EM2" s="44" t="s">
        <v>536</v>
      </c>
      <c r="EN2" s="44" t="s">
        <v>537</v>
      </c>
      <c r="EO2" s="44" t="s">
        <v>538</v>
      </c>
      <c r="EP2" s="44" t="s">
        <v>539</v>
      </c>
      <c r="EQ2" s="44" t="s">
        <v>540</v>
      </c>
      <c r="ER2" s="44" t="s">
        <v>541</v>
      </c>
      <c r="ES2" s="44" t="s">
        <v>542</v>
      </c>
      <c r="ET2" s="44" t="s">
        <v>543</v>
      </c>
      <c r="EU2" s="44" t="s">
        <v>544</v>
      </c>
      <c r="EV2" s="44" t="s">
        <v>545</v>
      </c>
      <c r="EW2" s="44" t="s">
        <v>546</v>
      </c>
      <c r="EX2" s="44" t="s">
        <v>547</v>
      </c>
      <c r="EY2" s="44" t="s">
        <v>548</v>
      </c>
      <c r="EZ2" s="44" t="s">
        <v>549</v>
      </c>
      <c r="FA2" s="44" t="s">
        <v>550</v>
      </c>
      <c r="FB2" s="44" t="s">
        <v>551</v>
      </c>
      <c r="FC2" s="44" t="s">
        <v>552</v>
      </c>
      <c r="FD2" s="44" t="s">
        <v>553</v>
      </c>
      <c r="FE2" s="44" t="s">
        <v>554</v>
      </c>
      <c r="FF2" s="44" t="s">
        <v>555</v>
      </c>
      <c r="FG2" s="44" t="s">
        <v>556</v>
      </c>
      <c r="FH2" s="44" t="s">
        <v>557</v>
      </c>
      <c r="FI2" s="44" t="s">
        <v>558</v>
      </c>
      <c r="FJ2" s="44" t="s">
        <v>559</v>
      </c>
      <c r="FK2" s="44" t="s">
        <v>560</v>
      </c>
      <c r="FL2" s="44" t="s">
        <v>561</v>
      </c>
      <c r="FM2" s="44" t="s">
        <v>562</v>
      </c>
      <c r="FN2" s="44" t="s">
        <v>563</v>
      </c>
      <c r="FO2" s="44" t="s">
        <v>564</v>
      </c>
      <c r="FP2" s="44" t="s">
        <v>565</v>
      </c>
      <c r="FQ2" s="44" t="s">
        <v>566</v>
      </c>
      <c r="FR2" s="44" t="s">
        <v>567</v>
      </c>
      <c r="FS2" s="44" t="s">
        <v>568</v>
      </c>
      <c r="FT2" s="44" t="s">
        <v>569</v>
      </c>
      <c r="FU2" s="44" t="s">
        <v>570</v>
      </c>
      <c r="FV2" s="44" t="s">
        <v>571</v>
      </c>
      <c r="FW2" s="44" t="s">
        <v>572</v>
      </c>
      <c r="FX2" s="44" t="s">
        <v>573</v>
      </c>
      <c r="FY2" s="44" t="s">
        <v>574</v>
      </c>
      <c r="FZ2" s="44" t="s">
        <v>575</v>
      </c>
      <c r="GA2" s="44" t="s">
        <v>576</v>
      </c>
      <c r="GB2" s="44" t="s">
        <v>577</v>
      </c>
      <c r="GC2" s="44" t="s">
        <v>578</v>
      </c>
      <c r="GD2" s="44" t="s">
        <v>579</v>
      </c>
      <c r="GE2" s="44" t="s">
        <v>580</v>
      </c>
      <c r="GF2" s="44" t="s">
        <v>581</v>
      </c>
      <c r="GG2" s="44" t="s">
        <v>582</v>
      </c>
      <c r="GH2" s="44" t="s">
        <v>583</v>
      </c>
      <c r="GI2" s="44" t="s">
        <v>584</v>
      </c>
      <c r="GJ2" s="44" t="s">
        <v>585</v>
      </c>
      <c r="GK2" s="44" t="s">
        <v>586</v>
      </c>
      <c r="GL2" s="44" t="s">
        <v>587</v>
      </c>
      <c r="GM2" s="44" t="s">
        <v>588</v>
      </c>
      <c r="GN2" s="44" t="s">
        <v>589</v>
      </c>
      <c r="GO2" s="44" t="s">
        <v>590</v>
      </c>
      <c r="GP2" s="44" t="s">
        <v>591</v>
      </c>
      <c r="GQ2" s="44" t="s">
        <v>592</v>
      </c>
      <c r="GR2" s="44" t="s">
        <v>593</v>
      </c>
      <c r="GS2" s="44" t="s">
        <v>594</v>
      </c>
      <c r="GT2" s="44" t="s">
        <v>595</v>
      </c>
      <c r="GU2" s="44"/>
      <c r="GV2" s="44" t="s">
        <v>596</v>
      </c>
      <c r="GW2" s="44" t="s">
        <v>597</v>
      </c>
      <c r="GX2" s="44" t="s">
        <v>598</v>
      </c>
      <c r="GY2" s="44" t="s">
        <v>599</v>
      </c>
      <c r="GZ2" s="44" t="s">
        <v>600</v>
      </c>
      <c r="HA2" s="44" t="s">
        <v>601</v>
      </c>
      <c r="HB2" s="44" t="s">
        <v>602</v>
      </c>
      <c r="HC2" s="44" t="s">
        <v>603</v>
      </c>
      <c r="HD2" s="44" t="s">
        <v>604</v>
      </c>
      <c r="HE2" s="44" t="s">
        <v>605</v>
      </c>
      <c r="HF2" s="44" t="s">
        <v>606</v>
      </c>
      <c r="HG2" s="44" t="s">
        <v>607</v>
      </c>
      <c r="HH2" s="44" t="s">
        <v>608</v>
      </c>
      <c r="HI2" s="44" t="s">
        <v>609</v>
      </c>
      <c r="HJ2" s="44" t="s">
        <v>610</v>
      </c>
      <c r="HK2" s="44" t="s">
        <v>611</v>
      </c>
      <c r="HL2" s="44" t="s">
        <v>612</v>
      </c>
      <c r="HM2" s="44" t="s">
        <v>613</v>
      </c>
      <c r="HN2" s="44" t="s">
        <v>614</v>
      </c>
      <c r="HO2" s="44" t="s">
        <v>615</v>
      </c>
      <c r="HP2" s="44" t="s">
        <v>616</v>
      </c>
      <c r="HQ2" s="44" t="s">
        <v>617</v>
      </c>
      <c r="HR2" s="44" t="s">
        <v>618</v>
      </c>
      <c r="HS2" s="44" t="s">
        <v>619</v>
      </c>
      <c r="HT2" s="44" t="s">
        <v>620</v>
      </c>
      <c r="HU2" s="44" t="s">
        <v>621</v>
      </c>
      <c r="HV2" s="44" t="s">
        <v>622</v>
      </c>
      <c r="HW2" s="44" t="s">
        <v>623</v>
      </c>
      <c r="HX2" s="44" t="s">
        <v>624</v>
      </c>
      <c r="HY2" s="44" t="s">
        <v>625</v>
      </c>
      <c r="HZ2" s="44" t="s">
        <v>626</v>
      </c>
      <c r="IA2" s="44" t="s">
        <v>627</v>
      </c>
      <c r="IB2" s="44" t="s">
        <v>628</v>
      </c>
      <c r="IC2" s="44" t="s">
        <v>629</v>
      </c>
      <c r="ID2" s="45" t="s">
        <v>630</v>
      </c>
      <c r="IE2" s="58"/>
      <c r="IF2" s="58"/>
      <c r="IG2" s="58"/>
      <c r="IH2" s="58"/>
      <c r="II2" s="58"/>
      <c r="IJ2" s="58"/>
    </row>
    <row r="3" spans="1:244" s="17" customFormat="1" x14ac:dyDescent="0.2">
      <c r="A3" s="22" t="s">
        <v>0</v>
      </c>
      <c r="B3" s="22" t="s">
        <v>1</v>
      </c>
      <c r="C3" s="22" t="s">
        <v>633</v>
      </c>
      <c r="D3" s="22" t="s">
        <v>3</v>
      </c>
      <c r="E3" s="22">
        <v>62</v>
      </c>
      <c r="F3" s="22">
        <v>81</v>
      </c>
      <c r="G3" s="22">
        <v>89</v>
      </c>
      <c r="H3" s="22">
        <v>91</v>
      </c>
      <c r="I3" s="22">
        <v>101</v>
      </c>
      <c r="J3" s="22">
        <v>102</v>
      </c>
      <c r="K3" s="22">
        <v>103</v>
      </c>
      <c r="L3" s="22">
        <v>104</v>
      </c>
      <c r="M3" s="22">
        <v>105</v>
      </c>
      <c r="N3" s="22">
        <v>106</v>
      </c>
      <c r="O3" s="22">
        <v>107</v>
      </c>
      <c r="P3" s="22">
        <v>108</v>
      </c>
      <c r="Q3" s="22">
        <v>109</v>
      </c>
      <c r="R3" s="22">
        <v>110</v>
      </c>
      <c r="S3" s="22">
        <v>120</v>
      </c>
      <c r="T3" s="22">
        <v>131</v>
      </c>
      <c r="U3" s="22">
        <v>132</v>
      </c>
      <c r="V3" s="22">
        <v>133</v>
      </c>
      <c r="W3" s="22">
        <v>139</v>
      </c>
      <c r="X3" s="22">
        <v>141</v>
      </c>
      <c r="Y3" s="22">
        <v>142</v>
      </c>
      <c r="Z3" s="22">
        <v>143</v>
      </c>
      <c r="AA3" s="22">
        <v>151</v>
      </c>
      <c r="AB3" s="22">
        <v>152</v>
      </c>
      <c r="AC3" s="22">
        <v>161</v>
      </c>
      <c r="AD3" s="22">
        <v>162</v>
      </c>
      <c r="AE3" s="22">
        <v>171</v>
      </c>
      <c r="AF3" s="22">
        <v>172</v>
      </c>
      <c r="AG3" s="22">
        <v>181</v>
      </c>
      <c r="AH3" s="22">
        <v>182</v>
      </c>
      <c r="AI3" s="22">
        <v>192</v>
      </c>
      <c r="AJ3" s="22">
        <v>201</v>
      </c>
      <c r="AK3" s="22">
        <v>202</v>
      </c>
      <c r="AL3" s="22">
        <v>203</v>
      </c>
      <c r="AM3" s="22">
        <v>204</v>
      </c>
      <c r="AN3" s="22">
        <v>205</v>
      </c>
      <c r="AO3" s="22">
        <v>211</v>
      </c>
      <c r="AP3" s="22">
        <v>212</v>
      </c>
      <c r="AQ3" s="22">
        <v>221</v>
      </c>
      <c r="AR3" s="22">
        <v>222</v>
      </c>
      <c r="AS3" s="22">
        <v>231</v>
      </c>
      <c r="AT3" s="22">
        <v>232</v>
      </c>
      <c r="AU3" s="22">
        <v>233</v>
      </c>
      <c r="AV3" s="22">
        <v>234</v>
      </c>
      <c r="AW3" s="22">
        <v>235</v>
      </c>
      <c r="AX3" s="22">
        <v>236</v>
      </c>
      <c r="AY3" s="22">
        <v>237</v>
      </c>
      <c r="AZ3" s="22">
        <v>239</v>
      </c>
      <c r="BA3" s="22">
        <v>241</v>
      </c>
      <c r="BB3" s="22">
        <v>242</v>
      </c>
      <c r="BC3" s="22">
        <v>243</v>
      </c>
      <c r="BD3" s="22">
        <v>244</v>
      </c>
      <c r="BE3" s="22">
        <v>245</v>
      </c>
      <c r="BF3" s="22">
        <v>251</v>
      </c>
      <c r="BG3" s="22">
        <v>252</v>
      </c>
      <c r="BH3" s="22">
        <v>253</v>
      </c>
      <c r="BI3" s="22">
        <v>254</v>
      </c>
      <c r="BJ3" s="22">
        <v>255</v>
      </c>
      <c r="BK3" s="22">
        <v>256</v>
      </c>
      <c r="BL3" s="22">
        <v>257</v>
      </c>
      <c r="BM3" s="22">
        <v>259</v>
      </c>
      <c r="BN3" s="22">
        <v>261</v>
      </c>
      <c r="BO3" s="22">
        <v>262</v>
      </c>
      <c r="BP3" s="22">
        <v>263</v>
      </c>
      <c r="BQ3" s="22">
        <v>264</v>
      </c>
      <c r="BR3" s="22">
        <v>265</v>
      </c>
      <c r="BS3" s="22">
        <v>266</v>
      </c>
      <c r="BT3" s="22">
        <v>267</v>
      </c>
      <c r="BU3" s="22">
        <v>271</v>
      </c>
      <c r="BV3" s="22">
        <v>272</v>
      </c>
      <c r="BW3" s="22">
        <v>273</v>
      </c>
      <c r="BX3" s="22">
        <v>274</v>
      </c>
      <c r="BY3" s="22">
        <v>275</v>
      </c>
      <c r="BZ3" s="22">
        <v>279</v>
      </c>
      <c r="CA3" s="22">
        <v>281</v>
      </c>
      <c r="CB3" s="22">
        <v>282</v>
      </c>
      <c r="CC3" s="22">
        <v>283</v>
      </c>
      <c r="CD3" s="22">
        <v>284</v>
      </c>
      <c r="CE3" s="22">
        <v>289</v>
      </c>
      <c r="CF3" s="22">
        <v>291</v>
      </c>
      <c r="CG3" s="22">
        <v>292</v>
      </c>
      <c r="CH3" s="22">
        <v>293</v>
      </c>
      <c r="CI3" s="22">
        <v>301</v>
      </c>
      <c r="CJ3" s="22">
        <v>302</v>
      </c>
      <c r="CK3" s="22">
        <v>303</v>
      </c>
      <c r="CL3" s="22">
        <v>309</v>
      </c>
      <c r="CM3" s="22">
        <v>310</v>
      </c>
      <c r="CN3" s="22">
        <v>321</v>
      </c>
      <c r="CO3" s="22">
        <v>322</v>
      </c>
      <c r="CP3" s="22">
        <v>323</v>
      </c>
      <c r="CQ3" s="22">
        <v>324</v>
      </c>
      <c r="CR3" s="22">
        <v>325</v>
      </c>
      <c r="CS3" s="22">
        <v>329</v>
      </c>
      <c r="CT3" s="22">
        <v>331</v>
      </c>
      <c r="CU3" s="22">
        <v>332</v>
      </c>
      <c r="CV3" s="22">
        <v>351</v>
      </c>
      <c r="CW3" s="22">
        <v>352</v>
      </c>
      <c r="CX3" s="22">
        <v>353</v>
      </c>
      <c r="CY3" s="22">
        <v>360</v>
      </c>
      <c r="CZ3" s="22">
        <v>370</v>
      </c>
      <c r="DA3" s="22">
        <v>381</v>
      </c>
      <c r="DB3" s="22">
        <v>382</v>
      </c>
      <c r="DC3" s="22">
        <v>383</v>
      </c>
      <c r="DD3" s="22">
        <v>390</v>
      </c>
      <c r="DE3" s="22">
        <v>411</v>
      </c>
      <c r="DF3" s="22">
        <v>412</v>
      </c>
      <c r="DG3" s="22">
        <v>421</v>
      </c>
      <c r="DH3" s="22">
        <v>422</v>
      </c>
      <c r="DI3" s="22">
        <v>429</v>
      </c>
      <c r="DJ3" s="22">
        <v>431</v>
      </c>
      <c r="DK3" s="22">
        <v>432</v>
      </c>
      <c r="DL3" s="22">
        <v>433</v>
      </c>
      <c r="DM3" s="22">
        <v>439</v>
      </c>
      <c r="DN3" s="22">
        <v>451</v>
      </c>
      <c r="DO3" s="22">
        <v>452</v>
      </c>
      <c r="DP3" s="22">
        <v>453</v>
      </c>
      <c r="DQ3" s="22">
        <v>454</v>
      </c>
      <c r="DR3" s="22">
        <v>461</v>
      </c>
      <c r="DS3" s="22">
        <v>462</v>
      </c>
      <c r="DT3" s="22">
        <v>463</v>
      </c>
      <c r="DU3" s="22">
        <v>464</v>
      </c>
      <c r="DV3" s="22">
        <v>465</v>
      </c>
      <c r="DW3" s="22">
        <v>466</v>
      </c>
      <c r="DX3" s="22">
        <v>467</v>
      </c>
      <c r="DY3" s="22">
        <v>469</v>
      </c>
      <c r="DZ3" s="22">
        <v>471</v>
      </c>
      <c r="EA3" s="22">
        <v>472</v>
      </c>
      <c r="EB3" s="22">
        <v>473</v>
      </c>
      <c r="EC3" s="22">
        <v>474</v>
      </c>
      <c r="ED3" s="22">
        <v>475</v>
      </c>
      <c r="EE3" s="22">
        <v>476</v>
      </c>
      <c r="EF3" s="22">
        <v>477</v>
      </c>
      <c r="EG3" s="22">
        <v>478</v>
      </c>
      <c r="EH3" s="22">
        <v>479</v>
      </c>
      <c r="EI3" s="22">
        <v>491</v>
      </c>
      <c r="EJ3" s="22">
        <v>492</v>
      </c>
      <c r="EK3" s="22">
        <v>493</v>
      </c>
      <c r="EL3" s="22">
        <v>494</v>
      </c>
      <c r="EM3" s="22">
        <v>495</v>
      </c>
      <c r="EN3" s="22">
        <v>501</v>
      </c>
      <c r="EO3" s="22">
        <v>502</v>
      </c>
      <c r="EP3" s="22">
        <v>503</v>
      </c>
      <c r="EQ3" s="22">
        <v>511</v>
      </c>
      <c r="ER3" s="22">
        <v>521</v>
      </c>
      <c r="ES3" s="22">
        <v>522</v>
      </c>
      <c r="ET3" s="22">
        <v>531</v>
      </c>
      <c r="EU3" s="22">
        <v>532</v>
      </c>
      <c r="EV3" s="22">
        <v>551</v>
      </c>
      <c r="EW3" s="22">
        <v>552</v>
      </c>
      <c r="EX3" s="22">
        <v>553</v>
      </c>
      <c r="EY3" s="22">
        <v>559</v>
      </c>
      <c r="EZ3" s="22">
        <v>561</v>
      </c>
      <c r="FA3" s="22">
        <v>562</v>
      </c>
      <c r="FB3" s="22">
        <v>563</v>
      </c>
      <c r="FC3" s="22">
        <v>581</v>
      </c>
      <c r="FD3" s="22">
        <v>582</v>
      </c>
      <c r="FE3" s="22">
        <v>591</v>
      </c>
      <c r="FF3" s="22">
        <v>592</v>
      </c>
      <c r="FG3" s="22">
        <v>601</v>
      </c>
      <c r="FH3" s="22">
        <v>602</v>
      </c>
      <c r="FI3" s="22">
        <v>611</v>
      </c>
      <c r="FJ3" s="22">
        <v>612</v>
      </c>
      <c r="FK3" s="22">
        <v>613</v>
      </c>
      <c r="FL3" s="22">
        <v>619</v>
      </c>
      <c r="FM3" s="22">
        <v>620</v>
      </c>
      <c r="FN3" s="22">
        <v>631</v>
      </c>
      <c r="FO3" s="22">
        <v>639</v>
      </c>
      <c r="FP3" s="22">
        <v>641</v>
      </c>
      <c r="FQ3" s="22">
        <v>642</v>
      </c>
      <c r="FR3" s="22">
        <v>649</v>
      </c>
      <c r="FS3" s="22">
        <v>651</v>
      </c>
      <c r="FT3" s="22">
        <v>661</v>
      </c>
      <c r="FU3" s="22">
        <v>662</v>
      </c>
      <c r="FV3" s="22">
        <v>663</v>
      </c>
      <c r="FW3" s="22">
        <v>681</v>
      </c>
      <c r="FX3" s="22">
        <v>682</v>
      </c>
      <c r="FY3" s="22">
        <v>683</v>
      </c>
      <c r="FZ3" s="22">
        <v>691</v>
      </c>
      <c r="GA3" s="22">
        <v>692</v>
      </c>
      <c r="GB3" s="22">
        <v>701</v>
      </c>
      <c r="GC3" s="22">
        <v>702</v>
      </c>
      <c r="GD3" s="22">
        <v>711</v>
      </c>
      <c r="GE3" s="22">
        <v>712</v>
      </c>
      <c r="GF3" s="22">
        <v>721</v>
      </c>
      <c r="GG3" s="22">
        <v>722</v>
      </c>
      <c r="GH3" s="22">
        <v>731</v>
      </c>
      <c r="GI3" s="22">
        <v>732</v>
      </c>
      <c r="GJ3" s="22">
        <v>741</v>
      </c>
      <c r="GK3" s="22">
        <v>742</v>
      </c>
      <c r="GL3" s="22">
        <v>743</v>
      </c>
      <c r="GM3" s="22">
        <v>749</v>
      </c>
      <c r="GN3" s="22">
        <v>750</v>
      </c>
      <c r="GO3" s="22">
        <v>771</v>
      </c>
      <c r="GP3" s="22">
        <v>772</v>
      </c>
      <c r="GQ3" s="22">
        <v>773</v>
      </c>
      <c r="GR3" s="22">
        <v>774</v>
      </c>
      <c r="GS3" s="22">
        <v>781</v>
      </c>
      <c r="GT3" s="22">
        <v>782</v>
      </c>
      <c r="GU3" s="22">
        <v>783</v>
      </c>
      <c r="GV3" s="22">
        <v>791</v>
      </c>
      <c r="GW3" s="22">
        <v>799</v>
      </c>
      <c r="GX3" s="22">
        <v>801</v>
      </c>
      <c r="GY3" s="22">
        <v>802</v>
      </c>
      <c r="GZ3" s="22">
        <v>803</v>
      </c>
      <c r="HA3" s="22">
        <v>811</v>
      </c>
      <c r="HB3" s="22">
        <v>812</v>
      </c>
      <c r="HC3" s="22">
        <v>813</v>
      </c>
      <c r="HD3" s="22">
        <v>821</v>
      </c>
      <c r="HE3" s="22">
        <v>822</v>
      </c>
      <c r="HF3" s="22">
        <v>823</v>
      </c>
      <c r="HG3" s="22">
        <v>829</v>
      </c>
      <c r="HH3" s="22">
        <v>851</v>
      </c>
      <c r="HI3" s="22">
        <v>852</v>
      </c>
      <c r="HJ3" s="22">
        <v>853</v>
      </c>
      <c r="HK3" s="22">
        <v>854</v>
      </c>
      <c r="HL3" s="22">
        <v>855</v>
      </c>
      <c r="HM3" s="22">
        <v>856</v>
      </c>
      <c r="HN3" s="22">
        <v>861</v>
      </c>
      <c r="HO3" s="22">
        <v>862</v>
      </c>
      <c r="HP3" s="22">
        <v>869</v>
      </c>
      <c r="HQ3" s="22">
        <v>871</v>
      </c>
      <c r="HR3" s="22">
        <v>872</v>
      </c>
      <c r="HS3" s="22">
        <v>873</v>
      </c>
      <c r="HT3" s="22">
        <v>879</v>
      </c>
      <c r="HU3" s="22">
        <v>881</v>
      </c>
      <c r="HV3" s="22">
        <v>889</v>
      </c>
      <c r="HW3" s="22">
        <v>900</v>
      </c>
      <c r="HX3" s="22">
        <v>910</v>
      </c>
      <c r="HY3" s="22">
        <v>920</v>
      </c>
      <c r="HZ3" s="22">
        <v>931</v>
      </c>
      <c r="IA3" s="22">
        <v>932</v>
      </c>
      <c r="IB3" s="22">
        <v>951</v>
      </c>
      <c r="IC3" s="22">
        <v>952</v>
      </c>
      <c r="ID3" s="23">
        <v>960</v>
      </c>
      <c r="IE3" s="46" t="s">
        <v>636</v>
      </c>
      <c r="IF3" s="47" t="s">
        <v>654</v>
      </c>
      <c r="IG3" s="47" t="s">
        <v>637</v>
      </c>
      <c r="IH3" s="46" t="s">
        <v>636</v>
      </c>
      <c r="II3" s="47" t="s">
        <v>654</v>
      </c>
      <c r="IJ3" s="47" t="s">
        <v>637</v>
      </c>
    </row>
    <row r="4" spans="1:244" x14ac:dyDescent="0.2">
      <c r="A4" s="14" t="s">
        <v>4</v>
      </c>
      <c r="B4" s="14" t="str">
        <f>LEFT(C4,2)</f>
        <v>33</v>
      </c>
      <c r="C4" s="14">
        <v>33001</v>
      </c>
      <c r="D4" s="14" t="s">
        <v>5</v>
      </c>
      <c r="F4" s="14">
        <v>1</v>
      </c>
      <c r="O4" s="14">
        <v>3</v>
      </c>
      <c r="X4" s="14">
        <v>1</v>
      </c>
      <c r="AH4" s="14">
        <v>1</v>
      </c>
      <c r="BL4" s="14">
        <v>6.82</v>
      </c>
      <c r="BM4" s="14">
        <v>1</v>
      </c>
      <c r="CH4" s="14">
        <v>114.28</v>
      </c>
      <c r="CM4" s="14">
        <v>3</v>
      </c>
      <c r="CR4" s="14">
        <v>1</v>
      </c>
      <c r="CT4" s="14">
        <v>2</v>
      </c>
      <c r="DF4" s="14">
        <v>3.58</v>
      </c>
      <c r="DJ4" s="14">
        <v>3.12</v>
      </c>
      <c r="DK4" s="14">
        <v>4</v>
      </c>
      <c r="DL4" s="14">
        <v>17</v>
      </c>
      <c r="DM4" s="14">
        <v>1</v>
      </c>
      <c r="DO4" s="14">
        <v>4.92</v>
      </c>
      <c r="DR4" s="14">
        <v>9.620000000000001</v>
      </c>
      <c r="DS4" s="14">
        <v>1</v>
      </c>
      <c r="DT4" s="14">
        <v>3</v>
      </c>
      <c r="DW4" s="14">
        <v>1</v>
      </c>
      <c r="DZ4" s="14">
        <v>4.83</v>
      </c>
      <c r="EA4" s="14">
        <v>8.82</v>
      </c>
      <c r="EB4" s="14">
        <v>1</v>
      </c>
      <c r="ED4" s="14">
        <v>4</v>
      </c>
      <c r="EE4" s="14">
        <v>1</v>
      </c>
      <c r="EF4" s="14">
        <v>4</v>
      </c>
      <c r="EG4" s="14">
        <v>8.6300000000000008</v>
      </c>
      <c r="EK4" s="14">
        <v>8.9</v>
      </c>
      <c r="ET4" s="14">
        <v>1</v>
      </c>
      <c r="EZ4" s="14">
        <v>47.85</v>
      </c>
      <c r="FA4" s="14">
        <v>3.6</v>
      </c>
      <c r="FB4" s="14">
        <v>17.45</v>
      </c>
      <c r="FC4" s="14">
        <v>1</v>
      </c>
      <c r="FM4" s="14">
        <v>1</v>
      </c>
      <c r="FN4" s="14">
        <v>1</v>
      </c>
      <c r="FP4" s="14">
        <v>10</v>
      </c>
      <c r="FT4" s="14">
        <v>2.58</v>
      </c>
      <c r="FU4" s="14">
        <v>1</v>
      </c>
      <c r="FX4" s="14">
        <v>2</v>
      </c>
      <c r="FY4" s="14">
        <v>1</v>
      </c>
      <c r="GA4" s="14">
        <v>5</v>
      </c>
      <c r="GC4" s="14">
        <v>1</v>
      </c>
      <c r="GD4" s="14">
        <v>14</v>
      </c>
      <c r="GE4" s="14">
        <v>1.58</v>
      </c>
      <c r="GF4" s="14">
        <v>1.52</v>
      </c>
      <c r="GJ4" s="14">
        <v>1</v>
      </c>
      <c r="GK4" s="14">
        <v>1</v>
      </c>
      <c r="GM4" s="14">
        <v>2</v>
      </c>
      <c r="GN4" s="14">
        <v>2</v>
      </c>
      <c r="HF4" s="14">
        <v>1</v>
      </c>
      <c r="HO4" s="14">
        <v>3</v>
      </c>
      <c r="HP4" s="14">
        <v>4</v>
      </c>
      <c r="HW4" s="14">
        <v>1</v>
      </c>
      <c r="HZ4" s="14">
        <v>2.06</v>
      </c>
      <c r="IC4" s="14">
        <v>1</v>
      </c>
      <c r="ID4" s="14">
        <v>10.27</v>
      </c>
      <c r="IE4" s="26">
        <f>SUM(E4:ID4)</f>
        <v>364.42999999999995</v>
      </c>
      <c r="IF4" s="27">
        <f>SUM(I4:DD4)</f>
        <v>133.1</v>
      </c>
      <c r="IG4" s="27">
        <f>IE4-IF4</f>
        <v>231.32999999999996</v>
      </c>
      <c r="IH4" s="26">
        <v>364.8719999999999</v>
      </c>
      <c r="II4" s="27">
        <v>87.584000000000017</v>
      </c>
      <c r="IJ4" s="27">
        <f>IH4-II4</f>
        <v>277.2879999999999</v>
      </c>
    </row>
    <row r="5" spans="1:244" x14ac:dyDescent="0.2">
      <c r="A5" s="14" t="s">
        <v>4</v>
      </c>
      <c r="B5" s="14" t="str">
        <f t="shared" ref="B5:B68" si="0">LEFT(C5,2)</f>
        <v>33</v>
      </c>
      <c r="C5" s="14">
        <v>33002</v>
      </c>
      <c r="D5" s="14" t="s">
        <v>6</v>
      </c>
      <c r="I5" s="14">
        <v>71.97999999999999</v>
      </c>
      <c r="K5" s="14">
        <v>108.51</v>
      </c>
      <c r="O5" s="14">
        <v>5</v>
      </c>
      <c r="P5" s="14">
        <v>3</v>
      </c>
      <c r="Q5" s="14">
        <v>6</v>
      </c>
      <c r="X5" s="14">
        <v>4</v>
      </c>
      <c r="Z5" s="14">
        <v>5.25</v>
      </c>
      <c r="AB5" s="14">
        <v>2</v>
      </c>
      <c r="AD5" s="14">
        <v>19.34</v>
      </c>
      <c r="AG5" s="14">
        <v>4</v>
      </c>
      <c r="AJ5" s="14">
        <v>5.04</v>
      </c>
      <c r="AR5" s="14">
        <v>15</v>
      </c>
      <c r="AX5" s="14">
        <v>42.18</v>
      </c>
      <c r="BF5" s="14">
        <v>40.980000000000004</v>
      </c>
      <c r="BK5" s="14">
        <v>22.84</v>
      </c>
      <c r="BM5" s="14">
        <v>45.53</v>
      </c>
      <c r="BW5" s="14">
        <v>21.52</v>
      </c>
      <c r="CA5" s="14">
        <v>20.49</v>
      </c>
      <c r="CB5" s="14">
        <v>124.89</v>
      </c>
      <c r="CE5" s="14">
        <v>82.699999999999989</v>
      </c>
      <c r="CG5" s="14">
        <v>5</v>
      </c>
      <c r="CH5" s="14">
        <v>9.16</v>
      </c>
      <c r="CM5" s="14">
        <v>3</v>
      </c>
      <c r="CR5" s="14">
        <v>1</v>
      </c>
      <c r="CT5" s="14">
        <v>15.15</v>
      </c>
      <c r="CU5" s="14">
        <v>14.41</v>
      </c>
      <c r="CW5" s="14">
        <v>24.19</v>
      </c>
      <c r="DF5" s="14">
        <v>4</v>
      </c>
      <c r="DH5" s="14">
        <v>22.71</v>
      </c>
      <c r="DI5" s="14">
        <v>10</v>
      </c>
      <c r="DJ5" s="14">
        <v>7.14</v>
      </c>
      <c r="DK5" s="14">
        <v>28.9</v>
      </c>
      <c r="DL5" s="14">
        <v>30.04</v>
      </c>
      <c r="DN5" s="14">
        <v>6</v>
      </c>
      <c r="DO5" s="14">
        <v>17.7</v>
      </c>
      <c r="DP5" s="14">
        <v>16.7</v>
      </c>
      <c r="DR5" s="14">
        <v>27.5</v>
      </c>
      <c r="DS5" s="14">
        <v>2.77</v>
      </c>
      <c r="DT5" s="14">
        <v>6.31</v>
      </c>
      <c r="DU5" s="14">
        <v>3.56</v>
      </c>
      <c r="DW5" s="14">
        <v>3</v>
      </c>
      <c r="DX5" s="14">
        <v>13.49</v>
      </c>
      <c r="DY5" s="14">
        <v>11.64</v>
      </c>
      <c r="DZ5" s="14">
        <v>100.68</v>
      </c>
      <c r="EA5" s="14">
        <v>16.190000000000001</v>
      </c>
      <c r="EB5" s="14">
        <v>2.2400000000000002</v>
      </c>
      <c r="EC5" s="14">
        <v>1</v>
      </c>
      <c r="ED5" s="14">
        <v>16.02</v>
      </c>
      <c r="EE5" s="14">
        <v>5.88</v>
      </c>
      <c r="EF5" s="14">
        <v>7.79</v>
      </c>
      <c r="EG5" s="14">
        <v>20.3</v>
      </c>
      <c r="EH5" s="14">
        <v>1.83</v>
      </c>
      <c r="EK5" s="14">
        <v>8.65</v>
      </c>
      <c r="EL5" s="14">
        <v>104.17</v>
      </c>
      <c r="ER5" s="14">
        <v>3.38</v>
      </c>
      <c r="ES5" s="14">
        <v>3</v>
      </c>
      <c r="ET5" s="14">
        <v>4</v>
      </c>
      <c r="EV5" s="14">
        <v>3.92</v>
      </c>
      <c r="EZ5" s="14">
        <v>41.43</v>
      </c>
      <c r="FA5" s="14">
        <v>6.28</v>
      </c>
      <c r="FB5" s="14">
        <v>41.6</v>
      </c>
      <c r="FM5" s="14">
        <v>12.43</v>
      </c>
      <c r="FN5" s="14">
        <v>6.79</v>
      </c>
      <c r="FP5" s="14">
        <v>10.58</v>
      </c>
      <c r="FU5" s="14">
        <v>7</v>
      </c>
      <c r="FW5" s="14">
        <v>19</v>
      </c>
      <c r="FX5" s="14">
        <v>16</v>
      </c>
      <c r="FY5" s="14">
        <v>1</v>
      </c>
      <c r="FZ5" s="14">
        <v>2</v>
      </c>
      <c r="GA5" s="14">
        <v>1</v>
      </c>
      <c r="GC5" s="14">
        <v>4</v>
      </c>
      <c r="GD5" s="14">
        <v>15.33</v>
      </c>
      <c r="GI5" s="14">
        <v>1</v>
      </c>
      <c r="GJ5" s="14">
        <v>10</v>
      </c>
      <c r="GK5" s="14">
        <v>2</v>
      </c>
      <c r="GL5" s="14">
        <v>1</v>
      </c>
      <c r="GM5" s="14">
        <v>3</v>
      </c>
      <c r="GT5" s="14">
        <v>0.39</v>
      </c>
      <c r="GW5" s="14">
        <v>1</v>
      </c>
      <c r="HB5" s="14">
        <v>1</v>
      </c>
      <c r="HC5" s="14">
        <v>100.7</v>
      </c>
      <c r="HG5" s="14">
        <v>2</v>
      </c>
      <c r="HL5" s="14">
        <v>1</v>
      </c>
      <c r="HO5" s="14">
        <v>3</v>
      </c>
      <c r="HP5" s="14">
        <v>5</v>
      </c>
      <c r="HW5" s="14">
        <v>2.69</v>
      </c>
      <c r="HY5" s="14">
        <v>4.96</v>
      </c>
      <c r="HZ5" s="14">
        <v>1</v>
      </c>
      <c r="IA5" s="14">
        <v>1.08</v>
      </c>
      <c r="IC5" s="14">
        <v>1</v>
      </c>
      <c r="ID5" s="14">
        <v>13.95</v>
      </c>
      <c r="IE5" s="26">
        <f t="shared" ref="IE5:IE68" si="1">SUM(E5:ID5)</f>
        <v>1572.8800000000003</v>
      </c>
      <c r="IF5" s="27">
        <f t="shared" ref="IF5:IF68" si="2">SUM(I5:DD5)</f>
        <v>722.16</v>
      </c>
      <c r="IG5" s="27">
        <f t="shared" ref="IG5:IG68" si="3">IE5-IF5</f>
        <v>850.72000000000037</v>
      </c>
      <c r="IH5" s="26">
        <v>1372.8548000000001</v>
      </c>
      <c r="II5" s="27">
        <v>810.52480000000003</v>
      </c>
      <c r="IJ5" s="27">
        <f t="shared" ref="IJ5:IJ68" si="4">IH5-II5</f>
        <v>562.33000000000004</v>
      </c>
    </row>
    <row r="6" spans="1:244" x14ac:dyDescent="0.2">
      <c r="A6" s="14" t="s">
        <v>4</v>
      </c>
      <c r="B6" s="14" t="str">
        <f t="shared" si="0"/>
        <v>33</v>
      </c>
      <c r="C6" s="14">
        <v>33003</v>
      </c>
      <c r="D6" s="14" t="s">
        <v>7</v>
      </c>
      <c r="M6" s="14">
        <v>8.0399999999999991</v>
      </c>
      <c r="O6" s="14">
        <v>11.11</v>
      </c>
      <c r="AD6" s="14">
        <v>1</v>
      </c>
      <c r="BF6" s="14">
        <v>1</v>
      </c>
      <c r="CT6" s="14">
        <v>6.5</v>
      </c>
      <c r="DJ6" s="14">
        <v>1</v>
      </c>
      <c r="DK6" s="14">
        <v>4</v>
      </c>
      <c r="DL6" s="14">
        <v>8.49</v>
      </c>
      <c r="DP6" s="14">
        <v>2</v>
      </c>
      <c r="DR6" s="14">
        <v>2.88</v>
      </c>
      <c r="DS6" s="14">
        <v>2</v>
      </c>
      <c r="DZ6" s="14">
        <v>1</v>
      </c>
      <c r="EA6" s="14">
        <v>2</v>
      </c>
      <c r="ED6" s="14">
        <v>1</v>
      </c>
      <c r="EE6" s="14">
        <v>1</v>
      </c>
      <c r="EF6" s="14">
        <v>1</v>
      </c>
      <c r="EG6" s="14">
        <v>2</v>
      </c>
      <c r="EL6" s="14">
        <v>11.05</v>
      </c>
      <c r="ER6" s="14">
        <v>7.22</v>
      </c>
      <c r="ET6" s="14">
        <v>1</v>
      </c>
      <c r="EZ6" s="14">
        <v>11.03</v>
      </c>
      <c r="FB6" s="14">
        <v>2</v>
      </c>
      <c r="FX6" s="14">
        <v>1</v>
      </c>
      <c r="GC6" s="14">
        <v>1</v>
      </c>
      <c r="GD6" s="14">
        <v>2</v>
      </c>
      <c r="GM6" s="14">
        <v>1</v>
      </c>
      <c r="HT6" s="14">
        <v>1.75</v>
      </c>
      <c r="HV6" s="14">
        <v>2.84</v>
      </c>
      <c r="ID6" s="14">
        <v>3</v>
      </c>
      <c r="IE6" s="26">
        <f t="shared" si="1"/>
        <v>100.91000000000001</v>
      </c>
      <c r="IF6" s="27">
        <f t="shared" si="2"/>
        <v>27.65</v>
      </c>
      <c r="IG6" s="27">
        <f t="shared" si="3"/>
        <v>73.260000000000019</v>
      </c>
      <c r="IH6" s="26">
        <v>105.0804</v>
      </c>
      <c r="II6" s="27">
        <v>41.294400000000003</v>
      </c>
      <c r="IJ6" s="27">
        <f t="shared" si="4"/>
        <v>63.785999999999994</v>
      </c>
    </row>
    <row r="7" spans="1:244" x14ac:dyDescent="0.2">
      <c r="A7" s="14" t="s">
        <v>4</v>
      </c>
      <c r="B7" s="14" t="str">
        <f t="shared" si="0"/>
        <v>33</v>
      </c>
      <c r="C7" s="14">
        <v>33004</v>
      </c>
      <c r="D7" s="14" t="s">
        <v>8</v>
      </c>
      <c r="I7" s="14">
        <v>1</v>
      </c>
      <c r="O7" s="14">
        <v>9.51</v>
      </c>
      <c r="X7" s="14">
        <v>2</v>
      </c>
      <c r="AD7" s="14">
        <v>3.96</v>
      </c>
      <c r="BF7" s="14">
        <v>20.97</v>
      </c>
      <c r="BK7" s="14">
        <v>5</v>
      </c>
      <c r="BM7" s="14">
        <v>8</v>
      </c>
      <c r="CE7" s="14">
        <v>17.809999999999999</v>
      </c>
      <c r="CT7" s="14">
        <v>7</v>
      </c>
      <c r="CU7" s="14">
        <v>10.84</v>
      </c>
      <c r="CV7" s="14">
        <v>1</v>
      </c>
      <c r="DC7" s="14">
        <v>1.98</v>
      </c>
      <c r="DF7" s="14">
        <v>24.89</v>
      </c>
      <c r="DJ7" s="14">
        <v>6.62</v>
      </c>
      <c r="DK7" s="14">
        <v>18.14</v>
      </c>
      <c r="DL7" s="14">
        <v>35.730000000000004</v>
      </c>
      <c r="DM7" s="14">
        <v>6.12</v>
      </c>
      <c r="DN7" s="14">
        <v>1.88</v>
      </c>
      <c r="DO7" s="14">
        <v>14.61</v>
      </c>
      <c r="DP7" s="14">
        <v>2</v>
      </c>
      <c r="DQ7" s="14">
        <v>1</v>
      </c>
      <c r="DR7" s="14">
        <v>6</v>
      </c>
      <c r="DS7" s="14">
        <v>1</v>
      </c>
      <c r="DT7" s="14">
        <v>2</v>
      </c>
      <c r="DU7" s="14">
        <v>2</v>
      </c>
      <c r="DX7" s="14">
        <v>11.46</v>
      </c>
      <c r="DZ7" s="14">
        <v>11.82</v>
      </c>
      <c r="EA7" s="14">
        <v>17.14</v>
      </c>
      <c r="EB7" s="14">
        <v>4.92</v>
      </c>
      <c r="ED7" s="14">
        <v>7</v>
      </c>
      <c r="EE7" s="14">
        <v>1.52</v>
      </c>
      <c r="EF7" s="14">
        <v>14</v>
      </c>
      <c r="EG7" s="14">
        <v>4</v>
      </c>
      <c r="EK7" s="14">
        <v>10.75</v>
      </c>
      <c r="EL7" s="14">
        <v>16.53</v>
      </c>
      <c r="ES7" s="14">
        <v>1.83</v>
      </c>
      <c r="ET7" s="14">
        <v>1</v>
      </c>
      <c r="EV7" s="14">
        <v>2</v>
      </c>
      <c r="EZ7" s="14">
        <v>40.880000000000003</v>
      </c>
      <c r="FA7" s="14">
        <v>2</v>
      </c>
      <c r="FB7" s="14">
        <v>38.840000000000003</v>
      </c>
      <c r="FM7" s="14">
        <v>1</v>
      </c>
      <c r="FN7" s="14">
        <v>7</v>
      </c>
      <c r="FP7" s="14">
        <v>8</v>
      </c>
      <c r="FU7" s="14">
        <v>1</v>
      </c>
      <c r="FW7" s="14">
        <v>1</v>
      </c>
      <c r="FX7" s="14">
        <v>2</v>
      </c>
      <c r="FY7" s="14">
        <v>1</v>
      </c>
      <c r="FZ7" s="14">
        <v>2</v>
      </c>
      <c r="GA7" s="14">
        <v>17.98</v>
      </c>
      <c r="GC7" s="14">
        <v>2</v>
      </c>
      <c r="GD7" s="14">
        <v>14.13</v>
      </c>
      <c r="GJ7" s="14">
        <v>1</v>
      </c>
      <c r="GK7" s="14">
        <v>1</v>
      </c>
      <c r="GM7" s="14">
        <v>6.04</v>
      </c>
      <c r="GN7" s="14">
        <v>1</v>
      </c>
      <c r="HC7" s="14">
        <v>1.23</v>
      </c>
      <c r="HG7" s="14">
        <v>1</v>
      </c>
      <c r="HO7" s="14">
        <v>5</v>
      </c>
      <c r="HP7" s="14">
        <v>4</v>
      </c>
      <c r="HW7" s="14">
        <v>1</v>
      </c>
      <c r="IC7" s="14">
        <v>3</v>
      </c>
      <c r="ID7" s="14">
        <v>13.94</v>
      </c>
      <c r="IE7" s="26">
        <f t="shared" si="1"/>
        <v>492.07000000000005</v>
      </c>
      <c r="IF7" s="27">
        <f t="shared" si="2"/>
        <v>89.070000000000007</v>
      </c>
      <c r="IG7" s="27">
        <f t="shared" si="3"/>
        <v>403.00000000000006</v>
      </c>
      <c r="IH7" s="26">
        <v>434.21919999999983</v>
      </c>
      <c r="II7" s="27">
        <v>77.795200000000008</v>
      </c>
      <c r="IJ7" s="27">
        <f t="shared" si="4"/>
        <v>356.42399999999981</v>
      </c>
    </row>
    <row r="8" spans="1:244" x14ac:dyDescent="0.2">
      <c r="A8" s="14" t="s">
        <v>4</v>
      </c>
      <c r="B8" s="14" t="str">
        <f t="shared" si="0"/>
        <v>33</v>
      </c>
      <c r="C8" s="14">
        <v>33005</v>
      </c>
      <c r="D8" s="14" t="s">
        <v>9</v>
      </c>
      <c r="M8" s="14">
        <v>3.9</v>
      </c>
      <c r="O8" s="14">
        <v>9.9600000000000009</v>
      </c>
      <c r="P8" s="14">
        <v>3</v>
      </c>
      <c r="AD8" s="14">
        <v>3.88</v>
      </c>
      <c r="AG8" s="14">
        <v>1</v>
      </c>
      <c r="BF8" s="14">
        <v>7</v>
      </c>
      <c r="BK8" s="14">
        <v>1</v>
      </c>
      <c r="BZ8" s="14">
        <v>39.590000000000003</v>
      </c>
      <c r="CE8" s="14">
        <v>3.33</v>
      </c>
      <c r="CM8" s="14">
        <v>2</v>
      </c>
      <c r="CR8" s="14">
        <v>10.51</v>
      </c>
      <c r="CV8" s="14">
        <v>9</v>
      </c>
      <c r="CY8" s="14">
        <v>10</v>
      </c>
      <c r="DF8" s="14">
        <v>10.44</v>
      </c>
      <c r="DJ8" s="14">
        <v>6.33</v>
      </c>
      <c r="DK8" s="14">
        <v>14.83</v>
      </c>
      <c r="DL8" s="14">
        <v>39.799999999999997</v>
      </c>
      <c r="DM8" s="14">
        <v>11.71</v>
      </c>
      <c r="DO8" s="14">
        <v>10.74</v>
      </c>
      <c r="DP8" s="14">
        <v>3</v>
      </c>
      <c r="DR8" s="14">
        <v>9.7100000000000009</v>
      </c>
      <c r="DS8" s="14">
        <v>2</v>
      </c>
      <c r="DX8" s="14">
        <v>9.9400000000000013</v>
      </c>
      <c r="DZ8" s="14">
        <v>22.479999999999997</v>
      </c>
      <c r="EA8" s="14">
        <v>33.049999999999997</v>
      </c>
      <c r="EB8" s="14">
        <v>3</v>
      </c>
      <c r="EC8" s="14">
        <v>1</v>
      </c>
      <c r="ED8" s="14">
        <v>8</v>
      </c>
      <c r="EE8" s="14">
        <v>11.74</v>
      </c>
      <c r="EF8" s="14">
        <v>49.3</v>
      </c>
      <c r="EG8" s="14">
        <v>3</v>
      </c>
      <c r="EK8" s="14">
        <v>15.03</v>
      </c>
      <c r="EL8" s="14">
        <v>32.760000000000005</v>
      </c>
      <c r="ES8" s="14">
        <v>1</v>
      </c>
      <c r="ET8" s="14">
        <v>14</v>
      </c>
      <c r="EV8" s="14">
        <v>3</v>
      </c>
      <c r="EW8" s="14">
        <v>1</v>
      </c>
      <c r="EX8" s="14">
        <v>4.49</v>
      </c>
      <c r="EZ8" s="14">
        <v>93.830000000000013</v>
      </c>
      <c r="FA8" s="14">
        <v>5.51</v>
      </c>
      <c r="FB8" s="14">
        <v>54.02</v>
      </c>
      <c r="FC8" s="14">
        <v>8.5500000000000007</v>
      </c>
      <c r="FE8" s="14">
        <v>1</v>
      </c>
      <c r="FM8" s="14">
        <v>2</v>
      </c>
      <c r="FN8" s="14">
        <v>11.97</v>
      </c>
      <c r="FP8" s="14">
        <v>14.32</v>
      </c>
      <c r="FT8" s="14">
        <v>2</v>
      </c>
      <c r="FU8" s="14">
        <v>18.670000000000002</v>
      </c>
      <c r="FW8" s="14">
        <v>2</v>
      </c>
      <c r="FX8" s="14">
        <v>7</v>
      </c>
      <c r="FY8" s="14">
        <v>1</v>
      </c>
      <c r="GA8" s="14">
        <v>8</v>
      </c>
      <c r="GB8" s="14">
        <v>1</v>
      </c>
      <c r="GC8" s="14">
        <v>2.58</v>
      </c>
      <c r="GD8" s="14">
        <v>19.55</v>
      </c>
      <c r="GH8" s="14">
        <v>1</v>
      </c>
      <c r="GJ8" s="14">
        <v>1</v>
      </c>
      <c r="GM8" s="14">
        <v>7.98</v>
      </c>
      <c r="GN8" s="14">
        <v>1</v>
      </c>
      <c r="GQ8" s="14">
        <v>3</v>
      </c>
      <c r="HB8" s="14">
        <v>1</v>
      </c>
      <c r="HC8" s="14">
        <v>1</v>
      </c>
      <c r="HG8" s="14">
        <v>2</v>
      </c>
      <c r="HL8" s="14">
        <v>5</v>
      </c>
      <c r="HO8" s="14">
        <v>9</v>
      </c>
      <c r="HP8" s="14">
        <v>2</v>
      </c>
      <c r="HS8" s="14">
        <v>59.15</v>
      </c>
      <c r="HU8" s="14">
        <v>1</v>
      </c>
      <c r="HW8" s="14">
        <v>3</v>
      </c>
      <c r="IA8" s="14">
        <v>3</v>
      </c>
      <c r="ID8" s="14">
        <v>24.130000000000003</v>
      </c>
      <c r="IE8" s="26">
        <f t="shared" si="1"/>
        <v>802.78</v>
      </c>
      <c r="IF8" s="27">
        <f t="shared" si="2"/>
        <v>104.17</v>
      </c>
      <c r="IG8" s="27">
        <f t="shared" si="3"/>
        <v>698.61</v>
      </c>
      <c r="IH8" s="26">
        <v>868.66359999999963</v>
      </c>
      <c r="II8" s="27">
        <v>90.593600000000023</v>
      </c>
      <c r="IJ8" s="27">
        <f t="shared" si="4"/>
        <v>778.0699999999996</v>
      </c>
    </row>
    <row r="9" spans="1:244" x14ac:dyDescent="0.2">
      <c r="A9" s="14" t="s">
        <v>4</v>
      </c>
      <c r="B9" s="14" t="str">
        <f t="shared" si="0"/>
        <v>33</v>
      </c>
      <c r="C9" s="14">
        <v>33006</v>
      </c>
      <c r="D9" s="14" t="s">
        <v>10</v>
      </c>
      <c r="I9" s="14">
        <v>30.93</v>
      </c>
      <c r="M9" s="14">
        <v>7.39</v>
      </c>
      <c r="N9" s="14">
        <v>10.53</v>
      </c>
      <c r="O9" s="14">
        <v>1.71</v>
      </c>
      <c r="P9" s="14">
        <v>11.56</v>
      </c>
      <c r="R9" s="14">
        <v>39.54</v>
      </c>
      <c r="W9" s="14">
        <v>47.809999999999995</v>
      </c>
      <c r="Z9" s="14">
        <v>39</v>
      </c>
      <c r="AC9" s="14">
        <v>1.92</v>
      </c>
      <c r="AD9" s="14">
        <v>22.96</v>
      </c>
      <c r="AG9" s="14">
        <v>2</v>
      </c>
      <c r="AS9" s="14">
        <v>197.84</v>
      </c>
      <c r="AY9" s="14">
        <v>3.92</v>
      </c>
      <c r="AZ9" s="14">
        <v>12.27</v>
      </c>
      <c r="BA9" s="14">
        <v>59.77</v>
      </c>
      <c r="BB9" s="14">
        <v>22.79</v>
      </c>
      <c r="BF9" s="14">
        <v>26.44</v>
      </c>
      <c r="BK9" s="14">
        <v>24.240000000000002</v>
      </c>
      <c r="BW9" s="14">
        <v>7.44</v>
      </c>
      <c r="CB9" s="14">
        <v>57.88</v>
      </c>
      <c r="CE9" s="14">
        <v>11.21</v>
      </c>
      <c r="CM9" s="14">
        <v>2</v>
      </c>
      <c r="CN9" s="14">
        <v>1</v>
      </c>
      <c r="CR9" s="14">
        <v>1</v>
      </c>
      <c r="CS9" s="14">
        <v>11</v>
      </c>
      <c r="CT9" s="14">
        <v>25.57</v>
      </c>
      <c r="CU9" s="14">
        <v>26.21</v>
      </c>
      <c r="CW9" s="14">
        <v>3</v>
      </c>
      <c r="DF9" s="14">
        <v>18.809999999999999</v>
      </c>
      <c r="DI9" s="14">
        <v>2</v>
      </c>
      <c r="DJ9" s="14">
        <v>3.02</v>
      </c>
      <c r="DK9" s="14">
        <v>52.91</v>
      </c>
      <c r="DL9" s="14">
        <v>49.28</v>
      </c>
      <c r="DM9" s="14">
        <v>2</v>
      </c>
      <c r="DO9" s="14">
        <v>29.22</v>
      </c>
      <c r="DP9" s="14">
        <v>6.33</v>
      </c>
      <c r="DQ9" s="14">
        <v>2</v>
      </c>
      <c r="DR9" s="14">
        <v>22.85</v>
      </c>
      <c r="DS9" s="14">
        <v>4</v>
      </c>
      <c r="DT9" s="14">
        <v>11.33</v>
      </c>
      <c r="DU9" s="14">
        <v>8.61</v>
      </c>
      <c r="DV9" s="14">
        <v>2</v>
      </c>
      <c r="DW9" s="14">
        <v>10.35</v>
      </c>
      <c r="DX9" s="14">
        <v>26.52</v>
      </c>
      <c r="DZ9" s="14">
        <v>32.880000000000003</v>
      </c>
      <c r="EA9" s="14">
        <v>43.51</v>
      </c>
      <c r="EB9" s="14">
        <v>9.8800000000000008</v>
      </c>
      <c r="ED9" s="14">
        <v>17.240000000000002</v>
      </c>
      <c r="EE9" s="14">
        <v>8</v>
      </c>
      <c r="EF9" s="14">
        <v>51.1</v>
      </c>
      <c r="EG9" s="14">
        <v>16.46</v>
      </c>
      <c r="EH9" s="14">
        <v>16.23</v>
      </c>
      <c r="EK9" s="14">
        <v>20.86</v>
      </c>
      <c r="EL9" s="14">
        <v>19.489999999999998</v>
      </c>
      <c r="ES9" s="14">
        <v>1.46</v>
      </c>
      <c r="ET9" s="14">
        <v>5</v>
      </c>
      <c r="EV9" s="14">
        <v>0.94</v>
      </c>
      <c r="EW9" s="14">
        <v>1</v>
      </c>
      <c r="EZ9" s="14">
        <v>64.650000000000006</v>
      </c>
      <c r="FA9" s="14">
        <v>19.28</v>
      </c>
      <c r="FB9" s="14">
        <v>67.41</v>
      </c>
      <c r="FM9" s="14">
        <v>4</v>
      </c>
      <c r="FN9" s="14">
        <v>12</v>
      </c>
      <c r="FP9" s="14">
        <v>71.239999999999995</v>
      </c>
      <c r="FT9" s="14">
        <v>2</v>
      </c>
      <c r="FU9" s="14">
        <v>7.23</v>
      </c>
      <c r="FW9" s="14">
        <v>1</v>
      </c>
      <c r="FX9" s="14">
        <v>13</v>
      </c>
      <c r="FY9" s="14">
        <v>1</v>
      </c>
      <c r="FZ9" s="14">
        <v>4</v>
      </c>
      <c r="GA9" s="14">
        <v>7.1899999999999995</v>
      </c>
      <c r="GC9" s="14">
        <v>3</v>
      </c>
      <c r="GD9" s="14">
        <v>22</v>
      </c>
      <c r="GJ9" s="14">
        <v>2</v>
      </c>
      <c r="GL9" s="14">
        <v>1</v>
      </c>
      <c r="GM9" s="14">
        <v>25.17</v>
      </c>
      <c r="GN9" s="14">
        <v>2</v>
      </c>
      <c r="GQ9" s="14">
        <v>9.8000000000000007</v>
      </c>
      <c r="GT9" s="14">
        <v>13.28</v>
      </c>
      <c r="HB9" s="14">
        <v>10</v>
      </c>
      <c r="HC9" s="14">
        <v>5.9700000000000006</v>
      </c>
      <c r="HD9" s="14">
        <v>8</v>
      </c>
      <c r="HG9" s="14">
        <v>6.45</v>
      </c>
      <c r="HL9" s="14">
        <v>2.08</v>
      </c>
      <c r="HN9" s="14">
        <v>1.84</v>
      </c>
      <c r="HO9" s="14">
        <v>24.98</v>
      </c>
      <c r="HP9" s="14">
        <v>9.56</v>
      </c>
      <c r="HR9" s="14">
        <v>10.88</v>
      </c>
      <c r="HU9" s="14">
        <v>13.77</v>
      </c>
      <c r="HW9" s="14">
        <v>4</v>
      </c>
      <c r="HY9" s="14">
        <v>2</v>
      </c>
      <c r="HZ9" s="14">
        <v>4.62</v>
      </c>
      <c r="IC9" s="14">
        <v>2</v>
      </c>
      <c r="ID9" s="14">
        <v>37.950000000000003</v>
      </c>
      <c r="IE9" s="26">
        <f t="shared" si="1"/>
        <v>1700.5600000000004</v>
      </c>
      <c r="IF9" s="27">
        <f t="shared" si="2"/>
        <v>708.93000000000018</v>
      </c>
      <c r="IG9" s="27">
        <f t="shared" si="3"/>
        <v>991.63000000000022</v>
      </c>
      <c r="IH9" s="26">
        <v>1474.8631999999998</v>
      </c>
      <c r="II9" s="27">
        <v>623.85919999999999</v>
      </c>
      <c r="IJ9" s="27">
        <f t="shared" si="4"/>
        <v>851.00399999999979</v>
      </c>
    </row>
    <row r="10" spans="1:244" x14ac:dyDescent="0.2">
      <c r="A10" s="14" t="s">
        <v>4</v>
      </c>
      <c r="B10" s="14" t="str">
        <f t="shared" si="0"/>
        <v>33</v>
      </c>
      <c r="C10" s="14">
        <v>33007</v>
      </c>
      <c r="D10" s="14" t="s">
        <v>11</v>
      </c>
      <c r="I10" s="14">
        <v>2</v>
      </c>
      <c r="M10" s="14">
        <v>140.25</v>
      </c>
      <c r="O10" s="14">
        <v>17.47</v>
      </c>
      <c r="X10" s="14">
        <v>2</v>
      </c>
      <c r="AA10" s="14">
        <v>3.29</v>
      </c>
      <c r="AC10" s="14">
        <v>9.33</v>
      </c>
      <c r="AD10" s="14">
        <v>4</v>
      </c>
      <c r="AG10" s="14">
        <v>2</v>
      </c>
      <c r="AR10" s="14">
        <v>29.259999999999998</v>
      </c>
      <c r="AX10" s="14">
        <v>4</v>
      </c>
      <c r="AY10" s="14">
        <v>6.59</v>
      </c>
      <c r="BF10" s="14">
        <v>12.92</v>
      </c>
      <c r="BK10" s="14">
        <v>30.560000000000002</v>
      </c>
      <c r="BM10" s="14">
        <v>1</v>
      </c>
      <c r="BN10" s="14">
        <v>5.9</v>
      </c>
      <c r="BP10" s="14">
        <v>150.68</v>
      </c>
      <c r="BU10" s="14">
        <v>4</v>
      </c>
      <c r="BZ10" s="14">
        <v>30.490000000000002</v>
      </c>
      <c r="CB10" s="14">
        <v>117.3</v>
      </c>
      <c r="CE10" s="14">
        <v>26.72</v>
      </c>
      <c r="CG10" s="14">
        <v>4</v>
      </c>
      <c r="CH10" s="14">
        <v>29</v>
      </c>
      <c r="CM10" s="14">
        <v>1</v>
      </c>
      <c r="CR10" s="14">
        <v>2</v>
      </c>
      <c r="CT10" s="14">
        <v>10.059999999999999</v>
      </c>
      <c r="CV10" s="14">
        <v>1</v>
      </c>
      <c r="CW10" s="14">
        <v>1</v>
      </c>
      <c r="DE10" s="14">
        <v>1</v>
      </c>
      <c r="DF10" s="14">
        <v>9.15</v>
      </c>
      <c r="DJ10" s="14">
        <v>3.32</v>
      </c>
      <c r="DK10" s="14">
        <v>49.65</v>
      </c>
      <c r="DL10" s="14">
        <v>50.199999999999996</v>
      </c>
      <c r="DN10" s="14">
        <v>9</v>
      </c>
      <c r="DO10" s="14">
        <v>33.239999999999995</v>
      </c>
      <c r="DP10" s="14">
        <v>9</v>
      </c>
      <c r="DQ10" s="14">
        <v>4</v>
      </c>
      <c r="DR10" s="14">
        <v>27.07</v>
      </c>
      <c r="DS10" s="14">
        <v>4.33</v>
      </c>
      <c r="DU10" s="14">
        <v>17.5</v>
      </c>
      <c r="DW10" s="14">
        <v>5.96</v>
      </c>
      <c r="DX10" s="14">
        <v>18.330000000000002</v>
      </c>
      <c r="DY10" s="14">
        <v>10.31</v>
      </c>
      <c r="DZ10" s="14">
        <v>11.9</v>
      </c>
      <c r="EA10" s="14">
        <v>15.42</v>
      </c>
      <c r="EB10" s="14">
        <v>6</v>
      </c>
      <c r="EC10" s="14">
        <v>2.2000000000000002</v>
      </c>
      <c r="ED10" s="14">
        <v>34.06</v>
      </c>
      <c r="EE10" s="14">
        <v>8.2899999999999991</v>
      </c>
      <c r="EF10" s="14">
        <v>50.63</v>
      </c>
      <c r="EG10" s="14">
        <v>23.119999999999997</v>
      </c>
      <c r="EH10" s="14">
        <v>1</v>
      </c>
      <c r="EL10" s="14">
        <v>106.67</v>
      </c>
      <c r="ES10" s="14">
        <v>135.91</v>
      </c>
      <c r="ET10" s="14">
        <v>6</v>
      </c>
      <c r="EV10" s="14">
        <v>23.29</v>
      </c>
      <c r="EZ10" s="14">
        <v>45.209999999999994</v>
      </c>
      <c r="FA10" s="14">
        <v>1</v>
      </c>
      <c r="FB10" s="14">
        <v>25.150000000000002</v>
      </c>
      <c r="FN10" s="14">
        <v>1.17</v>
      </c>
      <c r="FP10" s="14">
        <v>16</v>
      </c>
      <c r="FT10" s="14">
        <v>6</v>
      </c>
      <c r="FU10" s="14">
        <v>6</v>
      </c>
      <c r="FW10" s="14">
        <v>5</v>
      </c>
      <c r="FX10" s="14">
        <v>18.75</v>
      </c>
      <c r="FY10" s="14">
        <v>2</v>
      </c>
      <c r="FZ10" s="14">
        <v>4</v>
      </c>
      <c r="GA10" s="14">
        <v>5</v>
      </c>
      <c r="GC10" s="14">
        <v>19.59</v>
      </c>
      <c r="GD10" s="14">
        <v>34.799999999999997</v>
      </c>
      <c r="GE10" s="14">
        <v>6</v>
      </c>
      <c r="GH10" s="14">
        <v>3.42</v>
      </c>
      <c r="GI10" s="14">
        <v>6.64</v>
      </c>
      <c r="GJ10" s="14">
        <v>1</v>
      </c>
      <c r="GK10" s="14">
        <v>2</v>
      </c>
      <c r="GL10" s="14">
        <v>1</v>
      </c>
      <c r="GM10" s="14">
        <v>8.32</v>
      </c>
      <c r="GN10" s="14">
        <v>2</v>
      </c>
      <c r="GT10" s="14">
        <v>11.1</v>
      </c>
      <c r="HB10" s="14">
        <v>0</v>
      </c>
      <c r="HC10" s="14">
        <v>1</v>
      </c>
      <c r="HG10" s="14">
        <v>5</v>
      </c>
      <c r="HL10" s="14">
        <v>1</v>
      </c>
      <c r="HO10" s="14">
        <v>23.990000000000002</v>
      </c>
      <c r="HP10" s="14">
        <v>4</v>
      </c>
      <c r="HU10" s="14">
        <v>1</v>
      </c>
      <c r="HV10" s="14">
        <v>2</v>
      </c>
      <c r="HW10" s="14">
        <v>1</v>
      </c>
      <c r="HZ10" s="14">
        <v>0.92</v>
      </c>
      <c r="IC10" s="14">
        <v>0</v>
      </c>
      <c r="ID10" s="14">
        <v>28.04</v>
      </c>
      <c r="IE10" s="26">
        <f t="shared" si="1"/>
        <v>1623.4700000000003</v>
      </c>
      <c r="IF10" s="27">
        <f t="shared" si="2"/>
        <v>647.81999999999994</v>
      </c>
      <c r="IG10" s="27">
        <f t="shared" si="3"/>
        <v>975.65000000000032</v>
      </c>
      <c r="IH10" s="26">
        <v>1322.6284000000005</v>
      </c>
      <c r="II10" s="27">
        <v>723.80240000000003</v>
      </c>
      <c r="IJ10" s="27">
        <f t="shared" si="4"/>
        <v>598.82600000000048</v>
      </c>
    </row>
    <row r="11" spans="1:244" x14ac:dyDescent="0.2">
      <c r="A11" s="14" t="s">
        <v>4</v>
      </c>
      <c r="B11" s="14" t="str">
        <f t="shared" si="0"/>
        <v>33</v>
      </c>
      <c r="C11" s="14">
        <v>33008</v>
      </c>
      <c r="D11" s="14" t="s">
        <v>12</v>
      </c>
      <c r="F11" s="14">
        <v>2</v>
      </c>
      <c r="O11" s="14">
        <v>11.75</v>
      </c>
      <c r="AA11" s="14">
        <v>1</v>
      </c>
      <c r="AC11" s="14">
        <v>3</v>
      </c>
      <c r="AD11" s="14">
        <v>7.5</v>
      </c>
      <c r="AF11" s="14">
        <v>1</v>
      </c>
      <c r="AG11" s="14">
        <v>2</v>
      </c>
      <c r="AR11" s="14">
        <v>61.510000000000005</v>
      </c>
      <c r="BB11" s="14">
        <v>110.5</v>
      </c>
      <c r="BC11" s="14">
        <v>36.229999999999997</v>
      </c>
      <c r="BF11" s="14">
        <v>18.45</v>
      </c>
      <c r="BG11" s="14">
        <v>22.13</v>
      </c>
      <c r="BJ11" s="14">
        <v>20.92</v>
      </c>
      <c r="BK11" s="14">
        <v>148.29</v>
      </c>
      <c r="BL11" s="14">
        <v>37.24</v>
      </c>
      <c r="BM11" s="14">
        <v>8.83</v>
      </c>
      <c r="BU11" s="14">
        <v>1.98</v>
      </c>
      <c r="CA11" s="14">
        <v>51.02</v>
      </c>
      <c r="CB11" s="14">
        <v>74.77000000000001</v>
      </c>
      <c r="CC11" s="14">
        <v>40.380000000000003</v>
      </c>
      <c r="CD11" s="14">
        <v>10.71</v>
      </c>
      <c r="CE11" s="14">
        <v>11.11</v>
      </c>
      <c r="CT11" s="14">
        <v>54.19</v>
      </c>
      <c r="CU11" s="14">
        <v>1</v>
      </c>
      <c r="CV11" s="14">
        <v>1</v>
      </c>
      <c r="DF11" s="14">
        <v>7.92</v>
      </c>
      <c r="DJ11" s="14">
        <v>0.14000000000000001</v>
      </c>
      <c r="DK11" s="14">
        <v>35.630000000000003</v>
      </c>
      <c r="DL11" s="14">
        <v>22.46</v>
      </c>
      <c r="DO11" s="14">
        <v>5</v>
      </c>
      <c r="DP11" s="14">
        <v>5.67</v>
      </c>
      <c r="DR11" s="14">
        <v>9.5399999999999991</v>
      </c>
      <c r="DT11" s="14">
        <v>4</v>
      </c>
      <c r="DU11" s="14">
        <v>4</v>
      </c>
      <c r="DW11" s="14">
        <v>24.060000000000002</v>
      </c>
      <c r="DX11" s="14">
        <v>7.28</v>
      </c>
      <c r="DZ11" s="14">
        <v>3</v>
      </c>
      <c r="EA11" s="14">
        <v>6</v>
      </c>
      <c r="EE11" s="14">
        <v>1</v>
      </c>
      <c r="EF11" s="14">
        <v>3.02</v>
      </c>
      <c r="EG11" s="14">
        <v>1</v>
      </c>
      <c r="EH11" s="14">
        <v>1</v>
      </c>
      <c r="EK11" s="14">
        <v>1</v>
      </c>
      <c r="EL11" s="14">
        <v>68.17</v>
      </c>
      <c r="ET11" s="14">
        <v>1</v>
      </c>
      <c r="EW11" s="14">
        <v>9.42</v>
      </c>
      <c r="EY11" s="14">
        <v>1.92</v>
      </c>
      <c r="EZ11" s="14">
        <v>22.83</v>
      </c>
      <c r="FA11" s="14">
        <v>0.79</v>
      </c>
      <c r="FB11" s="14">
        <v>6.25</v>
      </c>
      <c r="FM11" s="14">
        <v>3</v>
      </c>
      <c r="FP11" s="14">
        <v>3</v>
      </c>
      <c r="FT11" s="14">
        <v>1</v>
      </c>
      <c r="FX11" s="14">
        <v>5</v>
      </c>
      <c r="FY11" s="14">
        <v>1</v>
      </c>
      <c r="GA11" s="14">
        <v>1</v>
      </c>
      <c r="GC11" s="14">
        <v>2</v>
      </c>
      <c r="GD11" s="14">
        <v>2</v>
      </c>
      <c r="GE11" s="14">
        <v>1</v>
      </c>
      <c r="GH11" s="14">
        <v>2</v>
      </c>
      <c r="GJ11" s="14">
        <v>4.25</v>
      </c>
      <c r="GL11" s="14">
        <v>1</v>
      </c>
      <c r="GM11" s="14">
        <v>3</v>
      </c>
      <c r="GQ11" s="14">
        <v>1.88</v>
      </c>
      <c r="HB11" s="14">
        <v>5</v>
      </c>
      <c r="HC11" s="14">
        <v>30.529999999999998</v>
      </c>
      <c r="HO11" s="14">
        <v>2</v>
      </c>
      <c r="HP11" s="14">
        <v>2</v>
      </c>
      <c r="HQ11" s="14">
        <v>16.690000000000001</v>
      </c>
      <c r="HV11" s="14">
        <v>13.73</v>
      </c>
      <c r="HZ11" s="14">
        <v>2</v>
      </c>
      <c r="ID11" s="14">
        <v>3</v>
      </c>
      <c r="IE11" s="26">
        <f t="shared" si="1"/>
        <v>1096.6899999999998</v>
      </c>
      <c r="IF11" s="27">
        <f t="shared" si="2"/>
        <v>736.51</v>
      </c>
      <c r="IG11" s="27">
        <f t="shared" si="3"/>
        <v>360.17999999999984</v>
      </c>
      <c r="IH11" s="26">
        <v>918.79959999999994</v>
      </c>
      <c r="II11" s="27">
        <v>676.81760000000008</v>
      </c>
      <c r="IJ11" s="27">
        <f t="shared" si="4"/>
        <v>241.98199999999986</v>
      </c>
    </row>
    <row r="12" spans="1:244" x14ac:dyDescent="0.2">
      <c r="A12" s="14" t="s">
        <v>4</v>
      </c>
      <c r="B12" s="14" t="str">
        <f t="shared" si="0"/>
        <v>33</v>
      </c>
      <c r="C12" s="14">
        <v>33010</v>
      </c>
      <c r="D12" s="14" t="s">
        <v>14</v>
      </c>
      <c r="F12" s="14">
        <v>4</v>
      </c>
      <c r="T12" s="14">
        <v>1</v>
      </c>
      <c r="AC12" s="14">
        <v>2.13</v>
      </c>
      <c r="AD12" s="14">
        <v>210.61</v>
      </c>
      <c r="AG12" s="14">
        <v>23.47</v>
      </c>
      <c r="AR12" s="14">
        <v>124.74000000000001</v>
      </c>
      <c r="AY12" s="14">
        <v>3</v>
      </c>
      <c r="BF12" s="14">
        <v>96.66</v>
      </c>
      <c r="BK12" s="14">
        <v>14.7</v>
      </c>
      <c r="BL12" s="14">
        <v>40.85</v>
      </c>
      <c r="BM12" s="14">
        <v>3.42</v>
      </c>
      <c r="CA12" s="14">
        <v>1</v>
      </c>
      <c r="CB12" s="14">
        <v>134.44</v>
      </c>
      <c r="CE12" s="14">
        <v>116.71000000000001</v>
      </c>
      <c r="CO12" s="14">
        <v>1</v>
      </c>
      <c r="CR12" s="14">
        <v>1</v>
      </c>
      <c r="CT12" s="14">
        <v>12.379999999999999</v>
      </c>
      <c r="CU12" s="14">
        <v>1.66</v>
      </c>
      <c r="CW12" s="14">
        <v>2</v>
      </c>
      <c r="DB12" s="14">
        <v>85.39</v>
      </c>
      <c r="DC12" s="14">
        <v>2</v>
      </c>
      <c r="DD12" s="14">
        <v>112.64</v>
      </c>
      <c r="DF12" s="14">
        <v>19.73</v>
      </c>
      <c r="DK12" s="14">
        <v>26.37</v>
      </c>
      <c r="DL12" s="14">
        <v>29.909999999999997</v>
      </c>
      <c r="DN12" s="14">
        <v>54.879999999999995</v>
      </c>
      <c r="DO12" s="14">
        <v>12.84</v>
      </c>
      <c r="DP12" s="14">
        <v>4.17</v>
      </c>
      <c r="DQ12" s="14">
        <v>1</v>
      </c>
      <c r="DR12" s="14">
        <v>16.98</v>
      </c>
      <c r="DS12" s="14">
        <v>2</v>
      </c>
      <c r="DT12" s="14">
        <v>3.98</v>
      </c>
      <c r="DU12" s="14">
        <v>2</v>
      </c>
      <c r="DV12" s="14">
        <v>2</v>
      </c>
      <c r="DW12" s="14">
        <v>13.92</v>
      </c>
      <c r="DX12" s="14">
        <v>22.81</v>
      </c>
      <c r="DY12" s="14">
        <v>17.920000000000002</v>
      </c>
      <c r="DZ12" s="14">
        <v>34.31</v>
      </c>
      <c r="EA12" s="14">
        <v>11.309999999999999</v>
      </c>
      <c r="EB12" s="14">
        <v>5</v>
      </c>
      <c r="EC12" s="14">
        <v>2</v>
      </c>
      <c r="ED12" s="14">
        <v>13.95</v>
      </c>
      <c r="EE12" s="14">
        <v>3.54</v>
      </c>
      <c r="EF12" s="14">
        <v>18.98</v>
      </c>
      <c r="EG12" s="14">
        <v>7.58</v>
      </c>
      <c r="EH12" s="14">
        <v>16.77</v>
      </c>
      <c r="EL12" s="14">
        <v>80.81</v>
      </c>
      <c r="ER12" s="14">
        <v>0</v>
      </c>
      <c r="ES12" s="14">
        <v>17.61</v>
      </c>
      <c r="ET12" s="14">
        <v>31.24</v>
      </c>
      <c r="EW12" s="14">
        <v>1</v>
      </c>
      <c r="EZ12" s="14">
        <v>63.54</v>
      </c>
      <c r="FA12" s="14">
        <v>3.99</v>
      </c>
      <c r="FB12" s="14">
        <v>21.48</v>
      </c>
      <c r="FC12" s="14">
        <v>0</v>
      </c>
      <c r="FF12" s="14">
        <v>1</v>
      </c>
      <c r="FM12" s="14">
        <v>2</v>
      </c>
      <c r="FN12" s="14">
        <v>7.91</v>
      </c>
      <c r="FP12" s="14">
        <v>32.33</v>
      </c>
      <c r="FU12" s="14">
        <v>4</v>
      </c>
      <c r="FW12" s="14">
        <v>1</v>
      </c>
      <c r="FX12" s="14">
        <v>9.120000000000001</v>
      </c>
      <c r="FY12" s="14">
        <v>1</v>
      </c>
      <c r="FZ12" s="14">
        <v>1</v>
      </c>
      <c r="GA12" s="14">
        <v>3</v>
      </c>
      <c r="GC12" s="14">
        <v>4</v>
      </c>
      <c r="GD12" s="14">
        <v>7.54</v>
      </c>
      <c r="GE12" s="14">
        <v>4.5199999999999996</v>
      </c>
      <c r="GI12" s="14">
        <v>0.33</v>
      </c>
      <c r="GJ12" s="14">
        <v>0.98</v>
      </c>
      <c r="GL12" s="14">
        <v>1</v>
      </c>
      <c r="GM12" s="14">
        <v>7.86</v>
      </c>
      <c r="GN12" s="14">
        <v>2</v>
      </c>
      <c r="GQ12" s="14">
        <v>17.04</v>
      </c>
      <c r="GT12" s="14">
        <v>25.71</v>
      </c>
      <c r="HB12" s="14">
        <v>12.73</v>
      </c>
      <c r="HF12" s="14">
        <v>1</v>
      </c>
      <c r="HG12" s="14">
        <v>5.84</v>
      </c>
      <c r="HL12" s="14">
        <v>1</v>
      </c>
      <c r="HO12" s="14">
        <v>9.75</v>
      </c>
      <c r="HP12" s="14">
        <v>5</v>
      </c>
      <c r="HS12" s="14">
        <v>88.7</v>
      </c>
      <c r="HW12" s="14">
        <v>1</v>
      </c>
      <c r="HY12" s="14">
        <v>5.77</v>
      </c>
      <c r="HZ12" s="14">
        <v>3</v>
      </c>
      <c r="IA12" s="14">
        <v>3.81</v>
      </c>
      <c r="ID12" s="14">
        <v>23.21</v>
      </c>
      <c r="IE12" s="26">
        <f t="shared" si="1"/>
        <v>1852.5699999999995</v>
      </c>
      <c r="IF12" s="27">
        <f t="shared" si="2"/>
        <v>990.8</v>
      </c>
      <c r="IG12" s="27">
        <f t="shared" si="3"/>
        <v>861.76999999999953</v>
      </c>
      <c r="IH12" s="26">
        <v>1809.3732000000007</v>
      </c>
      <c r="II12" s="27">
        <v>1079.0591999999999</v>
      </c>
      <c r="IJ12" s="27">
        <f t="shared" si="4"/>
        <v>730.31400000000076</v>
      </c>
    </row>
    <row r="13" spans="1:244" x14ac:dyDescent="0.2">
      <c r="A13" s="14" t="s">
        <v>4</v>
      </c>
      <c r="B13" s="14" t="str">
        <f t="shared" si="0"/>
        <v>33</v>
      </c>
      <c r="C13" s="14">
        <v>33011</v>
      </c>
      <c r="D13" s="14" t="s">
        <v>15</v>
      </c>
      <c r="I13" s="14">
        <v>49.790000000000006</v>
      </c>
      <c r="M13" s="14">
        <v>27.43</v>
      </c>
      <c r="O13" s="14">
        <v>22.56</v>
      </c>
      <c r="P13" s="14">
        <v>13.76</v>
      </c>
      <c r="R13" s="14">
        <v>1</v>
      </c>
      <c r="X13" s="14">
        <v>0.83</v>
      </c>
      <c r="Z13" s="14">
        <v>3.09</v>
      </c>
      <c r="AC13" s="14">
        <v>6.71</v>
      </c>
      <c r="AD13" s="14">
        <v>22</v>
      </c>
      <c r="AG13" s="14">
        <v>1</v>
      </c>
      <c r="AR13" s="14">
        <v>19.09</v>
      </c>
      <c r="AX13" s="14">
        <v>9</v>
      </c>
      <c r="AY13" s="14">
        <v>3</v>
      </c>
      <c r="AZ13" s="14">
        <v>9.42</v>
      </c>
      <c r="BB13" s="14">
        <v>0.92</v>
      </c>
      <c r="BF13" s="14">
        <v>133.9</v>
      </c>
      <c r="BG13" s="14">
        <v>21.53</v>
      </c>
      <c r="BK13" s="14">
        <v>110.58</v>
      </c>
      <c r="BL13" s="14">
        <v>11.1</v>
      </c>
      <c r="BM13" s="14">
        <v>30.53</v>
      </c>
      <c r="BU13" s="14">
        <v>2</v>
      </c>
      <c r="BW13" s="14">
        <v>12.5</v>
      </c>
      <c r="CA13" s="14">
        <v>125.73</v>
      </c>
      <c r="CB13" s="14">
        <v>49.08</v>
      </c>
      <c r="CC13" s="14">
        <v>3</v>
      </c>
      <c r="CE13" s="14">
        <v>2.99</v>
      </c>
      <c r="CH13" s="14">
        <v>38.89</v>
      </c>
      <c r="CM13" s="14">
        <v>1</v>
      </c>
      <c r="CO13" s="14">
        <v>0.73</v>
      </c>
      <c r="CR13" s="14">
        <v>5.96</v>
      </c>
      <c r="CT13" s="14">
        <v>12</v>
      </c>
      <c r="CU13" s="14">
        <v>3.04</v>
      </c>
      <c r="CV13" s="14">
        <v>3.06</v>
      </c>
      <c r="CW13" s="14">
        <v>5.23</v>
      </c>
      <c r="CZ13" s="14">
        <v>1</v>
      </c>
      <c r="DF13" s="14">
        <v>32.019999999999996</v>
      </c>
      <c r="DG13" s="14">
        <v>5.05</v>
      </c>
      <c r="DJ13" s="14">
        <v>19.03</v>
      </c>
      <c r="DK13" s="14">
        <v>42.379999999999995</v>
      </c>
      <c r="DL13" s="14">
        <v>61.3</v>
      </c>
      <c r="DM13" s="14">
        <v>15.39</v>
      </c>
      <c r="DN13" s="14">
        <v>3.69</v>
      </c>
      <c r="DO13" s="14">
        <v>88.53</v>
      </c>
      <c r="DP13" s="14">
        <v>15.32</v>
      </c>
      <c r="DR13" s="14">
        <v>37.47</v>
      </c>
      <c r="DS13" s="14">
        <v>17.47</v>
      </c>
      <c r="DT13" s="14">
        <v>19.09</v>
      </c>
      <c r="DU13" s="14">
        <v>1.83</v>
      </c>
      <c r="DW13" s="14">
        <v>122.13</v>
      </c>
      <c r="DX13" s="14">
        <v>18.670000000000002</v>
      </c>
      <c r="DZ13" s="14">
        <v>45.22</v>
      </c>
      <c r="EA13" s="14">
        <v>62.04</v>
      </c>
      <c r="EB13" s="14">
        <v>6.69</v>
      </c>
      <c r="EC13" s="14">
        <v>12.15</v>
      </c>
      <c r="ED13" s="14">
        <v>27</v>
      </c>
      <c r="EE13" s="14">
        <v>11.530000000000001</v>
      </c>
      <c r="EF13" s="14">
        <v>60.2</v>
      </c>
      <c r="EG13" s="14">
        <v>19.3</v>
      </c>
      <c r="EH13" s="14">
        <v>5.67</v>
      </c>
      <c r="EK13" s="14">
        <v>8</v>
      </c>
      <c r="EL13" s="14">
        <v>143.32</v>
      </c>
      <c r="ER13" s="14">
        <v>2.15</v>
      </c>
      <c r="ES13" s="14">
        <v>8</v>
      </c>
      <c r="ET13" s="14">
        <v>6</v>
      </c>
      <c r="EU13" s="14">
        <v>2</v>
      </c>
      <c r="EV13" s="14">
        <v>2.13</v>
      </c>
      <c r="EZ13" s="14">
        <v>82.35</v>
      </c>
      <c r="FA13" s="14">
        <v>6.1</v>
      </c>
      <c r="FB13" s="14">
        <v>66.36999999999999</v>
      </c>
      <c r="FC13" s="14">
        <v>6.1</v>
      </c>
      <c r="FL13" s="14">
        <v>1</v>
      </c>
      <c r="FM13" s="14">
        <v>3</v>
      </c>
      <c r="FN13" s="14">
        <v>8.02</v>
      </c>
      <c r="FP13" s="14">
        <v>67.460000000000008</v>
      </c>
      <c r="FQ13" s="14">
        <v>0</v>
      </c>
      <c r="FT13" s="14">
        <v>6</v>
      </c>
      <c r="FU13" s="14">
        <v>4</v>
      </c>
      <c r="FW13" s="14">
        <v>2</v>
      </c>
      <c r="FX13" s="14">
        <v>16.75</v>
      </c>
      <c r="FY13" s="14">
        <v>3</v>
      </c>
      <c r="FZ13" s="14">
        <v>4</v>
      </c>
      <c r="GA13" s="14">
        <v>13.98</v>
      </c>
      <c r="GC13" s="14">
        <v>8</v>
      </c>
      <c r="GD13" s="14">
        <v>32.58</v>
      </c>
      <c r="GE13" s="14">
        <v>1</v>
      </c>
      <c r="GH13" s="14">
        <v>1</v>
      </c>
      <c r="GJ13" s="14">
        <v>4</v>
      </c>
      <c r="GK13" s="14">
        <v>2</v>
      </c>
      <c r="GL13" s="14">
        <v>2</v>
      </c>
      <c r="GM13" s="14">
        <v>15</v>
      </c>
      <c r="GN13" s="14">
        <v>2</v>
      </c>
      <c r="GO13" s="14">
        <v>1</v>
      </c>
      <c r="GT13" s="14">
        <v>2.34</v>
      </c>
      <c r="GZ13" s="14">
        <v>1</v>
      </c>
      <c r="HG13" s="14">
        <v>71.320000000000007</v>
      </c>
      <c r="HO13" s="14">
        <v>21.89</v>
      </c>
      <c r="HP13" s="14">
        <v>8</v>
      </c>
      <c r="HU13" s="14">
        <v>1</v>
      </c>
      <c r="HW13" s="14">
        <v>3</v>
      </c>
      <c r="HX13" s="14">
        <v>1</v>
      </c>
      <c r="HY13" s="14">
        <v>0.21</v>
      </c>
      <c r="HZ13" s="14">
        <v>2</v>
      </c>
      <c r="IA13" s="14">
        <v>5.98</v>
      </c>
      <c r="IB13" s="14">
        <v>1</v>
      </c>
      <c r="IC13" s="14">
        <v>2</v>
      </c>
      <c r="ID13" s="14">
        <v>42.27</v>
      </c>
      <c r="IE13" s="26">
        <f t="shared" si="1"/>
        <v>2205.9399999999996</v>
      </c>
      <c r="IF13" s="27">
        <f t="shared" si="2"/>
        <v>763.45</v>
      </c>
      <c r="IG13" s="27">
        <f t="shared" si="3"/>
        <v>1442.4899999999996</v>
      </c>
      <c r="IH13" s="26">
        <v>1787.1512000000005</v>
      </c>
      <c r="II13" s="27">
        <v>761.31119999999999</v>
      </c>
      <c r="IJ13" s="27">
        <f t="shared" si="4"/>
        <v>1025.8400000000006</v>
      </c>
    </row>
    <row r="14" spans="1:244" x14ac:dyDescent="0.2">
      <c r="A14" s="14" t="s">
        <v>4</v>
      </c>
      <c r="B14" s="14" t="str">
        <f t="shared" si="0"/>
        <v>33</v>
      </c>
      <c r="C14" s="14">
        <v>33012</v>
      </c>
      <c r="D14" s="14" t="s">
        <v>16</v>
      </c>
      <c r="I14" s="14">
        <v>26.5</v>
      </c>
      <c r="M14" s="14">
        <v>8</v>
      </c>
      <c r="N14" s="14">
        <v>4.0999999999999996</v>
      </c>
      <c r="O14" s="14">
        <v>17.399999999999999</v>
      </c>
      <c r="R14" s="14">
        <v>11.13</v>
      </c>
      <c r="W14" s="14">
        <v>14.16</v>
      </c>
      <c r="AM14" s="14">
        <v>1</v>
      </c>
      <c r="AR14" s="14">
        <v>23.59</v>
      </c>
      <c r="AX14" s="14">
        <v>5.57</v>
      </c>
      <c r="BF14" s="14">
        <v>10.02</v>
      </c>
      <c r="BN14" s="14">
        <v>10.53</v>
      </c>
      <c r="CA14" s="14">
        <v>6.39</v>
      </c>
      <c r="CB14" s="14">
        <v>51.09</v>
      </c>
      <c r="CR14" s="14">
        <v>52.24</v>
      </c>
      <c r="CT14" s="14">
        <v>1</v>
      </c>
      <c r="CU14" s="14">
        <v>0</v>
      </c>
      <c r="DC14" s="14">
        <v>1</v>
      </c>
      <c r="DF14" s="14">
        <v>10.620000000000001</v>
      </c>
      <c r="DJ14" s="14">
        <v>6.42</v>
      </c>
      <c r="DK14" s="14">
        <v>25</v>
      </c>
      <c r="DL14" s="14">
        <v>18.34</v>
      </c>
      <c r="DM14" s="14">
        <v>1</v>
      </c>
      <c r="DO14" s="14">
        <v>8</v>
      </c>
      <c r="DP14" s="14">
        <v>2</v>
      </c>
      <c r="DQ14" s="14">
        <v>1</v>
      </c>
      <c r="DR14" s="14">
        <v>18.93</v>
      </c>
      <c r="DS14" s="14">
        <v>2</v>
      </c>
      <c r="DT14" s="14">
        <v>1</v>
      </c>
      <c r="DU14" s="14">
        <v>10</v>
      </c>
      <c r="DW14" s="14">
        <v>5</v>
      </c>
      <c r="DX14" s="14">
        <v>12.46</v>
      </c>
      <c r="DY14" s="14">
        <v>3</v>
      </c>
      <c r="DZ14" s="14">
        <v>41.849999999999994</v>
      </c>
      <c r="EA14" s="14">
        <v>31.53</v>
      </c>
      <c r="EB14" s="14">
        <v>8</v>
      </c>
      <c r="ED14" s="14">
        <v>8.84</v>
      </c>
      <c r="EE14" s="14">
        <v>2</v>
      </c>
      <c r="EF14" s="14">
        <v>27.63</v>
      </c>
      <c r="EG14" s="14">
        <v>31.13</v>
      </c>
      <c r="EH14" s="14">
        <v>1</v>
      </c>
      <c r="EL14" s="14">
        <v>38.22</v>
      </c>
      <c r="ET14" s="14">
        <v>6</v>
      </c>
      <c r="EV14" s="14">
        <v>4.96</v>
      </c>
      <c r="EW14" s="14">
        <v>4</v>
      </c>
      <c r="EZ14" s="14">
        <v>113.07000000000001</v>
      </c>
      <c r="FA14" s="14">
        <v>10.07</v>
      </c>
      <c r="FB14" s="14">
        <v>45.94</v>
      </c>
      <c r="FC14" s="14">
        <v>1</v>
      </c>
      <c r="FM14" s="14">
        <v>3</v>
      </c>
      <c r="FN14" s="14">
        <v>7.54</v>
      </c>
      <c r="FP14" s="14">
        <v>8</v>
      </c>
      <c r="FT14" s="14">
        <v>3</v>
      </c>
      <c r="FU14" s="14">
        <v>3</v>
      </c>
      <c r="FW14" s="14">
        <v>1.5</v>
      </c>
      <c r="FX14" s="14">
        <v>8</v>
      </c>
      <c r="FY14" s="14">
        <v>2</v>
      </c>
      <c r="FZ14" s="14">
        <v>5</v>
      </c>
      <c r="GA14" s="14">
        <v>2.79</v>
      </c>
      <c r="GC14" s="14">
        <v>7.9</v>
      </c>
      <c r="GD14" s="14">
        <v>18</v>
      </c>
      <c r="GF14" s="14">
        <v>0.84</v>
      </c>
      <c r="GH14" s="14">
        <v>1.96</v>
      </c>
      <c r="GJ14" s="14">
        <v>4</v>
      </c>
      <c r="GK14" s="14">
        <v>1</v>
      </c>
      <c r="GL14" s="14">
        <v>2</v>
      </c>
      <c r="GM14" s="14">
        <v>9.69</v>
      </c>
      <c r="GN14" s="14">
        <v>3</v>
      </c>
      <c r="GT14" s="14">
        <v>0.43</v>
      </c>
      <c r="GW14" s="14">
        <v>7.31</v>
      </c>
      <c r="HB14" s="14">
        <v>1</v>
      </c>
      <c r="HG14" s="14">
        <v>3</v>
      </c>
      <c r="HL14" s="14">
        <v>1</v>
      </c>
      <c r="HO14" s="14">
        <v>10.75</v>
      </c>
      <c r="HP14" s="14">
        <v>4</v>
      </c>
      <c r="HW14" s="14">
        <v>4</v>
      </c>
      <c r="HY14" s="14">
        <v>3</v>
      </c>
      <c r="HZ14" s="14">
        <v>1</v>
      </c>
      <c r="IA14" s="14">
        <v>2.4300000000000002</v>
      </c>
      <c r="IC14" s="14">
        <v>1</v>
      </c>
      <c r="ID14" s="14">
        <v>28.79</v>
      </c>
      <c r="IE14" s="26">
        <f t="shared" si="1"/>
        <v>903.65999999999985</v>
      </c>
      <c r="IF14" s="27">
        <f t="shared" si="2"/>
        <v>243.71999999999997</v>
      </c>
      <c r="IG14" s="27">
        <f t="shared" si="3"/>
        <v>659.93999999999983</v>
      </c>
      <c r="IH14" s="26">
        <v>941.37280000000032</v>
      </c>
      <c r="II14" s="27">
        <v>220.67680000000004</v>
      </c>
      <c r="IJ14" s="27">
        <f t="shared" si="4"/>
        <v>720.69600000000025</v>
      </c>
    </row>
    <row r="15" spans="1:244" x14ac:dyDescent="0.2">
      <c r="A15" s="14" t="s">
        <v>4</v>
      </c>
      <c r="B15" s="14" t="str">
        <f t="shared" si="0"/>
        <v>33</v>
      </c>
      <c r="C15" s="14">
        <v>33013</v>
      </c>
      <c r="D15" s="14" t="s">
        <v>17</v>
      </c>
      <c r="I15" s="14">
        <v>34.75</v>
      </c>
      <c r="K15" s="14">
        <v>20.059999999999999</v>
      </c>
      <c r="N15" s="14">
        <v>2</v>
      </c>
      <c r="O15" s="14">
        <v>31.88</v>
      </c>
      <c r="W15" s="14">
        <v>5.93</v>
      </c>
      <c r="X15" s="14">
        <v>13.8</v>
      </c>
      <c r="Z15" s="14">
        <v>12.51</v>
      </c>
      <c r="AD15" s="14">
        <v>6</v>
      </c>
      <c r="AF15" s="14">
        <v>11.75</v>
      </c>
      <c r="AG15" s="14">
        <v>7.99</v>
      </c>
      <c r="AM15" s="14">
        <v>22.419999999999998</v>
      </c>
      <c r="AR15" s="14">
        <v>217.29000000000002</v>
      </c>
      <c r="AS15" s="14">
        <v>26.6</v>
      </c>
      <c r="BA15" s="14">
        <v>39.53</v>
      </c>
      <c r="BB15" s="14">
        <v>168.69000000000003</v>
      </c>
      <c r="BC15" s="14">
        <v>24.45</v>
      </c>
      <c r="BF15" s="14">
        <v>8.2799999999999994</v>
      </c>
      <c r="BK15" s="14">
        <v>71.39</v>
      </c>
      <c r="BM15" s="14">
        <v>4</v>
      </c>
      <c r="BU15" s="14">
        <v>7.93</v>
      </c>
      <c r="CA15" s="14">
        <v>149</v>
      </c>
      <c r="CB15" s="14">
        <v>284.17</v>
      </c>
      <c r="CE15" s="14">
        <v>9</v>
      </c>
      <c r="CG15" s="14">
        <v>14.58</v>
      </c>
      <c r="CH15" s="14">
        <v>1</v>
      </c>
      <c r="CM15" s="14">
        <v>3</v>
      </c>
      <c r="CO15" s="14">
        <v>0.98</v>
      </c>
      <c r="CR15" s="14">
        <v>4.9800000000000004</v>
      </c>
      <c r="CS15" s="14">
        <v>1</v>
      </c>
      <c r="CT15" s="14">
        <v>30.459999999999997</v>
      </c>
      <c r="CU15" s="14">
        <v>10.48</v>
      </c>
      <c r="CV15" s="14">
        <v>123.87</v>
      </c>
      <c r="CW15" s="14">
        <v>16.18</v>
      </c>
      <c r="CY15" s="14">
        <v>18</v>
      </c>
      <c r="DC15" s="14">
        <v>2</v>
      </c>
      <c r="DF15" s="14">
        <v>37.97</v>
      </c>
      <c r="DJ15" s="14">
        <v>6.87</v>
      </c>
      <c r="DK15" s="14">
        <v>136.39000000000001</v>
      </c>
      <c r="DL15" s="14">
        <v>115.27</v>
      </c>
      <c r="DM15" s="14">
        <v>3</v>
      </c>
      <c r="DN15" s="14">
        <v>11.44</v>
      </c>
      <c r="DO15" s="14">
        <v>34.61</v>
      </c>
      <c r="DP15" s="14">
        <v>19.52</v>
      </c>
      <c r="DQ15" s="14">
        <v>7</v>
      </c>
      <c r="DR15" s="14">
        <v>38.75</v>
      </c>
      <c r="DS15" s="14">
        <v>1</v>
      </c>
      <c r="DT15" s="14">
        <v>12</v>
      </c>
      <c r="DU15" s="14">
        <v>24.54</v>
      </c>
      <c r="DV15" s="14">
        <v>8.67</v>
      </c>
      <c r="DW15" s="14">
        <v>12.18</v>
      </c>
      <c r="DX15" s="14">
        <v>133.71</v>
      </c>
      <c r="DY15" s="14">
        <v>105.94</v>
      </c>
      <c r="DZ15" s="14">
        <v>162.04000000000002</v>
      </c>
      <c r="EA15" s="14">
        <v>57.550000000000004</v>
      </c>
      <c r="EB15" s="14">
        <v>12</v>
      </c>
      <c r="EC15" s="14">
        <v>6.23</v>
      </c>
      <c r="ED15" s="14">
        <v>36.840000000000003</v>
      </c>
      <c r="EE15" s="14">
        <v>27</v>
      </c>
      <c r="EF15" s="14">
        <v>162.25</v>
      </c>
      <c r="EG15" s="14">
        <v>49.54</v>
      </c>
      <c r="EH15" s="14">
        <v>60.45</v>
      </c>
      <c r="EK15" s="14">
        <v>1</v>
      </c>
      <c r="EL15" s="14">
        <v>152.13999999999999</v>
      </c>
      <c r="ER15" s="14">
        <v>4</v>
      </c>
      <c r="ES15" s="14">
        <v>1609.86</v>
      </c>
      <c r="ET15" s="14">
        <v>45.77</v>
      </c>
      <c r="EU15" s="14">
        <v>2.17</v>
      </c>
      <c r="EV15" s="14">
        <v>31.04</v>
      </c>
      <c r="EZ15" s="14">
        <v>126.75999999999999</v>
      </c>
      <c r="FA15" s="14">
        <v>37</v>
      </c>
      <c r="FB15" s="14">
        <v>115.73</v>
      </c>
      <c r="FC15" s="14">
        <v>2</v>
      </c>
      <c r="FF15" s="14">
        <v>1</v>
      </c>
      <c r="FL15" s="14">
        <v>1.02</v>
      </c>
      <c r="FM15" s="14">
        <v>6.71</v>
      </c>
      <c r="FN15" s="14">
        <v>18.009999999999998</v>
      </c>
      <c r="FP15" s="14">
        <v>60.48</v>
      </c>
      <c r="FQ15" s="14">
        <v>0</v>
      </c>
      <c r="FT15" s="14">
        <v>22.92</v>
      </c>
      <c r="FU15" s="14">
        <v>24.44</v>
      </c>
      <c r="FW15" s="14">
        <v>7</v>
      </c>
      <c r="FX15" s="14">
        <v>28</v>
      </c>
      <c r="FY15" s="14">
        <v>19.079999999999998</v>
      </c>
      <c r="FZ15" s="14">
        <v>13.91</v>
      </c>
      <c r="GA15" s="14">
        <v>59.26</v>
      </c>
      <c r="GB15" s="14">
        <v>10</v>
      </c>
      <c r="GC15" s="14">
        <v>14</v>
      </c>
      <c r="GD15" s="14">
        <v>50.83</v>
      </c>
      <c r="GE15" s="14">
        <v>76.48</v>
      </c>
      <c r="GF15" s="14">
        <v>5.8</v>
      </c>
      <c r="GH15" s="14">
        <v>2</v>
      </c>
      <c r="GJ15" s="14">
        <v>23.73</v>
      </c>
      <c r="GK15" s="14">
        <v>3.58</v>
      </c>
      <c r="GL15" s="14">
        <v>2.65</v>
      </c>
      <c r="GM15" s="14">
        <v>24.79</v>
      </c>
      <c r="GN15" s="14">
        <v>6</v>
      </c>
      <c r="GQ15" s="14">
        <v>42.2</v>
      </c>
      <c r="GT15" s="14">
        <v>512.41999999999996</v>
      </c>
      <c r="GV15" s="14">
        <v>4.5199999999999996</v>
      </c>
      <c r="GW15" s="14">
        <v>1</v>
      </c>
      <c r="HB15" s="14">
        <v>14.76</v>
      </c>
      <c r="HC15" s="14">
        <v>4.3899999999999997</v>
      </c>
      <c r="HD15" s="14">
        <v>7.17</v>
      </c>
      <c r="HG15" s="14">
        <v>9.92</v>
      </c>
      <c r="HL15" s="14">
        <v>6.36</v>
      </c>
      <c r="HO15" s="14">
        <v>53</v>
      </c>
      <c r="HP15" s="14">
        <v>27.85</v>
      </c>
      <c r="HS15" s="14">
        <v>5</v>
      </c>
      <c r="HT15" s="14">
        <v>13.53</v>
      </c>
      <c r="HW15" s="14">
        <v>5</v>
      </c>
      <c r="HY15" s="14">
        <v>3.3200000000000003</v>
      </c>
      <c r="HZ15" s="14">
        <v>4.3899999999999997</v>
      </c>
      <c r="IA15" s="14">
        <v>6.8</v>
      </c>
      <c r="IB15" s="14">
        <v>2</v>
      </c>
      <c r="IC15" s="14">
        <v>9</v>
      </c>
      <c r="ID15" s="14">
        <v>113.17</v>
      </c>
      <c r="IE15" s="26">
        <f t="shared" si="1"/>
        <v>6143.67</v>
      </c>
      <c r="IF15" s="27">
        <f t="shared" si="2"/>
        <v>1405.95</v>
      </c>
      <c r="IG15" s="27">
        <f t="shared" si="3"/>
        <v>4737.72</v>
      </c>
      <c r="IH15" s="26">
        <v>3869.3812000000012</v>
      </c>
      <c r="II15" s="27">
        <v>1161.5572</v>
      </c>
      <c r="IJ15" s="27">
        <f t="shared" si="4"/>
        <v>2707.8240000000014</v>
      </c>
    </row>
    <row r="16" spans="1:244" x14ac:dyDescent="0.2">
      <c r="A16" s="14" t="s">
        <v>4</v>
      </c>
      <c r="B16" s="14" t="str">
        <f t="shared" si="0"/>
        <v>33</v>
      </c>
      <c r="C16" s="14">
        <v>33014</v>
      </c>
      <c r="D16" s="14" t="s">
        <v>18</v>
      </c>
      <c r="I16" s="14">
        <v>6.99</v>
      </c>
      <c r="K16" s="14">
        <v>26.71</v>
      </c>
      <c r="M16" s="14">
        <v>4.12</v>
      </c>
      <c r="O16" s="14">
        <v>11</v>
      </c>
      <c r="R16" s="14">
        <v>7.37</v>
      </c>
      <c r="X16" s="14">
        <v>1</v>
      </c>
      <c r="AD16" s="14">
        <v>3</v>
      </c>
      <c r="AG16" s="14">
        <v>1</v>
      </c>
      <c r="AJ16" s="14">
        <v>1</v>
      </c>
      <c r="AR16" s="14">
        <v>2</v>
      </c>
      <c r="AS16" s="14">
        <v>12.22</v>
      </c>
      <c r="BF16" s="14">
        <v>23.28</v>
      </c>
      <c r="BK16" s="14">
        <v>2</v>
      </c>
      <c r="CB16" s="14">
        <v>10</v>
      </c>
      <c r="CM16" s="14">
        <v>1</v>
      </c>
      <c r="CO16" s="14">
        <v>1</v>
      </c>
      <c r="CT16" s="14">
        <v>5.48</v>
      </c>
      <c r="CU16" s="14">
        <v>1</v>
      </c>
      <c r="CV16" s="14">
        <v>1</v>
      </c>
      <c r="DA16" s="14">
        <v>0.41</v>
      </c>
      <c r="DC16" s="14">
        <v>19.98</v>
      </c>
      <c r="DF16" s="14">
        <v>21.28</v>
      </c>
      <c r="DK16" s="14">
        <v>34.54</v>
      </c>
      <c r="DL16" s="14">
        <v>60.16</v>
      </c>
      <c r="DM16" s="14">
        <v>11.38</v>
      </c>
      <c r="DN16" s="14">
        <v>0</v>
      </c>
      <c r="DO16" s="14">
        <v>20.159999999999997</v>
      </c>
      <c r="DP16" s="14">
        <v>1.38</v>
      </c>
      <c r="DQ16" s="14">
        <v>2.33</v>
      </c>
      <c r="DR16" s="14">
        <v>32.75</v>
      </c>
      <c r="DS16" s="14">
        <v>8.4700000000000006</v>
      </c>
      <c r="DT16" s="14">
        <v>63.67</v>
      </c>
      <c r="DU16" s="14">
        <v>20.27</v>
      </c>
      <c r="DV16" s="14">
        <v>6.98</v>
      </c>
      <c r="DW16" s="14">
        <v>1</v>
      </c>
      <c r="DX16" s="14">
        <v>14.53</v>
      </c>
      <c r="DY16" s="14">
        <v>18.2</v>
      </c>
      <c r="DZ16" s="14">
        <v>96.960000000000008</v>
      </c>
      <c r="EA16" s="14">
        <v>10</v>
      </c>
      <c r="EB16" s="14">
        <v>4</v>
      </c>
      <c r="ED16" s="14">
        <v>12.16</v>
      </c>
      <c r="EE16" s="14">
        <v>15.2</v>
      </c>
      <c r="EF16" s="14">
        <v>83.539999999999992</v>
      </c>
      <c r="EG16" s="14">
        <v>15.31</v>
      </c>
      <c r="EH16" s="14">
        <v>2</v>
      </c>
      <c r="EK16" s="14">
        <v>2.77</v>
      </c>
      <c r="EL16" s="14">
        <v>10</v>
      </c>
      <c r="ER16" s="14">
        <v>12.24</v>
      </c>
      <c r="ES16" s="14">
        <v>13</v>
      </c>
      <c r="ET16" s="14">
        <v>4</v>
      </c>
      <c r="EV16" s="14">
        <v>9.52</v>
      </c>
      <c r="EW16" s="14">
        <v>1</v>
      </c>
      <c r="EZ16" s="14">
        <v>60.519999999999996</v>
      </c>
      <c r="FA16" s="14">
        <v>3.44</v>
      </c>
      <c r="FB16" s="14">
        <v>43.09</v>
      </c>
      <c r="FC16" s="14">
        <v>1</v>
      </c>
      <c r="FI16" s="14">
        <v>5.93</v>
      </c>
      <c r="FM16" s="14">
        <v>9</v>
      </c>
      <c r="FP16" s="14">
        <v>18.79</v>
      </c>
      <c r="FT16" s="14">
        <v>2</v>
      </c>
      <c r="FU16" s="14">
        <v>4</v>
      </c>
      <c r="FW16" s="14">
        <v>1</v>
      </c>
      <c r="FX16" s="14">
        <v>7.23</v>
      </c>
      <c r="FY16" s="14">
        <v>2</v>
      </c>
      <c r="FZ16" s="14">
        <v>5</v>
      </c>
      <c r="GA16" s="14">
        <v>17.100000000000001</v>
      </c>
      <c r="GC16" s="14">
        <v>4.83</v>
      </c>
      <c r="GD16" s="14">
        <v>10.4</v>
      </c>
      <c r="GE16" s="14">
        <v>5</v>
      </c>
      <c r="GJ16" s="14">
        <v>2</v>
      </c>
      <c r="GK16" s="14">
        <v>2.67</v>
      </c>
      <c r="GM16" s="14">
        <v>9</v>
      </c>
      <c r="GN16" s="14">
        <v>3</v>
      </c>
      <c r="GO16" s="14">
        <v>1</v>
      </c>
      <c r="GQ16" s="14">
        <v>3.04</v>
      </c>
      <c r="GT16" s="14">
        <v>0.37</v>
      </c>
      <c r="HB16" s="14">
        <v>8.9499999999999993</v>
      </c>
      <c r="HC16" s="14">
        <v>2.83</v>
      </c>
      <c r="HG16" s="14">
        <v>5.6</v>
      </c>
      <c r="HJ16" s="14">
        <v>1</v>
      </c>
      <c r="HL16" s="14">
        <v>6.08</v>
      </c>
      <c r="HO16" s="14">
        <v>20.58</v>
      </c>
      <c r="HP16" s="14">
        <v>9</v>
      </c>
      <c r="HW16" s="14">
        <v>16.149999999999999</v>
      </c>
      <c r="HY16" s="14">
        <v>7.79</v>
      </c>
      <c r="HZ16" s="14">
        <v>2</v>
      </c>
      <c r="IA16" s="14">
        <v>15.5</v>
      </c>
      <c r="IB16" s="14">
        <v>1</v>
      </c>
      <c r="IC16" s="14">
        <v>5</v>
      </c>
      <c r="ID16" s="14">
        <v>32.130000000000003</v>
      </c>
      <c r="IE16" s="26">
        <f t="shared" si="1"/>
        <v>1105.3800000000001</v>
      </c>
      <c r="IF16" s="27">
        <f t="shared" si="2"/>
        <v>141.56</v>
      </c>
      <c r="IG16" s="27">
        <f t="shared" si="3"/>
        <v>963.82000000000016</v>
      </c>
      <c r="IH16" s="26">
        <v>1036.1124</v>
      </c>
      <c r="II16" s="27">
        <v>220.40640000000002</v>
      </c>
      <c r="IJ16" s="27">
        <f t="shared" si="4"/>
        <v>815.7059999999999</v>
      </c>
    </row>
    <row r="17" spans="1:244" x14ac:dyDescent="0.2">
      <c r="A17" s="14" t="s">
        <v>4</v>
      </c>
      <c r="B17" s="14" t="str">
        <f t="shared" si="0"/>
        <v>33</v>
      </c>
      <c r="C17" s="14">
        <v>33015</v>
      </c>
      <c r="D17" s="14" t="s">
        <v>19</v>
      </c>
      <c r="CV17" s="14">
        <v>1</v>
      </c>
      <c r="DJ17" s="14">
        <v>1</v>
      </c>
      <c r="DK17" s="14">
        <v>2.13</v>
      </c>
      <c r="DL17" s="14">
        <v>3.58</v>
      </c>
      <c r="EA17" s="14">
        <v>1</v>
      </c>
      <c r="EG17" s="14">
        <v>1</v>
      </c>
      <c r="EV17" s="14">
        <v>1</v>
      </c>
      <c r="EZ17" s="14">
        <v>3.08</v>
      </c>
      <c r="FB17" s="14">
        <v>1</v>
      </c>
      <c r="GD17" s="14">
        <v>1</v>
      </c>
      <c r="GW17" s="14">
        <v>3.29</v>
      </c>
      <c r="IE17" s="26">
        <f t="shared" si="1"/>
        <v>19.080000000000002</v>
      </c>
      <c r="IF17" s="27">
        <f t="shared" si="2"/>
        <v>1</v>
      </c>
      <c r="IG17" s="27">
        <f t="shared" si="3"/>
        <v>18.080000000000002</v>
      </c>
      <c r="IH17" s="26">
        <v>16.756</v>
      </c>
      <c r="II17" s="27">
        <v>1</v>
      </c>
      <c r="IJ17" s="27">
        <f t="shared" si="4"/>
        <v>15.756</v>
      </c>
    </row>
    <row r="18" spans="1:244" x14ac:dyDescent="0.2">
      <c r="A18" s="14" t="s">
        <v>4</v>
      </c>
      <c r="B18" s="14" t="str">
        <f t="shared" si="0"/>
        <v>33</v>
      </c>
      <c r="C18" s="14">
        <v>33016</v>
      </c>
      <c r="D18" s="14" t="s">
        <v>20</v>
      </c>
      <c r="O18" s="14">
        <v>1</v>
      </c>
      <c r="AD18" s="14">
        <v>2</v>
      </c>
      <c r="BM18" s="14">
        <v>1</v>
      </c>
      <c r="DJ18" s="14">
        <v>4</v>
      </c>
      <c r="DK18" s="14">
        <v>2</v>
      </c>
      <c r="DL18" s="14">
        <v>12</v>
      </c>
      <c r="DO18" s="14">
        <v>4</v>
      </c>
      <c r="DR18" s="14">
        <v>2</v>
      </c>
      <c r="DT18" s="14">
        <v>1</v>
      </c>
      <c r="DZ18" s="14">
        <v>1</v>
      </c>
      <c r="EA18" s="14">
        <v>8.59</v>
      </c>
      <c r="ED18" s="14">
        <v>1</v>
      </c>
      <c r="EE18" s="14">
        <v>1</v>
      </c>
      <c r="EF18" s="14">
        <v>1</v>
      </c>
      <c r="EG18" s="14">
        <v>3.76</v>
      </c>
      <c r="EK18" s="14">
        <v>2</v>
      </c>
      <c r="EL18" s="14">
        <v>5.49</v>
      </c>
      <c r="ET18" s="14">
        <v>2</v>
      </c>
      <c r="EV18" s="14">
        <v>1</v>
      </c>
      <c r="EW18" s="14">
        <v>4.33</v>
      </c>
      <c r="EX18" s="14">
        <v>3</v>
      </c>
      <c r="EZ18" s="14">
        <v>6.82</v>
      </c>
      <c r="FA18" s="14">
        <v>1.44</v>
      </c>
      <c r="FB18" s="14">
        <v>12.69</v>
      </c>
      <c r="FT18" s="14">
        <v>2</v>
      </c>
      <c r="FU18" s="14">
        <v>1</v>
      </c>
      <c r="FX18" s="14">
        <v>2</v>
      </c>
      <c r="GA18" s="14">
        <v>1</v>
      </c>
      <c r="GC18" s="14">
        <v>1</v>
      </c>
      <c r="GD18" s="14">
        <v>5.12</v>
      </c>
      <c r="HB18" s="14">
        <v>1</v>
      </c>
      <c r="HC18" s="14">
        <v>2</v>
      </c>
      <c r="HG18" s="14">
        <v>2.52</v>
      </c>
      <c r="HY18" s="14">
        <v>1</v>
      </c>
      <c r="ID18" s="14">
        <v>2</v>
      </c>
      <c r="IE18" s="26">
        <f t="shared" si="1"/>
        <v>104.76</v>
      </c>
      <c r="IF18" s="27">
        <f t="shared" si="2"/>
        <v>4</v>
      </c>
      <c r="IG18" s="27">
        <f t="shared" si="3"/>
        <v>100.76</v>
      </c>
      <c r="IH18" s="26">
        <v>98.652000000000015</v>
      </c>
      <c r="II18" s="27">
        <v>4.4800000000000004</v>
      </c>
      <c r="IJ18" s="27">
        <f t="shared" si="4"/>
        <v>94.172000000000011</v>
      </c>
    </row>
    <row r="19" spans="1:244" x14ac:dyDescent="0.2">
      <c r="A19" s="14" t="s">
        <v>4</v>
      </c>
      <c r="B19" s="14" t="str">
        <f t="shared" si="0"/>
        <v>33</v>
      </c>
      <c r="C19" s="14">
        <v>33017</v>
      </c>
      <c r="D19" s="14" t="s">
        <v>21</v>
      </c>
      <c r="AC19" s="14">
        <v>6.16</v>
      </c>
      <c r="DF19" s="14">
        <v>8.1</v>
      </c>
      <c r="DI19" s="14">
        <v>1</v>
      </c>
      <c r="DJ19" s="14">
        <v>6.71</v>
      </c>
      <c r="DK19" s="14">
        <v>3</v>
      </c>
      <c r="DL19" s="14">
        <v>10.8</v>
      </c>
      <c r="DO19" s="14">
        <v>0.73</v>
      </c>
      <c r="DP19" s="14">
        <v>1</v>
      </c>
      <c r="DR19" s="14">
        <v>2</v>
      </c>
      <c r="DS19" s="14">
        <v>4</v>
      </c>
      <c r="DX19" s="14">
        <v>4</v>
      </c>
      <c r="DZ19" s="14">
        <v>1</v>
      </c>
      <c r="EA19" s="14">
        <v>10.18</v>
      </c>
      <c r="ED19" s="14">
        <v>1</v>
      </c>
      <c r="EF19" s="14">
        <v>4</v>
      </c>
      <c r="EG19" s="14">
        <v>1</v>
      </c>
      <c r="EK19" s="14">
        <v>4.07</v>
      </c>
      <c r="EL19" s="14">
        <v>3.79</v>
      </c>
      <c r="ET19" s="14">
        <v>1</v>
      </c>
      <c r="EX19" s="14">
        <v>1</v>
      </c>
      <c r="EZ19" s="14">
        <v>6.73</v>
      </c>
      <c r="FA19" s="14">
        <v>0.59</v>
      </c>
      <c r="FB19" s="14">
        <v>5.9399999999999995</v>
      </c>
      <c r="FO19" s="14">
        <v>1</v>
      </c>
      <c r="GD19" s="14">
        <v>1</v>
      </c>
      <c r="HC19" s="14">
        <v>1</v>
      </c>
      <c r="IE19" s="26">
        <f t="shared" si="1"/>
        <v>90.800000000000011</v>
      </c>
      <c r="IF19" s="27">
        <f t="shared" si="2"/>
        <v>6.16</v>
      </c>
      <c r="IG19" s="27">
        <f t="shared" si="3"/>
        <v>84.640000000000015</v>
      </c>
      <c r="IH19" s="26">
        <v>70.880000000000024</v>
      </c>
      <c r="II19" s="27">
        <v>7.3920000000000012</v>
      </c>
      <c r="IJ19" s="27">
        <f t="shared" si="4"/>
        <v>63.488000000000021</v>
      </c>
    </row>
    <row r="20" spans="1:244" x14ac:dyDescent="0.2">
      <c r="A20" s="14" t="s">
        <v>4</v>
      </c>
      <c r="B20" s="14" t="str">
        <f t="shared" si="0"/>
        <v>33</v>
      </c>
      <c r="C20" s="14">
        <v>33018</v>
      </c>
      <c r="D20" s="14" t="s">
        <v>22</v>
      </c>
      <c r="H20" s="14">
        <v>58.9</v>
      </c>
      <c r="M20" s="14">
        <v>15.18</v>
      </c>
      <c r="O20" s="14">
        <v>9.08</v>
      </c>
      <c r="Q20" s="14">
        <v>9.25</v>
      </c>
      <c r="W20" s="14">
        <v>12.39</v>
      </c>
      <c r="Y20" s="14">
        <v>4.5</v>
      </c>
      <c r="AD20" s="14">
        <v>4</v>
      </c>
      <c r="AL20" s="14">
        <v>10.08</v>
      </c>
      <c r="AP20" s="14">
        <v>191.68</v>
      </c>
      <c r="AY20" s="14">
        <v>2.84</v>
      </c>
      <c r="BF20" s="14">
        <v>89.76</v>
      </c>
      <c r="BJ20" s="14">
        <v>50</v>
      </c>
      <c r="BK20" s="14">
        <v>16.579999999999998</v>
      </c>
      <c r="BM20" s="14">
        <v>38.729999999999997</v>
      </c>
      <c r="BR20" s="14">
        <v>76.959999999999994</v>
      </c>
      <c r="CB20" s="14">
        <v>11.37</v>
      </c>
      <c r="CC20" s="14">
        <v>12.13</v>
      </c>
      <c r="CD20" s="14">
        <v>1</v>
      </c>
      <c r="CE20" s="14">
        <v>34.54</v>
      </c>
      <c r="CG20" s="14">
        <v>33.65</v>
      </c>
      <c r="CT20" s="14">
        <v>8.25</v>
      </c>
      <c r="CU20" s="14">
        <v>9.07</v>
      </c>
      <c r="DC20" s="14">
        <v>5.72</v>
      </c>
      <c r="DF20" s="14">
        <v>13.24</v>
      </c>
      <c r="DG20" s="14">
        <v>1</v>
      </c>
      <c r="DK20" s="14">
        <v>20.73</v>
      </c>
      <c r="DL20" s="14">
        <v>35.25</v>
      </c>
      <c r="DM20" s="14">
        <v>12.25</v>
      </c>
      <c r="DN20" s="14">
        <v>16.600000000000001</v>
      </c>
      <c r="DO20" s="14">
        <v>35.700000000000003</v>
      </c>
      <c r="DP20" s="14">
        <v>20.14</v>
      </c>
      <c r="DQ20" s="14">
        <v>1</v>
      </c>
      <c r="DR20" s="14">
        <v>13</v>
      </c>
      <c r="DS20" s="14">
        <v>1</v>
      </c>
      <c r="DT20" s="14">
        <v>7.84</v>
      </c>
      <c r="DW20" s="14">
        <v>2</v>
      </c>
      <c r="DX20" s="14">
        <v>3.49</v>
      </c>
      <c r="DZ20" s="14">
        <v>20.329999999999998</v>
      </c>
      <c r="EA20" s="14">
        <v>29.990000000000002</v>
      </c>
      <c r="EB20" s="14">
        <v>10.66</v>
      </c>
      <c r="EC20" s="14">
        <v>2</v>
      </c>
      <c r="ED20" s="14">
        <v>18.75</v>
      </c>
      <c r="EE20" s="14">
        <v>3</v>
      </c>
      <c r="EF20" s="14">
        <v>21.259999999999998</v>
      </c>
      <c r="EG20" s="14">
        <v>17.88</v>
      </c>
      <c r="EH20" s="14">
        <v>6.8</v>
      </c>
      <c r="EK20" s="14">
        <v>1</v>
      </c>
      <c r="EL20" s="14">
        <v>129.93</v>
      </c>
      <c r="EM20" s="14">
        <v>18.25</v>
      </c>
      <c r="ER20" s="14">
        <v>13.33</v>
      </c>
      <c r="ES20" s="14">
        <v>70.069999999999993</v>
      </c>
      <c r="ET20" s="14">
        <v>4</v>
      </c>
      <c r="EV20" s="14">
        <v>14.53</v>
      </c>
      <c r="EZ20" s="14">
        <v>38.269999999999996</v>
      </c>
      <c r="FA20" s="14">
        <v>7.72</v>
      </c>
      <c r="FB20" s="14">
        <v>28.29</v>
      </c>
      <c r="FM20" s="14">
        <v>4</v>
      </c>
      <c r="FN20" s="14">
        <v>2</v>
      </c>
      <c r="FP20" s="14">
        <v>12</v>
      </c>
      <c r="FT20" s="14">
        <v>2</v>
      </c>
      <c r="FU20" s="14">
        <v>1</v>
      </c>
      <c r="FW20" s="14">
        <v>2</v>
      </c>
      <c r="FX20" s="14">
        <v>12.83</v>
      </c>
      <c r="FY20" s="14">
        <v>2</v>
      </c>
      <c r="FZ20" s="14">
        <v>2</v>
      </c>
      <c r="GA20" s="14">
        <v>25.39</v>
      </c>
      <c r="GC20" s="14">
        <v>33.269999999999996</v>
      </c>
      <c r="GD20" s="14">
        <v>10.039999999999999</v>
      </c>
      <c r="GE20" s="14">
        <v>2</v>
      </c>
      <c r="GI20" s="14">
        <v>2</v>
      </c>
      <c r="GK20" s="14">
        <v>2</v>
      </c>
      <c r="GL20" s="14">
        <v>1</v>
      </c>
      <c r="GM20" s="14">
        <v>2.98</v>
      </c>
      <c r="GN20" s="14">
        <v>1</v>
      </c>
      <c r="GT20" s="14">
        <v>9.61</v>
      </c>
      <c r="HB20" s="14">
        <v>14.66</v>
      </c>
      <c r="HL20" s="14">
        <v>11</v>
      </c>
      <c r="HO20" s="14">
        <v>14.11</v>
      </c>
      <c r="HP20" s="14">
        <v>6.6</v>
      </c>
      <c r="HS20" s="14">
        <v>0.4</v>
      </c>
      <c r="HV20" s="14">
        <v>1</v>
      </c>
      <c r="HW20" s="14">
        <v>4</v>
      </c>
      <c r="HY20" s="14">
        <v>2</v>
      </c>
      <c r="HZ20" s="14">
        <v>3.26</v>
      </c>
      <c r="IA20" s="14">
        <v>1</v>
      </c>
      <c r="IB20" s="14">
        <v>1</v>
      </c>
      <c r="ID20" s="14">
        <v>29.060000000000002</v>
      </c>
      <c r="IE20" s="26">
        <f t="shared" si="1"/>
        <v>1562.1699999999996</v>
      </c>
      <c r="IF20" s="27">
        <f t="shared" si="2"/>
        <v>646.76</v>
      </c>
      <c r="IG20" s="27">
        <f t="shared" si="3"/>
        <v>915.40999999999963</v>
      </c>
      <c r="IH20" s="26">
        <v>1215.4779999999994</v>
      </c>
      <c r="II20" s="27">
        <v>631.8839999999999</v>
      </c>
      <c r="IJ20" s="27">
        <f t="shared" si="4"/>
        <v>583.59399999999948</v>
      </c>
    </row>
    <row r="21" spans="1:244" x14ac:dyDescent="0.2">
      <c r="A21" s="14" t="s">
        <v>4</v>
      </c>
      <c r="B21" s="14" t="str">
        <f t="shared" si="0"/>
        <v>33</v>
      </c>
      <c r="C21" s="14">
        <v>33019</v>
      </c>
      <c r="D21" s="14" t="s">
        <v>23</v>
      </c>
      <c r="O21" s="14">
        <v>2</v>
      </c>
      <c r="AD21" s="14">
        <v>2</v>
      </c>
      <c r="BF21" s="14">
        <v>3</v>
      </c>
      <c r="BM21" s="14">
        <v>1</v>
      </c>
      <c r="BU21" s="14">
        <v>6</v>
      </c>
      <c r="CM21" s="14">
        <v>1</v>
      </c>
      <c r="CR21" s="14">
        <v>1</v>
      </c>
      <c r="CT21" s="14">
        <v>7.54</v>
      </c>
      <c r="DF21" s="14">
        <v>3</v>
      </c>
      <c r="DJ21" s="14">
        <v>1</v>
      </c>
      <c r="DK21" s="14">
        <v>7</v>
      </c>
      <c r="DL21" s="14">
        <v>10</v>
      </c>
      <c r="DO21" s="14">
        <v>2</v>
      </c>
      <c r="DR21" s="14">
        <v>2</v>
      </c>
      <c r="DS21" s="14">
        <v>1</v>
      </c>
      <c r="DT21" s="14">
        <v>8.08</v>
      </c>
      <c r="DX21" s="14">
        <v>3</v>
      </c>
      <c r="DZ21" s="14">
        <v>4.66</v>
      </c>
      <c r="EA21" s="14">
        <v>4.1100000000000003</v>
      </c>
      <c r="ED21" s="14">
        <v>3</v>
      </c>
      <c r="EF21" s="14">
        <v>4</v>
      </c>
      <c r="EG21" s="14">
        <v>3</v>
      </c>
      <c r="EL21" s="14">
        <v>19.010000000000002</v>
      </c>
      <c r="ET21" s="14">
        <v>2</v>
      </c>
      <c r="EV21" s="14">
        <v>1.08</v>
      </c>
      <c r="EX21" s="14">
        <v>4.49</v>
      </c>
      <c r="EZ21" s="14">
        <v>22.07</v>
      </c>
      <c r="FA21" s="14">
        <v>3.82</v>
      </c>
      <c r="FB21" s="14">
        <v>11.96</v>
      </c>
      <c r="FN21" s="14">
        <v>1</v>
      </c>
      <c r="FP21" s="14">
        <v>3</v>
      </c>
      <c r="FX21" s="14">
        <v>2.02</v>
      </c>
      <c r="FZ21" s="14">
        <v>1</v>
      </c>
      <c r="GA21" s="14">
        <v>1</v>
      </c>
      <c r="GC21" s="14">
        <v>1</v>
      </c>
      <c r="GD21" s="14">
        <v>3</v>
      </c>
      <c r="GH21" s="14">
        <v>1</v>
      </c>
      <c r="GN21" s="14">
        <v>1</v>
      </c>
      <c r="HB21" s="14">
        <v>1.1599999999999999</v>
      </c>
      <c r="HO21" s="14">
        <v>3</v>
      </c>
      <c r="HP21" s="14">
        <v>1</v>
      </c>
      <c r="ID21" s="14">
        <v>14.69</v>
      </c>
      <c r="IE21" s="26">
        <f t="shared" si="1"/>
        <v>177.69</v>
      </c>
      <c r="IF21" s="27">
        <f t="shared" si="2"/>
        <v>23.54</v>
      </c>
      <c r="IG21" s="27">
        <f t="shared" si="3"/>
        <v>154.15</v>
      </c>
      <c r="IH21" s="26">
        <v>192.72560000000001</v>
      </c>
      <c r="II21" s="27">
        <v>17.785600000000006</v>
      </c>
      <c r="IJ21" s="27">
        <f t="shared" si="4"/>
        <v>174.94</v>
      </c>
    </row>
    <row r="22" spans="1:244" x14ac:dyDescent="0.2">
      <c r="A22" s="14" t="s">
        <v>4</v>
      </c>
      <c r="B22" s="14" t="str">
        <f t="shared" si="0"/>
        <v>33</v>
      </c>
      <c r="C22" s="14">
        <v>33020</v>
      </c>
      <c r="D22" s="14" t="s">
        <v>24</v>
      </c>
      <c r="O22" s="14">
        <v>3.25</v>
      </c>
      <c r="AD22" s="14">
        <v>3</v>
      </c>
      <c r="BK22" s="14">
        <v>1</v>
      </c>
      <c r="BM22" s="14">
        <v>1</v>
      </c>
      <c r="CM22" s="14">
        <v>1</v>
      </c>
      <c r="CV22" s="14">
        <v>10</v>
      </c>
      <c r="DF22" s="14">
        <v>2.84</v>
      </c>
      <c r="DK22" s="14">
        <v>2</v>
      </c>
      <c r="DL22" s="14">
        <v>16.82</v>
      </c>
      <c r="DP22" s="14">
        <v>1</v>
      </c>
      <c r="DR22" s="14">
        <v>1</v>
      </c>
      <c r="DX22" s="14">
        <v>7.41</v>
      </c>
      <c r="DZ22" s="14">
        <v>23.18</v>
      </c>
      <c r="EA22" s="14">
        <v>13.78</v>
      </c>
      <c r="EB22" s="14">
        <v>2</v>
      </c>
      <c r="ED22" s="14">
        <v>1</v>
      </c>
      <c r="EF22" s="14">
        <v>8</v>
      </c>
      <c r="EG22" s="14">
        <v>4</v>
      </c>
      <c r="EK22" s="14">
        <v>3</v>
      </c>
      <c r="EL22" s="14">
        <v>4</v>
      </c>
      <c r="ET22" s="14">
        <v>4.08</v>
      </c>
      <c r="EV22" s="14">
        <v>1</v>
      </c>
      <c r="EW22" s="14">
        <v>2.63</v>
      </c>
      <c r="EZ22" s="14">
        <v>29.97</v>
      </c>
      <c r="FB22" s="14">
        <v>8.5399999999999991</v>
      </c>
      <c r="FP22" s="14">
        <v>2</v>
      </c>
      <c r="FU22" s="14">
        <v>1</v>
      </c>
      <c r="FX22" s="14">
        <v>5</v>
      </c>
      <c r="FY22" s="14">
        <v>1</v>
      </c>
      <c r="GC22" s="14">
        <v>1</v>
      </c>
      <c r="GD22" s="14">
        <v>2.79</v>
      </c>
      <c r="GM22" s="14">
        <v>1</v>
      </c>
      <c r="GQ22" s="14">
        <v>1</v>
      </c>
      <c r="HB22" s="14">
        <v>1</v>
      </c>
      <c r="HO22" s="14">
        <v>1.65</v>
      </c>
      <c r="IA22" s="14">
        <v>1.47</v>
      </c>
      <c r="ID22" s="14">
        <v>1</v>
      </c>
      <c r="IE22" s="26">
        <f t="shared" si="1"/>
        <v>175.40999999999997</v>
      </c>
      <c r="IF22" s="27">
        <f t="shared" si="2"/>
        <v>19.25</v>
      </c>
      <c r="IG22" s="27">
        <f t="shared" si="3"/>
        <v>156.15999999999997</v>
      </c>
      <c r="IH22" s="26">
        <v>183.77600000000007</v>
      </c>
      <c r="II22" s="27">
        <v>21.480000000000004</v>
      </c>
      <c r="IJ22" s="27">
        <f t="shared" si="4"/>
        <v>162.29600000000005</v>
      </c>
    </row>
    <row r="23" spans="1:244" x14ac:dyDescent="0.2">
      <c r="A23" s="14" t="s">
        <v>4</v>
      </c>
      <c r="B23" s="14" t="str">
        <f t="shared" si="0"/>
        <v>33</v>
      </c>
      <c r="C23" s="14">
        <v>33021</v>
      </c>
      <c r="D23" s="14" t="s">
        <v>25</v>
      </c>
      <c r="J23" s="14">
        <v>2</v>
      </c>
      <c r="M23" s="14">
        <v>45.64</v>
      </c>
      <c r="O23" s="14">
        <v>32.96</v>
      </c>
      <c r="Q23" s="14">
        <v>166.07</v>
      </c>
      <c r="W23" s="14">
        <v>1</v>
      </c>
      <c r="X23" s="14">
        <v>1</v>
      </c>
      <c r="Z23" s="14">
        <v>5.34</v>
      </c>
      <c r="AA23" s="14">
        <v>20.21</v>
      </c>
      <c r="AB23" s="14">
        <v>5.44</v>
      </c>
      <c r="AC23" s="14">
        <v>8.6199999999999992</v>
      </c>
      <c r="AD23" s="14">
        <v>15.42</v>
      </c>
      <c r="AG23" s="14">
        <v>13.46</v>
      </c>
      <c r="AI23" s="14">
        <v>16.5</v>
      </c>
      <c r="AM23" s="14">
        <v>0.75</v>
      </c>
      <c r="AO23" s="14">
        <v>47.97</v>
      </c>
      <c r="AR23" s="14">
        <v>19.14</v>
      </c>
      <c r="AS23" s="14">
        <v>17.689999999999998</v>
      </c>
      <c r="AX23" s="14">
        <v>0.96</v>
      </c>
      <c r="AY23" s="14">
        <v>10.44</v>
      </c>
      <c r="BD23" s="14">
        <v>0</v>
      </c>
      <c r="BF23" s="14">
        <v>130.78</v>
      </c>
      <c r="BK23" s="14">
        <v>135.02999999999997</v>
      </c>
      <c r="BL23" s="14">
        <v>42.81</v>
      </c>
      <c r="BM23" s="14">
        <v>93.039999999999992</v>
      </c>
      <c r="BN23" s="14">
        <v>1.76</v>
      </c>
      <c r="BR23" s="14">
        <v>0.5</v>
      </c>
      <c r="BU23" s="14">
        <v>3</v>
      </c>
      <c r="CA23" s="14">
        <v>356.08</v>
      </c>
      <c r="CB23" s="14">
        <v>205.67</v>
      </c>
      <c r="CC23" s="14">
        <v>40.909999999999997</v>
      </c>
      <c r="CE23" s="14">
        <v>53.33</v>
      </c>
      <c r="CG23" s="14">
        <v>7.44</v>
      </c>
      <c r="CM23" s="14">
        <v>12.9</v>
      </c>
      <c r="CQ23" s="14">
        <v>2</v>
      </c>
      <c r="CR23" s="14">
        <v>21.79</v>
      </c>
      <c r="CS23" s="14">
        <v>3</v>
      </c>
      <c r="CT23" s="14">
        <v>38.479999999999997</v>
      </c>
      <c r="CU23" s="14">
        <v>6.21</v>
      </c>
      <c r="CV23" s="14">
        <v>44.42</v>
      </c>
      <c r="CW23" s="14">
        <v>2</v>
      </c>
      <c r="CY23" s="14">
        <v>23.73</v>
      </c>
      <c r="CZ23" s="14">
        <v>1.81</v>
      </c>
      <c r="DF23" s="14">
        <v>48.27</v>
      </c>
      <c r="DG23" s="14">
        <v>1.8</v>
      </c>
      <c r="DI23" s="14">
        <v>0</v>
      </c>
      <c r="DJ23" s="14">
        <v>3</v>
      </c>
      <c r="DK23" s="14">
        <v>103.97</v>
      </c>
      <c r="DL23" s="14">
        <v>100.97</v>
      </c>
      <c r="DM23" s="14">
        <v>9.16</v>
      </c>
      <c r="DN23" s="14">
        <v>13</v>
      </c>
      <c r="DO23" s="14">
        <v>191.3</v>
      </c>
      <c r="DP23" s="14">
        <v>24.09</v>
      </c>
      <c r="DQ23" s="14">
        <v>2</v>
      </c>
      <c r="DR23" s="14">
        <v>82.17</v>
      </c>
      <c r="DS23" s="14">
        <v>32.78</v>
      </c>
      <c r="DT23" s="14">
        <v>81.86</v>
      </c>
      <c r="DU23" s="14">
        <v>33.67</v>
      </c>
      <c r="DV23" s="14">
        <v>0.75</v>
      </c>
      <c r="DW23" s="14">
        <v>22.560000000000002</v>
      </c>
      <c r="DX23" s="14">
        <v>166.21</v>
      </c>
      <c r="DY23" s="14">
        <v>4</v>
      </c>
      <c r="DZ23" s="14">
        <v>163.57</v>
      </c>
      <c r="EA23" s="14">
        <v>87.25</v>
      </c>
      <c r="EB23" s="14">
        <v>58.010000000000005</v>
      </c>
      <c r="EC23" s="14">
        <v>12</v>
      </c>
      <c r="ED23" s="14">
        <v>30.979999999999997</v>
      </c>
      <c r="EE23" s="14">
        <v>20.61</v>
      </c>
      <c r="EF23" s="14">
        <v>340.14</v>
      </c>
      <c r="EG23" s="14">
        <v>72.89</v>
      </c>
      <c r="EH23" s="14">
        <v>21</v>
      </c>
      <c r="EI23" s="14">
        <v>1.1100000000000001</v>
      </c>
      <c r="EJ23" s="14">
        <v>12</v>
      </c>
      <c r="EK23" s="14">
        <v>60.74</v>
      </c>
      <c r="EL23" s="14">
        <v>587.46</v>
      </c>
      <c r="ER23" s="14">
        <v>8.24</v>
      </c>
      <c r="ES23" s="14">
        <v>270.54000000000002</v>
      </c>
      <c r="ET23" s="14">
        <v>41.47</v>
      </c>
      <c r="EV23" s="14">
        <v>30.200000000000003</v>
      </c>
      <c r="EZ23" s="14">
        <v>168.23</v>
      </c>
      <c r="FA23" s="14">
        <v>18.78</v>
      </c>
      <c r="FB23" s="14">
        <v>251.1</v>
      </c>
      <c r="FE23" s="14">
        <v>1</v>
      </c>
      <c r="FM23" s="14">
        <v>20.27</v>
      </c>
      <c r="FN23" s="14">
        <v>34.68</v>
      </c>
      <c r="FP23" s="14">
        <v>126.11</v>
      </c>
      <c r="FT23" s="14">
        <v>8</v>
      </c>
      <c r="FU23" s="14">
        <v>61.230000000000004</v>
      </c>
      <c r="FW23" s="14">
        <v>24.83</v>
      </c>
      <c r="FX23" s="14">
        <v>65.75</v>
      </c>
      <c r="FY23" s="14">
        <v>19.96</v>
      </c>
      <c r="FZ23" s="14">
        <v>28.259999999999998</v>
      </c>
      <c r="GA23" s="14">
        <v>108.44</v>
      </c>
      <c r="GB23" s="14">
        <v>3.13</v>
      </c>
      <c r="GC23" s="14">
        <v>11.17</v>
      </c>
      <c r="GD23" s="14">
        <v>64.38</v>
      </c>
      <c r="GE23" s="14">
        <v>22.72</v>
      </c>
      <c r="GF23" s="14">
        <v>1</v>
      </c>
      <c r="GH23" s="14">
        <v>2</v>
      </c>
      <c r="GI23" s="14">
        <v>5.58</v>
      </c>
      <c r="GJ23" s="14">
        <v>3</v>
      </c>
      <c r="GK23" s="14">
        <v>7.39</v>
      </c>
      <c r="GM23" s="14">
        <v>98.28</v>
      </c>
      <c r="GN23" s="14">
        <v>5</v>
      </c>
      <c r="GO23" s="14">
        <v>2.33</v>
      </c>
      <c r="GP23" s="14">
        <v>2</v>
      </c>
      <c r="GQ23" s="14">
        <v>15.66</v>
      </c>
      <c r="GT23" s="14">
        <v>324.36999999999995</v>
      </c>
      <c r="GV23" s="14">
        <v>4</v>
      </c>
      <c r="GW23" s="14">
        <v>0.94</v>
      </c>
      <c r="HB23" s="14">
        <v>56.3</v>
      </c>
      <c r="HC23" s="14">
        <v>0.52</v>
      </c>
      <c r="HD23" s="14">
        <v>4</v>
      </c>
      <c r="HF23" s="14">
        <v>1</v>
      </c>
      <c r="HG23" s="14">
        <v>27.95</v>
      </c>
      <c r="HH23" s="14">
        <v>38.72</v>
      </c>
      <c r="HJ23" s="14">
        <v>5</v>
      </c>
      <c r="HL23" s="14">
        <v>15.42</v>
      </c>
      <c r="HO23" s="14">
        <v>83.52</v>
      </c>
      <c r="HP23" s="14">
        <v>69.5</v>
      </c>
      <c r="HS23" s="14">
        <v>77.05</v>
      </c>
      <c r="HU23" s="14">
        <v>3</v>
      </c>
      <c r="HV23" s="14">
        <v>1</v>
      </c>
      <c r="HW23" s="14">
        <v>5</v>
      </c>
      <c r="HY23" s="14">
        <v>6.9799999999999995</v>
      </c>
      <c r="HZ23" s="14">
        <v>10.73</v>
      </c>
      <c r="IA23" s="14">
        <v>19.989999999999998</v>
      </c>
      <c r="IB23" s="14">
        <v>1</v>
      </c>
      <c r="IC23" s="14">
        <v>4</v>
      </c>
      <c r="ID23" s="14">
        <v>132.93</v>
      </c>
      <c r="IE23" s="26">
        <f t="shared" si="1"/>
        <v>6470.2700000000013</v>
      </c>
      <c r="IF23" s="27">
        <f t="shared" si="2"/>
        <v>1657.3000000000002</v>
      </c>
      <c r="IG23" s="27">
        <f t="shared" si="3"/>
        <v>4812.9700000000012</v>
      </c>
      <c r="IH23" s="26">
        <v>5305.3848000000016</v>
      </c>
      <c r="II23" s="27">
        <v>1586.8008000000004</v>
      </c>
      <c r="IJ23" s="27">
        <f t="shared" si="4"/>
        <v>3718.5840000000012</v>
      </c>
    </row>
    <row r="24" spans="1:244" x14ac:dyDescent="0.2">
      <c r="A24" s="14" t="s">
        <v>4</v>
      </c>
      <c r="B24" s="14" t="str">
        <f t="shared" si="0"/>
        <v>33</v>
      </c>
      <c r="C24" s="14">
        <v>33022</v>
      </c>
      <c r="D24" s="14" t="s">
        <v>26</v>
      </c>
      <c r="F24" s="14">
        <v>6</v>
      </c>
      <c r="AA24" s="14">
        <v>7.98</v>
      </c>
      <c r="AD24" s="14">
        <v>2</v>
      </c>
      <c r="AM24" s="14">
        <v>18.27</v>
      </c>
      <c r="BB24" s="14">
        <v>46</v>
      </c>
      <c r="BF24" s="14">
        <v>3</v>
      </c>
      <c r="BL24" s="14">
        <v>1</v>
      </c>
      <c r="BM24" s="14">
        <v>13.93</v>
      </c>
      <c r="CB24" s="14">
        <v>1</v>
      </c>
      <c r="CM24" s="14">
        <v>2</v>
      </c>
      <c r="CT24" s="14">
        <v>2</v>
      </c>
      <c r="DF24" s="14">
        <v>34.840000000000003</v>
      </c>
      <c r="DI24" s="14">
        <v>1</v>
      </c>
      <c r="DJ24" s="14">
        <v>2</v>
      </c>
      <c r="DK24" s="14">
        <v>10.73</v>
      </c>
      <c r="DL24" s="14">
        <v>8.75</v>
      </c>
      <c r="DN24" s="14">
        <v>1</v>
      </c>
      <c r="DO24" s="14">
        <v>1</v>
      </c>
      <c r="DP24" s="14">
        <v>4.16</v>
      </c>
      <c r="DR24" s="14">
        <v>14.54</v>
      </c>
      <c r="DS24" s="14">
        <v>2</v>
      </c>
      <c r="DV24" s="14">
        <v>1</v>
      </c>
      <c r="DX24" s="14">
        <v>2.8899999999999997</v>
      </c>
      <c r="DZ24" s="14">
        <v>2.82</v>
      </c>
      <c r="EA24" s="14">
        <v>4.13</v>
      </c>
      <c r="EF24" s="14">
        <v>1</v>
      </c>
      <c r="EG24" s="14">
        <v>1</v>
      </c>
      <c r="EH24" s="14">
        <v>1</v>
      </c>
      <c r="EL24" s="14">
        <v>19.3</v>
      </c>
      <c r="ES24" s="14">
        <v>3.7</v>
      </c>
      <c r="ET24" s="14">
        <v>1</v>
      </c>
      <c r="EV24" s="14">
        <v>0.99</v>
      </c>
      <c r="EZ24" s="14">
        <v>61.37</v>
      </c>
      <c r="FA24" s="14">
        <v>3.55</v>
      </c>
      <c r="FB24" s="14">
        <v>11.88</v>
      </c>
      <c r="FF24" s="14">
        <v>1</v>
      </c>
      <c r="FM24" s="14">
        <v>3</v>
      </c>
      <c r="FU24" s="14">
        <v>1</v>
      </c>
      <c r="FW24" s="14">
        <v>0</v>
      </c>
      <c r="FX24" s="14">
        <v>0</v>
      </c>
      <c r="FY24" s="14">
        <v>2</v>
      </c>
      <c r="FZ24" s="14">
        <v>2</v>
      </c>
      <c r="GA24" s="14">
        <v>1</v>
      </c>
      <c r="GC24" s="14">
        <v>2.59</v>
      </c>
      <c r="GD24" s="14">
        <v>10</v>
      </c>
      <c r="GE24" s="14">
        <v>3</v>
      </c>
      <c r="GJ24" s="14">
        <v>2</v>
      </c>
      <c r="GK24" s="14">
        <v>1</v>
      </c>
      <c r="GM24" s="14">
        <v>5</v>
      </c>
      <c r="GN24" s="14">
        <v>9</v>
      </c>
      <c r="GQ24" s="14">
        <v>1</v>
      </c>
      <c r="GV24" s="14">
        <v>0</v>
      </c>
      <c r="HA24" s="14">
        <v>1</v>
      </c>
      <c r="HB24" s="14">
        <v>1.6</v>
      </c>
      <c r="HC24" s="14">
        <v>1</v>
      </c>
      <c r="HG24" s="14">
        <v>2</v>
      </c>
      <c r="HL24" s="14">
        <v>1</v>
      </c>
      <c r="HO24" s="14">
        <v>8</v>
      </c>
      <c r="HP24" s="14">
        <v>3</v>
      </c>
      <c r="HV24" s="14">
        <v>1</v>
      </c>
      <c r="HW24" s="14">
        <v>4</v>
      </c>
      <c r="ID24" s="14">
        <v>3</v>
      </c>
      <c r="IE24" s="26">
        <f t="shared" si="1"/>
        <v>368.02</v>
      </c>
      <c r="IF24" s="27">
        <f t="shared" si="2"/>
        <v>97.18</v>
      </c>
      <c r="IG24" s="27">
        <f t="shared" si="3"/>
        <v>270.83999999999997</v>
      </c>
      <c r="IH24" s="26">
        <v>379.15159999999986</v>
      </c>
      <c r="II24" s="27">
        <v>76.469600000000014</v>
      </c>
      <c r="IJ24" s="27">
        <f t="shared" si="4"/>
        <v>302.68199999999985</v>
      </c>
    </row>
    <row r="25" spans="1:244" x14ac:dyDescent="0.2">
      <c r="A25" s="14" t="s">
        <v>4</v>
      </c>
      <c r="B25" s="14" t="str">
        <f t="shared" si="0"/>
        <v>33</v>
      </c>
      <c r="C25" s="14">
        <v>33023</v>
      </c>
      <c r="D25" s="14" t="s">
        <v>27</v>
      </c>
      <c r="O25" s="14">
        <v>10.7</v>
      </c>
      <c r="P25" s="14">
        <v>13.86</v>
      </c>
      <c r="W25" s="14">
        <v>5</v>
      </c>
      <c r="Z25" s="14">
        <v>3</v>
      </c>
      <c r="AF25" s="14">
        <v>32.5</v>
      </c>
      <c r="AN25" s="14">
        <v>5.37</v>
      </c>
      <c r="AR25" s="14">
        <v>5</v>
      </c>
      <c r="AS25" s="14">
        <v>11.51</v>
      </c>
      <c r="AY25" s="14">
        <v>8.94</v>
      </c>
      <c r="BF25" s="14">
        <v>9.65</v>
      </c>
      <c r="BK25" s="14">
        <v>11.87</v>
      </c>
      <c r="BM25" s="14">
        <v>98.11</v>
      </c>
      <c r="BU25" s="14">
        <v>1</v>
      </c>
      <c r="BW25" s="14">
        <v>1</v>
      </c>
      <c r="CA25" s="14">
        <v>59.57</v>
      </c>
      <c r="CB25" s="14">
        <v>19.21</v>
      </c>
      <c r="CD25" s="14">
        <v>31.53</v>
      </c>
      <c r="CE25" s="14">
        <v>44.019999999999996</v>
      </c>
      <c r="CG25" s="14">
        <v>7.43</v>
      </c>
      <c r="CH25" s="14">
        <v>10.85</v>
      </c>
      <c r="CM25" s="14">
        <v>10</v>
      </c>
      <c r="CR25" s="14">
        <v>16.259999999999998</v>
      </c>
      <c r="CS25" s="14">
        <v>2</v>
      </c>
      <c r="CT25" s="14">
        <v>23.95</v>
      </c>
      <c r="CU25" s="14">
        <v>1</v>
      </c>
      <c r="DC25" s="14">
        <v>10.37</v>
      </c>
      <c r="DD25" s="14">
        <v>0.95</v>
      </c>
      <c r="DF25" s="14">
        <v>15.55</v>
      </c>
      <c r="DG25" s="14">
        <v>26.51</v>
      </c>
      <c r="DJ25" s="14">
        <v>4.49</v>
      </c>
      <c r="DK25" s="14">
        <v>39.31</v>
      </c>
      <c r="DL25" s="14">
        <v>19.47</v>
      </c>
      <c r="DM25" s="14">
        <v>4</v>
      </c>
      <c r="DO25" s="14">
        <v>7.48</v>
      </c>
      <c r="DR25" s="14">
        <v>47.82</v>
      </c>
      <c r="DS25" s="14">
        <v>2</v>
      </c>
      <c r="DT25" s="14">
        <v>32.54</v>
      </c>
      <c r="DU25" s="14">
        <v>15.19</v>
      </c>
      <c r="DW25" s="14">
        <v>9.6199999999999992</v>
      </c>
      <c r="DX25" s="14">
        <v>19.3</v>
      </c>
      <c r="DY25" s="14">
        <v>2</v>
      </c>
      <c r="DZ25" s="14">
        <v>19.670000000000002</v>
      </c>
      <c r="EA25" s="14">
        <v>7.45</v>
      </c>
      <c r="EB25" s="14">
        <v>2</v>
      </c>
      <c r="ED25" s="14">
        <v>36.879999999999995</v>
      </c>
      <c r="EE25" s="14">
        <v>3</v>
      </c>
      <c r="EF25" s="14">
        <v>6.88</v>
      </c>
      <c r="EG25" s="14">
        <v>9.629999999999999</v>
      </c>
      <c r="EH25" s="14">
        <v>5</v>
      </c>
      <c r="EL25" s="14">
        <v>18.52</v>
      </c>
      <c r="ER25" s="14">
        <v>44.28</v>
      </c>
      <c r="ET25" s="14">
        <v>3.5</v>
      </c>
      <c r="EZ25" s="14">
        <v>91.86</v>
      </c>
      <c r="FB25" s="14">
        <v>6</v>
      </c>
      <c r="FM25" s="14">
        <v>11.5</v>
      </c>
      <c r="FP25" s="14">
        <v>8</v>
      </c>
      <c r="FQ25" s="14">
        <v>2.78</v>
      </c>
      <c r="FT25" s="14">
        <v>5</v>
      </c>
      <c r="FU25" s="14">
        <v>4</v>
      </c>
      <c r="FX25" s="14">
        <v>18.829999999999998</v>
      </c>
      <c r="FY25" s="14">
        <v>1</v>
      </c>
      <c r="FZ25" s="14">
        <v>1</v>
      </c>
      <c r="GA25" s="14">
        <v>3.25</v>
      </c>
      <c r="GC25" s="14">
        <v>5</v>
      </c>
      <c r="GD25" s="14">
        <v>31.23</v>
      </c>
      <c r="GH25" s="14">
        <v>3</v>
      </c>
      <c r="GJ25" s="14">
        <v>6</v>
      </c>
      <c r="GL25" s="14">
        <v>2</v>
      </c>
      <c r="GM25" s="14">
        <v>3</v>
      </c>
      <c r="GN25" s="14">
        <v>2</v>
      </c>
      <c r="GQ25" s="14">
        <v>1</v>
      </c>
      <c r="GT25" s="14">
        <v>0.44</v>
      </c>
      <c r="GV25" s="14">
        <v>2.68</v>
      </c>
      <c r="HB25" s="14">
        <v>5</v>
      </c>
      <c r="HC25" s="14">
        <v>1</v>
      </c>
      <c r="HD25" s="14">
        <v>1.19</v>
      </c>
      <c r="HG25" s="14">
        <v>4</v>
      </c>
      <c r="HL25" s="14">
        <v>3.92</v>
      </c>
      <c r="HO25" s="14">
        <v>18.740000000000002</v>
      </c>
      <c r="HP25" s="14">
        <v>13</v>
      </c>
      <c r="HU25" s="14">
        <v>1</v>
      </c>
      <c r="HV25" s="14">
        <v>1</v>
      </c>
      <c r="HW25" s="14">
        <v>3</v>
      </c>
      <c r="HY25" s="14">
        <v>2.14</v>
      </c>
      <c r="HZ25" s="14">
        <v>4.1099999999999994</v>
      </c>
      <c r="IC25" s="14">
        <v>2</v>
      </c>
      <c r="ID25" s="14">
        <v>17.100000000000001</v>
      </c>
      <c r="IE25" s="26">
        <f t="shared" si="1"/>
        <v>1143.5100000000002</v>
      </c>
      <c r="IF25" s="27">
        <f t="shared" si="2"/>
        <v>454.65000000000003</v>
      </c>
      <c r="IG25" s="27">
        <f t="shared" si="3"/>
        <v>688.86000000000013</v>
      </c>
      <c r="IH25" s="26">
        <v>944.41279999999995</v>
      </c>
      <c r="II25" s="27">
        <v>351.06879999999995</v>
      </c>
      <c r="IJ25" s="27">
        <f t="shared" si="4"/>
        <v>593.34400000000005</v>
      </c>
    </row>
    <row r="26" spans="1:244" x14ac:dyDescent="0.2">
      <c r="A26" s="14" t="s">
        <v>4</v>
      </c>
      <c r="B26" s="14" t="str">
        <f t="shared" si="0"/>
        <v>33</v>
      </c>
      <c r="C26" s="14">
        <v>33024</v>
      </c>
      <c r="D26" s="14" t="s">
        <v>28</v>
      </c>
      <c r="K26" s="14">
        <v>83.73</v>
      </c>
      <c r="M26" s="14">
        <v>45.32</v>
      </c>
      <c r="N26" s="14">
        <v>44.32</v>
      </c>
      <c r="P26" s="14">
        <v>0</v>
      </c>
      <c r="X26" s="14">
        <v>14.92</v>
      </c>
      <c r="Z26" s="14">
        <v>5.97</v>
      </c>
      <c r="AD26" s="14">
        <v>1</v>
      </c>
      <c r="AR26" s="14">
        <v>5.31</v>
      </c>
      <c r="BB26" s="14">
        <v>0.28999999999999998</v>
      </c>
      <c r="BF26" s="14">
        <v>262.33999999999997</v>
      </c>
      <c r="BG26" s="14">
        <v>2</v>
      </c>
      <c r="BK26" s="14">
        <v>32.69</v>
      </c>
      <c r="BN26" s="14">
        <v>1.69</v>
      </c>
      <c r="BZ26" s="14">
        <v>4.71</v>
      </c>
      <c r="CB26" s="14">
        <v>7.82</v>
      </c>
      <c r="CC26" s="14">
        <v>1</v>
      </c>
      <c r="CE26" s="14">
        <v>10.57</v>
      </c>
      <c r="CJ26" s="14">
        <v>1</v>
      </c>
      <c r="CM26" s="14">
        <v>1</v>
      </c>
      <c r="CR26" s="14">
        <v>2.63</v>
      </c>
      <c r="CT26" s="14">
        <v>9</v>
      </c>
      <c r="CU26" s="14">
        <v>3.51</v>
      </c>
      <c r="CW26" s="14">
        <v>24.23</v>
      </c>
      <c r="CZ26" s="14">
        <v>3</v>
      </c>
      <c r="DF26" s="14">
        <v>30.830000000000002</v>
      </c>
      <c r="DG26" s="14">
        <v>10</v>
      </c>
      <c r="DK26" s="14">
        <v>180.88</v>
      </c>
      <c r="DL26" s="14">
        <v>48</v>
      </c>
      <c r="DM26" s="14">
        <v>2</v>
      </c>
      <c r="DN26" s="14">
        <v>4.8600000000000003</v>
      </c>
      <c r="DO26" s="14">
        <v>12.18</v>
      </c>
      <c r="DP26" s="14">
        <v>1</v>
      </c>
      <c r="DR26" s="14">
        <v>15.98</v>
      </c>
      <c r="DT26" s="14">
        <v>3.19</v>
      </c>
      <c r="DU26" s="14">
        <v>4</v>
      </c>
      <c r="DW26" s="14">
        <v>19.87</v>
      </c>
      <c r="DX26" s="14">
        <v>1</v>
      </c>
      <c r="DZ26" s="14">
        <v>17.560000000000002</v>
      </c>
      <c r="EA26" s="14">
        <v>3.08</v>
      </c>
      <c r="EB26" s="14">
        <v>2</v>
      </c>
      <c r="ED26" s="14">
        <v>23.729999999999997</v>
      </c>
      <c r="EE26" s="14">
        <v>3</v>
      </c>
      <c r="EF26" s="14">
        <v>15.64</v>
      </c>
      <c r="EG26" s="14">
        <v>15.69</v>
      </c>
      <c r="EH26" s="14">
        <v>1</v>
      </c>
      <c r="EK26" s="14">
        <v>2</v>
      </c>
      <c r="EL26" s="14">
        <v>16.66</v>
      </c>
      <c r="ET26" s="14">
        <v>7</v>
      </c>
      <c r="EZ26" s="14">
        <v>24.049999999999997</v>
      </c>
      <c r="FB26" s="14">
        <v>20.64</v>
      </c>
      <c r="FM26" s="14">
        <v>128.61000000000001</v>
      </c>
      <c r="FP26" s="14">
        <v>7</v>
      </c>
      <c r="FT26" s="14">
        <v>1</v>
      </c>
      <c r="FU26" s="14">
        <v>2</v>
      </c>
      <c r="FW26" s="14">
        <v>0</v>
      </c>
      <c r="FX26" s="14">
        <v>7</v>
      </c>
      <c r="GA26" s="14">
        <v>11</v>
      </c>
      <c r="GB26" s="14">
        <v>4.5</v>
      </c>
      <c r="GC26" s="14">
        <v>1</v>
      </c>
      <c r="GD26" s="14">
        <v>6</v>
      </c>
      <c r="GE26" s="14">
        <v>14.15</v>
      </c>
      <c r="GM26" s="14">
        <v>5</v>
      </c>
      <c r="GN26" s="14">
        <v>2</v>
      </c>
      <c r="HA26" s="14">
        <v>183.11</v>
      </c>
      <c r="HB26" s="14">
        <v>1</v>
      </c>
      <c r="HC26" s="14">
        <v>3.33</v>
      </c>
      <c r="HL26" s="14">
        <v>2</v>
      </c>
      <c r="HO26" s="14">
        <v>9</v>
      </c>
      <c r="HP26" s="14">
        <v>2.9</v>
      </c>
      <c r="HW26" s="14">
        <v>1</v>
      </c>
      <c r="HY26" s="14">
        <v>1.25</v>
      </c>
      <c r="HZ26" s="14">
        <v>7.65</v>
      </c>
      <c r="IC26" s="14">
        <v>2</v>
      </c>
      <c r="ID26" s="14">
        <v>32.630000000000003</v>
      </c>
      <c r="IE26" s="26">
        <f t="shared" si="1"/>
        <v>1489.0200000000009</v>
      </c>
      <c r="IF26" s="27">
        <f t="shared" si="2"/>
        <v>568.04999999999995</v>
      </c>
      <c r="IG26" s="27">
        <f t="shared" si="3"/>
        <v>920.97000000000094</v>
      </c>
      <c r="IH26" s="26">
        <v>1154.4219999999996</v>
      </c>
      <c r="II26" s="27">
        <v>740.6400000000001</v>
      </c>
      <c r="IJ26" s="27">
        <f t="shared" si="4"/>
        <v>413.78199999999947</v>
      </c>
    </row>
    <row r="27" spans="1:244" x14ac:dyDescent="0.2">
      <c r="A27" s="14" t="s">
        <v>4</v>
      </c>
      <c r="B27" s="14" t="str">
        <f t="shared" si="0"/>
        <v>33</v>
      </c>
      <c r="C27" s="14">
        <v>33025</v>
      </c>
      <c r="D27" s="14" t="s">
        <v>29</v>
      </c>
      <c r="O27" s="14">
        <v>7</v>
      </c>
      <c r="AD27" s="14">
        <v>3</v>
      </c>
      <c r="BF27" s="14">
        <v>7.99</v>
      </c>
      <c r="BK27" s="14">
        <v>8.89</v>
      </c>
      <c r="BL27" s="14">
        <v>13.83</v>
      </c>
      <c r="BM27" s="14">
        <v>13</v>
      </c>
      <c r="BN27" s="14">
        <v>1</v>
      </c>
      <c r="CB27" s="14">
        <v>24.35</v>
      </c>
      <c r="CM27" s="14">
        <v>1</v>
      </c>
      <c r="CT27" s="14">
        <v>6.58</v>
      </c>
      <c r="CV27" s="14">
        <v>1</v>
      </c>
      <c r="DF27" s="14">
        <v>10.3</v>
      </c>
      <c r="DJ27" s="14">
        <v>2</v>
      </c>
      <c r="DK27" s="14">
        <v>14</v>
      </c>
      <c r="DL27" s="14">
        <v>12.11</v>
      </c>
      <c r="DM27" s="14">
        <v>9.9600000000000009</v>
      </c>
      <c r="DN27" s="14">
        <v>1</v>
      </c>
      <c r="DO27" s="14">
        <v>3</v>
      </c>
      <c r="DR27" s="14">
        <v>7</v>
      </c>
      <c r="DS27" s="14">
        <v>0.31</v>
      </c>
      <c r="DU27" s="14">
        <v>4</v>
      </c>
      <c r="DX27" s="14">
        <v>2.94</v>
      </c>
      <c r="DZ27" s="14">
        <v>1</v>
      </c>
      <c r="EA27" s="14">
        <v>10.33</v>
      </c>
      <c r="ED27" s="14">
        <v>4</v>
      </c>
      <c r="EE27" s="14">
        <v>2</v>
      </c>
      <c r="EF27" s="14">
        <v>2</v>
      </c>
      <c r="EH27" s="14">
        <v>1</v>
      </c>
      <c r="EK27" s="14">
        <v>22.799999999999997</v>
      </c>
      <c r="EL27" s="14">
        <v>5.5600000000000005</v>
      </c>
      <c r="ET27" s="14">
        <v>3</v>
      </c>
      <c r="EZ27" s="14">
        <v>25.61</v>
      </c>
      <c r="FA27" s="14">
        <v>1.91</v>
      </c>
      <c r="FB27" s="14">
        <v>4.93</v>
      </c>
      <c r="FM27" s="14">
        <v>3</v>
      </c>
      <c r="FP27" s="14">
        <v>4</v>
      </c>
      <c r="FT27" s="14">
        <v>1</v>
      </c>
      <c r="FU27" s="14">
        <v>2</v>
      </c>
      <c r="FX27" s="14">
        <v>6</v>
      </c>
      <c r="FZ27" s="14">
        <v>2</v>
      </c>
      <c r="GA27" s="14">
        <v>1</v>
      </c>
      <c r="GC27" s="14">
        <v>1</v>
      </c>
      <c r="GD27" s="14">
        <v>8.98</v>
      </c>
      <c r="GJ27" s="14">
        <v>1</v>
      </c>
      <c r="GL27" s="14">
        <v>1</v>
      </c>
      <c r="GM27" s="14">
        <v>5</v>
      </c>
      <c r="GN27" s="14">
        <v>1</v>
      </c>
      <c r="GQ27" s="14">
        <v>2</v>
      </c>
      <c r="HB27" s="14">
        <v>1</v>
      </c>
      <c r="HG27" s="14">
        <v>1</v>
      </c>
      <c r="HL27" s="14">
        <v>1</v>
      </c>
      <c r="HO27" s="14">
        <v>4</v>
      </c>
      <c r="HT27" s="14">
        <v>4.28</v>
      </c>
      <c r="HX27" s="14">
        <v>21.88</v>
      </c>
      <c r="IC27" s="14">
        <v>2</v>
      </c>
      <c r="ID27" s="14">
        <v>19.310000000000002</v>
      </c>
      <c r="IE27" s="26">
        <f t="shared" si="1"/>
        <v>331.84999999999997</v>
      </c>
      <c r="IF27" s="27">
        <f t="shared" si="2"/>
        <v>87.64</v>
      </c>
      <c r="IG27" s="27">
        <f t="shared" si="3"/>
        <v>244.20999999999998</v>
      </c>
      <c r="IH27" s="26">
        <v>253.15880000000013</v>
      </c>
      <c r="II27" s="27">
        <v>75.108800000000031</v>
      </c>
      <c r="IJ27" s="27">
        <f t="shared" si="4"/>
        <v>178.0500000000001</v>
      </c>
    </row>
    <row r="28" spans="1:244" x14ac:dyDescent="0.2">
      <c r="A28" s="14" t="s">
        <v>4</v>
      </c>
      <c r="B28" s="14" t="str">
        <f t="shared" si="0"/>
        <v>33</v>
      </c>
      <c r="C28" s="14">
        <v>33026</v>
      </c>
      <c r="D28" s="14" t="s">
        <v>30</v>
      </c>
      <c r="M28" s="14">
        <v>18.329999999999998</v>
      </c>
      <c r="O28" s="14">
        <v>5</v>
      </c>
      <c r="R28" s="14">
        <v>2.2400000000000002</v>
      </c>
      <c r="AA28" s="14">
        <v>43.08</v>
      </c>
      <c r="AC28" s="14">
        <v>1</v>
      </c>
      <c r="AD28" s="14">
        <v>2</v>
      </c>
      <c r="AU28" s="14">
        <v>19.87</v>
      </c>
      <c r="AX28" s="14">
        <v>6.96</v>
      </c>
      <c r="AY28" s="14">
        <v>2</v>
      </c>
      <c r="BF28" s="14">
        <v>17.5</v>
      </c>
      <c r="BM28" s="14">
        <v>10.23</v>
      </c>
      <c r="CA28" s="14">
        <v>271.45</v>
      </c>
      <c r="CC28" s="14">
        <v>7.42</v>
      </c>
      <c r="CD28" s="14">
        <v>25.05</v>
      </c>
      <c r="CT28" s="14">
        <v>1</v>
      </c>
      <c r="CY28" s="14">
        <v>1</v>
      </c>
      <c r="DD28" s="14">
        <v>1</v>
      </c>
      <c r="DF28" s="14">
        <v>11.54</v>
      </c>
      <c r="DJ28" s="14">
        <v>3.2600000000000002</v>
      </c>
      <c r="DK28" s="14">
        <v>20.2</v>
      </c>
      <c r="DL28" s="14">
        <v>78.73</v>
      </c>
      <c r="DM28" s="14">
        <v>12.19</v>
      </c>
      <c r="DO28" s="14">
        <v>15.79</v>
      </c>
      <c r="DP28" s="14">
        <v>5.32</v>
      </c>
      <c r="DR28" s="14">
        <v>17</v>
      </c>
      <c r="DS28" s="14">
        <v>1</v>
      </c>
      <c r="DT28" s="14">
        <v>11.9</v>
      </c>
      <c r="DU28" s="14">
        <v>8.39</v>
      </c>
      <c r="DW28" s="14">
        <v>4</v>
      </c>
      <c r="DX28" s="14">
        <v>12.35</v>
      </c>
      <c r="DZ28" s="14">
        <v>17.759999999999998</v>
      </c>
      <c r="EA28" s="14">
        <v>25.65</v>
      </c>
      <c r="EB28" s="14">
        <v>3</v>
      </c>
      <c r="ED28" s="14">
        <v>8.2799999999999994</v>
      </c>
      <c r="EE28" s="14">
        <v>2</v>
      </c>
      <c r="EF28" s="14">
        <v>19.189999999999998</v>
      </c>
      <c r="EG28" s="14">
        <v>7</v>
      </c>
      <c r="EK28" s="14">
        <v>14</v>
      </c>
      <c r="EL28" s="14">
        <v>16.759999999999998</v>
      </c>
      <c r="ER28" s="14">
        <v>0.75</v>
      </c>
      <c r="ET28" s="14">
        <v>10</v>
      </c>
      <c r="EV28" s="14">
        <v>2</v>
      </c>
      <c r="EW28" s="14">
        <v>1.2</v>
      </c>
      <c r="EZ28" s="14">
        <v>37.930000000000007</v>
      </c>
      <c r="FA28" s="14">
        <v>6.4399999999999995</v>
      </c>
      <c r="FB28" s="14">
        <v>33.97</v>
      </c>
      <c r="FN28" s="14">
        <v>1</v>
      </c>
      <c r="FP28" s="14">
        <v>11.25</v>
      </c>
      <c r="FT28" s="14">
        <v>1</v>
      </c>
      <c r="FU28" s="14">
        <v>2</v>
      </c>
      <c r="FX28" s="14">
        <v>15</v>
      </c>
      <c r="FZ28" s="14">
        <v>1</v>
      </c>
      <c r="GA28" s="14">
        <v>11.13</v>
      </c>
      <c r="GC28" s="14">
        <v>2</v>
      </c>
      <c r="GD28" s="14">
        <v>8.67</v>
      </c>
      <c r="GJ28" s="14">
        <v>0.86</v>
      </c>
      <c r="GK28" s="14">
        <v>1</v>
      </c>
      <c r="GM28" s="14">
        <v>4</v>
      </c>
      <c r="GN28" s="14">
        <v>2</v>
      </c>
      <c r="GT28" s="14">
        <v>0.69</v>
      </c>
      <c r="HB28" s="14">
        <v>10.9</v>
      </c>
      <c r="HC28" s="14">
        <v>14.03</v>
      </c>
      <c r="HG28" s="14">
        <v>3.04</v>
      </c>
      <c r="HL28" s="14">
        <v>1</v>
      </c>
      <c r="HO28" s="14">
        <v>12.21</v>
      </c>
      <c r="HP28" s="14">
        <v>5</v>
      </c>
      <c r="HW28" s="14">
        <v>2</v>
      </c>
      <c r="IC28" s="14">
        <v>1</v>
      </c>
      <c r="ID28" s="14">
        <v>19.39</v>
      </c>
      <c r="IE28" s="26">
        <f t="shared" si="1"/>
        <v>972.9000000000002</v>
      </c>
      <c r="IF28" s="27">
        <f t="shared" si="2"/>
        <v>435.13</v>
      </c>
      <c r="IG28" s="27">
        <f t="shared" si="3"/>
        <v>537.77000000000021</v>
      </c>
      <c r="IH28" s="26">
        <v>736.49599999999975</v>
      </c>
      <c r="II28" s="27">
        <v>319.57600000000002</v>
      </c>
      <c r="IJ28" s="27">
        <f t="shared" si="4"/>
        <v>416.91999999999973</v>
      </c>
    </row>
    <row r="29" spans="1:244" x14ac:dyDescent="0.2">
      <c r="A29" s="14" t="s">
        <v>4</v>
      </c>
      <c r="B29" s="14" t="str">
        <f t="shared" si="0"/>
        <v>33</v>
      </c>
      <c r="C29" s="14">
        <v>33027</v>
      </c>
      <c r="D29" s="14" t="s">
        <v>31</v>
      </c>
      <c r="F29" s="14">
        <v>24.16</v>
      </c>
      <c r="M29" s="14">
        <v>13.6</v>
      </c>
      <c r="O29" s="14">
        <v>18.41</v>
      </c>
      <c r="R29" s="14">
        <v>11</v>
      </c>
      <c r="AC29" s="14">
        <v>12.66</v>
      </c>
      <c r="AD29" s="14">
        <v>7</v>
      </c>
      <c r="AR29" s="14">
        <v>5.14</v>
      </c>
      <c r="AX29" s="14">
        <v>28.13</v>
      </c>
      <c r="AY29" s="14">
        <v>19.670000000000002</v>
      </c>
      <c r="BB29" s="14">
        <v>9</v>
      </c>
      <c r="BF29" s="14">
        <v>18.989999999999998</v>
      </c>
      <c r="BI29" s="14">
        <v>2</v>
      </c>
      <c r="BK29" s="14">
        <v>1</v>
      </c>
      <c r="BM29" s="14">
        <v>3.19</v>
      </c>
      <c r="BW29" s="14">
        <v>72.09</v>
      </c>
      <c r="BY29" s="14">
        <v>3</v>
      </c>
      <c r="CM29" s="14">
        <v>5.52</v>
      </c>
      <c r="CT29" s="14">
        <v>2</v>
      </c>
      <c r="CV29" s="14">
        <v>14.32</v>
      </c>
      <c r="CW29" s="14">
        <v>1</v>
      </c>
      <c r="DA29" s="14">
        <v>2.88</v>
      </c>
      <c r="DF29" s="14">
        <v>27.759999999999998</v>
      </c>
      <c r="DK29" s="14">
        <v>24.71</v>
      </c>
      <c r="DL29" s="14">
        <v>56.949999999999996</v>
      </c>
      <c r="DM29" s="14">
        <v>56.6</v>
      </c>
      <c r="DN29" s="14">
        <v>1</v>
      </c>
      <c r="DO29" s="14">
        <v>30.61</v>
      </c>
      <c r="DP29" s="14">
        <v>1</v>
      </c>
      <c r="DR29" s="14">
        <v>14</v>
      </c>
      <c r="DS29" s="14">
        <v>9</v>
      </c>
      <c r="DT29" s="14">
        <v>69.240000000000009</v>
      </c>
      <c r="DU29" s="14">
        <v>1</v>
      </c>
      <c r="DW29" s="14">
        <v>101.47</v>
      </c>
      <c r="DX29" s="14">
        <v>22.560000000000002</v>
      </c>
      <c r="DZ29" s="14">
        <v>3</v>
      </c>
      <c r="EA29" s="14">
        <v>17.2</v>
      </c>
      <c r="EB29" s="14">
        <v>0.87</v>
      </c>
      <c r="ED29" s="14">
        <v>11</v>
      </c>
      <c r="EE29" s="14">
        <v>6</v>
      </c>
      <c r="EF29" s="14">
        <v>23.33</v>
      </c>
      <c r="EG29" s="14">
        <v>14.83</v>
      </c>
      <c r="EK29" s="14">
        <v>7</v>
      </c>
      <c r="EL29" s="14">
        <v>20.77</v>
      </c>
      <c r="ES29" s="14">
        <v>1.98</v>
      </c>
      <c r="ET29" s="14">
        <v>6.23</v>
      </c>
      <c r="EU29" s="14">
        <v>10.1</v>
      </c>
      <c r="EV29" s="14">
        <v>0.5</v>
      </c>
      <c r="EZ29" s="14">
        <v>78.760000000000005</v>
      </c>
      <c r="FA29" s="14">
        <v>0.92</v>
      </c>
      <c r="FB29" s="14">
        <v>27.439999999999998</v>
      </c>
      <c r="FM29" s="14">
        <v>3.77</v>
      </c>
      <c r="FN29" s="14">
        <v>13.97</v>
      </c>
      <c r="FP29" s="14">
        <v>67.86</v>
      </c>
      <c r="FT29" s="14">
        <v>1</v>
      </c>
      <c r="FU29" s="14">
        <v>16.04</v>
      </c>
      <c r="FW29" s="14">
        <v>0</v>
      </c>
      <c r="FX29" s="14">
        <v>6.92</v>
      </c>
      <c r="FY29" s="14">
        <v>2</v>
      </c>
      <c r="FZ29" s="14">
        <v>5.92</v>
      </c>
      <c r="GA29" s="14">
        <v>8.73</v>
      </c>
      <c r="GC29" s="14">
        <v>1</v>
      </c>
      <c r="GD29" s="14">
        <v>18.46</v>
      </c>
      <c r="GJ29" s="14">
        <v>2</v>
      </c>
      <c r="GL29" s="14">
        <v>1</v>
      </c>
      <c r="GM29" s="14">
        <v>7</v>
      </c>
      <c r="GN29" s="14">
        <v>3</v>
      </c>
      <c r="GT29" s="14">
        <v>29.12</v>
      </c>
      <c r="HG29" s="14">
        <v>1.62</v>
      </c>
      <c r="HL29" s="14">
        <v>1.67</v>
      </c>
      <c r="HO29" s="14">
        <v>19</v>
      </c>
      <c r="HP29" s="14">
        <v>5</v>
      </c>
      <c r="HS29" s="14">
        <v>26.88</v>
      </c>
      <c r="HY29" s="14">
        <v>2</v>
      </c>
      <c r="ID29" s="14">
        <v>34.549999999999997</v>
      </c>
      <c r="IE29" s="26">
        <f t="shared" si="1"/>
        <v>1199.1000000000001</v>
      </c>
      <c r="IF29" s="27">
        <f t="shared" si="2"/>
        <v>250.6</v>
      </c>
      <c r="IG29" s="27">
        <f t="shared" si="3"/>
        <v>948.50000000000011</v>
      </c>
      <c r="IH29" s="26">
        <v>1016.1356</v>
      </c>
      <c r="II29" s="27">
        <v>229.20959999999999</v>
      </c>
      <c r="IJ29" s="27">
        <f t="shared" si="4"/>
        <v>786.92599999999993</v>
      </c>
    </row>
    <row r="30" spans="1:244" x14ac:dyDescent="0.2">
      <c r="A30" s="14" t="s">
        <v>4</v>
      </c>
      <c r="B30" s="14" t="str">
        <f t="shared" si="0"/>
        <v>33</v>
      </c>
      <c r="C30" s="14">
        <v>33028</v>
      </c>
      <c r="D30" s="14" t="s">
        <v>32</v>
      </c>
      <c r="AD30" s="14">
        <v>6.48</v>
      </c>
      <c r="CU30" s="14">
        <v>1.7</v>
      </c>
      <c r="CV30" s="14">
        <v>5.86</v>
      </c>
      <c r="DF30" s="14">
        <v>9</v>
      </c>
      <c r="DJ30" s="14">
        <v>1.73</v>
      </c>
      <c r="DK30" s="14">
        <v>4</v>
      </c>
      <c r="DL30" s="14">
        <v>15.36</v>
      </c>
      <c r="DR30" s="14">
        <v>1</v>
      </c>
      <c r="DW30" s="14">
        <v>3</v>
      </c>
      <c r="DX30" s="14">
        <v>4.66</v>
      </c>
      <c r="EA30" s="14">
        <v>8.67</v>
      </c>
      <c r="EB30" s="14">
        <v>2</v>
      </c>
      <c r="ED30" s="14">
        <v>2</v>
      </c>
      <c r="EF30" s="14">
        <v>2.92</v>
      </c>
      <c r="EK30" s="14">
        <v>1</v>
      </c>
      <c r="EL30" s="14">
        <v>25.28</v>
      </c>
      <c r="ET30" s="14">
        <v>1</v>
      </c>
      <c r="EZ30" s="14">
        <v>15.81</v>
      </c>
      <c r="FB30" s="14">
        <v>14.78</v>
      </c>
      <c r="FP30" s="14">
        <v>2</v>
      </c>
      <c r="GD30" s="14">
        <v>3</v>
      </c>
      <c r="GK30" s="14">
        <v>0.88</v>
      </c>
      <c r="HC30" s="14">
        <v>1</v>
      </c>
      <c r="HL30" s="14">
        <v>1</v>
      </c>
      <c r="HO30" s="14">
        <v>2</v>
      </c>
      <c r="HS30" s="14">
        <v>11.87</v>
      </c>
      <c r="IA30" s="14">
        <v>1</v>
      </c>
      <c r="ID30" s="14">
        <v>3</v>
      </c>
      <c r="IE30" s="26">
        <f t="shared" si="1"/>
        <v>152</v>
      </c>
      <c r="IF30" s="27">
        <f t="shared" si="2"/>
        <v>14.04</v>
      </c>
      <c r="IG30" s="27">
        <f t="shared" si="3"/>
        <v>137.96</v>
      </c>
      <c r="IH30" s="26">
        <v>163.99800000000002</v>
      </c>
      <c r="II30" s="27">
        <v>14.724</v>
      </c>
      <c r="IJ30" s="27">
        <f t="shared" si="4"/>
        <v>149.27400000000003</v>
      </c>
    </row>
    <row r="31" spans="1:244" x14ac:dyDescent="0.2">
      <c r="A31" s="14" t="s">
        <v>4</v>
      </c>
      <c r="B31" s="14" t="str">
        <f t="shared" si="0"/>
        <v>33</v>
      </c>
      <c r="C31" s="14">
        <v>33030</v>
      </c>
      <c r="D31" s="14" t="s">
        <v>34</v>
      </c>
      <c r="O31" s="14">
        <v>0.16</v>
      </c>
      <c r="AC31" s="14">
        <v>1</v>
      </c>
      <c r="BF31" s="14">
        <v>2</v>
      </c>
      <c r="DF31" s="14">
        <v>8.19</v>
      </c>
      <c r="DK31" s="14">
        <v>2</v>
      </c>
      <c r="DL31" s="14">
        <v>4</v>
      </c>
      <c r="DM31" s="14">
        <v>4.74</v>
      </c>
      <c r="DZ31" s="14">
        <v>9.23</v>
      </c>
      <c r="EA31" s="14">
        <v>3</v>
      </c>
      <c r="EB31" s="14">
        <v>1</v>
      </c>
      <c r="ED31" s="14">
        <v>3</v>
      </c>
      <c r="EE31" s="14">
        <v>2</v>
      </c>
      <c r="EF31" s="14">
        <v>4.67</v>
      </c>
      <c r="EG31" s="14">
        <v>1</v>
      </c>
      <c r="EK31" s="14">
        <v>1</v>
      </c>
      <c r="EL31" s="14">
        <v>2.66</v>
      </c>
      <c r="ET31" s="14">
        <v>1</v>
      </c>
      <c r="EZ31" s="14">
        <v>7.94</v>
      </c>
      <c r="FA31" s="14">
        <v>0.73</v>
      </c>
      <c r="FB31" s="14">
        <v>3.38</v>
      </c>
      <c r="FM31" s="14">
        <v>0</v>
      </c>
      <c r="FP31" s="14">
        <v>2</v>
      </c>
      <c r="FT31" s="14">
        <v>0.94</v>
      </c>
      <c r="FX31" s="14">
        <v>1</v>
      </c>
      <c r="GA31" s="14">
        <v>1</v>
      </c>
      <c r="GD31" s="14">
        <v>2</v>
      </c>
      <c r="HC31" s="14">
        <v>1.08</v>
      </c>
      <c r="HO31" s="14">
        <v>2</v>
      </c>
      <c r="ID31" s="14">
        <v>1.1100000000000001</v>
      </c>
      <c r="IE31" s="26">
        <f t="shared" si="1"/>
        <v>73.83</v>
      </c>
      <c r="IF31" s="27">
        <f t="shared" si="2"/>
        <v>3.16</v>
      </c>
      <c r="IG31" s="27">
        <f t="shared" si="3"/>
        <v>70.67</v>
      </c>
      <c r="IH31" s="26">
        <v>58.536399999999993</v>
      </c>
      <c r="II31" s="27">
        <v>2.7104000000000004</v>
      </c>
      <c r="IJ31" s="27">
        <f t="shared" si="4"/>
        <v>55.825999999999993</v>
      </c>
    </row>
    <row r="32" spans="1:244" x14ac:dyDescent="0.2">
      <c r="A32" s="14" t="s">
        <v>4</v>
      </c>
      <c r="B32" s="14" t="str">
        <f t="shared" si="0"/>
        <v>33</v>
      </c>
      <c r="C32" s="14">
        <v>33032</v>
      </c>
      <c r="D32" s="14" t="s">
        <v>36</v>
      </c>
      <c r="F32" s="14">
        <v>25.41</v>
      </c>
      <c r="I32" s="14">
        <v>247.14000000000001</v>
      </c>
      <c r="K32" s="14">
        <v>3</v>
      </c>
      <c r="L32" s="14">
        <v>2</v>
      </c>
      <c r="M32" s="14">
        <v>35.31</v>
      </c>
      <c r="N32" s="14">
        <v>14.83</v>
      </c>
      <c r="O32" s="14">
        <v>160.94</v>
      </c>
      <c r="P32" s="14">
        <v>48.239999999999995</v>
      </c>
      <c r="Q32" s="14">
        <v>2.92</v>
      </c>
      <c r="R32" s="14">
        <v>26.86</v>
      </c>
      <c r="U32" s="14">
        <v>1</v>
      </c>
      <c r="V32" s="14">
        <v>4</v>
      </c>
      <c r="W32" s="14">
        <v>10.73</v>
      </c>
      <c r="X32" s="14">
        <v>58.25</v>
      </c>
      <c r="Y32" s="14">
        <v>4.09</v>
      </c>
      <c r="Z32" s="14">
        <v>13</v>
      </c>
      <c r="AA32" s="14">
        <v>37.65</v>
      </c>
      <c r="AB32" s="14">
        <v>6.47</v>
      </c>
      <c r="AD32" s="14">
        <v>60.72</v>
      </c>
      <c r="AF32" s="14">
        <v>44.269999999999996</v>
      </c>
      <c r="AG32" s="14">
        <v>316.08999999999997</v>
      </c>
      <c r="AH32" s="14">
        <v>2.56</v>
      </c>
      <c r="AJ32" s="14">
        <v>34.82</v>
      </c>
      <c r="AK32" s="14">
        <v>2.17</v>
      </c>
      <c r="AL32" s="14">
        <v>1</v>
      </c>
      <c r="AM32" s="14">
        <v>2.2400000000000002</v>
      </c>
      <c r="AN32" s="14">
        <v>1</v>
      </c>
      <c r="AQ32" s="14">
        <v>4</v>
      </c>
      <c r="AR32" s="14">
        <v>425.14</v>
      </c>
      <c r="AS32" s="14">
        <v>10</v>
      </c>
      <c r="AW32" s="14">
        <v>149.76</v>
      </c>
      <c r="AX32" s="14">
        <v>206.56</v>
      </c>
      <c r="AY32" s="14">
        <v>22.33</v>
      </c>
      <c r="BA32" s="14">
        <v>21.84</v>
      </c>
      <c r="BE32" s="14">
        <v>10.9</v>
      </c>
      <c r="BF32" s="14">
        <v>272.69</v>
      </c>
      <c r="BJ32" s="14">
        <v>8</v>
      </c>
      <c r="BK32" s="14">
        <v>341.81</v>
      </c>
      <c r="BL32" s="14">
        <v>63.62</v>
      </c>
      <c r="BM32" s="14">
        <v>127.3</v>
      </c>
      <c r="BN32" s="14">
        <v>24.85</v>
      </c>
      <c r="BP32" s="14">
        <v>0.78</v>
      </c>
      <c r="BR32" s="14">
        <v>8</v>
      </c>
      <c r="BS32" s="14">
        <v>1</v>
      </c>
      <c r="BU32" s="14">
        <v>81.259999999999991</v>
      </c>
      <c r="BV32" s="14">
        <v>4</v>
      </c>
      <c r="BW32" s="14">
        <v>12.51</v>
      </c>
      <c r="BX32" s="14">
        <v>16</v>
      </c>
      <c r="BZ32" s="14">
        <v>208.13</v>
      </c>
      <c r="CA32" s="14">
        <v>296.01</v>
      </c>
      <c r="CB32" s="14">
        <v>461.41999999999996</v>
      </c>
      <c r="CC32" s="14">
        <v>31.85</v>
      </c>
      <c r="CD32" s="14">
        <v>464.74</v>
      </c>
      <c r="CE32" s="14">
        <v>717.56999999999994</v>
      </c>
      <c r="CF32" s="14">
        <v>51.6</v>
      </c>
      <c r="CG32" s="14">
        <v>3</v>
      </c>
      <c r="CH32" s="14">
        <v>63.11</v>
      </c>
      <c r="CI32" s="14">
        <v>23.39</v>
      </c>
      <c r="CL32" s="14">
        <v>50.21</v>
      </c>
      <c r="CM32" s="14">
        <v>23.85</v>
      </c>
      <c r="CN32" s="14">
        <v>13</v>
      </c>
      <c r="CO32" s="14">
        <v>2</v>
      </c>
      <c r="CR32" s="14">
        <v>53.07</v>
      </c>
      <c r="CS32" s="14">
        <v>50.570000000000007</v>
      </c>
      <c r="CT32" s="14">
        <v>266.10000000000002</v>
      </c>
      <c r="CU32" s="14">
        <v>169.85999999999999</v>
      </c>
      <c r="CV32" s="14">
        <v>199.78000000000003</v>
      </c>
      <c r="CW32" s="14">
        <v>74.42</v>
      </c>
      <c r="CY32" s="14">
        <v>127.98</v>
      </c>
      <c r="CZ32" s="14">
        <v>17</v>
      </c>
      <c r="DA32" s="14">
        <v>12.85</v>
      </c>
      <c r="DB32" s="14">
        <v>221.96</v>
      </c>
      <c r="DC32" s="14">
        <v>20.240000000000002</v>
      </c>
      <c r="DD32" s="14">
        <v>16.259999999999998</v>
      </c>
      <c r="DE32" s="14">
        <v>7.46</v>
      </c>
      <c r="DF32" s="14">
        <v>555.89</v>
      </c>
      <c r="DG32" s="14">
        <v>3.36</v>
      </c>
      <c r="DI32" s="14">
        <v>5.88</v>
      </c>
      <c r="DJ32" s="14">
        <v>18.14</v>
      </c>
      <c r="DK32" s="14">
        <v>748.3599999999999</v>
      </c>
      <c r="DL32" s="14">
        <v>706.45999999999992</v>
      </c>
      <c r="DM32" s="14">
        <v>53.06</v>
      </c>
      <c r="DN32" s="14">
        <v>516.17999999999995</v>
      </c>
      <c r="DO32" s="14">
        <v>548.99</v>
      </c>
      <c r="DP32" s="14">
        <v>339.82</v>
      </c>
      <c r="DQ32" s="14">
        <v>42.5</v>
      </c>
      <c r="DR32" s="14">
        <v>587.56000000000006</v>
      </c>
      <c r="DS32" s="14">
        <v>55.55</v>
      </c>
      <c r="DT32" s="14">
        <v>198.37</v>
      </c>
      <c r="DU32" s="14">
        <v>514.80999999999995</v>
      </c>
      <c r="DV32" s="14">
        <v>199.25</v>
      </c>
      <c r="DW32" s="14">
        <v>390.32000000000005</v>
      </c>
      <c r="DX32" s="14">
        <v>519.96</v>
      </c>
      <c r="DY32" s="14">
        <v>184.49</v>
      </c>
      <c r="DZ32" s="14">
        <v>1056.17</v>
      </c>
      <c r="EA32" s="14">
        <v>463.35</v>
      </c>
      <c r="EB32" s="14">
        <v>137.12</v>
      </c>
      <c r="EC32" s="14">
        <v>79.61</v>
      </c>
      <c r="ED32" s="14">
        <v>527.99</v>
      </c>
      <c r="EE32" s="14">
        <v>298.82</v>
      </c>
      <c r="EF32" s="14">
        <v>1466.22</v>
      </c>
      <c r="EG32" s="14">
        <v>162.53</v>
      </c>
      <c r="EH32" s="14">
        <v>123.70000000000002</v>
      </c>
      <c r="EI32" s="14">
        <v>142.65</v>
      </c>
      <c r="EJ32" s="14">
        <v>11</v>
      </c>
      <c r="EK32" s="14">
        <v>297.04999999999995</v>
      </c>
      <c r="EL32" s="14">
        <v>1241.48</v>
      </c>
      <c r="ER32" s="14">
        <v>1749.34</v>
      </c>
      <c r="ES32" s="14">
        <v>2327.29</v>
      </c>
      <c r="ET32" s="14">
        <v>241.47</v>
      </c>
      <c r="EU32" s="14">
        <v>47.75</v>
      </c>
      <c r="EV32" s="14">
        <v>115.44</v>
      </c>
      <c r="EW32" s="14">
        <v>32.25</v>
      </c>
      <c r="EZ32" s="14">
        <v>1459.28</v>
      </c>
      <c r="FA32" s="14">
        <v>609.29</v>
      </c>
      <c r="FB32" s="14">
        <v>994.19999999999993</v>
      </c>
      <c r="FC32" s="14">
        <v>59.18</v>
      </c>
      <c r="FD32" s="14">
        <v>5</v>
      </c>
      <c r="FE32" s="14">
        <v>42.69</v>
      </c>
      <c r="FF32" s="14">
        <v>12.58</v>
      </c>
      <c r="FG32" s="14">
        <v>5.13</v>
      </c>
      <c r="FH32" s="14">
        <v>15.95</v>
      </c>
      <c r="FI32" s="14">
        <v>98.96</v>
      </c>
      <c r="FL32" s="14">
        <v>21.15</v>
      </c>
      <c r="FM32" s="14">
        <v>630.23</v>
      </c>
      <c r="FN32" s="14">
        <v>332.64</v>
      </c>
      <c r="FO32" s="14">
        <v>2.9</v>
      </c>
      <c r="FP32" s="14">
        <v>1007.15</v>
      </c>
      <c r="FQ32" s="14">
        <v>5.03</v>
      </c>
      <c r="FR32" s="14">
        <v>28.5</v>
      </c>
      <c r="FS32" s="14">
        <v>25</v>
      </c>
      <c r="FT32" s="14">
        <v>128.17000000000002</v>
      </c>
      <c r="FU32" s="14">
        <v>421.69</v>
      </c>
      <c r="FW32" s="14">
        <v>85.08</v>
      </c>
      <c r="FX32" s="14">
        <v>413.62</v>
      </c>
      <c r="FY32" s="14">
        <v>223.22</v>
      </c>
      <c r="FZ32" s="14">
        <v>734.01</v>
      </c>
      <c r="GA32" s="14">
        <v>1019.14</v>
      </c>
      <c r="GB32" s="14">
        <v>106.11999999999999</v>
      </c>
      <c r="GC32" s="14">
        <v>154.80000000000001</v>
      </c>
      <c r="GD32" s="14">
        <v>604.54</v>
      </c>
      <c r="GE32" s="14">
        <v>158.12</v>
      </c>
      <c r="GF32" s="14">
        <v>109.82000000000001</v>
      </c>
      <c r="GG32" s="14">
        <v>4.6500000000000004</v>
      </c>
      <c r="GH32" s="14">
        <v>73.7</v>
      </c>
      <c r="GI32" s="14">
        <v>6.08</v>
      </c>
      <c r="GJ32" s="14">
        <v>113.14</v>
      </c>
      <c r="GK32" s="14">
        <v>36.1</v>
      </c>
      <c r="GL32" s="14">
        <v>37.909999999999997</v>
      </c>
      <c r="GM32" s="14">
        <v>390.81</v>
      </c>
      <c r="GN32" s="14">
        <v>34</v>
      </c>
      <c r="GO32" s="14">
        <v>8</v>
      </c>
      <c r="GP32" s="14">
        <v>4.74</v>
      </c>
      <c r="GQ32" s="14">
        <v>65.5</v>
      </c>
      <c r="GR32" s="14">
        <v>1</v>
      </c>
      <c r="GS32" s="14">
        <v>2</v>
      </c>
      <c r="GT32" s="14">
        <v>1863.65</v>
      </c>
      <c r="GV32" s="14">
        <v>88.7</v>
      </c>
      <c r="GW32" s="14">
        <v>6</v>
      </c>
      <c r="GX32" s="14">
        <v>334.83000000000004</v>
      </c>
      <c r="GY32" s="14">
        <v>18.72</v>
      </c>
      <c r="GZ32" s="14">
        <v>1.8</v>
      </c>
      <c r="HA32" s="14">
        <v>115.24</v>
      </c>
      <c r="HB32" s="14">
        <v>584.01</v>
      </c>
      <c r="HC32" s="14">
        <v>176.48000000000002</v>
      </c>
      <c r="HD32" s="14">
        <v>41.79</v>
      </c>
      <c r="HE32" s="14">
        <v>30.59</v>
      </c>
      <c r="HF32" s="14">
        <v>21.62</v>
      </c>
      <c r="HG32" s="14">
        <v>782.6099999999999</v>
      </c>
      <c r="HH32" s="14">
        <v>12.23</v>
      </c>
      <c r="HI32" s="14">
        <v>17.07</v>
      </c>
      <c r="HJ32" s="14">
        <v>24.65</v>
      </c>
      <c r="HK32" s="14">
        <v>16.579999999999998</v>
      </c>
      <c r="HL32" s="14">
        <v>227</v>
      </c>
      <c r="HM32" s="14">
        <v>44.05</v>
      </c>
      <c r="HN32" s="14">
        <v>311.36</v>
      </c>
      <c r="HO32" s="14">
        <v>692.56</v>
      </c>
      <c r="HP32" s="14">
        <v>356.36</v>
      </c>
      <c r="HR32" s="14">
        <v>18.05</v>
      </c>
      <c r="HS32" s="14">
        <v>694.95999999999992</v>
      </c>
      <c r="HT32" s="14">
        <v>92.26</v>
      </c>
      <c r="HU32" s="14">
        <v>202.87</v>
      </c>
      <c r="HV32" s="14">
        <v>283.77999999999997</v>
      </c>
      <c r="HW32" s="14">
        <v>157.39000000000001</v>
      </c>
      <c r="HY32" s="14">
        <v>88.52</v>
      </c>
      <c r="HZ32" s="14">
        <v>227.31</v>
      </c>
      <c r="IA32" s="14">
        <v>103.28</v>
      </c>
      <c r="IB32" s="14">
        <v>15.860000000000001</v>
      </c>
      <c r="IC32" s="14">
        <v>133.06</v>
      </c>
      <c r="ID32" s="14">
        <v>1238.74</v>
      </c>
      <c r="IE32" s="26">
        <f t="shared" si="1"/>
        <v>42651.470000000008</v>
      </c>
      <c r="IF32" s="27">
        <f t="shared" si="2"/>
        <v>6593.6200000000008</v>
      </c>
      <c r="IG32" s="27">
        <f t="shared" si="3"/>
        <v>36057.850000000006</v>
      </c>
      <c r="IH32" s="26">
        <v>32858.288800000002</v>
      </c>
      <c r="II32" s="27">
        <v>5793.8048000000017</v>
      </c>
      <c r="IJ32" s="27">
        <f t="shared" si="4"/>
        <v>27064.484</v>
      </c>
    </row>
    <row r="33" spans="1:244" x14ac:dyDescent="0.2">
      <c r="A33" s="14" t="s">
        <v>4</v>
      </c>
      <c r="B33" s="14" t="str">
        <f t="shared" si="0"/>
        <v>33</v>
      </c>
      <c r="C33" s="14">
        <v>33033</v>
      </c>
      <c r="D33" s="14" t="s">
        <v>37</v>
      </c>
      <c r="I33" s="14">
        <v>7.99</v>
      </c>
      <c r="O33" s="14">
        <v>17.7</v>
      </c>
      <c r="R33" s="14">
        <v>6.91</v>
      </c>
      <c r="V33" s="14">
        <v>1</v>
      </c>
      <c r="AQ33" s="14">
        <v>15.92</v>
      </c>
      <c r="AR33" s="14">
        <v>20.78</v>
      </c>
      <c r="BF33" s="14">
        <v>19.5</v>
      </c>
      <c r="BL33" s="14">
        <v>13</v>
      </c>
      <c r="BM33" s="14">
        <v>1</v>
      </c>
      <c r="BW33" s="14">
        <v>7.45</v>
      </c>
      <c r="CA33" s="14">
        <v>30.5</v>
      </c>
      <c r="CO33" s="14">
        <v>2</v>
      </c>
      <c r="CT33" s="14">
        <v>29.94</v>
      </c>
      <c r="DF33" s="14">
        <v>18.57</v>
      </c>
      <c r="DK33" s="14">
        <v>15.28</v>
      </c>
      <c r="DL33" s="14">
        <v>51.249999999999993</v>
      </c>
      <c r="DM33" s="14">
        <v>1</v>
      </c>
      <c r="DN33" s="14">
        <v>5.23</v>
      </c>
      <c r="DO33" s="14">
        <v>5</v>
      </c>
      <c r="DP33" s="14">
        <v>6.88</v>
      </c>
      <c r="DR33" s="14">
        <v>9.98</v>
      </c>
      <c r="DW33" s="14">
        <v>11.06</v>
      </c>
      <c r="DX33" s="14">
        <v>6</v>
      </c>
      <c r="DZ33" s="14">
        <v>19.43</v>
      </c>
      <c r="EA33" s="14">
        <v>14.19</v>
      </c>
      <c r="ED33" s="14">
        <v>4</v>
      </c>
      <c r="EE33" s="14">
        <v>2</v>
      </c>
      <c r="EF33" s="14">
        <v>17.579999999999998</v>
      </c>
      <c r="EG33" s="14">
        <v>3</v>
      </c>
      <c r="EK33" s="14">
        <v>6</v>
      </c>
      <c r="EL33" s="14">
        <v>11.87</v>
      </c>
      <c r="ET33" s="14">
        <v>2</v>
      </c>
      <c r="EZ33" s="14">
        <v>27.73</v>
      </c>
      <c r="FA33" s="14">
        <v>0.67</v>
      </c>
      <c r="FB33" s="14">
        <v>27.53</v>
      </c>
      <c r="FP33" s="14">
        <v>11</v>
      </c>
      <c r="FT33" s="14">
        <v>1</v>
      </c>
      <c r="FU33" s="14">
        <v>2</v>
      </c>
      <c r="FX33" s="14">
        <v>10</v>
      </c>
      <c r="FY33" s="14">
        <v>2</v>
      </c>
      <c r="FZ33" s="14">
        <v>1</v>
      </c>
      <c r="GA33" s="14">
        <v>29.83</v>
      </c>
      <c r="GC33" s="14">
        <v>2.71</v>
      </c>
      <c r="GD33" s="14">
        <v>13</v>
      </c>
      <c r="GH33" s="14">
        <v>1</v>
      </c>
      <c r="GJ33" s="14">
        <v>3.21</v>
      </c>
      <c r="GK33" s="14">
        <v>1</v>
      </c>
      <c r="GM33" s="14">
        <v>6.5</v>
      </c>
      <c r="GN33" s="14">
        <v>2</v>
      </c>
      <c r="GQ33" s="14">
        <v>6</v>
      </c>
      <c r="GT33" s="14">
        <v>6.35</v>
      </c>
      <c r="HC33" s="14">
        <v>4.9000000000000004</v>
      </c>
      <c r="HM33" s="14">
        <v>1</v>
      </c>
      <c r="HO33" s="14">
        <v>8.8000000000000007</v>
      </c>
      <c r="HP33" s="14">
        <v>4.8600000000000003</v>
      </c>
      <c r="HW33" s="14">
        <v>1</v>
      </c>
      <c r="HZ33" s="14">
        <v>2.72</v>
      </c>
      <c r="IB33" s="14">
        <v>1</v>
      </c>
      <c r="ID33" s="14">
        <v>20.009999999999998</v>
      </c>
      <c r="IE33" s="26">
        <f t="shared" si="1"/>
        <v>582.83000000000004</v>
      </c>
      <c r="IF33" s="27">
        <f t="shared" si="2"/>
        <v>173.69</v>
      </c>
      <c r="IG33" s="27">
        <f t="shared" si="3"/>
        <v>409.14000000000004</v>
      </c>
      <c r="IH33" s="26">
        <v>435.18439999999998</v>
      </c>
      <c r="II33" s="27">
        <v>136.60240000000002</v>
      </c>
      <c r="IJ33" s="27">
        <f t="shared" si="4"/>
        <v>298.58199999999999</v>
      </c>
    </row>
    <row r="34" spans="1:244" x14ac:dyDescent="0.2">
      <c r="A34" s="14" t="s">
        <v>4</v>
      </c>
      <c r="B34" s="14" t="str">
        <f t="shared" si="0"/>
        <v>33</v>
      </c>
      <c r="C34" s="14">
        <v>33034</v>
      </c>
      <c r="D34" s="14" t="s">
        <v>38</v>
      </c>
      <c r="O34" s="14">
        <v>4</v>
      </c>
      <c r="BB34" s="14">
        <v>5</v>
      </c>
      <c r="BF34" s="14">
        <v>1</v>
      </c>
      <c r="BM34" s="14">
        <v>1</v>
      </c>
      <c r="CM34" s="14">
        <v>2</v>
      </c>
      <c r="DF34" s="14">
        <v>1</v>
      </c>
      <c r="DK34" s="14">
        <v>2</v>
      </c>
      <c r="DL34" s="14">
        <v>3</v>
      </c>
      <c r="DO34" s="14">
        <v>2</v>
      </c>
      <c r="DR34" s="14">
        <v>2</v>
      </c>
      <c r="DS34" s="14">
        <v>2</v>
      </c>
      <c r="DW34" s="14">
        <v>4</v>
      </c>
      <c r="DZ34" s="14">
        <v>0.57999999999999996</v>
      </c>
      <c r="EA34" s="14">
        <v>1</v>
      </c>
      <c r="EE34" s="14">
        <v>1.37</v>
      </c>
      <c r="EF34" s="14">
        <v>1.92</v>
      </c>
      <c r="EG34" s="14">
        <v>1</v>
      </c>
      <c r="EK34" s="14">
        <v>1</v>
      </c>
      <c r="ET34" s="14">
        <v>1.75</v>
      </c>
      <c r="EW34" s="14">
        <v>1</v>
      </c>
      <c r="EZ34" s="14">
        <v>12.86</v>
      </c>
      <c r="FA34" s="14">
        <v>1.58</v>
      </c>
      <c r="FB34" s="14">
        <v>2.4</v>
      </c>
      <c r="GC34" s="14">
        <v>3</v>
      </c>
      <c r="GD34" s="14">
        <v>3</v>
      </c>
      <c r="GE34" s="14">
        <v>2</v>
      </c>
      <c r="GF34" s="14">
        <v>2</v>
      </c>
      <c r="GJ34" s="14">
        <v>1</v>
      </c>
      <c r="GM34" s="14">
        <v>2</v>
      </c>
      <c r="HO34" s="14">
        <v>2</v>
      </c>
      <c r="HP34" s="14">
        <v>1</v>
      </c>
      <c r="HW34" s="14">
        <v>3</v>
      </c>
      <c r="IE34" s="26">
        <f t="shared" si="1"/>
        <v>74.459999999999994</v>
      </c>
      <c r="IF34" s="27">
        <f t="shared" si="2"/>
        <v>13</v>
      </c>
      <c r="IG34" s="27">
        <f t="shared" si="3"/>
        <v>61.459999999999994</v>
      </c>
      <c r="IH34" s="26">
        <v>85.088000000000008</v>
      </c>
      <c r="II34" s="27">
        <v>11.520000000000003</v>
      </c>
      <c r="IJ34" s="27">
        <f t="shared" si="4"/>
        <v>73.568000000000012</v>
      </c>
    </row>
    <row r="35" spans="1:244" x14ac:dyDescent="0.2">
      <c r="A35" s="14" t="s">
        <v>4</v>
      </c>
      <c r="B35" s="14" t="str">
        <f t="shared" si="0"/>
        <v>33</v>
      </c>
      <c r="C35" s="14">
        <v>33035</v>
      </c>
      <c r="D35" s="14" t="s">
        <v>39</v>
      </c>
      <c r="E35" s="14">
        <v>1</v>
      </c>
      <c r="I35" s="14">
        <v>39.450000000000003</v>
      </c>
      <c r="K35" s="14">
        <v>178.48</v>
      </c>
      <c r="M35" s="14">
        <v>7.33</v>
      </c>
      <c r="N35" s="14">
        <v>6.56</v>
      </c>
      <c r="O35" s="14">
        <v>3.17</v>
      </c>
      <c r="P35" s="14">
        <v>43.49</v>
      </c>
      <c r="R35" s="14">
        <v>3.98</v>
      </c>
      <c r="V35" s="14">
        <v>2</v>
      </c>
      <c r="W35" s="14">
        <v>68.789999999999992</v>
      </c>
      <c r="X35" s="14">
        <v>1</v>
      </c>
      <c r="AA35" s="14">
        <v>7.09</v>
      </c>
      <c r="AC35" s="14">
        <v>16.850000000000001</v>
      </c>
      <c r="AD35" s="14">
        <v>13.67</v>
      </c>
      <c r="AF35" s="14">
        <v>1</v>
      </c>
      <c r="AG35" s="14">
        <v>169.29000000000002</v>
      </c>
      <c r="AH35" s="14">
        <v>1</v>
      </c>
      <c r="AJ35" s="14">
        <v>12.78</v>
      </c>
      <c r="AL35" s="14">
        <v>11.53</v>
      </c>
      <c r="AR35" s="14">
        <v>12.53</v>
      </c>
      <c r="AY35" s="14">
        <v>5.92</v>
      </c>
      <c r="BB35" s="14">
        <v>226.54</v>
      </c>
      <c r="BC35" s="14">
        <v>55.56</v>
      </c>
      <c r="BF35" s="14">
        <v>215.95</v>
      </c>
      <c r="BG35" s="14">
        <v>19.700000000000003</v>
      </c>
      <c r="BK35" s="14">
        <v>86.66</v>
      </c>
      <c r="BL35" s="14">
        <v>17.75</v>
      </c>
      <c r="BM35" s="14">
        <v>61.87</v>
      </c>
      <c r="BZ35" s="14">
        <v>8</v>
      </c>
      <c r="CA35" s="14">
        <v>4</v>
      </c>
      <c r="CB35" s="14">
        <v>492.65</v>
      </c>
      <c r="CD35" s="14">
        <v>40.36</v>
      </c>
      <c r="CE35" s="14">
        <v>411.74</v>
      </c>
      <c r="CG35" s="14">
        <v>15.5</v>
      </c>
      <c r="CI35" s="14">
        <v>118.41</v>
      </c>
      <c r="CM35" s="14">
        <v>10</v>
      </c>
      <c r="CR35" s="14">
        <v>4</v>
      </c>
      <c r="CT35" s="14">
        <v>56.900000000000006</v>
      </c>
      <c r="CU35" s="14">
        <v>10.47</v>
      </c>
      <c r="DC35" s="14">
        <v>14.93</v>
      </c>
      <c r="DF35" s="14">
        <v>33.11</v>
      </c>
      <c r="DG35" s="14">
        <v>7</v>
      </c>
      <c r="DH35" s="14">
        <v>25.1</v>
      </c>
      <c r="DI35" s="14">
        <v>18.11</v>
      </c>
      <c r="DJ35" s="14">
        <v>10.59</v>
      </c>
      <c r="DK35" s="14">
        <v>93.9</v>
      </c>
      <c r="DL35" s="14">
        <v>89.42</v>
      </c>
      <c r="DM35" s="14">
        <v>1.89</v>
      </c>
      <c r="DN35" s="14">
        <v>1</v>
      </c>
      <c r="DO35" s="14">
        <v>64.19</v>
      </c>
      <c r="DP35" s="14">
        <v>21</v>
      </c>
      <c r="DR35" s="14">
        <v>45.15</v>
      </c>
      <c r="DS35" s="14">
        <v>1</v>
      </c>
      <c r="DT35" s="14">
        <v>28.66</v>
      </c>
      <c r="DU35" s="14">
        <v>3</v>
      </c>
      <c r="DW35" s="14">
        <v>78.069999999999993</v>
      </c>
      <c r="DX35" s="14">
        <v>41.18</v>
      </c>
      <c r="DY35" s="14">
        <v>41.65</v>
      </c>
      <c r="DZ35" s="14">
        <v>50.71</v>
      </c>
      <c r="EA35" s="14">
        <v>30.36</v>
      </c>
      <c r="EB35" s="14">
        <v>6.36</v>
      </c>
      <c r="ED35" s="14">
        <v>8.17</v>
      </c>
      <c r="EE35" s="14">
        <v>5</v>
      </c>
      <c r="EF35" s="14">
        <v>45.59</v>
      </c>
      <c r="EG35" s="14">
        <v>13.68</v>
      </c>
      <c r="EH35" s="14">
        <v>32.57</v>
      </c>
      <c r="EK35" s="14">
        <v>7</v>
      </c>
      <c r="EL35" s="14">
        <v>136.69999999999999</v>
      </c>
      <c r="ES35" s="14">
        <v>40</v>
      </c>
      <c r="ET35" s="14">
        <v>50.699999999999996</v>
      </c>
      <c r="EV35" s="14">
        <v>1.25</v>
      </c>
      <c r="EZ35" s="14">
        <v>82.65</v>
      </c>
      <c r="FA35" s="14">
        <v>19.93</v>
      </c>
      <c r="FB35" s="14">
        <v>43.07</v>
      </c>
      <c r="FM35" s="14">
        <v>22.58</v>
      </c>
      <c r="FN35" s="14">
        <v>4.45</v>
      </c>
      <c r="FP35" s="14">
        <v>22.4</v>
      </c>
      <c r="FQ35" s="14">
        <v>0</v>
      </c>
      <c r="FT35" s="14">
        <v>3.33</v>
      </c>
      <c r="FU35" s="14">
        <v>7</v>
      </c>
      <c r="FW35" s="14">
        <v>4</v>
      </c>
      <c r="FX35" s="14">
        <v>26.689999999999998</v>
      </c>
      <c r="FZ35" s="14">
        <v>2</v>
      </c>
      <c r="GA35" s="14">
        <v>11.99</v>
      </c>
      <c r="GC35" s="14">
        <v>7</v>
      </c>
      <c r="GD35" s="14">
        <v>26</v>
      </c>
      <c r="GE35" s="14">
        <v>1</v>
      </c>
      <c r="GF35" s="14">
        <v>1</v>
      </c>
      <c r="GI35" s="14">
        <v>1</v>
      </c>
      <c r="GJ35" s="14">
        <v>3</v>
      </c>
      <c r="GK35" s="14">
        <v>2</v>
      </c>
      <c r="GL35" s="14">
        <v>2</v>
      </c>
      <c r="GM35" s="14">
        <v>55.2</v>
      </c>
      <c r="GN35" s="14">
        <v>4.96</v>
      </c>
      <c r="GQ35" s="14">
        <v>16</v>
      </c>
      <c r="GS35" s="14">
        <v>1</v>
      </c>
      <c r="GT35" s="14">
        <v>18.87</v>
      </c>
      <c r="GV35" s="14">
        <v>6.39</v>
      </c>
      <c r="HB35" s="14">
        <v>10.92</v>
      </c>
      <c r="HC35" s="14">
        <v>3.76</v>
      </c>
      <c r="HG35" s="14">
        <v>3</v>
      </c>
      <c r="HJ35" s="14">
        <v>3.5</v>
      </c>
      <c r="HK35" s="14">
        <v>1</v>
      </c>
      <c r="HL35" s="14">
        <v>3</v>
      </c>
      <c r="HO35" s="14">
        <v>28.11</v>
      </c>
      <c r="HP35" s="14">
        <v>15</v>
      </c>
      <c r="HS35" s="14">
        <v>2.64</v>
      </c>
      <c r="HV35" s="14">
        <v>1</v>
      </c>
      <c r="HW35" s="14">
        <v>6.77</v>
      </c>
      <c r="HY35" s="14">
        <v>19</v>
      </c>
      <c r="HZ35" s="14">
        <v>3</v>
      </c>
      <c r="IA35" s="14">
        <v>0.84</v>
      </c>
      <c r="IB35" s="14">
        <v>1</v>
      </c>
      <c r="IC35" s="14">
        <v>8.91</v>
      </c>
      <c r="ID35" s="14">
        <v>102.52000000000001</v>
      </c>
      <c r="IE35" s="26">
        <f t="shared" si="1"/>
        <v>4119.49</v>
      </c>
      <c r="IF35" s="27">
        <f t="shared" si="2"/>
        <v>2476.8999999999996</v>
      </c>
      <c r="IG35" s="27">
        <f t="shared" si="3"/>
        <v>1642.5900000000001</v>
      </c>
      <c r="IH35" s="26">
        <v>3305.1392000000005</v>
      </c>
      <c r="II35" s="27">
        <v>2248.5952000000002</v>
      </c>
      <c r="IJ35" s="27">
        <f t="shared" si="4"/>
        <v>1056.5440000000003</v>
      </c>
    </row>
    <row r="36" spans="1:244" x14ac:dyDescent="0.2">
      <c r="A36" s="14" t="s">
        <v>4</v>
      </c>
      <c r="B36" s="14" t="str">
        <f t="shared" si="0"/>
        <v>33</v>
      </c>
      <c r="C36" s="14">
        <v>33036</v>
      </c>
      <c r="D36" s="14" t="s">
        <v>40</v>
      </c>
      <c r="I36" s="14">
        <v>44.59</v>
      </c>
      <c r="N36" s="14">
        <v>3.58</v>
      </c>
      <c r="O36" s="14">
        <v>3</v>
      </c>
      <c r="V36" s="14">
        <v>1</v>
      </c>
      <c r="W36" s="14">
        <v>3</v>
      </c>
      <c r="X36" s="14">
        <v>6</v>
      </c>
      <c r="AC36" s="14">
        <v>1</v>
      </c>
      <c r="AD36" s="14">
        <v>2</v>
      </c>
      <c r="BF36" s="14">
        <v>159.66</v>
      </c>
      <c r="BK36" s="14">
        <v>25.869999999999997</v>
      </c>
      <c r="BM36" s="14">
        <v>3</v>
      </c>
      <c r="CD36" s="14">
        <v>51.68</v>
      </c>
      <c r="CE36" s="14">
        <v>4.5</v>
      </c>
      <c r="CN36" s="14">
        <v>1</v>
      </c>
      <c r="CR36" s="14">
        <v>1</v>
      </c>
      <c r="CT36" s="14">
        <v>33.4</v>
      </c>
      <c r="CU36" s="14">
        <v>5</v>
      </c>
      <c r="CV36" s="14">
        <v>4</v>
      </c>
      <c r="DA36" s="14">
        <v>2</v>
      </c>
      <c r="DF36" s="14">
        <v>31.66</v>
      </c>
      <c r="DK36" s="14">
        <v>39.49</v>
      </c>
      <c r="DL36" s="14">
        <v>37.5</v>
      </c>
      <c r="DM36" s="14">
        <v>6.64</v>
      </c>
      <c r="DO36" s="14">
        <v>10</v>
      </c>
      <c r="DP36" s="14">
        <v>2</v>
      </c>
      <c r="DR36" s="14">
        <v>14</v>
      </c>
      <c r="DS36" s="14">
        <v>2</v>
      </c>
      <c r="DT36" s="14">
        <v>1</v>
      </c>
      <c r="DU36" s="14">
        <v>8.85</v>
      </c>
      <c r="DW36" s="14">
        <v>1</v>
      </c>
      <c r="DX36" s="14">
        <v>4</v>
      </c>
      <c r="DZ36" s="14">
        <v>44.45</v>
      </c>
      <c r="EA36" s="14">
        <v>22.5</v>
      </c>
      <c r="EB36" s="14">
        <v>2</v>
      </c>
      <c r="EC36" s="14">
        <v>1</v>
      </c>
      <c r="ED36" s="14">
        <v>25.520000000000003</v>
      </c>
      <c r="EE36" s="14">
        <v>10</v>
      </c>
      <c r="EF36" s="14">
        <v>34.47</v>
      </c>
      <c r="EG36" s="14">
        <v>8.08</v>
      </c>
      <c r="EK36" s="14">
        <v>14.83</v>
      </c>
      <c r="EL36" s="14">
        <v>34.590000000000003</v>
      </c>
      <c r="ET36" s="14">
        <v>4</v>
      </c>
      <c r="EV36" s="14">
        <v>3</v>
      </c>
      <c r="EZ36" s="14">
        <v>64.47</v>
      </c>
      <c r="FB36" s="14">
        <v>47.3</v>
      </c>
      <c r="FC36" s="14">
        <v>0.5</v>
      </c>
      <c r="FM36" s="14">
        <v>1</v>
      </c>
      <c r="FN36" s="14">
        <v>1</v>
      </c>
      <c r="FP36" s="14">
        <v>15</v>
      </c>
      <c r="FT36" s="14">
        <v>2</v>
      </c>
      <c r="FU36" s="14">
        <v>2.75</v>
      </c>
      <c r="FW36" s="14">
        <v>0</v>
      </c>
      <c r="FX36" s="14">
        <v>4</v>
      </c>
      <c r="FY36" s="14">
        <v>1</v>
      </c>
      <c r="FZ36" s="14">
        <v>2</v>
      </c>
      <c r="GA36" s="14">
        <v>5</v>
      </c>
      <c r="GC36" s="14">
        <v>3.8</v>
      </c>
      <c r="GD36" s="14">
        <v>19.52</v>
      </c>
      <c r="GE36" s="14">
        <v>2</v>
      </c>
      <c r="GJ36" s="14">
        <v>5.1899999999999995</v>
      </c>
      <c r="GK36" s="14">
        <v>2</v>
      </c>
      <c r="GM36" s="14">
        <v>8.67</v>
      </c>
      <c r="GN36" s="14">
        <v>2</v>
      </c>
      <c r="GT36" s="14">
        <v>0.91</v>
      </c>
      <c r="GV36" s="14">
        <v>1</v>
      </c>
      <c r="GW36" s="14">
        <v>1</v>
      </c>
      <c r="HB36" s="14">
        <v>3.2</v>
      </c>
      <c r="HC36" s="14">
        <v>4</v>
      </c>
      <c r="HD36" s="14">
        <v>2</v>
      </c>
      <c r="HF36" s="14">
        <v>6.55</v>
      </c>
      <c r="HG36" s="14">
        <v>4</v>
      </c>
      <c r="HN36" s="14">
        <v>163.78</v>
      </c>
      <c r="HO36" s="14">
        <v>13.25</v>
      </c>
      <c r="HP36" s="14">
        <v>4</v>
      </c>
      <c r="HS36" s="14">
        <v>13.38</v>
      </c>
      <c r="HU36" s="14">
        <v>1</v>
      </c>
      <c r="HX36" s="14">
        <v>7.52</v>
      </c>
      <c r="HZ36" s="14">
        <v>5.73</v>
      </c>
      <c r="IB36" s="14">
        <v>1</v>
      </c>
      <c r="IC36" s="14">
        <v>2</v>
      </c>
      <c r="ID36" s="14">
        <v>41.98</v>
      </c>
      <c r="IE36" s="26">
        <f t="shared" si="1"/>
        <v>1183.3600000000004</v>
      </c>
      <c r="IF36" s="27">
        <f t="shared" si="2"/>
        <v>355.28</v>
      </c>
      <c r="IG36" s="27">
        <f t="shared" si="3"/>
        <v>828.08000000000038</v>
      </c>
      <c r="IH36" s="26">
        <v>1533.5811999999999</v>
      </c>
      <c r="II36" s="27">
        <v>306.2792</v>
      </c>
      <c r="IJ36" s="27">
        <f t="shared" si="4"/>
        <v>1227.3019999999999</v>
      </c>
    </row>
    <row r="37" spans="1:244" x14ac:dyDescent="0.2">
      <c r="A37" s="14" t="s">
        <v>4</v>
      </c>
      <c r="B37" s="14" t="str">
        <f t="shared" si="0"/>
        <v>33</v>
      </c>
      <c r="C37" s="14">
        <v>33037</v>
      </c>
      <c r="D37" s="14" t="s">
        <v>41</v>
      </c>
      <c r="I37" s="14">
        <v>8.68</v>
      </c>
      <c r="K37" s="14">
        <v>18.920000000000002</v>
      </c>
      <c r="M37" s="14">
        <v>139.01</v>
      </c>
      <c r="O37" s="14">
        <v>33.54</v>
      </c>
      <c r="P37" s="14">
        <v>42.8</v>
      </c>
      <c r="R37" s="14">
        <v>7.74</v>
      </c>
      <c r="AD37" s="14">
        <v>17.990000000000002</v>
      </c>
      <c r="AG37" s="14">
        <v>2.81</v>
      </c>
      <c r="AU37" s="14">
        <v>0</v>
      </c>
      <c r="AX37" s="14">
        <v>8.5</v>
      </c>
      <c r="BE37" s="14">
        <v>10</v>
      </c>
      <c r="BF37" s="14">
        <v>31.990000000000002</v>
      </c>
      <c r="BK37" s="14">
        <v>7</v>
      </c>
      <c r="BU37" s="14">
        <v>78.260000000000005</v>
      </c>
      <c r="BX37" s="14">
        <v>3</v>
      </c>
      <c r="CB37" s="14">
        <v>192.82</v>
      </c>
      <c r="CC37" s="14">
        <v>18.3</v>
      </c>
      <c r="CD37" s="14">
        <v>11.6</v>
      </c>
      <c r="CE37" s="14">
        <v>1</v>
      </c>
      <c r="CG37" s="14">
        <v>0</v>
      </c>
      <c r="CR37" s="14">
        <v>4</v>
      </c>
      <c r="CT37" s="14">
        <v>57.74</v>
      </c>
      <c r="CU37" s="14">
        <v>3.94</v>
      </c>
      <c r="DC37" s="14">
        <v>22.22</v>
      </c>
      <c r="DF37" s="14">
        <v>54.73</v>
      </c>
      <c r="DG37" s="14">
        <v>12.8</v>
      </c>
      <c r="DI37" s="14">
        <v>1</v>
      </c>
      <c r="DJ37" s="14">
        <v>10.3</v>
      </c>
      <c r="DK37" s="14">
        <v>49.160000000000004</v>
      </c>
      <c r="DL37" s="14">
        <v>61.68</v>
      </c>
      <c r="DM37" s="14">
        <v>1.07</v>
      </c>
      <c r="DN37" s="14">
        <v>5.96</v>
      </c>
      <c r="DO37" s="14">
        <v>43.31</v>
      </c>
      <c r="DP37" s="14">
        <v>3.78</v>
      </c>
      <c r="DQ37" s="14">
        <v>1</v>
      </c>
      <c r="DR37" s="14">
        <v>25</v>
      </c>
      <c r="DS37" s="14">
        <v>4.71</v>
      </c>
      <c r="DT37" s="14">
        <v>17.189999999999998</v>
      </c>
      <c r="DU37" s="14">
        <v>37.020000000000003</v>
      </c>
      <c r="DW37" s="14">
        <v>132.85000000000002</v>
      </c>
      <c r="DX37" s="14">
        <v>98.139999999999986</v>
      </c>
      <c r="DY37" s="14">
        <v>1.36</v>
      </c>
      <c r="DZ37" s="14">
        <v>33.14</v>
      </c>
      <c r="EA37" s="14">
        <v>12.92</v>
      </c>
      <c r="EB37" s="14">
        <v>2</v>
      </c>
      <c r="ED37" s="14">
        <v>9.4499999999999993</v>
      </c>
      <c r="EE37" s="14">
        <v>1.92</v>
      </c>
      <c r="EF37" s="14">
        <v>35.56</v>
      </c>
      <c r="EG37" s="14">
        <v>1</v>
      </c>
      <c r="EH37" s="14">
        <v>5</v>
      </c>
      <c r="EK37" s="14">
        <v>10.99</v>
      </c>
      <c r="EL37" s="14">
        <v>103.38</v>
      </c>
      <c r="ER37" s="14">
        <v>83.51</v>
      </c>
      <c r="ES37" s="14">
        <v>1</v>
      </c>
      <c r="ET37" s="14">
        <v>5</v>
      </c>
      <c r="EV37" s="14">
        <v>8.1300000000000008</v>
      </c>
      <c r="EZ37" s="14">
        <v>72.16</v>
      </c>
      <c r="FA37" s="14">
        <v>22.97</v>
      </c>
      <c r="FB37" s="14">
        <v>34.36</v>
      </c>
      <c r="FD37" s="14">
        <v>46.02</v>
      </c>
      <c r="FM37" s="14">
        <v>9.99</v>
      </c>
      <c r="FN37" s="14">
        <v>17.88</v>
      </c>
      <c r="FP37" s="14">
        <v>38.019999999999996</v>
      </c>
      <c r="FT37" s="14">
        <v>2</v>
      </c>
      <c r="FU37" s="14">
        <v>5</v>
      </c>
      <c r="FW37" s="14">
        <v>7</v>
      </c>
      <c r="FX37" s="14">
        <v>5</v>
      </c>
      <c r="FY37" s="14">
        <v>4.5</v>
      </c>
      <c r="FZ37" s="14">
        <v>4</v>
      </c>
      <c r="GA37" s="14">
        <v>16.72</v>
      </c>
      <c r="GC37" s="14">
        <v>2</v>
      </c>
      <c r="GD37" s="14">
        <v>21.9</v>
      </c>
      <c r="GE37" s="14">
        <v>5.31</v>
      </c>
      <c r="GF37" s="14">
        <v>3</v>
      </c>
      <c r="GH37" s="14">
        <v>2</v>
      </c>
      <c r="GJ37" s="14">
        <v>2</v>
      </c>
      <c r="GK37" s="14">
        <v>2</v>
      </c>
      <c r="GM37" s="14">
        <v>38.44</v>
      </c>
      <c r="GN37" s="14">
        <v>1.8</v>
      </c>
      <c r="GO37" s="14">
        <v>0</v>
      </c>
      <c r="GT37" s="14">
        <v>6.5</v>
      </c>
      <c r="HB37" s="14">
        <v>24.979999999999997</v>
      </c>
      <c r="HC37" s="14">
        <v>1</v>
      </c>
      <c r="HD37" s="14">
        <v>2</v>
      </c>
      <c r="HG37" s="14">
        <v>4</v>
      </c>
      <c r="HL37" s="14">
        <v>2.7800000000000002</v>
      </c>
      <c r="HO37" s="14">
        <v>14.629999999999999</v>
      </c>
      <c r="HP37" s="14">
        <v>9</v>
      </c>
      <c r="HT37" s="14">
        <v>1.93</v>
      </c>
      <c r="HW37" s="14">
        <v>1</v>
      </c>
      <c r="HZ37" s="14">
        <v>2</v>
      </c>
      <c r="IA37" s="14">
        <v>2</v>
      </c>
      <c r="IC37" s="14">
        <v>1</v>
      </c>
      <c r="ID37" s="14">
        <v>30.7</v>
      </c>
      <c r="IE37" s="26">
        <f t="shared" si="1"/>
        <v>2063.5100000000007</v>
      </c>
      <c r="IF37" s="27">
        <f t="shared" si="2"/>
        <v>721.86</v>
      </c>
      <c r="IG37" s="27">
        <f t="shared" si="3"/>
        <v>1341.6500000000005</v>
      </c>
      <c r="IH37" s="26">
        <v>1761.5840000000001</v>
      </c>
      <c r="II37" s="27">
        <v>880.68400000000008</v>
      </c>
      <c r="IJ37" s="27">
        <f t="shared" si="4"/>
        <v>880.9</v>
      </c>
    </row>
    <row r="38" spans="1:244" x14ac:dyDescent="0.2">
      <c r="A38" s="14" t="s">
        <v>4</v>
      </c>
      <c r="B38" s="14" t="str">
        <f t="shared" si="0"/>
        <v>33</v>
      </c>
      <c r="C38" s="14">
        <v>33038</v>
      </c>
      <c r="D38" s="14" t="s">
        <v>42</v>
      </c>
      <c r="F38" s="14">
        <v>1</v>
      </c>
      <c r="I38" s="14">
        <v>14.91</v>
      </c>
      <c r="O38" s="14">
        <v>6.38</v>
      </c>
      <c r="P38" s="14">
        <v>1.97</v>
      </c>
      <c r="R38" s="14">
        <v>11.11</v>
      </c>
      <c r="W38" s="14">
        <v>1</v>
      </c>
      <c r="X38" s="14">
        <v>0</v>
      </c>
      <c r="AD38" s="14">
        <v>12.98</v>
      </c>
      <c r="AF38" s="14">
        <v>12.17</v>
      </c>
      <c r="AG38" s="14">
        <v>2</v>
      </c>
      <c r="AH38" s="14">
        <v>3</v>
      </c>
      <c r="AR38" s="14">
        <v>22.62</v>
      </c>
      <c r="BB38" s="14">
        <v>15.88</v>
      </c>
      <c r="BF38" s="14">
        <v>28.42</v>
      </c>
      <c r="BK38" s="14">
        <v>5</v>
      </c>
      <c r="BN38" s="14">
        <v>1</v>
      </c>
      <c r="BU38" s="14">
        <v>17.440000000000001</v>
      </c>
      <c r="CB38" s="14">
        <v>35.43</v>
      </c>
      <c r="CD38" s="14">
        <v>48.66</v>
      </c>
      <c r="CF38" s="14">
        <v>0</v>
      </c>
      <c r="CG38" s="14">
        <v>3</v>
      </c>
      <c r="CM38" s="14">
        <v>1</v>
      </c>
      <c r="CN38" s="14">
        <v>0.88</v>
      </c>
      <c r="CQ38" s="14">
        <v>2</v>
      </c>
      <c r="CT38" s="14">
        <v>9.92</v>
      </c>
      <c r="CU38" s="14">
        <v>1</v>
      </c>
      <c r="CV38" s="14">
        <v>1</v>
      </c>
      <c r="DC38" s="14">
        <v>2</v>
      </c>
      <c r="DF38" s="14">
        <v>23.89</v>
      </c>
      <c r="DG38" s="14">
        <v>28.35</v>
      </c>
      <c r="DJ38" s="14">
        <v>14.110000000000001</v>
      </c>
      <c r="DK38" s="14">
        <v>38.46</v>
      </c>
      <c r="DL38" s="14">
        <v>47.82</v>
      </c>
      <c r="DM38" s="14">
        <v>5.2</v>
      </c>
      <c r="DN38" s="14">
        <v>4</v>
      </c>
      <c r="DO38" s="14">
        <v>28.310000000000002</v>
      </c>
      <c r="DP38" s="14">
        <v>2.69</v>
      </c>
      <c r="DR38" s="14">
        <v>45.75</v>
      </c>
      <c r="DS38" s="14">
        <v>12.13</v>
      </c>
      <c r="DT38" s="14">
        <v>15.469999999999999</v>
      </c>
      <c r="DU38" s="14">
        <v>17.96</v>
      </c>
      <c r="DV38" s="14">
        <v>1</v>
      </c>
      <c r="DW38" s="14">
        <v>16.72</v>
      </c>
      <c r="DX38" s="14">
        <v>63.78</v>
      </c>
      <c r="DZ38" s="14">
        <v>78.490000000000009</v>
      </c>
      <c r="EA38" s="14">
        <v>27.76</v>
      </c>
      <c r="EB38" s="14">
        <v>4</v>
      </c>
      <c r="ED38" s="14">
        <v>9.65</v>
      </c>
      <c r="EE38" s="14">
        <v>4.0999999999999996</v>
      </c>
      <c r="EF38" s="14">
        <v>31.080000000000002</v>
      </c>
      <c r="EG38" s="14">
        <v>6</v>
      </c>
      <c r="EH38" s="14">
        <v>20.950000000000003</v>
      </c>
      <c r="EK38" s="14">
        <v>4.88</v>
      </c>
      <c r="EL38" s="14">
        <v>99.1</v>
      </c>
      <c r="ET38" s="14">
        <v>7</v>
      </c>
      <c r="EW38" s="14">
        <v>9.4600000000000009</v>
      </c>
      <c r="EX38" s="14">
        <v>3.28</v>
      </c>
      <c r="EZ38" s="14">
        <v>131.30000000000001</v>
      </c>
      <c r="FA38" s="14">
        <v>13.14</v>
      </c>
      <c r="FB38" s="14">
        <v>45.14</v>
      </c>
      <c r="FE38" s="14">
        <v>2</v>
      </c>
      <c r="FF38" s="14">
        <v>2</v>
      </c>
      <c r="FM38" s="14">
        <v>70.460000000000008</v>
      </c>
      <c r="FN38" s="14">
        <v>3</v>
      </c>
      <c r="FP38" s="14">
        <v>15</v>
      </c>
      <c r="FT38" s="14">
        <v>4</v>
      </c>
      <c r="FU38" s="14">
        <v>6</v>
      </c>
      <c r="FW38" s="14">
        <v>2</v>
      </c>
      <c r="FX38" s="14">
        <v>11</v>
      </c>
      <c r="FY38" s="14">
        <v>10.9</v>
      </c>
      <c r="FZ38" s="14">
        <v>7</v>
      </c>
      <c r="GA38" s="14">
        <v>11</v>
      </c>
      <c r="GC38" s="14">
        <v>10.969999999999999</v>
      </c>
      <c r="GD38" s="14">
        <v>39.57</v>
      </c>
      <c r="GH38" s="14">
        <v>1</v>
      </c>
      <c r="GI38" s="14">
        <v>0.73</v>
      </c>
      <c r="GJ38" s="14">
        <v>7</v>
      </c>
      <c r="GM38" s="14">
        <v>12</v>
      </c>
      <c r="GN38" s="14">
        <v>5</v>
      </c>
      <c r="GO38" s="14">
        <v>1</v>
      </c>
      <c r="HB38" s="14">
        <v>10.4</v>
      </c>
      <c r="HC38" s="14">
        <v>3</v>
      </c>
      <c r="HF38" s="14">
        <v>0</v>
      </c>
      <c r="HG38" s="14">
        <v>73.790000000000006</v>
      </c>
      <c r="HL38" s="14">
        <v>14.12</v>
      </c>
      <c r="HO38" s="14">
        <v>25.21</v>
      </c>
      <c r="HP38" s="14">
        <v>8.92</v>
      </c>
      <c r="HT38" s="14">
        <v>3.55</v>
      </c>
      <c r="HW38" s="14">
        <v>3.56</v>
      </c>
      <c r="HY38" s="14">
        <v>0</v>
      </c>
      <c r="IA38" s="14">
        <v>1</v>
      </c>
      <c r="IB38" s="14">
        <v>2</v>
      </c>
      <c r="IC38" s="14">
        <v>2</v>
      </c>
      <c r="ID38" s="14">
        <v>29.31</v>
      </c>
      <c r="IE38" s="26">
        <f t="shared" si="1"/>
        <v>1521.2300000000005</v>
      </c>
      <c r="IF38" s="27">
        <f t="shared" si="2"/>
        <v>260.77</v>
      </c>
      <c r="IG38" s="27">
        <f t="shared" si="3"/>
        <v>1260.4600000000005</v>
      </c>
      <c r="IH38" s="26">
        <v>1274.0687999999998</v>
      </c>
      <c r="II38" s="27">
        <v>210.74479999999997</v>
      </c>
      <c r="IJ38" s="27">
        <f t="shared" si="4"/>
        <v>1063.3239999999998</v>
      </c>
    </row>
    <row r="39" spans="1:244" x14ac:dyDescent="0.2">
      <c r="A39" s="14" t="s">
        <v>4</v>
      </c>
      <c r="B39" s="14" t="str">
        <f t="shared" si="0"/>
        <v>33</v>
      </c>
      <c r="C39" s="14">
        <v>33039</v>
      </c>
      <c r="D39" s="14" t="s">
        <v>43</v>
      </c>
      <c r="F39" s="14">
        <v>7.98</v>
      </c>
      <c r="K39" s="14">
        <v>3</v>
      </c>
      <c r="M39" s="14">
        <v>17.420000000000002</v>
      </c>
      <c r="O39" s="14">
        <v>13.86</v>
      </c>
      <c r="W39" s="14">
        <v>1</v>
      </c>
      <c r="X39" s="14">
        <v>1</v>
      </c>
      <c r="Z39" s="14">
        <v>2</v>
      </c>
      <c r="AC39" s="14">
        <v>1</v>
      </c>
      <c r="AD39" s="14">
        <v>3.94</v>
      </c>
      <c r="AG39" s="14">
        <v>153.61000000000001</v>
      </c>
      <c r="AJ39" s="14">
        <v>10.68</v>
      </c>
      <c r="AR39" s="14">
        <v>202.57999999999998</v>
      </c>
      <c r="AS39" s="14">
        <v>6.82</v>
      </c>
      <c r="AY39" s="14">
        <v>3</v>
      </c>
      <c r="BB39" s="14">
        <v>180.23</v>
      </c>
      <c r="BF39" s="14">
        <v>62.67</v>
      </c>
      <c r="BK39" s="14">
        <v>40.96</v>
      </c>
      <c r="BL39" s="14">
        <v>5.81</v>
      </c>
      <c r="BM39" s="14">
        <v>40.98</v>
      </c>
      <c r="CA39" s="14">
        <v>94.74</v>
      </c>
      <c r="CB39" s="14">
        <v>24.9</v>
      </c>
      <c r="CD39" s="14">
        <v>10.73</v>
      </c>
      <c r="CE39" s="14">
        <v>27.060000000000002</v>
      </c>
      <c r="CH39" s="14">
        <v>457.96999999999997</v>
      </c>
      <c r="CM39" s="14">
        <v>20.079999999999998</v>
      </c>
      <c r="CR39" s="14">
        <v>3.58</v>
      </c>
      <c r="CT39" s="14">
        <v>46.04</v>
      </c>
      <c r="CU39" s="14">
        <v>91.91</v>
      </c>
      <c r="CV39" s="14">
        <v>1</v>
      </c>
      <c r="DC39" s="14">
        <v>2</v>
      </c>
      <c r="DF39" s="14">
        <v>35.75</v>
      </c>
      <c r="DG39" s="14">
        <v>17.37</v>
      </c>
      <c r="DJ39" s="14">
        <v>2</v>
      </c>
      <c r="DK39" s="14">
        <v>60.629999999999995</v>
      </c>
      <c r="DL39" s="14">
        <v>83.07</v>
      </c>
      <c r="DM39" s="14">
        <v>8.2000000000000011</v>
      </c>
      <c r="DN39" s="14">
        <v>12</v>
      </c>
      <c r="DO39" s="14">
        <v>82.79</v>
      </c>
      <c r="DP39" s="14">
        <v>25</v>
      </c>
      <c r="DQ39" s="14">
        <v>8</v>
      </c>
      <c r="DR39" s="14">
        <v>57.27</v>
      </c>
      <c r="DS39" s="14">
        <v>3</v>
      </c>
      <c r="DT39" s="14">
        <v>30.32</v>
      </c>
      <c r="DU39" s="14">
        <v>37.659999999999997</v>
      </c>
      <c r="DV39" s="14">
        <v>1</v>
      </c>
      <c r="DW39" s="14">
        <v>38.47</v>
      </c>
      <c r="DX39" s="14">
        <v>104.6</v>
      </c>
      <c r="DY39" s="14">
        <v>38.630000000000003</v>
      </c>
      <c r="DZ39" s="14">
        <v>189.94</v>
      </c>
      <c r="EA39" s="14">
        <v>23.56</v>
      </c>
      <c r="EB39" s="14">
        <v>11.58</v>
      </c>
      <c r="EC39" s="14">
        <v>6</v>
      </c>
      <c r="ED39" s="14">
        <v>29.82</v>
      </c>
      <c r="EE39" s="14">
        <v>17.920000000000002</v>
      </c>
      <c r="EF39" s="14">
        <v>62.81</v>
      </c>
      <c r="EG39" s="14">
        <v>13.850000000000001</v>
      </c>
      <c r="EH39" s="14">
        <v>3</v>
      </c>
      <c r="EL39" s="14">
        <v>44.7</v>
      </c>
      <c r="ER39" s="14">
        <v>13</v>
      </c>
      <c r="ES39" s="14">
        <v>5.99</v>
      </c>
      <c r="ET39" s="14">
        <v>11</v>
      </c>
      <c r="EZ39" s="14">
        <v>88.48</v>
      </c>
      <c r="FB39" s="14">
        <v>65.66</v>
      </c>
      <c r="FE39" s="14">
        <v>4</v>
      </c>
      <c r="FL39" s="14">
        <v>1</v>
      </c>
      <c r="FM39" s="14">
        <v>8</v>
      </c>
      <c r="FO39" s="14">
        <v>1</v>
      </c>
      <c r="FP39" s="14">
        <v>31.58</v>
      </c>
      <c r="FQ39" s="14">
        <v>0.5</v>
      </c>
      <c r="FT39" s="14">
        <v>1</v>
      </c>
      <c r="FU39" s="14">
        <v>7</v>
      </c>
      <c r="FW39" s="14">
        <v>0</v>
      </c>
      <c r="FX39" s="14">
        <v>10.42</v>
      </c>
      <c r="FY39" s="14">
        <v>3</v>
      </c>
      <c r="FZ39" s="14">
        <v>2.63</v>
      </c>
      <c r="GA39" s="14">
        <v>8</v>
      </c>
      <c r="GC39" s="14">
        <v>8</v>
      </c>
      <c r="GD39" s="14">
        <v>59.64</v>
      </c>
      <c r="GE39" s="14">
        <v>13.81</v>
      </c>
      <c r="GF39" s="14">
        <v>1</v>
      </c>
      <c r="GH39" s="14">
        <v>10.219999999999999</v>
      </c>
      <c r="GJ39" s="14">
        <v>2.92</v>
      </c>
      <c r="GK39" s="14">
        <v>2</v>
      </c>
      <c r="GL39" s="14">
        <v>5.98</v>
      </c>
      <c r="GM39" s="14">
        <v>26.79</v>
      </c>
      <c r="GN39" s="14">
        <v>5</v>
      </c>
      <c r="GQ39" s="14">
        <v>0.57999999999999996</v>
      </c>
      <c r="GT39" s="14">
        <v>15.83</v>
      </c>
      <c r="GV39" s="14">
        <v>1</v>
      </c>
      <c r="HB39" s="14">
        <v>40.959999999999994</v>
      </c>
      <c r="HC39" s="14">
        <v>17.13</v>
      </c>
      <c r="HD39" s="14">
        <v>1</v>
      </c>
      <c r="HG39" s="14">
        <v>26.37</v>
      </c>
      <c r="HL39" s="14">
        <v>6.98</v>
      </c>
      <c r="HO39" s="14">
        <v>30.98</v>
      </c>
      <c r="HP39" s="14">
        <v>16.88</v>
      </c>
      <c r="HT39" s="14">
        <v>0.92</v>
      </c>
      <c r="HW39" s="14">
        <v>3</v>
      </c>
      <c r="HY39" s="14">
        <v>5.24</v>
      </c>
      <c r="HZ39" s="14">
        <v>13.64</v>
      </c>
      <c r="IA39" s="14">
        <v>33.01</v>
      </c>
      <c r="IC39" s="14">
        <v>6</v>
      </c>
      <c r="ID39" s="14">
        <v>98.639999999999986</v>
      </c>
      <c r="IE39" s="26">
        <f t="shared" si="1"/>
        <v>3303.2699999999991</v>
      </c>
      <c r="IF39" s="27">
        <f t="shared" si="2"/>
        <v>1530.57</v>
      </c>
      <c r="IG39" s="27">
        <f t="shared" si="3"/>
        <v>1772.6999999999991</v>
      </c>
      <c r="IH39" s="26">
        <v>2326.9680000000008</v>
      </c>
      <c r="II39" s="27">
        <v>1095.8880000000001</v>
      </c>
      <c r="IJ39" s="27">
        <f t="shared" si="4"/>
        <v>1231.0800000000006</v>
      </c>
    </row>
    <row r="40" spans="1:244" x14ac:dyDescent="0.2">
      <c r="A40" s="14" t="s">
        <v>4</v>
      </c>
      <c r="B40" s="14" t="str">
        <f t="shared" si="0"/>
        <v>33</v>
      </c>
      <c r="C40" s="14">
        <v>33040</v>
      </c>
      <c r="D40" s="14" t="s">
        <v>44</v>
      </c>
      <c r="I40" s="14">
        <v>15.17</v>
      </c>
      <c r="O40" s="14">
        <v>17.43</v>
      </c>
      <c r="W40" s="14">
        <v>4</v>
      </c>
      <c r="X40" s="14">
        <v>1</v>
      </c>
      <c r="Z40" s="14">
        <v>6.84</v>
      </c>
      <c r="AC40" s="14">
        <v>1</v>
      </c>
      <c r="AD40" s="14">
        <v>1</v>
      </c>
      <c r="AG40" s="14">
        <v>1</v>
      </c>
      <c r="AY40" s="14">
        <v>3</v>
      </c>
      <c r="BF40" s="14">
        <v>11.54</v>
      </c>
      <c r="BK40" s="14">
        <v>31.5</v>
      </c>
      <c r="BM40" s="14">
        <v>1</v>
      </c>
      <c r="CA40" s="14">
        <v>32.61</v>
      </c>
      <c r="CB40" s="14">
        <v>1</v>
      </c>
      <c r="CC40" s="14">
        <v>2.38</v>
      </c>
      <c r="CE40" s="14">
        <v>11.79</v>
      </c>
      <c r="CM40" s="14">
        <v>1</v>
      </c>
      <c r="CT40" s="14">
        <v>13.86</v>
      </c>
      <c r="CU40" s="14">
        <v>1.24</v>
      </c>
      <c r="CV40" s="14">
        <v>0</v>
      </c>
      <c r="DF40" s="14">
        <v>26.83</v>
      </c>
      <c r="DK40" s="14">
        <v>37</v>
      </c>
      <c r="DL40" s="14">
        <v>27.9</v>
      </c>
      <c r="DM40" s="14">
        <v>1.41</v>
      </c>
      <c r="DN40" s="14">
        <v>11.05</v>
      </c>
      <c r="DO40" s="14">
        <v>17.689999999999998</v>
      </c>
      <c r="DP40" s="14">
        <v>3</v>
      </c>
      <c r="DQ40" s="14">
        <v>1</v>
      </c>
      <c r="DR40" s="14">
        <v>21.619999999999997</v>
      </c>
      <c r="DS40" s="14">
        <v>0</v>
      </c>
      <c r="DT40" s="14">
        <v>24.47</v>
      </c>
      <c r="DW40" s="14">
        <v>6</v>
      </c>
      <c r="DX40" s="14">
        <v>24.37</v>
      </c>
      <c r="DZ40" s="14">
        <v>61.71</v>
      </c>
      <c r="EA40" s="14">
        <v>19.22</v>
      </c>
      <c r="EB40" s="14">
        <v>2</v>
      </c>
      <c r="ED40" s="14">
        <v>4</v>
      </c>
      <c r="EE40" s="14">
        <v>2</v>
      </c>
      <c r="EF40" s="14">
        <v>26.66</v>
      </c>
      <c r="EG40" s="14">
        <v>7</v>
      </c>
      <c r="EK40" s="14">
        <v>4</v>
      </c>
      <c r="EL40" s="14">
        <v>98.2</v>
      </c>
      <c r="ES40" s="14">
        <v>1</v>
      </c>
      <c r="ET40" s="14">
        <v>4</v>
      </c>
      <c r="EV40" s="14">
        <v>12.06</v>
      </c>
      <c r="EW40" s="14">
        <v>1</v>
      </c>
      <c r="EZ40" s="14">
        <v>52.02</v>
      </c>
      <c r="FA40" s="14">
        <v>5.79</v>
      </c>
      <c r="FB40" s="14">
        <v>32.11</v>
      </c>
      <c r="FM40" s="14">
        <v>30.09</v>
      </c>
      <c r="FN40" s="14">
        <v>2</v>
      </c>
      <c r="FP40" s="14">
        <v>8.5</v>
      </c>
      <c r="FT40" s="14">
        <v>1</v>
      </c>
      <c r="FU40" s="14">
        <v>7</v>
      </c>
      <c r="FW40" s="14">
        <v>1</v>
      </c>
      <c r="FX40" s="14">
        <v>9.0599999999999987</v>
      </c>
      <c r="FZ40" s="14">
        <v>1</v>
      </c>
      <c r="GA40" s="14">
        <v>10</v>
      </c>
      <c r="GC40" s="14">
        <v>3.92</v>
      </c>
      <c r="GD40" s="14">
        <v>22.86</v>
      </c>
      <c r="GE40" s="14">
        <v>1</v>
      </c>
      <c r="GH40" s="14">
        <v>0.84</v>
      </c>
      <c r="GJ40" s="14">
        <v>4</v>
      </c>
      <c r="GK40" s="14">
        <v>1</v>
      </c>
      <c r="GM40" s="14">
        <v>8</v>
      </c>
      <c r="GN40" s="14">
        <v>3</v>
      </c>
      <c r="GT40" s="14">
        <v>0.64</v>
      </c>
      <c r="HB40" s="14">
        <v>18.670000000000002</v>
      </c>
      <c r="HC40" s="14">
        <v>1</v>
      </c>
      <c r="HF40" s="14">
        <v>1</v>
      </c>
      <c r="HL40" s="14">
        <v>2</v>
      </c>
      <c r="HO40" s="14">
        <v>10.83</v>
      </c>
      <c r="HP40" s="14">
        <v>6</v>
      </c>
      <c r="HU40" s="14">
        <v>2.25</v>
      </c>
      <c r="HW40" s="14">
        <v>3</v>
      </c>
      <c r="HZ40" s="14">
        <v>0.96</v>
      </c>
      <c r="IA40" s="14">
        <v>1</v>
      </c>
      <c r="IB40" s="14">
        <v>1</v>
      </c>
      <c r="IC40" s="14">
        <v>1</v>
      </c>
      <c r="ID40" s="14">
        <v>17.87</v>
      </c>
      <c r="IE40" s="26">
        <f t="shared" si="1"/>
        <v>874.95999999999981</v>
      </c>
      <c r="IF40" s="27">
        <f t="shared" si="2"/>
        <v>158.35999999999996</v>
      </c>
      <c r="IG40" s="27">
        <f t="shared" si="3"/>
        <v>716.59999999999991</v>
      </c>
      <c r="IH40" s="26">
        <v>726.28479999999979</v>
      </c>
      <c r="II40" s="27">
        <v>167.65679999999998</v>
      </c>
      <c r="IJ40" s="27">
        <f t="shared" si="4"/>
        <v>558.62799999999982</v>
      </c>
    </row>
    <row r="41" spans="1:244" x14ac:dyDescent="0.2">
      <c r="A41" s="14" t="s">
        <v>4</v>
      </c>
      <c r="B41" s="14" t="str">
        <f t="shared" si="0"/>
        <v>33</v>
      </c>
      <c r="C41" s="14">
        <v>33041</v>
      </c>
      <c r="D41" s="14" t="s">
        <v>45</v>
      </c>
      <c r="AD41" s="14">
        <v>15.92</v>
      </c>
      <c r="BK41" s="14">
        <v>15.66</v>
      </c>
      <c r="CT41" s="14">
        <v>4</v>
      </c>
      <c r="DF41" s="14">
        <v>14.34</v>
      </c>
      <c r="DK41" s="14">
        <v>19.98</v>
      </c>
      <c r="DL41" s="14">
        <v>9</v>
      </c>
      <c r="DM41" s="14">
        <v>19.03</v>
      </c>
      <c r="DP41" s="14">
        <v>1</v>
      </c>
      <c r="DR41" s="14">
        <v>1</v>
      </c>
      <c r="DT41" s="14">
        <v>9.02</v>
      </c>
      <c r="DW41" s="14">
        <v>4</v>
      </c>
      <c r="DY41" s="14">
        <v>1</v>
      </c>
      <c r="DZ41" s="14">
        <v>1</v>
      </c>
      <c r="EA41" s="14">
        <v>1</v>
      </c>
      <c r="EF41" s="14">
        <v>3</v>
      </c>
      <c r="EG41" s="14">
        <v>3.65</v>
      </c>
      <c r="EL41" s="14">
        <v>0</v>
      </c>
      <c r="ET41" s="14">
        <v>1</v>
      </c>
      <c r="EV41" s="14">
        <v>3</v>
      </c>
      <c r="EZ41" s="14">
        <v>6.8100000000000005</v>
      </c>
      <c r="FB41" s="14">
        <v>2</v>
      </c>
      <c r="FX41" s="14">
        <v>0</v>
      </c>
      <c r="GC41" s="14">
        <v>1</v>
      </c>
      <c r="GM41" s="14">
        <v>2</v>
      </c>
      <c r="GQ41" s="14">
        <v>1</v>
      </c>
      <c r="GT41" s="14">
        <v>0.72</v>
      </c>
      <c r="HL41" s="14">
        <v>1</v>
      </c>
      <c r="HP41" s="14">
        <v>12.18</v>
      </c>
      <c r="HZ41" s="14">
        <v>1</v>
      </c>
      <c r="ID41" s="14">
        <v>1</v>
      </c>
      <c r="IE41" s="26">
        <f t="shared" si="1"/>
        <v>155.31</v>
      </c>
      <c r="IF41" s="27">
        <f t="shared" si="2"/>
        <v>35.58</v>
      </c>
      <c r="IG41" s="27">
        <f t="shared" si="3"/>
        <v>119.73</v>
      </c>
      <c r="IH41" s="26">
        <v>124.32920000000004</v>
      </c>
      <c r="II41" s="27">
        <v>51.731200000000001</v>
      </c>
      <c r="IJ41" s="27">
        <f t="shared" si="4"/>
        <v>72.598000000000042</v>
      </c>
    </row>
    <row r="42" spans="1:244" x14ac:dyDescent="0.2">
      <c r="A42" s="14" t="s">
        <v>4</v>
      </c>
      <c r="B42" s="14" t="str">
        <f t="shared" si="0"/>
        <v>33</v>
      </c>
      <c r="C42" s="14">
        <v>33042</v>
      </c>
      <c r="D42" s="14" t="s">
        <v>46</v>
      </c>
      <c r="I42" s="14">
        <v>4</v>
      </c>
      <c r="O42" s="14">
        <v>7.66</v>
      </c>
      <c r="Q42" s="14">
        <v>28.72</v>
      </c>
      <c r="W42" s="14">
        <v>9.15</v>
      </c>
      <c r="Z42" s="14">
        <v>2</v>
      </c>
      <c r="AG42" s="14">
        <v>1</v>
      </c>
      <c r="AM42" s="14">
        <v>11.46</v>
      </c>
      <c r="AR42" s="14">
        <v>12.86</v>
      </c>
      <c r="AY42" s="14">
        <v>6</v>
      </c>
      <c r="BF42" s="14">
        <v>27.22</v>
      </c>
      <c r="BJ42" s="14">
        <v>40.29</v>
      </c>
      <c r="BK42" s="14">
        <v>10</v>
      </c>
      <c r="BM42" s="14">
        <v>18.560000000000002</v>
      </c>
      <c r="BZ42" s="14">
        <v>10.02</v>
      </c>
      <c r="CE42" s="14">
        <v>17.27</v>
      </c>
      <c r="CJ42" s="14">
        <v>1.62</v>
      </c>
      <c r="CM42" s="14">
        <v>6.23</v>
      </c>
      <c r="CR42" s="14">
        <v>2</v>
      </c>
      <c r="CT42" s="14">
        <v>9</v>
      </c>
      <c r="CU42" s="14">
        <v>11.51</v>
      </c>
      <c r="DC42" s="14">
        <v>6</v>
      </c>
      <c r="DD42" s="14">
        <v>16.82</v>
      </c>
      <c r="DF42" s="14">
        <v>20.3</v>
      </c>
      <c r="DG42" s="14">
        <v>17.5</v>
      </c>
      <c r="DK42" s="14">
        <v>45.519999999999996</v>
      </c>
      <c r="DL42" s="14">
        <v>31.060000000000002</v>
      </c>
      <c r="DM42" s="14">
        <v>7.54</v>
      </c>
      <c r="DN42" s="14">
        <v>0.67</v>
      </c>
      <c r="DO42" s="14">
        <v>5.9399999999999995</v>
      </c>
      <c r="DR42" s="14">
        <v>4.25</v>
      </c>
      <c r="DW42" s="14">
        <v>7.31</v>
      </c>
      <c r="DX42" s="14">
        <v>42.51</v>
      </c>
      <c r="DY42" s="14">
        <v>13.03</v>
      </c>
      <c r="EA42" s="14">
        <v>3</v>
      </c>
      <c r="EB42" s="14">
        <v>4</v>
      </c>
      <c r="EC42" s="14">
        <v>1</v>
      </c>
      <c r="ED42" s="14">
        <v>6</v>
      </c>
      <c r="EE42" s="14">
        <v>2</v>
      </c>
      <c r="EF42" s="14">
        <v>5.63</v>
      </c>
      <c r="EG42" s="14">
        <v>9.15</v>
      </c>
      <c r="EL42" s="14">
        <v>30.94</v>
      </c>
      <c r="ES42" s="14">
        <v>5</v>
      </c>
      <c r="ET42" s="14">
        <v>2</v>
      </c>
      <c r="EZ42" s="14">
        <v>4.5999999999999996</v>
      </c>
      <c r="FA42" s="14">
        <v>1.5</v>
      </c>
      <c r="FB42" s="14">
        <v>10.98</v>
      </c>
      <c r="FP42" s="14">
        <v>4</v>
      </c>
      <c r="FU42" s="14">
        <v>3.17</v>
      </c>
      <c r="FW42" s="14">
        <v>2</v>
      </c>
      <c r="FX42" s="14">
        <v>7</v>
      </c>
      <c r="GA42" s="14">
        <v>7</v>
      </c>
      <c r="GB42" s="14">
        <v>3</v>
      </c>
      <c r="GC42" s="14">
        <v>1.83</v>
      </c>
      <c r="GD42" s="14">
        <v>3.77</v>
      </c>
      <c r="GE42" s="14">
        <v>2</v>
      </c>
      <c r="GF42" s="14">
        <v>1</v>
      </c>
      <c r="GI42" s="14">
        <v>1</v>
      </c>
      <c r="GJ42" s="14">
        <v>3</v>
      </c>
      <c r="GK42" s="14">
        <v>1</v>
      </c>
      <c r="GM42" s="14">
        <v>4.88</v>
      </c>
      <c r="GQ42" s="14">
        <v>8.39</v>
      </c>
      <c r="HB42" s="14">
        <v>4</v>
      </c>
      <c r="HC42" s="14">
        <v>2.78</v>
      </c>
      <c r="HG42" s="14">
        <v>1.47</v>
      </c>
      <c r="HL42" s="14">
        <v>1</v>
      </c>
      <c r="HO42" s="14">
        <v>5</v>
      </c>
      <c r="HP42" s="14">
        <v>1.98</v>
      </c>
      <c r="HZ42" s="14">
        <v>1.88</v>
      </c>
      <c r="IA42" s="14">
        <v>7.89</v>
      </c>
      <c r="IC42" s="14">
        <v>1</v>
      </c>
      <c r="ID42" s="14">
        <v>10.1</v>
      </c>
      <c r="IE42" s="26">
        <f t="shared" si="1"/>
        <v>630.96</v>
      </c>
      <c r="IF42" s="27">
        <f t="shared" si="2"/>
        <v>259.39</v>
      </c>
      <c r="IG42" s="27">
        <f t="shared" si="3"/>
        <v>371.57000000000005</v>
      </c>
      <c r="IH42" s="26">
        <v>418.67519999999996</v>
      </c>
      <c r="II42" s="27">
        <v>245.5872</v>
      </c>
      <c r="IJ42" s="27">
        <f t="shared" si="4"/>
        <v>173.08799999999997</v>
      </c>
    </row>
    <row r="43" spans="1:244" x14ac:dyDescent="0.2">
      <c r="A43" s="14" t="s">
        <v>4</v>
      </c>
      <c r="B43" s="14" t="str">
        <f t="shared" si="0"/>
        <v>33</v>
      </c>
      <c r="C43" s="14">
        <v>33043</v>
      </c>
      <c r="D43" s="14" t="s">
        <v>47</v>
      </c>
      <c r="M43" s="14">
        <v>1.38</v>
      </c>
      <c r="P43" s="14">
        <v>1</v>
      </c>
      <c r="R43" s="14">
        <v>0.67</v>
      </c>
      <c r="CT43" s="14">
        <v>3</v>
      </c>
      <c r="CV43" s="14">
        <v>8.41</v>
      </c>
      <c r="CW43" s="14">
        <v>0</v>
      </c>
      <c r="DC43" s="14">
        <v>1</v>
      </c>
      <c r="DF43" s="14">
        <v>7</v>
      </c>
      <c r="DJ43" s="14">
        <v>4.63</v>
      </c>
      <c r="DK43" s="14">
        <v>19.55</v>
      </c>
      <c r="DL43" s="14">
        <v>11</v>
      </c>
      <c r="DM43" s="14">
        <v>3</v>
      </c>
      <c r="DO43" s="14">
        <v>4</v>
      </c>
      <c r="DR43" s="14">
        <v>10</v>
      </c>
      <c r="DT43" s="14">
        <v>0.61</v>
      </c>
      <c r="DW43" s="14">
        <v>1</v>
      </c>
      <c r="EA43" s="14">
        <v>18.16</v>
      </c>
      <c r="EB43" s="14">
        <v>1</v>
      </c>
      <c r="ED43" s="14">
        <v>1</v>
      </c>
      <c r="EE43" s="14">
        <v>1.1499999999999999</v>
      </c>
      <c r="EF43" s="14">
        <v>6</v>
      </c>
      <c r="EG43" s="14">
        <v>2</v>
      </c>
      <c r="EH43" s="14">
        <v>4.0199999999999996</v>
      </c>
      <c r="EK43" s="14">
        <v>3.51</v>
      </c>
      <c r="ES43" s="14">
        <v>39.39</v>
      </c>
      <c r="ET43" s="14">
        <v>1</v>
      </c>
      <c r="EZ43" s="14">
        <v>54.94</v>
      </c>
      <c r="FA43" s="14">
        <v>1.25</v>
      </c>
      <c r="FB43" s="14">
        <v>13.7</v>
      </c>
      <c r="FM43" s="14">
        <v>1.2</v>
      </c>
      <c r="FP43" s="14">
        <v>2</v>
      </c>
      <c r="FU43" s="14">
        <v>1</v>
      </c>
      <c r="FW43" s="14">
        <v>2</v>
      </c>
      <c r="FX43" s="14">
        <v>3</v>
      </c>
      <c r="FY43" s="14">
        <v>1</v>
      </c>
      <c r="FZ43" s="14">
        <v>1</v>
      </c>
      <c r="GC43" s="14">
        <v>2.21</v>
      </c>
      <c r="GD43" s="14">
        <v>8</v>
      </c>
      <c r="GE43" s="14">
        <v>1</v>
      </c>
      <c r="GH43" s="14">
        <v>1</v>
      </c>
      <c r="GJ43" s="14">
        <v>3.99</v>
      </c>
      <c r="GM43" s="14">
        <v>7</v>
      </c>
      <c r="GQ43" s="14">
        <v>4.75</v>
      </c>
      <c r="HB43" s="14">
        <v>9.2000000000000011</v>
      </c>
      <c r="HC43" s="14">
        <v>1</v>
      </c>
      <c r="HG43" s="14">
        <v>1.94</v>
      </c>
      <c r="HO43" s="14">
        <v>5</v>
      </c>
      <c r="HP43" s="14">
        <v>2</v>
      </c>
      <c r="HX43" s="14">
        <v>2.48</v>
      </c>
      <c r="HZ43" s="14">
        <v>4.25</v>
      </c>
      <c r="ID43" s="14">
        <v>11.83</v>
      </c>
      <c r="IE43" s="26">
        <f t="shared" si="1"/>
        <v>300.21999999999997</v>
      </c>
      <c r="IF43" s="27">
        <f t="shared" si="2"/>
        <v>15.46</v>
      </c>
      <c r="IG43" s="27">
        <f t="shared" si="3"/>
        <v>284.76</v>
      </c>
      <c r="IH43" s="26">
        <v>313.56879999999995</v>
      </c>
      <c r="II43" s="27">
        <v>18.446800000000003</v>
      </c>
      <c r="IJ43" s="27">
        <f t="shared" si="4"/>
        <v>295.12199999999996</v>
      </c>
    </row>
    <row r="44" spans="1:244" x14ac:dyDescent="0.2">
      <c r="A44" s="14" t="s">
        <v>4</v>
      </c>
      <c r="B44" s="14" t="str">
        <f t="shared" si="0"/>
        <v>33</v>
      </c>
      <c r="C44" s="14">
        <v>33044</v>
      </c>
      <c r="D44" s="14" t="s">
        <v>48</v>
      </c>
      <c r="I44" s="14">
        <v>1</v>
      </c>
      <c r="M44" s="14">
        <v>5</v>
      </c>
      <c r="O44" s="14">
        <v>4</v>
      </c>
      <c r="AD44" s="14">
        <v>2</v>
      </c>
      <c r="AW44" s="14">
        <v>82.53</v>
      </c>
      <c r="AY44" s="14">
        <v>1</v>
      </c>
      <c r="BK44" s="14">
        <v>18.399999999999999</v>
      </c>
      <c r="BM44" s="14">
        <v>3</v>
      </c>
      <c r="CA44" s="14">
        <v>1</v>
      </c>
      <c r="CE44" s="14">
        <v>1</v>
      </c>
      <c r="CT44" s="14">
        <v>10.98</v>
      </c>
      <c r="DF44" s="14">
        <v>14.96</v>
      </c>
      <c r="DK44" s="14">
        <v>25.63</v>
      </c>
      <c r="DL44" s="14">
        <v>17.649999999999999</v>
      </c>
      <c r="DM44" s="14">
        <v>1</v>
      </c>
      <c r="DO44" s="14">
        <v>1</v>
      </c>
      <c r="DR44" s="14">
        <v>6.94</v>
      </c>
      <c r="DT44" s="14">
        <v>1</v>
      </c>
      <c r="DX44" s="14">
        <v>3</v>
      </c>
      <c r="DY44" s="14">
        <v>4.88</v>
      </c>
      <c r="DZ44" s="14">
        <v>8</v>
      </c>
      <c r="EA44" s="14">
        <v>4.18</v>
      </c>
      <c r="ED44" s="14">
        <v>3</v>
      </c>
      <c r="EF44" s="14">
        <v>3.98</v>
      </c>
      <c r="EG44" s="14">
        <v>5</v>
      </c>
      <c r="EK44" s="14">
        <v>1</v>
      </c>
      <c r="EL44" s="14">
        <v>45.07</v>
      </c>
      <c r="ET44" s="14">
        <v>3</v>
      </c>
      <c r="EZ44" s="14">
        <v>57.01</v>
      </c>
      <c r="FA44" s="14">
        <v>4.8600000000000003</v>
      </c>
      <c r="FB44" s="14">
        <v>32.200000000000003</v>
      </c>
      <c r="FM44" s="14">
        <v>2</v>
      </c>
      <c r="FN44" s="14">
        <v>1</v>
      </c>
      <c r="FP44" s="14">
        <v>3</v>
      </c>
      <c r="FT44" s="14">
        <v>1</v>
      </c>
      <c r="FU44" s="14">
        <v>1</v>
      </c>
      <c r="FX44" s="14">
        <v>3</v>
      </c>
      <c r="GC44" s="14">
        <v>7</v>
      </c>
      <c r="GD44" s="14">
        <v>7</v>
      </c>
      <c r="GM44" s="14">
        <v>4.51</v>
      </c>
      <c r="HC44" s="14">
        <v>1</v>
      </c>
      <c r="HG44" s="14">
        <v>1</v>
      </c>
      <c r="HO44" s="14">
        <v>1</v>
      </c>
      <c r="HP44" s="14">
        <v>1</v>
      </c>
      <c r="HS44" s="14">
        <v>33.75</v>
      </c>
      <c r="HV44" s="14">
        <v>1</v>
      </c>
      <c r="HW44" s="14">
        <v>2</v>
      </c>
      <c r="ID44" s="14">
        <v>4.99</v>
      </c>
      <c r="IE44" s="26">
        <f t="shared" si="1"/>
        <v>448.52</v>
      </c>
      <c r="IF44" s="27">
        <f t="shared" si="2"/>
        <v>129.91</v>
      </c>
      <c r="IG44" s="27">
        <f t="shared" si="3"/>
        <v>318.61</v>
      </c>
      <c r="IH44" s="26">
        <v>566.27879999999971</v>
      </c>
      <c r="II44" s="27">
        <v>160.14879999999994</v>
      </c>
      <c r="IJ44" s="27">
        <f t="shared" si="4"/>
        <v>406.12999999999977</v>
      </c>
    </row>
    <row r="45" spans="1:244" x14ac:dyDescent="0.2">
      <c r="A45" s="14" t="s">
        <v>4</v>
      </c>
      <c r="B45" s="14" t="str">
        <f t="shared" si="0"/>
        <v>33</v>
      </c>
      <c r="C45" s="14">
        <v>33045</v>
      </c>
      <c r="D45" s="14" t="s">
        <v>49</v>
      </c>
      <c r="F45" s="14">
        <v>6</v>
      </c>
      <c r="O45" s="14">
        <v>8.17</v>
      </c>
      <c r="P45" s="14">
        <v>2</v>
      </c>
      <c r="R45" s="14">
        <v>3.5</v>
      </c>
      <c r="W45" s="14">
        <v>1</v>
      </c>
      <c r="X45" s="14">
        <v>12.78</v>
      </c>
      <c r="AS45" s="14">
        <v>1</v>
      </c>
      <c r="BF45" s="14">
        <v>44.1</v>
      </c>
      <c r="BK45" s="14">
        <v>81.349999999999994</v>
      </c>
      <c r="BL45" s="14">
        <v>54.09</v>
      </c>
      <c r="BM45" s="14">
        <v>1</v>
      </c>
      <c r="BU45" s="14">
        <v>42.9</v>
      </c>
      <c r="CD45" s="14">
        <v>289.64</v>
      </c>
      <c r="CE45" s="14">
        <v>23.08</v>
      </c>
      <c r="CM45" s="14">
        <v>1</v>
      </c>
      <c r="CT45" s="14">
        <v>40.49</v>
      </c>
      <c r="CU45" s="14">
        <v>9.41</v>
      </c>
      <c r="CY45" s="14">
        <v>5</v>
      </c>
      <c r="DF45" s="14">
        <v>2.06</v>
      </c>
      <c r="DG45" s="14">
        <v>12.79</v>
      </c>
      <c r="DJ45" s="14">
        <v>1</v>
      </c>
      <c r="DK45" s="14">
        <v>26.9</v>
      </c>
      <c r="DL45" s="14">
        <v>20.420000000000002</v>
      </c>
      <c r="DM45" s="14">
        <v>6</v>
      </c>
      <c r="DN45" s="14">
        <v>1</v>
      </c>
      <c r="DO45" s="14">
        <v>10</v>
      </c>
      <c r="DP45" s="14">
        <v>1</v>
      </c>
      <c r="DR45" s="14">
        <v>14.79</v>
      </c>
      <c r="DS45" s="14">
        <v>6.99</v>
      </c>
      <c r="DU45" s="14">
        <v>17.21</v>
      </c>
      <c r="DW45" s="14">
        <v>28.06</v>
      </c>
      <c r="DX45" s="14">
        <v>15.88</v>
      </c>
      <c r="DZ45" s="14">
        <v>5</v>
      </c>
      <c r="EA45" s="14">
        <v>10.55</v>
      </c>
      <c r="EB45" s="14">
        <v>1</v>
      </c>
      <c r="ED45" s="14">
        <v>13.27</v>
      </c>
      <c r="EF45" s="14">
        <v>28.53</v>
      </c>
      <c r="EG45" s="14">
        <v>10.74</v>
      </c>
      <c r="EH45" s="14">
        <v>0.8</v>
      </c>
      <c r="EK45" s="14">
        <v>1</v>
      </c>
      <c r="EL45" s="14">
        <v>39.22</v>
      </c>
      <c r="ET45" s="14">
        <v>1.5</v>
      </c>
      <c r="EW45" s="14">
        <v>1</v>
      </c>
      <c r="EZ45" s="14">
        <v>58.709999999999994</v>
      </c>
      <c r="FB45" s="14">
        <v>38.299999999999997</v>
      </c>
      <c r="FC45" s="14">
        <v>1</v>
      </c>
      <c r="FM45" s="14">
        <v>13.28</v>
      </c>
      <c r="FN45" s="14">
        <v>1</v>
      </c>
      <c r="FP45" s="14">
        <v>7.75</v>
      </c>
      <c r="FT45" s="14">
        <v>1</v>
      </c>
      <c r="FU45" s="14">
        <v>2</v>
      </c>
      <c r="FW45" s="14">
        <v>1.5</v>
      </c>
      <c r="FX45" s="14">
        <v>19.689999999999998</v>
      </c>
      <c r="FY45" s="14">
        <v>1</v>
      </c>
      <c r="FZ45" s="14">
        <v>2</v>
      </c>
      <c r="GA45" s="14">
        <v>1</v>
      </c>
      <c r="GC45" s="14">
        <v>2</v>
      </c>
      <c r="GD45" s="14">
        <v>17</v>
      </c>
      <c r="GH45" s="14">
        <v>2</v>
      </c>
      <c r="GJ45" s="14">
        <v>4.62</v>
      </c>
      <c r="GM45" s="14">
        <v>6.86</v>
      </c>
      <c r="HB45" s="14">
        <v>4</v>
      </c>
      <c r="HC45" s="14">
        <v>2</v>
      </c>
      <c r="HG45" s="14">
        <v>7.87</v>
      </c>
      <c r="HL45" s="14">
        <v>4.3</v>
      </c>
      <c r="HO45" s="14">
        <v>7.7200000000000006</v>
      </c>
      <c r="HP45" s="14">
        <v>3</v>
      </c>
      <c r="HW45" s="14">
        <v>2</v>
      </c>
      <c r="IC45" s="14">
        <v>1</v>
      </c>
      <c r="ID45" s="14">
        <v>21.119999999999997</v>
      </c>
      <c r="IE45" s="26">
        <f t="shared" si="1"/>
        <v>1136.9399999999994</v>
      </c>
      <c r="IF45" s="27">
        <f t="shared" si="2"/>
        <v>620.51</v>
      </c>
      <c r="IG45" s="27">
        <f t="shared" si="3"/>
        <v>516.42999999999938</v>
      </c>
      <c r="IH45" s="26">
        <v>974.49639999999999</v>
      </c>
      <c r="II45" s="27">
        <v>512.35040000000015</v>
      </c>
      <c r="IJ45" s="27">
        <f t="shared" si="4"/>
        <v>462.14599999999984</v>
      </c>
    </row>
    <row r="46" spans="1:244" x14ac:dyDescent="0.2">
      <c r="A46" s="14" t="s">
        <v>4</v>
      </c>
      <c r="B46" s="14" t="str">
        <f t="shared" si="0"/>
        <v>33</v>
      </c>
      <c r="C46" s="14">
        <v>33046</v>
      </c>
      <c r="D46" s="14" t="s">
        <v>50</v>
      </c>
      <c r="I46" s="14">
        <v>1</v>
      </c>
      <c r="M46" s="14">
        <v>20.82</v>
      </c>
      <c r="O46" s="14">
        <v>3</v>
      </c>
      <c r="P46" s="14">
        <v>20.14</v>
      </c>
      <c r="AD46" s="14">
        <v>18.32</v>
      </c>
      <c r="AX46" s="14">
        <v>25.36</v>
      </c>
      <c r="BF46" s="14">
        <v>110.82</v>
      </c>
      <c r="BK46" s="14">
        <v>3</v>
      </c>
      <c r="BW46" s="14">
        <v>166.17000000000002</v>
      </c>
      <c r="CB46" s="14">
        <v>27.12</v>
      </c>
      <c r="CC46" s="14">
        <v>3.86</v>
      </c>
      <c r="CE46" s="14">
        <v>2.6</v>
      </c>
      <c r="CT46" s="14">
        <v>2</v>
      </c>
      <c r="DF46" s="14">
        <v>12.22</v>
      </c>
      <c r="DK46" s="14">
        <v>6</v>
      </c>
      <c r="DL46" s="14">
        <v>7.04</v>
      </c>
      <c r="DM46" s="14">
        <v>8</v>
      </c>
      <c r="DO46" s="14">
        <v>10.42</v>
      </c>
      <c r="DR46" s="14">
        <v>10.98</v>
      </c>
      <c r="DS46" s="14">
        <v>0</v>
      </c>
      <c r="DT46" s="14">
        <v>24.02</v>
      </c>
      <c r="DU46" s="14">
        <v>2</v>
      </c>
      <c r="DW46" s="14">
        <v>3</v>
      </c>
      <c r="DZ46" s="14">
        <v>2</v>
      </c>
      <c r="EA46" s="14">
        <v>10.14</v>
      </c>
      <c r="ED46" s="14">
        <v>4</v>
      </c>
      <c r="EF46" s="14">
        <v>11</v>
      </c>
      <c r="EG46" s="14">
        <v>8.09</v>
      </c>
      <c r="EL46" s="14">
        <v>3</v>
      </c>
      <c r="ER46" s="14">
        <v>1</v>
      </c>
      <c r="EZ46" s="14">
        <v>6</v>
      </c>
      <c r="FA46" s="14">
        <v>2.16</v>
      </c>
      <c r="FB46" s="14">
        <v>23.53</v>
      </c>
      <c r="FM46" s="14">
        <v>2</v>
      </c>
      <c r="FP46" s="14">
        <v>6</v>
      </c>
      <c r="FQ46" s="14">
        <v>1</v>
      </c>
      <c r="FT46" s="14">
        <v>1</v>
      </c>
      <c r="FX46" s="14">
        <v>1</v>
      </c>
      <c r="GA46" s="14">
        <v>6</v>
      </c>
      <c r="GD46" s="14">
        <v>5</v>
      </c>
      <c r="GE46" s="14">
        <v>96.55</v>
      </c>
      <c r="GM46" s="14">
        <v>4</v>
      </c>
      <c r="GN46" s="14">
        <v>1</v>
      </c>
      <c r="HC46" s="14">
        <v>1</v>
      </c>
      <c r="HG46" s="14">
        <v>1</v>
      </c>
      <c r="HL46" s="14">
        <v>1</v>
      </c>
      <c r="HO46" s="14">
        <v>2</v>
      </c>
      <c r="HP46" s="14">
        <v>2</v>
      </c>
      <c r="HX46" s="14">
        <v>6.71</v>
      </c>
      <c r="IC46" s="14">
        <v>1</v>
      </c>
      <c r="ID46" s="14">
        <v>6.5</v>
      </c>
      <c r="IE46" s="26">
        <f t="shared" si="1"/>
        <v>703.57</v>
      </c>
      <c r="IF46" s="27">
        <f t="shared" si="2"/>
        <v>404.21000000000004</v>
      </c>
      <c r="IG46" s="27">
        <f t="shared" si="3"/>
        <v>299.36</v>
      </c>
      <c r="IH46" s="26">
        <v>561.93479999999977</v>
      </c>
      <c r="II46" s="27">
        <v>328.66880000000003</v>
      </c>
      <c r="IJ46" s="27">
        <f t="shared" si="4"/>
        <v>233.26599999999974</v>
      </c>
    </row>
    <row r="47" spans="1:244" x14ac:dyDescent="0.2">
      <c r="A47" s="14" t="s">
        <v>4</v>
      </c>
      <c r="B47" s="14" t="str">
        <f t="shared" si="0"/>
        <v>33</v>
      </c>
      <c r="C47" s="14">
        <v>33047</v>
      </c>
      <c r="D47" s="14" t="s">
        <v>51</v>
      </c>
      <c r="O47" s="14">
        <v>1</v>
      </c>
      <c r="DL47" s="14">
        <v>2</v>
      </c>
      <c r="EA47" s="14">
        <v>1</v>
      </c>
      <c r="EV47" s="14">
        <v>2.21</v>
      </c>
      <c r="EZ47" s="14">
        <v>2.25</v>
      </c>
      <c r="IE47" s="26">
        <f t="shared" si="1"/>
        <v>8.4600000000000009</v>
      </c>
      <c r="IF47" s="27">
        <f t="shared" si="2"/>
        <v>1</v>
      </c>
      <c r="IG47" s="27">
        <f t="shared" si="3"/>
        <v>7.4600000000000009</v>
      </c>
      <c r="IH47" s="26">
        <v>10.8</v>
      </c>
      <c r="II47" s="27">
        <v>1.4400000000000002</v>
      </c>
      <c r="IJ47" s="27">
        <f t="shared" si="4"/>
        <v>9.3600000000000012</v>
      </c>
    </row>
    <row r="48" spans="1:244" x14ac:dyDescent="0.2">
      <c r="A48" s="14" t="s">
        <v>4</v>
      </c>
      <c r="B48" s="14" t="str">
        <f t="shared" si="0"/>
        <v>33</v>
      </c>
      <c r="C48" s="14">
        <v>33048</v>
      </c>
      <c r="D48" s="14" t="s">
        <v>52</v>
      </c>
      <c r="I48" s="14">
        <v>84.59</v>
      </c>
      <c r="P48" s="14">
        <v>1</v>
      </c>
      <c r="R48" s="14">
        <v>47.2</v>
      </c>
      <c r="BF48" s="14">
        <v>1</v>
      </c>
      <c r="BK48" s="14">
        <v>1.72</v>
      </c>
      <c r="BR48" s="14">
        <v>3.33</v>
      </c>
      <c r="CR48" s="14">
        <v>1</v>
      </c>
      <c r="CT48" s="14">
        <v>2</v>
      </c>
      <c r="CU48" s="14">
        <v>6.16</v>
      </c>
      <c r="DF48" s="14">
        <v>8</v>
      </c>
      <c r="DJ48" s="14">
        <v>1</v>
      </c>
      <c r="DK48" s="14">
        <v>2</v>
      </c>
      <c r="DL48" s="14">
        <v>13</v>
      </c>
      <c r="DM48" s="14">
        <v>3</v>
      </c>
      <c r="DO48" s="14">
        <v>1</v>
      </c>
      <c r="DR48" s="14">
        <v>5</v>
      </c>
      <c r="DT48" s="14">
        <v>1.29</v>
      </c>
      <c r="DU48" s="14">
        <v>10</v>
      </c>
      <c r="DV48" s="14">
        <v>10.58</v>
      </c>
      <c r="DX48" s="14">
        <v>4.3099999999999996</v>
      </c>
      <c r="DZ48" s="14">
        <v>2</v>
      </c>
      <c r="EA48" s="14">
        <v>14.42</v>
      </c>
      <c r="EB48" s="14">
        <v>1</v>
      </c>
      <c r="ED48" s="14">
        <v>1</v>
      </c>
      <c r="EE48" s="14">
        <v>1</v>
      </c>
      <c r="EF48" s="14">
        <v>5</v>
      </c>
      <c r="EG48" s="14">
        <v>2</v>
      </c>
      <c r="EL48" s="14">
        <v>10</v>
      </c>
      <c r="ET48" s="14">
        <v>2</v>
      </c>
      <c r="EZ48" s="14">
        <v>17.41</v>
      </c>
      <c r="FB48" s="14">
        <v>7.42</v>
      </c>
      <c r="FM48" s="14">
        <v>9</v>
      </c>
      <c r="FP48" s="14">
        <v>9.25</v>
      </c>
      <c r="FT48" s="14">
        <v>2</v>
      </c>
      <c r="FU48" s="14">
        <v>2</v>
      </c>
      <c r="FZ48" s="14">
        <v>1</v>
      </c>
      <c r="GA48" s="14">
        <v>3</v>
      </c>
      <c r="GD48" s="14">
        <v>3.54</v>
      </c>
      <c r="GE48" s="14">
        <v>2.25</v>
      </c>
      <c r="GF48" s="14">
        <v>2</v>
      </c>
      <c r="GH48" s="14">
        <v>1</v>
      </c>
      <c r="GJ48" s="14">
        <v>1</v>
      </c>
      <c r="GL48" s="14">
        <v>1</v>
      </c>
      <c r="GM48" s="14">
        <v>2</v>
      </c>
      <c r="GT48" s="14">
        <v>0.14000000000000001</v>
      </c>
      <c r="HB48" s="14">
        <v>0.77</v>
      </c>
      <c r="HG48" s="14">
        <v>3</v>
      </c>
      <c r="HO48" s="14">
        <v>3</v>
      </c>
      <c r="IA48" s="14">
        <v>1</v>
      </c>
      <c r="ID48" s="14">
        <v>4.93</v>
      </c>
      <c r="IE48" s="26">
        <f t="shared" si="1"/>
        <v>322.31000000000006</v>
      </c>
      <c r="IF48" s="27">
        <f t="shared" si="2"/>
        <v>148.00000000000003</v>
      </c>
      <c r="IG48" s="27">
        <f t="shared" si="3"/>
        <v>174.31000000000003</v>
      </c>
      <c r="IH48" s="26">
        <v>328.93239999999992</v>
      </c>
      <c r="II48" s="27">
        <v>196.38640000000001</v>
      </c>
      <c r="IJ48" s="27">
        <f t="shared" si="4"/>
        <v>132.54599999999991</v>
      </c>
    </row>
    <row r="49" spans="1:244" x14ac:dyDescent="0.2">
      <c r="A49" s="14" t="s">
        <v>4</v>
      </c>
      <c r="B49" s="14" t="str">
        <f t="shared" si="0"/>
        <v>33</v>
      </c>
      <c r="C49" s="14">
        <v>33049</v>
      </c>
      <c r="D49" s="14" t="s">
        <v>379</v>
      </c>
      <c r="I49" s="14">
        <v>42.37</v>
      </c>
      <c r="O49" s="14">
        <v>6.33</v>
      </c>
      <c r="W49" s="14">
        <v>1</v>
      </c>
      <c r="Z49" s="14">
        <v>5.96</v>
      </c>
      <c r="AD49" s="14">
        <v>2</v>
      </c>
      <c r="AR49" s="14">
        <v>0</v>
      </c>
      <c r="AW49" s="14">
        <v>2</v>
      </c>
      <c r="AY49" s="14">
        <v>4</v>
      </c>
      <c r="BE49" s="14">
        <v>48.34</v>
      </c>
      <c r="BF49" s="14">
        <v>9</v>
      </c>
      <c r="BG49" s="14">
        <v>1</v>
      </c>
      <c r="BJ49" s="14">
        <v>110.92</v>
      </c>
      <c r="BK49" s="14">
        <v>3</v>
      </c>
      <c r="BM49" s="14">
        <v>21.84</v>
      </c>
      <c r="CE49" s="14">
        <v>10</v>
      </c>
      <c r="CS49" s="14">
        <v>1</v>
      </c>
      <c r="CT49" s="14">
        <v>10.039999999999999</v>
      </c>
      <c r="DF49" s="14">
        <v>9.06</v>
      </c>
      <c r="DJ49" s="14">
        <v>2.0499999999999998</v>
      </c>
      <c r="DK49" s="14">
        <v>10.67</v>
      </c>
      <c r="DL49" s="14">
        <v>32</v>
      </c>
      <c r="DN49" s="14">
        <v>2</v>
      </c>
      <c r="DO49" s="14">
        <v>14.17</v>
      </c>
      <c r="DR49" s="14">
        <v>8</v>
      </c>
      <c r="DS49" s="14">
        <v>5</v>
      </c>
      <c r="DT49" s="14">
        <v>1</v>
      </c>
      <c r="DU49" s="14">
        <v>0.75</v>
      </c>
      <c r="DW49" s="14">
        <v>11</v>
      </c>
      <c r="DX49" s="14">
        <v>73.03</v>
      </c>
      <c r="DZ49" s="14">
        <v>9.65</v>
      </c>
      <c r="EA49" s="14">
        <v>7.67</v>
      </c>
      <c r="ED49" s="14">
        <v>8</v>
      </c>
      <c r="EE49" s="14">
        <v>1</v>
      </c>
      <c r="EF49" s="14">
        <v>11.39</v>
      </c>
      <c r="EG49" s="14">
        <v>1</v>
      </c>
      <c r="EK49" s="14">
        <v>16.22</v>
      </c>
      <c r="EL49" s="14">
        <v>18.880000000000003</v>
      </c>
      <c r="ET49" s="14">
        <v>3.02</v>
      </c>
      <c r="EZ49" s="14">
        <v>35.5</v>
      </c>
      <c r="FA49" s="14">
        <v>0.77</v>
      </c>
      <c r="FB49" s="14">
        <v>36.25</v>
      </c>
      <c r="FM49" s="14">
        <v>9</v>
      </c>
      <c r="FN49" s="14">
        <v>4</v>
      </c>
      <c r="FP49" s="14">
        <v>7</v>
      </c>
      <c r="FU49" s="14">
        <v>1</v>
      </c>
      <c r="FW49" s="14">
        <v>0</v>
      </c>
      <c r="FX49" s="14">
        <v>0</v>
      </c>
      <c r="GA49" s="14">
        <v>5</v>
      </c>
      <c r="GC49" s="14">
        <v>3</v>
      </c>
      <c r="GD49" s="14">
        <v>8.58</v>
      </c>
      <c r="GF49" s="14">
        <v>1</v>
      </c>
      <c r="GH49" s="14">
        <v>2</v>
      </c>
      <c r="GL49" s="14">
        <v>1</v>
      </c>
      <c r="GM49" s="14">
        <v>2</v>
      </c>
      <c r="GT49" s="14">
        <v>4.1900000000000004</v>
      </c>
      <c r="HC49" s="14">
        <v>1</v>
      </c>
      <c r="HG49" s="14">
        <v>2</v>
      </c>
      <c r="HH49" s="14">
        <v>29.98</v>
      </c>
      <c r="HO49" s="14">
        <v>8</v>
      </c>
      <c r="HP49" s="14">
        <v>4</v>
      </c>
      <c r="HS49" s="14">
        <v>3</v>
      </c>
      <c r="HW49" s="14">
        <v>2</v>
      </c>
      <c r="HZ49" s="14">
        <v>3.13</v>
      </c>
      <c r="IB49" s="14">
        <v>1.92</v>
      </c>
      <c r="ID49" s="14">
        <v>17.759999999999998</v>
      </c>
      <c r="IE49" s="26">
        <f t="shared" si="1"/>
        <v>717.44</v>
      </c>
      <c r="IF49" s="27">
        <f t="shared" si="2"/>
        <v>278.8</v>
      </c>
      <c r="IG49" s="27">
        <f t="shared" si="3"/>
        <v>438.64000000000004</v>
      </c>
      <c r="IH49" s="26">
        <v>704.95439999999985</v>
      </c>
      <c r="II49" s="27">
        <v>219.92240000000004</v>
      </c>
      <c r="IJ49" s="27">
        <f t="shared" si="4"/>
        <v>485.03199999999981</v>
      </c>
    </row>
    <row r="50" spans="1:244" x14ac:dyDescent="0.2">
      <c r="A50" s="14" t="s">
        <v>53</v>
      </c>
      <c r="B50" s="14" t="str">
        <f t="shared" si="0"/>
        <v>34</v>
      </c>
      <c r="C50" s="14">
        <v>34001</v>
      </c>
      <c r="D50" s="14" t="s">
        <v>54</v>
      </c>
      <c r="F50" s="14">
        <v>8.25</v>
      </c>
      <c r="I50" s="14">
        <v>2.82</v>
      </c>
      <c r="K50" s="14">
        <v>2</v>
      </c>
      <c r="M50" s="14">
        <v>4.3600000000000003</v>
      </c>
      <c r="O50" s="14">
        <v>12.5</v>
      </c>
      <c r="P50" s="14">
        <v>9.89</v>
      </c>
      <c r="AD50" s="14">
        <v>1</v>
      </c>
      <c r="AG50" s="14">
        <v>1</v>
      </c>
      <c r="CA50" s="14">
        <v>0.9</v>
      </c>
      <c r="CC50" s="14">
        <v>10.48</v>
      </c>
      <c r="CT50" s="14">
        <v>12.58</v>
      </c>
      <c r="DF50" s="14">
        <v>9</v>
      </c>
      <c r="DK50" s="14">
        <v>11</v>
      </c>
      <c r="DL50" s="14">
        <v>16</v>
      </c>
      <c r="DM50" s="14">
        <v>4</v>
      </c>
      <c r="DN50" s="14">
        <v>2</v>
      </c>
      <c r="DO50" s="14">
        <v>13.31</v>
      </c>
      <c r="DP50" s="14">
        <v>1</v>
      </c>
      <c r="DR50" s="14">
        <v>1</v>
      </c>
      <c r="DU50" s="14">
        <v>1</v>
      </c>
      <c r="DX50" s="14">
        <v>14.07</v>
      </c>
      <c r="DZ50" s="14">
        <v>12.53</v>
      </c>
      <c r="EA50" s="14">
        <v>4.5199999999999996</v>
      </c>
      <c r="EB50" s="14">
        <v>7.31</v>
      </c>
      <c r="ED50" s="14">
        <v>9.67</v>
      </c>
      <c r="EE50" s="14">
        <v>1</v>
      </c>
      <c r="EF50" s="14">
        <v>5</v>
      </c>
      <c r="EG50" s="14">
        <v>5.2</v>
      </c>
      <c r="EK50" s="14">
        <v>2</v>
      </c>
      <c r="EL50" s="14">
        <v>3</v>
      </c>
      <c r="ET50" s="14">
        <v>4</v>
      </c>
      <c r="EV50" s="14">
        <v>7.99</v>
      </c>
      <c r="EW50" s="14">
        <v>6.65</v>
      </c>
      <c r="EZ50" s="14">
        <v>14.62</v>
      </c>
      <c r="FB50" s="14">
        <v>29.33</v>
      </c>
      <c r="FH50" s="14">
        <v>0.95</v>
      </c>
      <c r="FP50" s="14">
        <v>3</v>
      </c>
      <c r="FT50" s="14">
        <v>3</v>
      </c>
      <c r="FX50" s="14">
        <v>2</v>
      </c>
      <c r="GC50" s="14">
        <v>1</v>
      </c>
      <c r="GD50" s="14">
        <v>6.73</v>
      </c>
      <c r="GE50" s="14">
        <v>1</v>
      </c>
      <c r="GF50" s="14">
        <v>0.96</v>
      </c>
      <c r="GK50" s="14">
        <v>1</v>
      </c>
      <c r="GM50" s="14">
        <v>1</v>
      </c>
      <c r="GO50" s="14">
        <v>1</v>
      </c>
      <c r="GP50" s="14">
        <v>1.82</v>
      </c>
      <c r="GQ50" s="14">
        <v>2</v>
      </c>
      <c r="HG50" s="14">
        <v>1.84</v>
      </c>
      <c r="HL50" s="14">
        <v>1</v>
      </c>
      <c r="HO50" s="14">
        <v>3</v>
      </c>
      <c r="HW50" s="14">
        <v>1</v>
      </c>
      <c r="ID50" s="14">
        <v>4</v>
      </c>
      <c r="IE50" s="26">
        <f t="shared" si="1"/>
        <v>287.27999999999997</v>
      </c>
      <c r="IF50" s="27">
        <f t="shared" si="2"/>
        <v>57.53</v>
      </c>
      <c r="IG50" s="27">
        <f t="shared" si="3"/>
        <v>229.74999999999997</v>
      </c>
      <c r="IH50" s="26">
        <v>275.91519999999991</v>
      </c>
      <c r="II50" s="27">
        <v>69.475200000000015</v>
      </c>
      <c r="IJ50" s="27">
        <f t="shared" si="4"/>
        <v>206.43999999999988</v>
      </c>
    </row>
    <row r="51" spans="1:244" x14ac:dyDescent="0.2">
      <c r="A51" s="14" t="s">
        <v>53</v>
      </c>
      <c r="B51" s="14" t="str">
        <f t="shared" si="0"/>
        <v>34</v>
      </c>
      <c r="C51" s="14">
        <v>34002</v>
      </c>
      <c r="D51" s="14" t="s">
        <v>55</v>
      </c>
      <c r="M51" s="14">
        <v>8</v>
      </c>
      <c r="O51" s="14">
        <v>10.029999999999999</v>
      </c>
      <c r="AY51" s="14">
        <v>3.72</v>
      </c>
      <c r="BF51" s="14">
        <v>1</v>
      </c>
      <c r="BM51" s="14">
        <v>10.23</v>
      </c>
      <c r="CG51" s="14">
        <v>6</v>
      </c>
      <c r="CM51" s="14">
        <v>1</v>
      </c>
      <c r="CT51" s="14">
        <v>2.33</v>
      </c>
      <c r="CU51" s="14">
        <v>1</v>
      </c>
      <c r="DF51" s="14">
        <v>16.350000000000001</v>
      </c>
      <c r="DI51" s="14">
        <v>8.06</v>
      </c>
      <c r="DJ51" s="14">
        <v>5.08</v>
      </c>
      <c r="DK51" s="14">
        <v>29.04</v>
      </c>
      <c r="DL51" s="14">
        <v>22</v>
      </c>
      <c r="DN51" s="14">
        <v>1</v>
      </c>
      <c r="DO51" s="14">
        <v>3</v>
      </c>
      <c r="DP51" s="14">
        <v>2</v>
      </c>
      <c r="DR51" s="14">
        <v>4</v>
      </c>
      <c r="DU51" s="14">
        <v>3</v>
      </c>
      <c r="DW51" s="14">
        <v>5.73</v>
      </c>
      <c r="DX51" s="14">
        <v>4.08</v>
      </c>
      <c r="DZ51" s="14">
        <v>10.51</v>
      </c>
      <c r="EA51" s="14">
        <v>16.7</v>
      </c>
      <c r="EB51" s="14">
        <v>2</v>
      </c>
      <c r="EC51" s="14">
        <v>2</v>
      </c>
      <c r="ED51" s="14">
        <v>15</v>
      </c>
      <c r="EE51" s="14">
        <v>2</v>
      </c>
      <c r="EF51" s="14">
        <v>12.059999999999999</v>
      </c>
      <c r="EG51" s="14">
        <v>1</v>
      </c>
      <c r="EH51" s="14">
        <v>2</v>
      </c>
      <c r="EK51" s="14">
        <v>14.56</v>
      </c>
      <c r="EL51" s="14">
        <v>40.71</v>
      </c>
      <c r="ES51" s="14">
        <v>1</v>
      </c>
      <c r="ET51" s="14">
        <v>7</v>
      </c>
      <c r="EW51" s="14">
        <v>1.42</v>
      </c>
      <c r="EZ51" s="14">
        <v>39.74</v>
      </c>
      <c r="FB51" s="14">
        <v>26.14</v>
      </c>
      <c r="FM51" s="14">
        <v>2</v>
      </c>
      <c r="FO51" s="14">
        <v>2</v>
      </c>
      <c r="FP51" s="14">
        <v>8.5</v>
      </c>
      <c r="FU51" s="14">
        <v>6</v>
      </c>
      <c r="FX51" s="14">
        <v>3</v>
      </c>
      <c r="FZ51" s="14">
        <v>1</v>
      </c>
      <c r="GA51" s="14">
        <v>1</v>
      </c>
      <c r="GD51" s="14">
        <v>10</v>
      </c>
      <c r="GJ51" s="14">
        <v>10.92</v>
      </c>
      <c r="GL51" s="14">
        <v>1</v>
      </c>
      <c r="GM51" s="14">
        <v>1</v>
      </c>
      <c r="GN51" s="14">
        <v>3</v>
      </c>
      <c r="GW51" s="14">
        <v>1</v>
      </c>
      <c r="HB51" s="14">
        <v>1</v>
      </c>
      <c r="HO51" s="14">
        <v>4</v>
      </c>
      <c r="HU51" s="14">
        <v>57.82</v>
      </c>
      <c r="HX51" s="14">
        <v>5.76</v>
      </c>
      <c r="IB51" s="14">
        <v>1</v>
      </c>
      <c r="ID51" s="14">
        <v>11.15</v>
      </c>
      <c r="IE51" s="26">
        <f t="shared" si="1"/>
        <v>471.64</v>
      </c>
      <c r="IF51" s="27">
        <f t="shared" si="2"/>
        <v>43.31</v>
      </c>
      <c r="IG51" s="27">
        <f t="shared" si="3"/>
        <v>428.33</v>
      </c>
      <c r="IH51" s="26">
        <v>368.68239999999975</v>
      </c>
      <c r="II51" s="27">
        <v>49.822400000000016</v>
      </c>
      <c r="IJ51" s="27">
        <f t="shared" si="4"/>
        <v>318.85999999999973</v>
      </c>
    </row>
    <row r="52" spans="1:244" x14ac:dyDescent="0.2">
      <c r="A52" s="14" t="s">
        <v>53</v>
      </c>
      <c r="B52" s="14" t="str">
        <f t="shared" si="0"/>
        <v>34</v>
      </c>
      <c r="C52" s="14">
        <v>34003</v>
      </c>
      <c r="D52" s="14" t="s">
        <v>56</v>
      </c>
      <c r="M52" s="14">
        <v>9.82</v>
      </c>
      <c r="O52" s="14">
        <v>15.27</v>
      </c>
      <c r="R52" s="14">
        <v>26.57</v>
      </c>
      <c r="AD52" s="14">
        <v>4</v>
      </c>
      <c r="AX52" s="14">
        <v>2</v>
      </c>
      <c r="AY52" s="14">
        <v>24.59</v>
      </c>
      <c r="BF52" s="14">
        <v>7.58</v>
      </c>
      <c r="BM52" s="14">
        <v>2</v>
      </c>
      <c r="BU52" s="14">
        <v>82.22</v>
      </c>
      <c r="BW52" s="14">
        <v>2.67</v>
      </c>
      <c r="CB52" s="14">
        <v>1</v>
      </c>
      <c r="CE52" s="14">
        <v>11.53</v>
      </c>
      <c r="CM52" s="14">
        <v>1</v>
      </c>
      <c r="CT52" s="14">
        <v>2</v>
      </c>
      <c r="CU52" s="14">
        <v>2</v>
      </c>
      <c r="CV52" s="14">
        <v>50.48</v>
      </c>
      <c r="CZ52" s="14">
        <v>1</v>
      </c>
      <c r="DF52" s="14">
        <v>7</v>
      </c>
      <c r="DG52" s="14">
        <v>3</v>
      </c>
      <c r="DJ52" s="14">
        <v>4.88</v>
      </c>
      <c r="DK52" s="14">
        <v>9.4699999999999989</v>
      </c>
      <c r="DL52" s="14">
        <v>36.9</v>
      </c>
      <c r="DM52" s="14">
        <v>8.4600000000000009</v>
      </c>
      <c r="DO52" s="14">
        <v>7.79</v>
      </c>
      <c r="DP52" s="14">
        <v>4</v>
      </c>
      <c r="DR52" s="14">
        <v>3</v>
      </c>
      <c r="DT52" s="14">
        <v>1.59</v>
      </c>
      <c r="DU52" s="14">
        <v>0</v>
      </c>
      <c r="DX52" s="14">
        <v>9</v>
      </c>
      <c r="DZ52" s="14">
        <v>17.82</v>
      </c>
      <c r="EA52" s="14">
        <v>18.64</v>
      </c>
      <c r="EB52" s="14">
        <v>6</v>
      </c>
      <c r="ED52" s="14">
        <v>18.670000000000002</v>
      </c>
      <c r="EE52" s="14">
        <v>5</v>
      </c>
      <c r="EF52" s="14">
        <v>35.22</v>
      </c>
      <c r="EG52" s="14">
        <v>11.59</v>
      </c>
      <c r="EH52" s="14">
        <v>3</v>
      </c>
      <c r="EK52" s="14">
        <v>16.490000000000002</v>
      </c>
      <c r="EL52" s="14">
        <v>26.72</v>
      </c>
      <c r="ET52" s="14">
        <v>6</v>
      </c>
      <c r="EV52" s="14">
        <v>7.12</v>
      </c>
      <c r="EZ52" s="14">
        <v>45.300000000000004</v>
      </c>
      <c r="FA52" s="14">
        <v>0.75</v>
      </c>
      <c r="FB52" s="14">
        <v>44.559999999999995</v>
      </c>
      <c r="FM52" s="14">
        <v>1.48</v>
      </c>
      <c r="FN52" s="14">
        <v>22.75</v>
      </c>
      <c r="FP52" s="14">
        <v>16.579999999999998</v>
      </c>
      <c r="FU52" s="14">
        <v>2</v>
      </c>
      <c r="FW52" s="14">
        <v>0</v>
      </c>
      <c r="FX52" s="14">
        <v>9.23</v>
      </c>
      <c r="FY52" s="14">
        <v>1</v>
      </c>
      <c r="GA52" s="14">
        <v>4</v>
      </c>
      <c r="GC52" s="14">
        <v>4</v>
      </c>
      <c r="GD52" s="14">
        <v>18.5</v>
      </c>
      <c r="GJ52" s="14">
        <v>2</v>
      </c>
      <c r="GK52" s="14">
        <v>1</v>
      </c>
      <c r="GM52" s="14">
        <v>9</v>
      </c>
      <c r="GN52" s="14">
        <v>2</v>
      </c>
      <c r="GV52" s="14">
        <v>0.34</v>
      </c>
      <c r="HB52" s="14">
        <v>1</v>
      </c>
      <c r="HG52" s="14">
        <v>2</v>
      </c>
      <c r="HL52" s="14">
        <v>1</v>
      </c>
      <c r="HO52" s="14">
        <v>9</v>
      </c>
      <c r="HP52" s="14">
        <v>4</v>
      </c>
      <c r="HS52" s="14">
        <v>29.18</v>
      </c>
      <c r="HT52" s="14">
        <v>8.69</v>
      </c>
      <c r="HY52" s="14">
        <v>4.6399999999999997</v>
      </c>
      <c r="HZ52" s="14">
        <v>2.71</v>
      </c>
      <c r="ID52" s="14">
        <v>19.95</v>
      </c>
      <c r="IE52" s="26">
        <f t="shared" si="1"/>
        <v>779.75</v>
      </c>
      <c r="IF52" s="27">
        <f t="shared" si="2"/>
        <v>245.73</v>
      </c>
      <c r="IG52" s="27">
        <f t="shared" si="3"/>
        <v>534.02</v>
      </c>
      <c r="IH52" s="26">
        <v>743.48919999999964</v>
      </c>
      <c r="II52" s="27">
        <v>228.43519999999998</v>
      </c>
      <c r="IJ52" s="27">
        <f t="shared" si="4"/>
        <v>515.05399999999963</v>
      </c>
    </row>
    <row r="53" spans="1:244" x14ac:dyDescent="0.2">
      <c r="A53" s="14" t="s">
        <v>3</v>
      </c>
      <c r="B53" s="14" t="str">
        <f t="shared" si="0"/>
        <v>34</v>
      </c>
      <c r="C53" s="14">
        <v>34004</v>
      </c>
      <c r="D53" s="14" t="s">
        <v>57</v>
      </c>
      <c r="O53" s="14">
        <v>16.3</v>
      </c>
      <c r="Z53" s="14">
        <v>1</v>
      </c>
      <c r="AD53" s="14">
        <v>3</v>
      </c>
      <c r="AY53" s="14">
        <v>6.25</v>
      </c>
      <c r="BM53" s="14">
        <v>19.91</v>
      </c>
      <c r="CE53" s="14">
        <v>2</v>
      </c>
      <c r="CT53" s="14">
        <v>15.14</v>
      </c>
      <c r="DD53" s="14">
        <v>3.24</v>
      </c>
      <c r="DF53" s="14">
        <v>1</v>
      </c>
      <c r="DI53" s="14">
        <v>17.77</v>
      </c>
      <c r="DJ53" s="14">
        <v>1.96</v>
      </c>
      <c r="DK53" s="14">
        <v>31.79</v>
      </c>
      <c r="DL53" s="14">
        <v>27.6</v>
      </c>
      <c r="DO53" s="14">
        <v>11</v>
      </c>
      <c r="DR53" s="14">
        <v>1</v>
      </c>
      <c r="DT53" s="14">
        <v>1.6</v>
      </c>
      <c r="DX53" s="14">
        <v>6.78</v>
      </c>
      <c r="DZ53" s="14">
        <v>15.07</v>
      </c>
      <c r="EA53" s="14">
        <v>11.649999999999999</v>
      </c>
      <c r="EB53" s="14">
        <v>5.85</v>
      </c>
      <c r="ED53" s="14">
        <v>11</v>
      </c>
      <c r="EE53" s="14">
        <v>2</v>
      </c>
      <c r="EF53" s="14">
        <v>3.62</v>
      </c>
      <c r="EG53" s="14">
        <v>5</v>
      </c>
      <c r="EK53" s="14">
        <v>5.8900000000000006</v>
      </c>
      <c r="EL53" s="14">
        <v>6.27</v>
      </c>
      <c r="ES53" s="14">
        <v>22.97</v>
      </c>
      <c r="ET53" s="14">
        <v>2</v>
      </c>
      <c r="EW53" s="14">
        <v>10.64</v>
      </c>
      <c r="EZ53" s="14">
        <v>50.71</v>
      </c>
      <c r="FB53" s="14">
        <v>49.56</v>
      </c>
      <c r="FE53" s="14">
        <v>1</v>
      </c>
      <c r="FM53" s="14">
        <v>2</v>
      </c>
      <c r="FN53" s="14">
        <v>1</v>
      </c>
      <c r="FP53" s="14">
        <v>6</v>
      </c>
      <c r="FT53" s="14">
        <v>1</v>
      </c>
      <c r="FU53" s="14">
        <v>6</v>
      </c>
      <c r="FX53" s="14">
        <v>5</v>
      </c>
      <c r="FZ53" s="14">
        <v>1</v>
      </c>
      <c r="GC53" s="14">
        <v>1</v>
      </c>
      <c r="GD53" s="14">
        <v>8</v>
      </c>
      <c r="GL53" s="14">
        <v>1</v>
      </c>
      <c r="GM53" s="14">
        <v>3</v>
      </c>
      <c r="GN53" s="14">
        <v>2</v>
      </c>
      <c r="HC53" s="14">
        <v>2.4</v>
      </c>
      <c r="HD53" s="14">
        <v>2</v>
      </c>
      <c r="HG53" s="14">
        <v>16</v>
      </c>
      <c r="HO53" s="14">
        <v>0.86</v>
      </c>
      <c r="HP53" s="14">
        <v>1</v>
      </c>
      <c r="HU53" s="14">
        <v>57.96</v>
      </c>
      <c r="HV53" s="14">
        <v>1</v>
      </c>
      <c r="HW53" s="14">
        <v>2</v>
      </c>
      <c r="ID53" s="14">
        <v>10</v>
      </c>
      <c r="IE53" s="26">
        <f t="shared" si="1"/>
        <v>500.78999999999991</v>
      </c>
      <c r="IF53" s="27">
        <f t="shared" si="2"/>
        <v>66.84</v>
      </c>
      <c r="IG53" s="27">
        <f t="shared" si="3"/>
        <v>433.94999999999993</v>
      </c>
      <c r="IH53" s="26">
        <v>478.56799999999981</v>
      </c>
      <c r="II53" s="27">
        <v>61.904000000000011</v>
      </c>
      <c r="IJ53" s="27">
        <f t="shared" si="4"/>
        <v>416.66399999999982</v>
      </c>
    </row>
    <row r="54" spans="1:244" x14ac:dyDescent="0.2">
      <c r="A54" s="14" t="s">
        <v>53</v>
      </c>
      <c r="B54" s="14" t="str">
        <f t="shared" si="0"/>
        <v>34</v>
      </c>
      <c r="C54" s="14">
        <v>34005</v>
      </c>
      <c r="D54" s="14" t="s">
        <v>58</v>
      </c>
      <c r="AC54" s="14">
        <v>2</v>
      </c>
      <c r="CE54" s="14">
        <v>1</v>
      </c>
      <c r="CM54" s="14">
        <v>1</v>
      </c>
      <c r="CT54" s="14">
        <v>2</v>
      </c>
      <c r="CU54" s="14">
        <v>1</v>
      </c>
      <c r="CW54" s="14">
        <v>6</v>
      </c>
      <c r="DK54" s="14">
        <v>4.97</v>
      </c>
      <c r="DL54" s="14">
        <v>3</v>
      </c>
      <c r="DR54" s="14">
        <v>1</v>
      </c>
      <c r="EA54" s="14">
        <v>8</v>
      </c>
      <c r="EF54" s="14">
        <v>4</v>
      </c>
      <c r="EG54" s="14">
        <v>3</v>
      </c>
      <c r="EZ54" s="14">
        <v>7.74</v>
      </c>
      <c r="FB54" s="14">
        <v>16.23</v>
      </c>
      <c r="FP54" s="14">
        <v>1.73</v>
      </c>
      <c r="GD54" s="14">
        <v>5</v>
      </c>
      <c r="GT54" s="14">
        <v>0.12</v>
      </c>
      <c r="HB54" s="14">
        <v>1.19</v>
      </c>
      <c r="HC54" s="14">
        <v>1</v>
      </c>
      <c r="HO54" s="14">
        <v>1</v>
      </c>
      <c r="HP54" s="14">
        <v>1</v>
      </c>
      <c r="ID54" s="14">
        <v>3</v>
      </c>
      <c r="IE54" s="26">
        <f t="shared" si="1"/>
        <v>74.97999999999999</v>
      </c>
      <c r="IF54" s="27">
        <f t="shared" si="2"/>
        <v>13</v>
      </c>
      <c r="IG54" s="27">
        <f t="shared" si="3"/>
        <v>61.97999999999999</v>
      </c>
      <c r="IH54" s="26">
        <v>95.566000000000003</v>
      </c>
      <c r="II54" s="27">
        <v>9.4400000000000013</v>
      </c>
      <c r="IJ54" s="27">
        <f t="shared" si="4"/>
        <v>86.126000000000005</v>
      </c>
    </row>
    <row r="55" spans="1:244" x14ac:dyDescent="0.2">
      <c r="A55" s="14" t="s">
        <v>53</v>
      </c>
      <c r="B55" s="14" t="str">
        <f t="shared" si="0"/>
        <v>34</v>
      </c>
      <c r="C55" s="14">
        <v>34006</v>
      </c>
      <c r="D55" s="14" t="s">
        <v>59</v>
      </c>
      <c r="I55" s="14">
        <v>1</v>
      </c>
      <c r="K55" s="14">
        <v>5.66</v>
      </c>
      <c r="O55" s="14">
        <v>19.98</v>
      </c>
      <c r="X55" s="14">
        <v>1.1100000000000001</v>
      </c>
      <c r="AD55" s="14">
        <v>5.88</v>
      </c>
      <c r="AG55" s="14">
        <v>1</v>
      </c>
      <c r="AU55" s="14">
        <v>92.64</v>
      </c>
      <c r="AY55" s="14">
        <v>3</v>
      </c>
      <c r="BF55" s="14">
        <v>3</v>
      </c>
      <c r="BK55" s="14">
        <v>14.01</v>
      </c>
      <c r="BL55" s="14">
        <v>1</v>
      </c>
      <c r="BM55" s="14">
        <v>26.34</v>
      </c>
      <c r="BU55" s="14">
        <v>35.589999999999996</v>
      </c>
      <c r="CA55" s="14">
        <v>3</v>
      </c>
      <c r="CC55" s="14">
        <v>10.92</v>
      </c>
      <c r="CM55" s="14">
        <v>2</v>
      </c>
      <c r="CT55" s="14">
        <v>1.52</v>
      </c>
      <c r="CU55" s="14">
        <v>4.4000000000000004</v>
      </c>
      <c r="CV55" s="14">
        <v>9</v>
      </c>
      <c r="CW55" s="14">
        <v>2.27</v>
      </c>
      <c r="CY55" s="14">
        <v>36.43</v>
      </c>
      <c r="DA55" s="14">
        <v>31.52</v>
      </c>
      <c r="DC55" s="14">
        <v>1.98</v>
      </c>
      <c r="DF55" s="14">
        <v>66.459999999999994</v>
      </c>
      <c r="DH55" s="14">
        <v>15.91</v>
      </c>
      <c r="DJ55" s="14">
        <v>4.9000000000000004</v>
      </c>
      <c r="DK55" s="14">
        <v>76.819999999999993</v>
      </c>
      <c r="DL55" s="14">
        <v>53.599999999999994</v>
      </c>
      <c r="DM55" s="14">
        <v>5.37</v>
      </c>
      <c r="DN55" s="14">
        <v>2</v>
      </c>
      <c r="DO55" s="14">
        <v>20.5</v>
      </c>
      <c r="DP55" s="14">
        <v>6.25</v>
      </c>
      <c r="DR55" s="14">
        <v>14.96</v>
      </c>
      <c r="DS55" s="14">
        <v>1</v>
      </c>
      <c r="DT55" s="14">
        <v>22.8</v>
      </c>
      <c r="DU55" s="14">
        <v>2.0099999999999998</v>
      </c>
      <c r="DV55" s="14">
        <v>7</v>
      </c>
      <c r="DW55" s="14">
        <v>1</v>
      </c>
      <c r="DX55" s="14">
        <v>18.450000000000003</v>
      </c>
      <c r="DZ55" s="14">
        <v>66.92</v>
      </c>
      <c r="EA55" s="14">
        <v>57.05</v>
      </c>
      <c r="EB55" s="14">
        <v>5</v>
      </c>
      <c r="EC55" s="14">
        <v>7.0299999999999994</v>
      </c>
      <c r="ED55" s="14">
        <v>46.11</v>
      </c>
      <c r="EE55" s="14">
        <v>7.18</v>
      </c>
      <c r="EF55" s="14">
        <v>104.3</v>
      </c>
      <c r="EG55" s="14">
        <v>16.04</v>
      </c>
      <c r="EH55" s="14">
        <v>3.4299999999999997</v>
      </c>
      <c r="EI55" s="14">
        <v>1</v>
      </c>
      <c r="EK55" s="14">
        <v>5</v>
      </c>
      <c r="EL55" s="14">
        <v>17.93</v>
      </c>
      <c r="ES55" s="14">
        <v>5.14</v>
      </c>
      <c r="ET55" s="14">
        <v>26.409999999999997</v>
      </c>
      <c r="EV55" s="14">
        <v>3.89</v>
      </c>
      <c r="EW55" s="14">
        <v>2.4300000000000002</v>
      </c>
      <c r="EZ55" s="14">
        <v>84.87</v>
      </c>
      <c r="FA55" s="14">
        <v>17.39</v>
      </c>
      <c r="FB55" s="14">
        <v>100.77</v>
      </c>
      <c r="FE55" s="14">
        <v>2</v>
      </c>
      <c r="FL55" s="14">
        <v>6.29</v>
      </c>
      <c r="FM55" s="14">
        <v>7.92</v>
      </c>
      <c r="FN55" s="14">
        <v>20.92</v>
      </c>
      <c r="FP55" s="14">
        <v>31.18</v>
      </c>
      <c r="FT55" s="14">
        <v>1</v>
      </c>
      <c r="FU55" s="14">
        <v>22.27</v>
      </c>
      <c r="FX55" s="14">
        <v>22.94</v>
      </c>
      <c r="FY55" s="14">
        <v>9.6999999999999993</v>
      </c>
      <c r="FZ55" s="14">
        <v>10.98</v>
      </c>
      <c r="GA55" s="14">
        <v>38.409999999999997</v>
      </c>
      <c r="GC55" s="14">
        <v>3</v>
      </c>
      <c r="GD55" s="14">
        <v>29</v>
      </c>
      <c r="GE55" s="14">
        <v>8.35</v>
      </c>
      <c r="GH55" s="14">
        <v>2</v>
      </c>
      <c r="GJ55" s="14">
        <v>2</v>
      </c>
      <c r="GK55" s="14">
        <v>4</v>
      </c>
      <c r="GL55" s="14">
        <v>1</v>
      </c>
      <c r="GM55" s="14">
        <v>5</v>
      </c>
      <c r="GN55" s="14">
        <v>3</v>
      </c>
      <c r="GP55" s="14">
        <v>6.35</v>
      </c>
      <c r="GT55" s="14">
        <v>0.95</v>
      </c>
      <c r="GV55" s="14">
        <v>6.08</v>
      </c>
      <c r="HB55" s="14">
        <v>9.36</v>
      </c>
      <c r="HC55" s="14">
        <v>2.15</v>
      </c>
      <c r="HG55" s="14">
        <v>4</v>
      </c>
      <c r="HL55" s="14">
        <v>45.419999999999995</v>
      </c>
      <c r="HO55" s="14">
        <v>34.989999999999995</v>
      </c>
      <c r="HP55" s="14">
        <v>8.77</v>
      </c>
      <c r="HT55" s="14">
        <v>0.5</v>
      </c>
      <c r="HU55" s="14">
        <v>106.39</v>
      </c>
      <c r="HX55" s="14">
        <v>1.71</v>
      </c>
      <c r="HY55" s="14">
        <v>1.79</v>
      </c>
      <c r="HZ55" s="14">
        <v>4.72</v>
      </c>
      <c r="IA55" s="14">
        <v>3.06</v>
      </c>
      <c r="IB55" s="14">
        <v>1</v>
      </c>
      <c r="IC55" s="14">
        <v>4</v>
      </c>
      <c r="ID55" s="14">
        <v>86.25</v>
      </c>
      <c r="IE55" s="26">
        <f t="shared" si="1"/>
        <v>1768.62</v>
      </c>
      <c r="IF55" s="27">
        <f t="shared" si="2"/>
        <v>313.25</v>
      </c>
      <c r="IG55" s="27">
        <f t="shared" si="3"/>
        <v>1455.37</v>
      </c>
      <c r="IH55" s="26">
        <v>1513.5199999999993</v>
      </c>
      <c r="II55" s="27">
        <v>300.68</v>
      </c>
      <c r="IJ55" s="27">
        <f t="shared" si="4"/>
        <v>1212.8399999999992</v>
      </c>
    </row>
    <row r="56" spans="1:244" x14ac:dyDescent="0.2">
      <c r="A56" s="14" t="s">
        <v>60</v>
      </c>
      <c r="B56" s="14" t="str">
        <f t="shared" si="0"/>
        <v>34</v>
      </c>
      <c r="C56" s="14">
        <v>34007</v>
      </c>
      <c r="D56" s="14" t="s">
        <v>61</v>
      </c>
      <c r="I56" s="14">
        <v>217.32</v>
      </c>
      <c r="K56" s="14">
        <v>111.16</v>
      </c>
      <c r="M56" s="14">
        <v>51.79</v>
      </c>
      <c r="N56" s="14">
        <v>1</v>
      </c>
      <c r="O56" s="14">
        <v>12.46</v>
      </c>
      <c r="P56" s="14">
        <v>2</v>
      </c>
      <c r="R56" s="14">
        <v>9.7100000000000009</v>
      </c>
      <c r="W56" s="14">
        <v>2</v>
      </c>
      <c r="AB56" s="14">
        <v>20</v>
      </c>
      <c r="AC56" s="14">
        <v>8</v>
      </c>
      <c r="AD56" s="14">
        <v>6.79</v>
      </c>
      <c r="AF56" s="14">
        <v>8</v>
      </c>
      <c r="AR56" s="14">
        <v>10.26</v>
      </c>
      <c r="AV56" s="14">
        <v>39.64</v>
      </c>
      <c r="AX56" s="14">
        <v>15.12</v>
      </c>
      <c r="AY56" s="14">
        <v>1</v>
      </c>
      <c r="BF56" s="14">
        <v>4.5</v>
      </c>
      <c r="BK56" s="14">
        <v>16.420000000000002</v>
      </c>
      <c r="BL56" s="14">
        <v>1</v>
      </c>
      <c r="BM56" s="14">
        <v>5.27</v>
      </c>
      <c r="BZ56" s="14">
        <v>2.09</v>
      </c>
      <c r="CB56" s="14">
        <v>27.880000000000003</v>
      </c>
      <c r="CE56" s="14">
        <v>61.17</v>
      </c>
      <c r="CR56" s="14">
        <v>1</v>
      </c>
      <c r="CS56" s="14">
        <v>4.95</v>
      </c>
      <c r="CT56" s="14">
        <v>10.879999999999999</v>
      </c>
      <c r="CU56" s="14">
        <v>6.72</v>
      </c>
      <c r="CV56" s="14">
        <v>3</v>
      </c>
      <c r="CW56" s="14">
        <v>1</v>
      </c>
      <c r="DC56" s="14">
        <v>42.24</v>
      </c>
      <c r="DF56" s="14">
        <v>43.83</v>
      </c>
      <c r="DG56" s="14">
        <v>9.34</v>
      </c>
      <c r="DH56" s="14">
        <v>417.54</v>
      </c>
      <c r="DJ56" s="14">
        <v>6.86</v>
      </c>
      <c r="DK56" s="14">
        <v>85.09</v>
      </c>
      <c r="DL56" s="14">
        <v>57.879999999999995</v>
      </c>
      <c r="DM56" s="14">
        <v>4.5</v>
      </c>
      <c r="DN56" s="14">
        <v>2</v>
      </c>
      <c r="DO56" s="14">
        <v>19.38</v>
      </c>
      <c r="DP56" s="14">
        <v>11.44</v>
      </c>
      <c r="DQ56" s="14">
        <v>1</v>
      </c>
      <c r="DR56" s="14">
        <v>20.83</v>
      </c>
      <c r="DS56" s="14">
        <v>29.89</v>
      </c>
      <c r="DT56" s="14">
        <v>11</v>
      </c>
      <c r="DU56" s="14">
        <v>15</v>
      </c>
      <c r="DV56" s="14">
        <v>1</v>
      </c>
      <c r="DW56" s="14">
        <v>5</v>
      </c>
      <c r="DX56" s="14">
        <v>16.53</v>
      </c>
      <c r="DY56" s="14">
        <v>7</v>
      </c>
      <c r="DZ56" s="14">
        <v>50.46</v>
      </c>
      <c r="EA56" s="14">
        <v>39.019999999999996</v>
      </c>
      <c r="EB56" s="14">
        <v>14.62</v>
      </c>
      <c r="EC56" s="14">
        <v>2</v>
      </c>
      <c r="ED56" s="14">
        <v>20.68</v>
      </c>
      <c r="EE56" s="14">
        <v>16.48</v>
      </c>
      <c r="EF56" s="14">
        <v>57.960000000000008</v>
      </c>
      <c r="EG56" s="14">
        <v>9.48</v>
      </c>
      <c r="EH56" s="14">
        <v>1.49</v>
      </c>
      <c r="EK56" s="14">
        <v>3.71</v>
      </c>
      <c r="EL56" s="14">
        <v>21.939999999999998</v>
      </c>
      <c r="ER56" s="14">
        <v>8</v>
      </c>
      <c r="ES56" s="14">
        <v>13.44</v>
      </c>
      <c r="ET56" s="14">
        <v>7</v>
      </c>
      <c r="EV56" s="14">
        <v>12.41</v>
      </c>
      <c r="EZ56" s="14">
        <v>70.3</v>
      </c>
      <c r="FA56" s="14">
        <v>0.99</v>
      </c>
      <c r="FB56" s="14">
        <v>27.89</v>
      </c>
      <c r="FE56" s="14">
        <v>1</v>
      </c>
      <c r="FG56" s="14">
        <v>3</v>
      </c>
      <c r="FM56" s="14">
        <v>6.6899999999999995</v>
      </c>
      <c r="FN56" s="14">
        <v>19.04</v>
      </c>
      <c r="FP56" s="14">
        <v>34.33</v>
      </c>
      <c r="FQ56" s="14">
        <v>1</v>
      </c>
      <c r="FT56" s="14">
        <v>1</v>
      </c>
      <c r="FU56" s="14">
        <v>12.9</v>
      </c>
      <c r="FW56" s="14">
        <v>4</v>
      </c>
      <c r="FX56" s="14">
        <v>17</v>
      </c>
      <c r="FY56" s="14">
        <v>3</v>
      </c>
      <c r="FZ56" s="14">
        <v>9.25</v>
      </c>
      <c r="GA56" s="14">
        <v>36.71</v>
      </c>
      <c r="GC56" s="14">
        <v>1</v>
      </c>
      <c r="GD56" s="14">
        <v>37.340000000000003</v>
      </c>
      <c r="GF56" s="14">
        <v>1</v>
      </c>
      <c r="GJ56" s="14">
        <v>4</v>
      </c>
      <c r="GK56" s="14">
        <v>3</v>
      </c>
      <c r="GL56" s="14">
        <v>4.37</v>
      </c>
      <c r="GM56" s="14">
        <v>8.89</v>
      </c>
      <c r="GN56" s="14">
        <v>4</v>
      </c>
      <c r="GQ56" s="14">
        <v>30.74</v>
      </c>
      <c r="GT56" s="14">
        <v>4.8099999999999996</v>
      </c>
      <c r="GV56" s="14">
        <v>3</v>
      </c>
      <c r="GW56" s="14">
        <v>4.71</v>
      </c>
      <c r="HB56" s="14">
        <v>24.21</v>
      </c>
      <c r="HC56" s="14">
        <v>5.93</v>
      </c>
      <c r="HD56" s="14">
        <v>1</v>
      </c>
      <c r="HG56" s="14">
        <v>15.12</v>
      </c>
      <c r="HJ56" s="14">
        <v>12.04</v>
      </c>
      <c r="HL56" s="14">
        <v>1.58</v>
      </c>
      <c r="HO56" s="14">
        <v>17</v>
      </c>
      <c r="HP56" s="14">
        <v>6.11</v>
      </c>
      <c r="HT56" s="14">
        <v>4</v>
      </c>
      <c r="HW56" s="14">
        <v>3.98</v>
      </c>
      <c r="HX56" s="14">
        <v>1.39</v>
      </c>
      <c r="HY56" s="14">
        <v>3.08</v>
      </c>
      <c r="IC56" s="14">
        <v>1</v>
      </c>
      <c r="ID56" s="14">
        <v>29.83</v>
      </c>
      <c r="IE56" s="26">
        <f t="shared" si="1"/>
        <v>2229.3999999999996</v>
      </c>
      <c r="IF56" s="27">
        <f t="shared" si="2"/>
        <v>704.37</v>
      </c>
      <c r="IG56" s="27">
        <f t="shared" si="3"/>
        <v>1525.0299999999997</v>
      </c>
      <c r="IH56" s="26">
        <v>1843.5984000000005</v>
      </c>
      <c r="II56" s="27">
        <v>1072.9944</v>
      </c>
      <c r="IJ56" s="27">
        <f t="shared" si="4"/>
        <v>770.6040000000005</v>
      </c>
    </row>
    <row r="57" spans="1:244" x14ac:dyDescent="0.2">
      <c r="A57" s="14" t="s">
        <v>62</v>
      </c>
      <c r="B57" s="14" t="str">
        <f t="shared" si="0"/>
        <v>34</v>
      </c>
      <c r="C57" s="14">
        <v>34008</v>
      </c>
      <c r="D57" s="14" t="s">
        <v>63</v>
      </c>
      <c r="I57" s="14">
        <v>22.84</v>
      </c>
      <c r="M57" s="14">
        <v>7</v>
      </c>
      <c r="O57" s="14">
        <v>6.52</v>
      </c>
      <c r="AC57" s="14">
        <v>1</v>
      </c>
      <c r="AD57" s="14">
        <v>15.76</v>
      </c>
      <c r="AR57" s="14">
        <v>4.62</v>
      </c>
      <c r="BF57" s="14">
        <v>9.8699999999999992</v>
      </c>
      <c r="BM57" s="14">
        <v>30.2</v>
      </c>
      <c r="CE57" s="14">
        <v>68.39</v>
      </c>
      <c r="DB57" s="14">
        <v>2</v>
      </c>
      <c r="DF57" s="14">
        <v>4</v>
      </c>
      <c r="DJ57" s="14">
        <v>1.37</v>
      </c>
      <c r="DK57" s="14">
        <v>5.97</v>
      </c>
      <c r="DL57" s="14">
        <v>36.269999999999996</v>
      </c>
      <c r="DO57" s="14">
        <v>4</v>
      </c>
      <c r="DR57" s="14">
        <v>7</v>
      </c>
      <c r="DT57" s="14">
        <v>1.43</v>
      </c>
      <c r="DX57" s="14">
        <v>1</v>
      </c>
      <c r="DZ57" s="14">
        <v>3.75</v>
      </c>
      <c r="EA57" s="14">
        <v>12.74</v>
      </c>
      <c r="EB57" s="14">
        <v>1</v>
      </c>
      <c r="ED57" s="14">
        <v>12.43</v>
      </c>
      <c r="EE57" s="14">
        <v>3</v>
      </c>
      <c r="EF57" s="14">
        <v>6</v>
      </c>
      <c r="EG57" s="14">
        <v>3</v>
      </c>
      <c r="EK57" s="14">
        <v>11.17</v>
      </c>
      <c r="EL57" s="14">
        <v>53.769999999999996</v>
      </c>
      <c r="ET57" s="14">
        <v>2</v>
      </c>
      <c r="EV57" s="14">
        <v>3</v>
      </c>
      <c r="EZ57" s="14">
        <v>43.42</v>
      </c>
      <c r="FB57" s="14">
        <v>10.88</v>
      </c>
      <c r="FM57" s="14">
        <v>2</v>
      </c>
      <c r="FN57" s="14">
        <v>1</v>
      </c>
      <c r="FP57" s="14">
        <v>3</v>
      </c>
      <c r="FU57" s="14">
        <v>2</v>
      </c>
      <c r="FW57" s="14">
        <v>0</v>
      </c>
      <c r="FX57" s="14">
        <v>1</v>
      </c>
      <c r="GA57" s="14">
        <v>2.98</v>
      </c>
      <c r="GC57" s="14">
        <v>3</v>
      </c>
      <c r="GD57" s="14">
        <v>11.69</v>
      </c>
      <c r="GE57" s="14">
        <v>1</v>
      </c>
      <c r="GJ57" s="14">
        <v>2</v>
      </c>
      <c r="GM57" s="14">
        <v>2</v>
      </c>
      <c r="GN57" s="14">
        <v>2</v>
      </c>
      <c r="GQ57" s="14">
        <v>1</v>
      </c>
      <c r="GT57" s="14">
        <v>17.27</v>
      </c>
      <c r="HL57" s="14">
        <v>1</v>
      </c>
      <c r="HO57" s="14">
        <v>1</v>
      </c>
      <c r="HP57" s="14">
        <v>4</v>
      </c>
      <c r="HQ57" s="14">
        <v>34.479999999999997</v>
      </c>
      <c r="HZ57" s="14">
        <v>1</v>
      </c>
      <c r="IC57" s="14">
        <v>1</v>
      </c>
      <c r="ID57" s="14">
        <v>10</v>
      </c>
      <c r="IE57" s="26">
        <f t="shared" si="1"/>
        <v>499.82000000000005</v>
      </c>
      <c r="IF57" s="27">
        <f t="shared" si="2"/>
        <v>168.2</v>
      </c>
      <c r="IG57" s="27">
        <f t="shared" si="3"/>
        <v>331.62000000000006</v>
      </c>
      <c r="IH57" s="26">
        <v>476.37439999999998</v>
      </c>
      <c r="II57" s="27">
        <v>154.53440000000006</v>
      </c>
      <c r="IJ57" s="27">
        <f t="shared" si="4"/>
        <v>321.83999999999992</v>
      </c>
    </row>
    <row r="58" spans="1:244" x14ac:dyDescent="0.2">
      <c r="A58" s="14" t="s">
        <v>62</v>
      </c>
      <c r="B58" s="14" t="str">
        <f t="shared" si="0"/>
        <v>34</v>
      </c>
      <c r="C58" s="14">
        <v>34009</v>
      </c>
      <c r="D58" s="14" t="s">
        <v>64</v>
      </c>
      <c r="I58" s="14">
        <v>68.459999999999994</v>
      </c>
      <c r="K58" s="14">
        <v>311.67999999999995</v>
      </c>
      <c r="M58" s="14">
        <v>1231.3600000000001</v>
      </c>
      <c r="N58" s="14">
        <v>42.77</v>
      </c>
      <c r="O58" s="14">
        <v>20.369999999999997</v>
      </c>
      <c r="P58" s="14">
        <v>78.179999999999993</v>
      </c>
      <c r="R58" s="14">
        <v>13.11</v>
      </c>
      <c r="X58" s="14">
        <v>81.44</v>
      </c>
      <c r="AD58" s="14">
        <v>24.72</v>
      </c>
      <c r="AF58" s="14">
        <v>19.03</v>
      </c>
      <c r="AG58" s="14">
        <v>37.24</v>
      </c>
      <c r="AL58" s="14">
        <v>89.94</v>
      </c>
      <c r="AM58" s="14">
        <v>4</v>
      </c>
      <c r="AR58" s="14">
        <v>4.68</v>
      </c>
      <c r="AV58" s="14">
        <v>3</v>
      </c>
      <c r="AX58" s="14">
        <v>1</v>
      </c>
      <c r="AY58" s="14">
        <v>7</v>
      </c>
      <c r="AZ58" s="14">
        <v>15</v>
      </c>
      <c r="BB58" s="14">
        <v>13.93</v>
      </c>
      <c r="BF58" s="14">
        <v>87.9</v>
      </c>
      <c r="BG58" s="14">
        <v>3</v>
      </c>
      <c r="BJ58" s="14">
        <v>23.64</v>
      </c>
      <c r="BK58" s="14">
        <v>43.519999999999996</v>
      </c>
      <c r="BL58" s="14">
        <v>41.71</v>
      </c>
      <c r="BM58" s="14">
        <v>1</v>
      </c>
      <c r="BU58" s="14">
        <v>11.74</v>
      </c>
      <c r="BZ58" s="14">
        <v>32.92</v>
      </c>
      <c r="CA58" s="14">
        <v>521.27</v>
      </c>
      <c r="CB58" s="14">
        <v>250.43</v>
      </c>
      <c r="CC58" s="14">
        <v>1</v>
      </c>
      <c r="CD58" s="14">
        <v>7.22</v>
      </c>
      <c r="CE58" s="14">
        <v>395.02</v>
      </c>
      <c r="CG58" s="14">
        <v>115.89</v>
      </c>
      <c r="CH58" s="14">
        <v>12.93</v>
      </c>
      <c r="CL58" s="14">
        <v>4</v>
      </c>
      <c r="CM58" s="14">
        <v>29.33</v>
      </c>
      <c r="CN58" s="14">
        <v>2</v>
      </c>
      <c r="CR58" s="14">
        <v>1</v>
      </c>
      <c r="CS58" s="14">
        <v>20.96</v>
      </c>
      <c r="CT58" s="14">
        <v>31.409999999999997</v>
      </c>
      <c r="CU58" s="14">
        <v>53.22</v>
      </c>
      <c r="CV58" s="14">
        <v>4.28</v>
      </c>
      <c r="DA58" s="14">
        <v>15.84</v>
      </c>
      <c r="DF58" s="14">
        <v>31.4</v>
      </c>
      <c r="DJ58" s="14">
        <v>3</v>
      </c>
      <c r="DK58" s="14">
        <v>194.76</v>
      </c>
      <c r="DL58" s="14">
        <v>94.86</v>
      </c>
      <c r="DM58" s="14">
        <v>17.23</v>
      </c>
      <c r="DN58" s="14">
        <v>38.71</v>
      </c>
      <c r="DO58" s="14">
        <v>71.88</v>
      </c>
      <c r="DP58" s="14">
        <v>21.24</v>
      </c>
      <c r="DQ58" s="14">
        <v>8.93</v>
      </c>
      <c r="DR58" s="14">
        <v>93.79</v>
      </c>
      <c r="DS58" s="14">
        <v>2</v>
      </c>
      <c r="DT58" s="14">
        <v>49.92</v>
      </c>
      <c r="DU58" s="14">
        <v>81.960000000000008</v>
      </c>
      <c r="DV58" s="14">
        <v>23.92</v>
      </c>
      <c r="DW58" s="14">
        <v>53.400000000000006</v>
      </c>
      <c r="DX58" s="14">
        <v>74.39</v>
      </c>
      <c r="DY58" s="14">
        <v>20.78</v>
      </c>
      <c r="DZ58" s="14">
        <v>35.22</v>
      </c>
      <c r="EA58" s="14">
        <v>67.59</v>
      </c>
      <c r="EB58" s="14">
        <v>16.420000000000002</v>
      </c>
      <c r="EC58" s="14">
        <v>10</v>
      </c>
      <c r="ED58" s="14">
        <v>64.97</v>
      </c>
      <c r="EE58" s="14">
        <v>20.6</v>
      </c>
      <c r="EF58" s="14">
        <v>156.85</v>
      </c>
      <c r="EG58" s="14">
        <v>4.79</v>
      </c>
      <c r="EH58" s="14">
        <v>41.95</v>
      </c>
      <c r="EK58" s="14">
        <v>9.43</v>
      </c>
      <c r="EL58" s="14">
        <v>57.44</v>
      </c>
      <c r="ER58" s="14">
        <v>4</v>
      </c>
      <c r="ES58" s="14">
        <v>423.83</v>
      </c>
      <c r="ET58" s="14">
        <v>33.479999999999997</v>
      </c>
      <c r="EU58" s="14">
        <v>10.61</v>
      </c>
      <c r="EV58" s="14">
        <v>41.5</v>
      </c>
      <c r="EW58" s="14">
        <v>1</v>
      </c>
      <c r="EY58" s="14">
        <v>2.94</v>
      </c>
      <c r="EZ58" s="14">
        <v>172.14</v>
      </c>
      <c r="FA58" s="14">
        <v>71.709999999999994</v>
      </c>
      <c r="FB58" s="14">
        <v>84.25</v>
      </c>
      <c r="FD58" s="14">
        <v>1</v>
      </c>
      <c r="FE58" s="14">
        <v>5.9</v>
      </c>
      <c r="FL58" s="14">
        <v>3.44</v>
      </c>
      <c r="FM58" s="14">
        <v>1146.8600000000001</v>
      </c>
      <c r="FN58" s="14">
        <v>42.379999999999995</v>
      </c>
      <c r="FP58" s="14">
        <v>84.259999999999991</v>
      </c>
      <c r="FQ58" s="14">
        <v>3</v>
      </c>
      <c r="FR58" s="14">
        <v>2.5</v>
      </c>
      <c r="FT58" s="14">
        <v>13.16</v>
      </c>
      <c r="FU58" s="14">
        <v>16.149999999999999</v>
      </c>
      <c r="FW58" s="14">
        <v>8</v>
      </c>
      <c r="FX58" s="14">
        <v>80.430000000000007</v>
      </c>
      <c r="FY58" s="14">
        <v>14.940000000000001</v>
      </c>
      <c r="FZ58" s="14">
        <v>9</v>
      </c>
      <c r="GA58" s="14">
        <v>49.01</v>
      </c>
      <c r="GC58" s="14">
        <v>21.79</v>
      </c>
      <c r="GD58" s="14">
        <v>100.42</v>
      </c>
      <c r="GE58" s="14">
        <v>49.75</v>
      </c>
      <c r="GF58" s="14">
        <v>6.43</v>
      </c>
      <c r="GH58" s="14">
        <v>9.07</v>
      </c>
      <c r="GJ58" s="14">
        <v>26.919999999999998</v>
      </c>
      <c r="GK58" s="14">
        <v>5.98</v>
      </c>
      <c r="GL58" s="14">
        <v>1</v>
      </c>
      <c r="GM58" s="14">
        <v>27.689999999999998</v>
      </c>
      <c r="GN58" s="14">
        <v>15</v>
      </c>
      <c r="GO58" s="14">
        <v>1</v>
      </c>
      <c r="GQ58" s="14">
        <v>4</v>
      </c>
      <c r="GT58" s="14">
        <v>132.36000000000001</v>
      </c>
      <c r="GV58" s="14">
        <v>6.75</v>
      </c>
      <c r="GW58" s="14">
        <v>3.49</v>
      </c>
      <c r="HA58" s="14">
        <v>1</v>
      </c>
      <c r="HB58" s="14">
        <v>43.7</v>
      </c>
      <c r="HC58" s="14">
        <v>13.260000000000002</v>
      </c>
      <c r="HD58" s="14">
        <v>4.3499999999999996</v>
      </c>
      <c r="HG58" s="14">
        <v>22</v>
      </c>
      <c r="HL58" s="14">
        <v>10.73</v>
      </c>
      <c r="HO58" s="14">
        <v>57.769999999999996</v>
      </c>
      <c r="HP58" s="14">
        <v>27.83</v>
      </c>
      <c r="HR58" s="14">
        <v>0.5</v>
      </c>
      <c r="HU58" s="14">
        <v>190.7</v>
      </c>
      <c r="HV58" s="14">
        <v>23.44</v>
      </c>
      <c r="HW58" s="14">
        <v>2</v>
      </c>
      <c r="HZ58" s="14">
        <v>29.07</v>
      </c>
      <c r="IA58" s="14">
        <v>1.24</v>
      </c>
      <c r="IB58" s="14">
        <v>5.67</v>
      </c>
      <c r="IC58" s="14">
        <v>9.98</v>
      </c>
      <c r="ID58" s="14">
        <v>94.26</v>
      </c>
      <c r="IE58" s="26">
        <f t="shared" si="1"/>
        <v>8420.2099999999973</v>
      </c>
      <c r="IF58" s="27">
        <f t="shared" si="2"/>
        <v>3778.139999999999</v>
      </c>
      <c r="IG58" s="27">
        <f t="shared" si="3"/>
        <v>4642.0699999999979</v>
      </c>
      <c r="IH58" s="26">
        <v>8516.4347999999991</v>
      </c>
      <c r="II58" s="27">
        <v>5647.2648000000027</v>
      </c>
      <c r="IJ58" s="27">
        <f t="shared" si="4"/>
        <v>2869.1699999999964</v>
      </c>
    </row>
    <row r="59" spans="1:244" x14ac:dyDescent="0.2">
      <c r="A59" s="14" t="s">
        <v>60</v>
      </c>
      <c r="B59" s="14" t="str">
        <f t="shared" si="0"/>
        <v>34</v>
      </c>
      <c r="C59" s="14">
        <v>34010</v>
      </c>
      <c r="D59" s="14" t="s">
        <v>65</v>
      </c>
      <c r="F59" s="14">
        <v>6</v>
      </c>
      <c r="I59" s="14">
        <v>87.39</v>
      </c>
      <c r="M59" s="14">
        <v>5</v>
      </c>
      <c r="O59" s="14">
        <v>1</v>
      </c>
      <c r="P59" s="14">
        <v>50.37</v>
      </c>
      <c r="R59" s="14">
        <v>1.94</v>
      </c>
      <c r="X59" s="14">
        <v>18.600000000000001</v>
      </c>
      <c r="AD59" s="14">
        <v>5</v>
      </c>
      <c r="AF59" s="14">
        <v>2.81</v>
      </c>
      <c r="AG59" s="14">
        <v>18</v>
      </c>
      <c r="AH59" s="14">
        <v>1</v>
      </c>
      <c r="AJ59" s="14">
        <v>13.07</v>
      </c>
      <c r="AR59" s="14">
        <v>384.17</v>
      </c>
      <c r="AS59" s="14">
        <v>236.87</v>
      </c>
      <c r="AX59" s="14">
        <v>4.4800000000000004</v>
      </c>
      <c r="BE59" s="14">
        <v>113.65</v>
      </c>
      <c r="BF59" s="14">
        <v>25.14</v>
      </c>
      <c r="BJ59" s="14">
        <v>31.35</v>
      </c>
      <c r="BK59" s="14">
        <v>28.89</v>
      </c>
      <c r="BL59" s="14">
        <v>7</v>
      </c>
      <c r="BM59" s="14">
        <v>55.019999999999996</v>
      </c>
      <c r="BU59" s="14">
        <v>3.46</v>
      </c>
      <c r="BZ59" s="14">
        <v>29.74</v>
      </c>
      <c r="CA59" s="14">
        <v>27.05</v>
      </c>
      <c r="CB59" s="14">
        <v>366.8</v>
      </c>
      <c r="CE59" s="14">
        <v>28</v>
      </c>
      <c r="CR59" s="14">
        <v>1</v>
      </c>
      <c r="CT59" s="14">
        <v>8</v>
      </c>
      <c r="CU59" s="14">
        <v>3.59</v>
      </c>
      <c r="DF59" s="14">
        <v>31.84</v>
      </c>
      <c r="DI59" s="14">
        <v>8.06</v>
      </c>
      <c r="DJ59" s="14">
        <v>1</v>
      </c>
      <c r="DK59" s="14">
        <v>36.6</v>
      </c>
      <c r="DL59" s="14">
        <v>57.96</v>
      </c>
      <c r="DM59" s="14">
        <v>7.83</v>
      </c>
      <c r="DN59" s="14">
        <v>4.91</v>
      </c>
      <c r="DO59" s="14">
        <v>21.689999999999998</v>
      </c>
      <c r="DP59" s="14">
        <v>4.2</v>
      </c>
      <c r="DR59" s="14">
        <v>45.230000000000004</v>
      </c>
      <c r="DS59" s="14">
        <v>4</v>
      </c>
      <c r="DT59" s="14">
        <v>30.740000000000002</v>
      </c>
      <c r="DU59" s="14">
        <v>14.2</v>
      </c>
      <c r="DW59" s="14">
        <v>6</v>
      </c>
      <c r="DX59" s="14">
        <v>9.120000000000001</v>
      </c>
      <c r="DY59" s="14">
        <v>8.57</v>
      </c>
      <c r="DZ59" s="14">
        <v>68.89</v>
      </c>
      <c r="EA59" s="14">
        <v>32.28</v>
      </c>
      <c r="EB59" s="14">
        <v>8.58</v>
      </c>
      <c r="ED59" s="14">
        <v>15</v>
      </c>
      <c r="EE59" s="14">
        <v>9.52</v>
      </c>
      <c r="EF59" s="14">
        <v>42.71</v>
      </c>
      <c r="EG59" s="14">
        <v>7.17</v>
      </c>
      <c r="EH59" s="14">
        <v>44.95</v>
      </c>
      <c r="EK59" s="14">
        <v>5.58</v>
      </c>
      <c r="EL59" s="14">
        <v>46.86</v>
      </c>
      <c r="ES59" s="14">
        <v>6.41</v>
      </c>
      <c r="ET59" s="14">
        <v>15.93</v>
      </c>
      <c r="EV59" s="14">
        <v>9.4499999999999993</v>
      </c>
      <c r="EW59" s="14">
        <v>3.59</v>
      </c>
      <c r="EZ59" s="14">
        <v>73.86</v>
      </c>
      <c r="FA59" s="14">
        <v>7.8100000000000005</v>
      </c>
      <c r="FB59" s="14">
        <v>30.52</v>
      </c>
      <c r="FM59" s="14">
        <v>6</v>
      </c>
      <c r="FN59" s="14">
        <v>6</v>
      </c>
      <c r="FP59" s="14">
        <v>75.78</v>
      </c>
      <c r="FT59" s="14">
        <v>1</v>
      </c>
      <c r="FU59" s="14">
        <v>8</v>
      </c>
      <c r="FW59" s="14">
        <v>7.51</v>
      </c>
      <c r="FX59" s="14">
        <v>19.5</v>
      </c>
      <c r="FY59" s="14">
        <v>12</v>
      </c>
      <c r="FZ59" s="14">
        <v>5</v>
      </c>
      <c r="GA59" s="14">
        <v>20.29</v>
      </c>
      <c r="GB59" s="14">
        <v>32.32</v>
      </c>
      <c r="GC59" s="14">
        <v>6</v>
      </c>
      <c r="GD59" s="14">
        <v>29.9</v>
      </c>
      <c r="GE59" s="14">
        <v>20.329999999999998</v>
      </c>
      <c r="GF59" s="14">
        <v>1</v>
      </c>
      <c r="GH59" s="14">
        <v>13.39</v>
      </c>
      <c r="GJ59" s="14">
        <v>1</v>
      </c>
      <c r="GK59" s="14">
        <v>2</v>
      </c>
      <c r="GM59" s="14">
        <v>21.66</v>
      </c>
      <c r="GN59" s="14">
        <v>1</v>
      </c>
      <c r="GP59" s="14">
        <v>1</v>
      </c>
      <c r="GQ59" s="14">
        <v>1</v>
      </c>
      <c r="GT59" s="14">
        <v>10.120000000000001</v>
      </c>
      <c r="HB59" s="14">
        <v>11.32</v>
      </c>
      <c r="HC59" s="14">
        <v>4.0299999999999994</v>
      </c>
      <c r="HG59" s="14">
        <v>4.5599999999999996</v>
      </c>
      <c r="HJ59" s="14">
        <v>1</v>
      </c>
      <c r="HL59" s="14">
        <v>85.42</v>
      </c>
      <c r="HO59" s="14">
        <v>35.79</v>
      </c>
      <c r="HP59" s="14">
        <v>5.56</v>
      </c>
      <c r="HS59" s="14">
        <v>1.96</v>
      </c>
      <c r="HW59" s="14">
        <v>4</v>
      </c>
      <c r="HX59" s="14">
        <v>5.92</v>
      </c>
      <c r="HY59" s="14">
        <v>8.8000000000000007</v>
      </c>
      <c r="HZ59" s="14">
        <v>10.309999999999999</v>
      </c>
      <c r="IA59" s="14">
        <v>8.23</v>
      </c>
      <c r="IC59" s="14">
        <v>3.5</v>
      </c>
      <c r="ID59" s="14">
        <v>42.75</v>
      </c>
      <c r="IE59" s="26">
        <f t="shared" si="1"/>
        <v>2820.4</v>
      </c>
      <c r="IF59" s="27">
        <f t="shared" si="2"/>
        <v>1558.3899999999999</v>
      </c>
      <c r="IG59" s="27">
        <f t="shared" si="3"/>
        <v>1262.0100000000002</v>
      </c>
      <c r="IH59" s="26">
        <v>2236.8372000000008</v>
      </c>
      <c r="II59" s="27">
        <v>1198.8272000000002</v>
      </c>
      <c r="IJ59" s="27">
        <f t="shared" si="4"/>
        <v>1038.0100000000007</v>
      </c>
    </row>
    <row r="60" spans="1:244" x14ac:dyDescent="0.2">
      <c r="A60" s="14" t="s">
        <v>53</v>
      </c>
      <c r="B60" s="14" t="str">
        <f t="shared" si="0"/>
        <v>34</v>
      </c>
      <c r="C60" s="14">
        <v>34011</v>
      </c>
      <c r="D60" s="14" t="s">
        <v>66</v>
      </c>
      <c r="O60" s="14">
        <v>4.42</v>
      </c>
      <c r="AM60" s="14">
        <v>3.2</v>
      </c>
      <c r="AX60" s="14">
        <v>2</v>
      </c>
      <c r="AY60" s="14">
        <v>3.59</v>
      </c>
      <c r="BF60" s="14">
        <v>1</v>
      </c>
      <c r="BK60" s="14">
        <v>6.84</v>
      </c>
      <c r="CA60" s="14">
        <v>17</v>
      </c>
      <c r="CB60" s="14">
        <v>39.11</v>
      </c>
      <c r="CC60" s="14">
        <v>11.66</v>
      </c>
      <c r="CT60" s="14">
        <v>10.08</v>
      </c>
      <c r="CU60" s="14">
        <v>1</v>
      </c>
      <c r="DF60" s="14">
        <v>1</v>
      </c>
      <c r="DJ60" s="14">
        <v>11.62</v>
      </c>
      <c r="DK60" s="14">
        <v>4</v>
      </c>
      <c r="DL60" s="14">
        <v>9</v>
      </c>
      <c r="DN60" s="14">
        <v>1</v>
      </c>
      <c r="DO60" s="14">
        <v>12.74</v>
      </c>
      <c r="DP60" s="14">
        <v>2</v>
      </c>
      <c r="DQ60" s="14">
        <v>1.68</v>
      </c>
      <c r="DR60" s="14">
        <v>3</v>
      </c>
      <c r="DU60" s="14">
        <v>3</v>
      </c>
      <c r="DX60" s="14">
        <v>8.85</v>
      </c>
      <c r="DZ60" s="14">
        <v>4.91</v>
      </c>
      <c r="EA60" s="14">
        <v>6</v>
      </c>
      <c r="EB60" s="14">
        <v>2</v>
      </c>
      <c r="ED60" s="14">
        <v>10.25</v>
      </c>
      <c r="EE60" s="14">
        <v>1</v>
      </c>
      <c r="EF60" s="14">
        <v>13</v>
      </c>
      <c r="EG60" s="14">
        <v>2</v>
      </c>
      <c r="EK60" s="14">
        <v>3.83</v>
      </c>
      <c r="EL60" s="14">
        <v>1</v>
      </c>
      <c r="ET60" s="14">
        <v>2</v>
      </c>
      <c r="EW60" s="14">
        <v>1</v>
      </c>
      <c r="EZ60" s="14">
        <v>19.75</v>
      </c>
      <c r="FB60" s="14">
        <v>9.33</v>
      </c>
      <c r="FM60" s="14">
        <v>2</v>
      </c>
      <c r="FT60" s="14">
        <v>1</v>
      </c>
      <c r="FW60" s="14">
        <v>1.41</v>
      </c>
      <c r="GD60" s="14">
        <v>1</v>
      </c>
      <c r="GH60" s="14">
        <v>1</v>
      </c>
      <c r="GL60" s="14">
        <v>1</v>
      </c>
      <c r="HB60" s="14">
        <v>4.0199999999999996</v>
      </c>
      <c r="HP60" s="14">
        <v>1</v>
      </c>
      <c r="HW60" s="14">
        <v>1</v>
      </c>
      <c r="IA60" s="14">
        <v>2</v>
      </c>
      <c r="ID60" s="14">
        <v>6.56</v>
      </c>
      <c r="IE60" s="26">
        <f t="shared" si="1"/>
        <v>255.85000000000002</v>
      </c>
      <c r="IF60" s="27">
        <f t="shared" si="2"/>
        <v>99.899999999999991</v>
      </c>
      <c r="IG60" s="27">
        <f t="shared" si="3"/>
        <v>155.95000000000005</v>
      </c>
      <c r="IH60" s="26">
        <v>211.87120000000007</v>
      </c>
      <c r="II60" s="27">
        <v>78.531200000000013</v>
      </c>
      <c r="IJ60" s="27">
        <f t="shared" si="4"/>
        <v>133.34000000000006</v>
      </c>
    </row>
    <row r="61" spans="1:244" x14ac:dyDescent="0.2">
      <c r="A61" s="14" t="s">
        <v>62</v>
      </c>
      <c r="B61" s="14" t="str">
        <f t="shared" si="0"/>
        <v>34</v>
      </c>
      <c r="C61" s="14">
        <v>34012</v>
      </c>
      <c r="D61" s="14" t="s">
        <v>67</v>
      </c>
      <c r="I61" s="14">
        <v>95.27</v>
      </c>
      <c r="M61" s="14">
        <v>6.33</v>
      </c>
      <c r="O61" s="14">
        <v>11.200000000000001</v>
      </c>
      <c r="AD61" s="14">
        <v>1</v>
      </c>
      <c r="CM61" s="14">
        <v>2</v>
      </c>
      <c r="CT61" s="14">
        <v>1</v>
      </c>
      <c r="CV61" s="14">
        <v>5.98</v>
      </c>
      <c r="DF61" s="14">
        <v>23.78</v>
      </c>
      <c r="DJ61" s="14">
        <v>2</v>
      </c>
      <c r="DK61" s="14">
        <v>14</v>
      </c>
      <c r="DL61" s="14">
        <v>20.05</v>
      </c>
      <c r="DM61" s="14">
        <v>3</v>
      </c>
      <c r="DO61" s="14">
        <v>5</v>
      </c>
      <c r="DR61" s="14">
        <v>3</v>
      </c>
      <c r="DS61" s="14">
        <v>3</v>
      </c>
      <c r="DT61" s="14">
        <v>3</v>
      </c>
      <c r="DX61" s="14">
        <v>4</v>
      </c>
      <c r="DZ61" s="14">
        <v>5.9</v>
      </c>
      <c r="EA61" s="14">
        <v>7</v>
      </c>
      <c r="ED61" s="14">
        <v>1</v>
      </c>
      <c r="EF61" s="14">
        <v>4.3100000000000005</v>
      </c>
      <c r="EG61" s="14">
        <v>5</v>
      </c>
      <c r="EK61" s="14">
        <v>22.95</v>
      </c>
      <c r="EL61" s="14">
        <v>11.49</v>
      </c>
      <c r="ET61" s="14">
        <v>3.67</v>
      </c>
      <c r="EV61" s="14">
        <v>2.17</v>
      </c>
      <c r="EW61" s="14">
        <v>15.83</v>
      </c>
      <c r="EZ61" s="14">
        <v>30.580000000000002</v>
      </c>
      <c r="FA61" s="14">
        <v>1</v>
      </c>
      <c r="FB61" s="14">
        <v>11.05</v>
      </c>
      <c r="FN61" s="14">
        <v>1</v>
      </c>
      <c r="FP61" s="14">
        <v>3</v>
      </c>
      <c r="FU61" s="14">
        <v>3</v>
      </c>
      <c r="FX61" s="14">
        <v>2</v>
      </c>
      <c r="FY61" s="14">
        <v>1</v>
      </c>
      <c r="GA61" s="14">
        <v>1</v>
      </c>
      <c r="GC61" s="14">
        <v>1.56</v>
      </c>
      <c r="GD61" s="14">
        <v>7</v>
      </c>
      <c r="GE61" s="14">
        <v>1</v>
      </c>
      <c r="GH61" s="14">
        <v>1</v>
      </c>
      <c r="GJ61" s="14">
        <v>2</v>
      </c>
      <c r="GM61" s="14">
        <v>4</v>
      </c>
      <c r="GN61" s="14">
        <v>2</v>
      </c>
      <c r="GQ61" s="14">
        <v>2</v>
      </c>
      <c r="GW61" s="14">
        <v>3.96</v>
      </c>
      <c r="HB61" s="14">
        <v>3.58</v>
      </c>
      <c r="HC61" s="14">
        <v>2.75</v>
      </c>
      <c r="HG61" s="14">
        <v>2</v>
      </c>
      <c r="HO61" s="14">
        <v>1</v>
      </c>
      <c r="HP61" s="14">
        <v>1</v>
      </c>
      <c r="HZ61" s="14">
        <v>2.85</v>
      </c>
      <c r="ID61" s="14">
        <v>5</v>
      </c>
      <c r="IE61" s="26">
        <f t="shared" si="1"/>
        <v>379.26</v>
      </c>
      <c r="IF61" s="27">
        <f t="shared" si="2"/>
        <v>122.78</v>
      </c>
      <c r="IG61" s="27">
        <f t="shared" si="3"/>
        <v>256.48</v>
      </c>
      <c r="IH61" s="26">
        <v>385.4452</v>
      </c>
      <c r="II61" s="27">
        <v>169.9872</v>
      </c>
      <c r="IJ61" s="27">
        <f t="shared" si="4"/>
        <v>215.458</v>
      </c>
    </row>
    <row r="62" spans="1:244" x14ac:dyDescent="0.2">
      <c r="A62" s="14" t="s">
        <v>62</v>
      </c>
      <c r="B62" s="14" t="str">
        <f t="shared" si="0"/>
        <v>34</v>
      </c>
      <c r="C62" s="14">
        <v>34013</v>
      </c>
      <c r="D62" s="14" t="s">
        <v>68</v>
      </c>
      <c r="I62" s="14">
        <v>749.68000000000006</v>
      </c>
      <c r="L62" s="14">
        <v>9.33</v>
      </c>
      <c r="M62" s="14">
        <v>6.71</v>
      </c>
      <c r="O62" s="14">
        <v>13.17</v>
      </c>
      <c r="P62" s="14">
        <v>2</v>
      </c>
      <c r="X62" s="14">
        <v>2</v>
      </c>
      <c r="AD62" s="14">
        <v>8</v>
      </c>
      <c r="AF62" s="14">
        <v>25.03</v>
      </c>
      <c r="AG62" s="14">
        <v>1</v>
      </c>
      <c r="AS62" s="14">
        <v>57</v>
      </c>
      <c r="AX62" s="14">
        <v>17.96</v>
      </c>
      <c r="AY62" s="14">
        <v>1</v>
      </c>
      <c r="AZ62" s="14">
        <v>3</v>
      </c>
      <c r="BF62" s="14">
        <v>31.46</v>
      </c>
      <c r="BH62" s="14">
        <v>27</v>
      </c>
      <c r="BJ62" s="14">
        <v>37.340000000000003</v>
      </c>
      <c r="BK62" s="14">
        <v>10.92</v>
      </c>
      <c r="BM62" s="14">
        <v>9.34</v>
      </c>
      <c r="CB62" s="14">
        <v>38.08</v>
      </c>
      <c r="CC62" s="14">
        <v>4</v>
      </c>
      <c r="CE62" s="14">
        <v>103.16</v>
      </c>
      <c r="CM62" s="14">
        <v>4</v>
      </c>
      <c r="CO62" s="14">
        <v>1</v>
      </c>
      <c r="CR62" s="14">
        <v>2</v>
      </c>
      <c r="CT62" s="14">
        <v>15.26</v>
      </c>
      <c r="CU62" s="14">
        <v>14</v>
      </c>
      <c r="CZ62" s="14">
        <v>3</v>
      </c>
      <c r="DF62" s="14">
        <v>39.94</v>
      </c>
      <c r="DJ62" s="14">
        <v>15.19</v>
      </c>
      <c r="DK62" s="14">
        <v>45.32</v>
      </c>
      <c r="DL62" s="14">
        <v>75.260000000000005</v>
      </c>
      <c r="DM62" s="14">
        <v>1</v>
      </c>
      <c r="DN62" s="14">
        <v>1</v>
      </c>
      <c r="DO62" s="14">
        <v>24.2</v>
      </c>
      <c r="DP62" s="14">
        <v>4</v>
      </c>
      <c r="DQ62" s="14">
        <v>4</v>
      </c>
      <c r="DR62" s="14">
        <v>40.629999999999995</v>
      </c>
      <c r="DT62" s="14">
        <v>30.63</v>
      </c>
      <c r="DU62" s="14">
        <v>7.16</v>
      </c>
      <c r="DW62" s="14">
        <v>22.86</v>
      </c>
      <c r="DX62" s="14">
        <v>15.32</v>
      </c>
      <c r="DY62" s="14">
        <v>2</v>
      </c>
      <c r="DZ62" s="14">
        <v>5.8</v>
      </c>
      <c r="EA62" s="14">
        <v>55.39</v>
      </c>
      <c r="EB62" s="14">
        <v>3.52</v>
      </c>
      <c r="EC62" s="14">
        <v>2</v>
      </c>
      <c r="ED62" s="14">
        <v>5</v>
      </c>
      <c r="EE62" s="14">
        <v>7.75</v>
      </c>
      <c r="EF62" s="14">
        <v>47.25</v>
      </c>
      <c r="EG62" s="14">
        <v>9</v>
      </c>
      <c r="EH62" s="14">
        <v>1</v>
      </c>
      <c r="EK62" s="14">
        <v>7</v>
      </c>
      <c r="EL62" s="14">
        <v>38.53</v>
      </c>
      <c r="EO62" s="14">
        <v>13.89</v>
      </c>
      <c r="ER62" s="14">
        <v>1</v>
      </c>
      <c r="ES62" s="14">
        <v>1</v>
      </c>
      <c r="ET62" s="14">
        <v>5</v>
      </c>
      <c r="EV62" s="14">
        <v>0.96</v>
      </c>
      <c r="EW62" s="14">
        <v>3</v>
      </c>
      <c r="EZ62" s="14">
        <v>70.009999999999991</v>
      </c>
      <c r="FA62" s="14">
        <v>7.91</v>
      </c>
      <c r="FB62" s="14">
        <v>36.08</v>
      </c>
      <c r="FF62" s="14">
        <v>1</v>
      </c>
      <c r="FM62" s="14">
        <v>17.73</v>
      </c>
      <c r="FN62" s="14">
        <v>22.46</v>
      </c>
      <c r="FP62" s="14">
        <v>107.54</v>
      </c>
      <c r="FQ62" s="14">
        <v>0</v>
      </c>
      <c r="FT62" s="14">
        <v>9.35</v>
      </c>
      <c r="FU62" s="14">
        <v>6</v>
      </c>
      <c r="FW62" s="14">
        <v>3</v>
      </c>
      <c r="FX62" s="14">
        <v>38.71</v>
      </c>
      <c r="FY62" s="14">
        <v>5.96</v>
      </c>
      <c r="FZ62" s="14">
        <v>3</v>
      </c>
      <c r="GA62" s="14">
        <v>21.86</v>
      </c>
      <c r="GC62" s="14">
        <v>6.79</v>
      </c>
      <c r="GD62" s="14">
        <v>31.38</v>
      </c>
      <c r="GE62" s="14">
        <v>2</v>
      </c>
      <c r="GF62" s="14">
        <v>1</v>
      </c>
      <c r="GJ62" s="14">
        <v>5</v>
      </c>
      <c r="GK62" s="14">
        <v>1</v>
      </c>
      <c r="GL62" s="14">
        <v>1</v>
      </c>
      <c r="GM62" s="14">
        <v>16</v>
      </c>
      <c r="GN62" s="14">
        <v>8</v>
      </c>
      <c r="GP62" s="14">
        <v>1</v>
      </c>
      <c r="GQ62" s="14">
        <v>3</v>
      </c>
      <c r="GT62" s="14">
        <v>34.299999999999997</v>
      </c>
      <c r="GV62" s="14">
        <v>3</v>
      </c>
      <c r="GW62" s="14">
        <v>1</v>
      </c>
      <c r="GX62" s="14">
        <v>4.0199999999999996</v>
      </c>
      <c r="HB62" s="14">
        <v>0.33</v>
      </c>
      <c r="HC62" s="14">
        <v>7.6099999999999994</v>
      </c>
      <c r="HD62" s="14">
        <v>0.83</v>
      </c>
      <c r="HF62" s="14">
        <v>1</v>
      </c>
      <c r="HG62" s="14">
        <v>114.97999999999999</v>
      </c>
      <c r="HO62" s="14">
        <v>27.54</v>
      </c>
      <c r="HP62" s="14">
        <v>13.61</v>
      </c>
      <c r="HS62" s="14">
        <v>106.89</v>
      </c>
      <c r="HW62" s="14">
        <v>5</v>
      </c>
      <c r="HZ62" s="14">
        <v>5.6400000000000006</v>
      </c>
      <c r="IA62" s="14">
        <v>7.11</v>
      </c>
      <c r="IB62" s="14">
        <v>1</v>
      </c>
      <c r="IC62" s="14">
        <v>2</v>
      </c>
      <c r="ID62" s="14">
        <v>50.38</v>
      </c>
      <c r="IE62" s="26">
        <f t="shared" si="1"/>
        <v>2545.0600000000009</v>
      </c>
      <c r="IF62" s="27">
        <f t="shared" si="2"/>
        <v>1196.4400000000003</v>
      </c>
      <c r="IG62" s="27">
        <f t="shared" si="3"/>
        <v>1348.6200000000006</v>
      </c>
      <c r="IH62" s="26">
        <v>2426.7924000000016</v>
      </c>
      <c r="II62" s="27">
        <v>1364.4784000000002</v>
      </c>
      <c r="IJ62" s="27">
        <f t="shared" si="4"/>
        <v>1062.3140000000014</v>
      </c>
    </row>
    <row r="63" spans="1:244" x14ac:dyDescent="0.2">
      <c r="A63" s="14" t="s">
        <v>60</v>
      </c>
      <c r="B63" s="14" t="str">
        <f t="shared" si="0"/>
        <v>34</v>
      </c>
      <c r="C63" s="14">
        <v>34014</v>
      </c>
      <c r="D63" s="14" t="s">
        <v>69</v>
      </c>
      <c r="I63" s="14">
        <v>3</v>
      </c>
      <c r="K63" s="14">
        <v>2</v>
      </c>
      <c r="M63" s="14">
        <v>51.910000000000004</v>
      </c>
      <c r="O63" s="14">
        <v>33.49</v>
      </c>
      <c r="P63" s="14">
        <v>19.39</v>
      </c>
      <c r="R63" s="14">
        <v>2.14</v>
      </c>
      <c r="W63" s="14">
        <v>8.1999999999999993</v>
      </c>
      <c r="X63" s="14">
        <v>354.28</v>
      </c>
      <c r="Z63" s="14">
        <v>56.48</v>
      </c>
      <c r="AB63" s="14">
        <v>1.08</v>
      </c>
      <c r="AC63" s="14">
        <v>14.96</v>
      </c>
      <c r="AD63" s="14">
        <v>37.090000000000003</v>
      </c>
      <c r="AG63" s="14">
        <v>9.98</v>
      </c>
      <c r="AJ63" s="14">
        <v>0</v>
      </c>
      <c r="AL63" s="14">
        <v>12.45</v>
      </c>
      <c r="AR63" s="14">
        <v>52.61</v>
      </c>
      <c r="AS63" s="14">
        <v>522.99</v>
      </c>
      <c r="AX63" s="14">
        <v>19.440000000000001</v>
      </c>
      <c r="AY63" s="14">
        <v>5</v>
      </c>
      <c r="BF63" s="14">
        <v>95.200000000000017</v>
      </c>
      <c r="BI63" s="14">
        <v>2.67</v>
      </c>
      <c r="BJ63" s="14">
        <v>97.84</v>
      </c>
      <c r="BK63" s="14">
        <v>24.310000000000002</v>
      </c>
      <c r="BM63" s="14">
        <v>23.98</v>
      </c>
      <c r="BP63" s="14">
        <v>11.69</v>
      </c>
      <c r="BR63" s="14">
        <v>29.05</v>
      </c>
      <c r="BU63" s="14">
        <v>38.92</v>
      </c>
      <c r="BW63" s="14">
        <v>18.96</v>
      </c>
      <c r="BZ63" s="14">
        <v>24.740000000000002</v>
      </c>
      <c r="CA63" s="14">
        <v>1</v>
      </c>
      <c r="CB63" s="14">
        <v>235.32000000000002</v>
      </c>
      <c r="CD63" s="14">
        <v>4.67</v>
      </c>
      <c r="CE63" s="14">
        <v>210.29</v>
      </c>
      <c r="CM63" s="14">
        <v>19.239999999999998</v>
      </c>
      <c r="CP63" s="14">
        <v>1</v>
      </c>
      <c r="CR63" s="14">
        <v>56.16</v>
      </c>
      <c r="CS63" s="14">
        <v>3</v>
      </c>
      <c r="CT63" s="14">
        <v>215.72</v>
      </c>
      <c r="CU63" s="14">
        <v>58.960000000000008</v>
      </c>
      <c r="CV63" s="14">
        <v>23.73</v>
      </c>
      <c r="CW63" s="14">
        <v>22.08</v>
      </c>
      <c r="CY63" s="14">
        <v>49.53</v>
      </c>
      <c r="CZ63" s="14">
        <v>9.9499999999999993</v>
      </c>
      <c r="DA63" s="14">
        <v>57</v>
      </c>
      <c r="DC63" s="14">
        <v>18.55</v>
      </c>
      <c r="DF63" s="14">
        <v>83.72</v>
      </c>
      <c r="DG63" s="14">
        <v>27.75</v>
      </c>
      <c r="DH63" s="14">
        <v>52.43</v>
      </c>
      <c r="DJ63" s="14">
        <v>22.08</v>
      </c>
      <c r="DK63" s="14">
        <v>196.72</v>
      </c>
      <c r="DL63" s="14">
        <v>218.46000000000004</v>
      </c>
      <c r="DM63" s="14">
        <v>26.71</v>
      </c>
      <c r="DN63" s="14">
        <v>33.25</v>
      </c>
      <c r="DO63" s="14">
        <v>139.76999999999998</v>
      </c>
      <c r="DP63" s="14">
        <v>48.16</v>
      </c>
      <c r="DQ63" s="14">
        <v>2</v>
      </c>
      <c r="DR63" s="14">
        <v>97.54</v>
      </c>
      <c r="DS63" s="14">
        <v>12</v>
      </c>
      <c r="DT63" s="14">
        <v>119.38999999999999</v>
      </c>
      <c r="DU63" s="14">
        <v>145.88</v>
      </c>
      <c r="DV63" s="14">
        <v>17.66</v>
      </c>
      <c r="DW63" s="14">
        <v>48.77</v>
      </c>
      <c r="DX63" s="14">
        <v>228.52</v>
      </c>
      <c r="DY63" s="14">
        <v>11.98</v>
      </c>
      <c r="DZ63" s="14">
        <v>271.97000000000003</v>
      </c>
      <c r="EA63" s="14">
        <v>140.69999999999999</v>
      </c>
      <c r="EB63" s="14">
        <v>36.590000000000003</v>
      </c>
      <c r="EC63" s="14">
        <v>27.720000000000002</v>
      </c>
      <c r="ED63" s="14">
        <v>172.6</v>
      </c>
      <c r="EE63" s="14">
        <v>84.94</v>
      </c>
      <c r="EF63" s="14">
        <v>790.16000000000008</v>
      </c>
      <c r="EG63" s="14">
        <v>61.71</v>
      </c>
      <c r="EH63" s="14">
        <v>13</v>
      </c>
      <c r="EI63" s="14">
        <v>2</v>
      </c>
      <c r="EK63" s="14">
        <v>29.63</v>
      </c>
      <c r="EL63" s="14">
        <v>255.3</v>
      </c>
      <c r="EM63" s="14">
        <v>15.92</v>
      </c>
      <c r="ER63" s="14">
        <v>1</v>
      </c>
      <c r="ES63" s="14">
        <v>305.90999999999997</v>
      </c>
      <c r="ET63" s="14">
        <v>40.96</v>
      </c>
      <c r="EU63" s="14">
        <v>7</v>
      </c>
      <c r="EV63" s="14">
        <v>44.77</v>
      </c>
      <c r="EW63" s="14">
        <v>2</v>
      </c>
      <c r="EZ63" s="14">
        <v>485.00000000000006</v>
      </c>
      <c r="FA63" s="14">
        <v>46.18</v>
      </c>
      <c r="FB63" s="14">
        <v>220.62</v>
      </c>
      <c r="FC63" s="14">
        <v>20.16</v>
      </c>
      <c r="FI63" s="14">
        <v>10.84</v>
      </c>
      <c r="FL63" s="14">
        <v>1</v>
      </c>
      <c r="FM63" s="14">
        <v>94.1</v>
      </c>
      <c r="FN63" s="14">
        <v>58.379999999999995</v>
      </c>
      <c r="FP63" s="14">
        <v>169.52</v>
      </c>
      <c r="FQ63" s="14">
        <v>3</v>
      </c>
      <c r="FR63" s="14">
        <v>11.67</v>
      </c>
      <c r="FS63" s="14">
        <v>5</v>
      </c>
      <c r="FT63" s="14">
        <v>15.809999999999999</v>
      </c>
      <c r="FU63" s="14">
        <v>112.13</v>
      </c>
      <c r="FW63" s="14">
        <v>13</v>
      </c>
      <c r="FX63" s="14">
        <v>112.56</v>
      </c>
      <c r="FY63" s="14">
        <v>36.78</v>
      </c>
      <c r="FZ63" s="14">
        <v>35.340000000000003</v>
      </c>
      <c r="GA63" s="14">
        <v>123.24000000000001</v>
      </c>
      <c r="GB63" s="14">
        <v>7.12</v>
      </c>
      <c r="GC63" s="14">
        <v>34.270000000000003</v>
      </c>
      <c r="GD63" s="14">
        <v>90.98</v>
      </c>
      <c r="GE63" s="14">
        <v>21.22</v>
      </c>
      <c r="GF63" s="14">
        <v>3</v>
      </c>
      <c r="GG63" s="14">
        <v>2</v>
      </c>
      <c r="GH63" s="14">
        <v>10.440000000000001</v>
      </c>
      <c r="GI63" s="14">
        <v>31.84</v>
      </c>
      <c r="GJ63" s="14">
        <v>23.96</v>
      </c>
      <c r="GK63" s="14">
        <v>8.120000000000001</v>
      </c>
      <c r="GL63" s="14">
        <v>5</v>
      </c>
      <c r="GM63" s="14">
        <v>91.990000000000009</v>
      </c>
      <c r="GN63" s="14">
        <v>17</v>
      </c>
      <c r="GO63" s="14">
        <v>0</v>
      </c>
      <c r="GQ63" s="14">
        <v>6.11</v>
      </c>
      <c r="GR63" s="14">
        <v>1</v>
      </c>
      <c r="GS63" s="14">
        <v>2</v>
      </c>
      <c r="GT63" s="14">
        <v>328.59000000000003</v>
      </c>
      <c r="GV63" s="14">
        <v>58.93</v>
      </c>
      <c r="GW63" s="14">
        <v>6.25</v>
      </c>
      <c r="HB63" s="14">
        <v>79.320000000000007</v>
      </c>
      <c r="HC63" s="14">
        <v>8.77</v>
      </c>
      <c r="HD63" s="14">
        <v>6.8</v>
      </c>
      <c r="HF63" s="14">
        <v>4.4800000000000004</v>
      </c>
      <c r="HG63" s="14">
        <v>312.87</v>
      </c>
      <c r="HI63" s="14">
        <v>26.88</v>
      </c>
      <c r="HJ63" s="14">
        <v>1</v>
      </c>
      <c r="HL63" s="14">
        <v>12.690000000000001</v>
      </c>
      <c r="HN63" s="14">
        <v>0.9</v>
      </c>
      <c r="HO63" s="14">
        <v>124.17</v>
      </c>
      <c r="HP63" s="14">
        <v>54.010000000000005</v>
      </c>
      <c r="HS63" s="14">
        <v>6.36</v>
      </c>
      <c r="HU63" s="14">
        <v>217.35</v>
      </c>
      <c r="HV63" s="14">
        <v>7.54</v>
      </c>
      <c r="HW63" s="14">
        <v>18</v>
      </c>
      <c r="HY63" s="14">
        <v>26.32</v>
      </c>
      <c r="HZ63" s="14">
        <v>24.61</v>
      </c>
      <c r="IA63" s="14">
        <v>5.0999999999999996</v>
      </c>
      <c r="IB63" s="14">
        <v>4.21</v>
      </c>
      <c r="IC63" s="14">
        <v>19.920000000000002</v>
      </c>
      <c r="ID63" s="14">
        <v>207.85999999999999</v>
      </c>
      <c r="IE63" s="26">
        <f t="shared" si="1"/>
        <v>9890.0300000000043</v>
      </c>
      <c r="IF63" s="27">
        <f t="shared" si="2"/>
        <v>2560.0500000000002</v>
      </c>
      <c r="IG63" s="27">
        <f t="shared" si="3"/>
        <v>7329.9800000000041</v>
      </c>
      <c r="IH63" s="26">
        <v>7359.5336000000034</v>
      </c>
      <c r="II63" s="27">
        <v>2052.0676000000008</v>
      </c>
      <c r="IJ63" s="27">
        <f t="shared" si="4"/>
        <v>5307.4660000000022</v>
      </c>
    </row>
    <row r="64" spans="1:244" x14ac:dyDescent="0.2">
      <c r="A64" s="14" t="s">
        <v>60</v>
      </c>
      <c r="B64" s="14" t="str">
        <f t="shared" si="0"/>
        <v>34</v>
      </c>
      <c r="C64" s="14">
        <v>34015</v>
      </c>
      <c r="D64" s="14" t="s">
        <v>70</v>
      </c>
      <c r="F64" s="14">
        <v>0</v>
      </c>
      <c r="I64" s="14">
        <v>50.59</v>
      </c>
      <c r="K64" s="14">
        <v>260.73</v>
      </c>
      <c r="M64" s="14">
        <v>44.58</v>
      </c>
      <c r="N64" s="14">
        <v>21.6</v>
      </c>
      <c r="O64" s="14">
        <v>16.990000000000002</v>
      </c>
      <c r="P64" s="14">
        <v>17</v>
      </c>
      <c r="R64" s="14">
        <v>1</v>
      </c>
      <c r="W64" s="14">
        <v>3</v>
      </c>
      <c r="X64" s="14">
        <v>2</v>
      </c>
      <c r="Z64" s="14">
        <v>1.03</v>
      </c>
      <c r="AD64" s="14">
        <v>18.439999999999998</v>
      </c>
      <c r="AF64" s="14">
        <v>41.17</v>
      </c>
      <c r="AG64" s="14">
        <v>2.98</v>
      </c>
      <c r="AN64" s="14">
        <v>1</v>
      </c>
      <c r="AR64" s="14">
        <v>429.62</v>
      </c>
      <c r="AX64" s="14">
        <v>2.83</v>
      </c>
      <c r="BC64" s="14">
        <v>60.5</v>
      </c>
      <c r="BF64" s="14">
        <v>50.739999999999995</v>
      </c>
      <c r="BK64" s="14">
        <v>22.3</v>
      </c>
      <c r="BO64" s="14">
        <v>1</v>
      </c>
      <c r="BU64" s="14">
        <v>7.79</v>
      </c>
      <c r="CB64" s="14">
        <v>236.19</v>
      </c>
      <c r="CE64" s="14">
        <v>98.3</v>
      </c>
      <c r="CM64" s="14">
        <v>10.98</v>
      </c>
      <c r="CS64" s="14">
        <v>2</v>
      </c>
      <c r="CT64" s="14">
        <v>23.29</v>
      </c>
      <c r="CU64" s="14">
        <v>10.17</v>
      </c>
      <c r="CZ64" s="14">
        <v>19.62</v>
      </c>
      <c r="DA64" s="14">
        <v>11.88</v>
      </c>
      <c r="DF64" s="14">
        <v>56.169999999999995</v>
      </c>
      <c r="DG64" s="14">
        <v>2</v>
      </c>
      <c r="DI64" s="14">
        <v>5</v>
      </c>
      <c r="DJ64" s="14">
        <v>9.84</v>
      </c>
      <c r="DK64" s="14">
        <v>65.650000000000006</v>
      </c>
      <c r="DL64" s="14">
        <v>36.39</v>
      </c>
      <c r="DM64" s="14">
        <v>1.98</v>
      </c>
      <c r="DN64" s="14">
        <v>3</v>
      </c>
      <c r="DO64" s="14">
        <v>15.71</v>
      </c>
      <c r="DP64" s="14">
        <v>10.71</v>
      </c>
      <c r="DQ64" s="14">
        <v>1</v>
      </c>
      <c r="DR64" s="14">
        <v>19.82</v>
      </c>
      <c r="DS64" s="14">
        <v>2</v>
      </c>
      <c r="DT64" s="14">
        <v>48.75</v>
      </c>
      <c r="DU64" s="14">
        <v>8</v>
      </c>
      <c r="DW64" s="14">
        <v>4</v>
      </c>
      <c r="DX64" s="14">
        <v>35.019999999999996</v>
      </c>
      <c r="DZ64" s="14">
        <v>44.55</v>
      </c>
      <c r="EA64" s="14">
        <v>28.34</v>
      </c>
      <c r="ED64" s="14">
        <v>11</v>
      </c>
      <c r="EE64" s="14">
        <v>8</v>
      </c>
      <c r="EF64" s="14">
        <v>46.9</v>
      </c>
      <c r="EG64" s="14">
        <v>30.27</v>
      </c>
      <c r="EH64" s="14">
        <v>1</v>
      </c>
      <c r="EK64" s="14">
        <v>1</v>
      </c>
      <c r="EL64" s="14">
        <v>53.22</v>
      </c>
      <c r="ER64" s="14">
        <v>14</v>
      </c>
      <c r="ES64" s="14">
        <v>4</v>
      </c>
      <c r="ET64" s="14">
        <v>5</v>
      </c>
      <c r="EV64" s="14">
        <v>11.71</v>
      </c>
      <c r="EW64" s="14">
        <v>10.84</v>
      </c>
      <c r="EZ64" s="14">
        <v>84.7</v>
      </c>
      <c r="FA64" s="14">
        <v>9.49</v>
      </c>
      <c r="FB64" s="14">
        <v>37.14</v>
      </c>
      <c r="FM64" s="14">
        <v>2</v>
      </c>
      <c r="FN64" s="14">
        <v>10.06</v>
      </c>
      <c r="FP64" s="14">
        <v>29.98</v>
      </c>
      <c r="FT64" s="14">
        <v>7</v>
      </c>
      <c r="FU64" s="14">
        <v>2.75</v>
      </c>
      <c r="FW64" s="14">
        <v>0</v>
      </c>
      <c r="FX64" s="14">
        <v>21.5</v>
      </c>
      <c r="FY64" s="14">
        <v>4</v>
      </c>
      <c r="FZ64" s="14">
        <v>4.25</v>
      </c>
      <c r="GA64" s="14">
        <v>19.899999999999999</v>
      </c>
      <c r="GC64" s="14">
        <v>7</v>
      </c>
      <c r="GD64" s="14">
        <v>23.75</v>
      </c>
      <c r="GE64" s="14">
        <v>0.73</v>
      </c>
      <c r="GJ64" s="14">
        <v>9.75</v>
      </c>
      <c r="GK64" s="14">
        <v>4</v>
      </c>
      <c r="GM64" s="14">
        <v>13.65</v>
      </c>
      <c r="GN64" s="14">
        <v>3</v>
      </c>
      <c r="GP64" s="14">
        <v>1</v>
      </c>
      <c r="GT64" s="14">
        <v>28.16</v>
      </c>
      <c r="GW64" s="14">
        <v>0.75</v>
      </c>
      <c r="HB64" s="14">
        <v>7.05</v>
      </c>
      <c r="HC64" s="14">
        <v>2.08</v>
      </c>
      <c r="HG64" s="14">
        <v>25.42</v>
      </c>
      <c r="HL64" s="14">
        <v>6</v>
      </c>
      <c r="HN64" s="14">
        <v>191.44</v>
      </c>
      <c r="HO64" s="14">
        <v>18.23</v>
      </c>
      <c r="HP64" s="14">
        <v>8</v>
      </c>
      <c r="HS64" s="14">
        <v>144.19999999999999</v>
      </c>
      <c r="HU64" s="14">
        <v>5.29</v>
      </c>
      <c r="HW64" s="14">
        <v>1</v>
      </c>
      <c r="HX64" s="14">
        <v>23.2</v>
      </c>
      <c r="HY64" s="14">
        <v>2.72</v>
      </c>
      <c r="HZ64" s="14">
        <v>1.73</v>
      </c>
      <c r="IC64" s="14">
        <v>3</v>
      </c>
      <c r="ID64" s="14">
        <v>48.49</v>
      </c>
      <c r="IE64" s="26">
        <f t="shared" si="1"/>
        <v>2876.599999999999</v>
      </c>
      <c r="IF64" s="27">
        <f t="shared" si="2"/>
        <v>1469.32</v>
      </c>
      <c r="IG64" s="27">
        <f t="shared" si="3"/>
        <v>1407.2799999999991</v>
      </c>
      <c r="IH64" s="26">
        <v>3650.3848000000021</v>
      </c>
      <c r="II64" s="27">
        <v>1755.8568000000005</v>
      </c>
      <c r="IJ64" s="27">
        <f t="shared" si="4"/>
        <v>1894.5280000000016</v>
      </c>
    </row>
    <row r="65" spans="1:244" x14ac:dyDescent="0.2">
      <c r="A65" s="14" t="s">
        <v>62</v>
      </c>
      <c r="B65" s="14" t="str">
        <f t="shared" si="0"/>
        <v>34</v>
      </c>
      <c r="C65" s="14">
        <v>34016</v>
      </c>
      <c r="D65" s="14" t="s">
        <v>71</v>
      </c>
      <c r="I65" s="14">
        <v>8.02</v>
      </c>
      <c r="K65" s="14">
        <v>33.57</v>
      </c>
      <c r="M65" s="14">
        <v>82.5</v>
      </c>
      <c r="N65" s="14">
        <v>4.59</v>
      </c>
      <c r="O65" s="14">
        <v>11.66</v>
      </c>
      <c r="V65" s="14">
        <v>2</v>
      </c>
      <c r="X65" s="14">
        <v>13.28</v>
      </c>
      <c r="Z65" s="14">
        <v>8.93</v>
      </c>
      <c r="AD65" s="14">
        <v>10.91</v>
      </c>
      <c r="AF65" s="14">
        <v>51.62</v>
      </c>
      <c r="AM65" s="14">
        <v>6</v>
      </c>
      <c r="AP65" s="14">
        <v>1</v>
      </c>
      <c r="AQ65" s="14">
        <v>82.85</v>
      </c>
      <c r="AR65" s="14">
        <v>254.04</v>
      </c>
      <c r="AX65" s="14">
        <v>82.95</v>
      </c>
      <c r="AY65" s="14">
        <v>1</v>
      </c>
      <c r="BE65" s="14">
        <v>2</v>
      </c>
      <c r="BF65" s="14">
        <v>117.34</v>
      </c>
      <c r="BH65" s="14">
        <v>18.93</v>
      </c>
      <c r="BK65" s="14">
        <v>6.63</v>
      </c>
      <c r="BL65" s="14">
        <v>12</v>
      </c>
      <c r="BM65" s="14">
        <v>14.59</v>
      </c>
      <c r="BO65" s="14">
        <v>184</v>
      </c>
      <c r="BU65" s="14">
        <v>12</v>
      </c>
      <c r="CA65" s="14">
        <v>14.27</v>
      </c>
      <c r="CB65" s="14">
        <v>199.72</v>
      </c>
      <c r="CE65" s="14">
        <v>118.07</v>
      </c>
      <c r="CM65" s="14">
        <v>10</v>
      </c>
      <c r="CR65" s="14">
        <v>2</v>
      </c>
      <c r="CS65" s="14">
        <v>69.509999999999991</v>
      </c>
      <c r="CT65" s="14">
        <v>16.170000000000002</v>
      </c>
      <c r="CU65" s="14">
        <v>20.149999999999999</v>
      </c>
      <c r="DF65" s="14">
        <v>85.75</v>
      </c>
      <c r="DG65" s="14">
        <v>8</v>
      </c>
      <c r="DI65" s="14">
        <v>0</v>
      </c>
      <c r="DJ65" s="14">
        <v>1</v>
      </c>
      <c r="DK65" s="14">
        <v>75.599999999999994</v>
      </c>
      <c r="DL65" s="14">
        <v>37.200000000000003</v>
      </c>
      <c r="DM65" s="14">
        <v>14.25</v>
      </c>
      <c r="DN65" s="14">
        <v>1</v>
      </c>
      <c r="DO65" s="14">
        <v>32.47</v>
      </c>
      <c r="DP65" s="14">
        <v>16.100000000000001</v>
      </c>
      <c r="DQ65" s="14">
        <v>1</v>
      </c>
      <c r="DR65" s="14">
        <v>23</v>
      </c>
      <c r="DS65" s="14">
        <v>7</v>
      </c>
      <c r="DT65" s="14">
        <v>92.199999999999989</v>
      </c>
      <c r="DU65" s="14">
        <v>68.36</v>
      </c>
      <c r="DW65" s="14">
        <v>42.53</v>
      </c>
      <c r="DX65" s="14">
        <v>163.77000000000001</v>
      </c>
      <c r="DY65" s="14">
        <v>2</v>
      </c>
      <c r="DZ65" s="14">
        <v>3</v>
      </c>
      <c r="EA65" s="14">
        <v>18</v>
      </c>
      <c r="EB65" s="14">
        <v>14.31</v>
      </c>
      <c r="ED65" s="14">
        <v>11.98</v>
      </c>
      <c r="EE65" s="14">
        <v>4</v>
      </c>
      <c r="EF65" s="14">
        <v>22.270000000000003</v>
      </c>
      <c r="EG65" s="14">
        <v>19.149999999999999</v>
      </c>
      <c r="EH65" s="14">
        <v>3</v>
      </c>
      <c r="EJ65" s="14">
        <v>1.67</v>
      </c>
      <c r="EL65" s="14">
        <v>489.78</v>
      </c>
      <c r="EQ65" s="14">
        <v>0</v>
      </c>
      <c r="ER65" s="14">
        <v>51.260000000000005</v>
      </c>
      <c r="ES65" s="14">
        <v>210.82999999999998</v>
      </c>
      <c r="ET65" s="14">
        <v>3</v>
      </c>
      <c r="EV65" s="14">
        <v>8.8800000000000008</v>
      </c>
      <c r="EZ65" s="14">
        <v>75.759999999999991</v>
      </c>
      <c r="FA65" s="14">
        <v>3.73</v>
      </c>
      <c r="FB65" s="14">
        <v>15.370000000000001</v>
      </c>
      <c r="FC65" s="14">
        <v>4.01</v>
      </c>
      <c r="FM65" s="14">
        <v>37.19</v>
      </c>
      <c r="FN65" s="14">
        <v>4.1399999999999997</v>
      </c>
      <c r="FP65" s="14">
        <v>9</v>
      </c>
      <c r="FQ65" s="14">
        <v>0</v>
      </c>
      <c r="FU65" s="14">
        <v>1</v>
      </c>
      <c r="FW65" s="14">
        <v>0.5</v>
      </c>
      <c r="FX65" s="14">
        <v>32.6</v>
      </c>
      <c r="FY65" s="14">
        <v>1</v>
      </c>
      <c r="FZ65" s="14">
        <v>2</v>
      </c>
      <c r="GA65" s="14">
        <v>1</v>
      </c>
      <c r="GC65" s="14">
        <v>3.94</v>
      </c>
      <c r="GD65" s="14">
        <v>12</v>
      </c>
      <c r="GE65" s="14">
        <v>5.78</v>
      </c>
      <c r="GG65" s="14">
        <v>1</v>
      </c>
      <c r="GH65" s="14">
        <v>1</v>
      </c>
      <c r="GI65" s="14">
        <v>1</v>
      </c>
      <c r="GJ65" s="14">
        <v>5.25</v>
      </c>
      <c r="GM65" s="14">
        <v>11.65</v>
      </c>
      <c r="GN65" s="14">
        <v>1</v>
      </c>
      <c r="GT65" s="14">
        <v>29.23</v>
      </c>
      <c r="GV65" s="14">
        <v>1</v>
      </c>
      <c r="HB65" s="14">
        <v>26.950000000000003</v>
      </c>
      <c r="HG65" s="14">
        <v>87.67</v>
      </c>
      <c r="HL65" s="14">
        <v>2</v>
      </c>
      <c r="HO65" s="14">
        <v>9.39</v>
      </c>
      <c r="HP65" s="14">
        <v>9</v>
      </c>
      <c r="HW65" s="14">
        <v>3</v>
      </c>
      <c r="HX65" s="14">
        <v>5.47</v>
      </c>
      <c r="HZ65" s="14">
        <v>0</v>
      </c>
      <c r="ID65" s="14">
        <v>30.22</v>
      </c>
      <c r="IE65" s="26">
        <f t="shared" si="1"/>
        <v>3438.5100000000007</v>
      </c>
      <c r="IF65" s="27">
        <f t="shared" si="2"/>
        <v>1472.3000000000002</v>
      </c>
      <c r="IG65" s="27">
        <f t="shared" si="3"/>
        <v>1966.2100000000005</v>
      </c>
      <c r="IH65" s="26">
        <v>2345.0420000000017</v>
      </c>
      <c r="II65" s="27">
        <v>1204.384</v>
      </c>
      <c r="IJ65" s="27">
        <f t="shared" si="4"/>
        <v>1140.6580000000017</v>
      </c>
    </row>
    <row r="66" spans="1:244" x14ac:dyDescent="0.2">
      <c r="A66" s="14" t="s">
        <v>53</v>
      </c>
      <c r="B66" s="14" t="str">
        <f t="shared" si="0"/>
        <v>34</v>
      </c>
      <c r="C66" s="14">
        <v>34017</v>
      </c>
      <c r="D66" s="14" t="s">
        <v>72</v>
      </c>
      <c r="E66" s="14">
        <v>22.9</v>
      </c>
      <c r="I66" s="14">
        <v>2</v>
      </c>
      <c r="M66" s="14">
        <v>5.81</v>
      </c>
      <c r="O66" s="14">
        <v>9.14</v>
      </c>
      <c r="Q66" s="14">
        <v>3</v>
      </c>
      <c r="R66" s="14">
        <v>12.58</v>
      </c>
      <c r="W66" s="14">
        <v>1</v>
      </c>
      <c r="X66" s="14">
        <v>1</v>
      </c>
      <c r="AA66" s="14">
        <v>1</v>
      </c>
      <c r="AD66" s="14">
        <v>5</v>
      </c>
      <c r="AG66" s="14">
        <v>1</v>
      </c>
      <c r="AX66" s="14">
        <v>15.97</v>
      </c>
      <c r="AY66" s="14">
        <v>4.68</v>
      </c>
      <c r="BF66" s="14">
        <v>68.48</v>
      </c>
      <c r="BJ66" s="14">
        <v>61.81</v>
      </c>
      <c r="BK66" s="14">
        <v>145.32999999999998</v>
      </c>
      <c r="BL66" s="14">
        <v>78.66</v>
      </c>
      <c r="BM66" s="14">
        <v>7</v>
      </c>
      <c r="BW66" s="14">
        <v>0.9</v>
      </c>
      <c r="CA66" s="14">
        <v>90.45</v>
      </c>
      <c r="CB66" s="14">
        <v>301.64000000000004</v>
      </c>
      <c r="CE66" s="14">
        <v>77.89</v>
      </c>
      <c r="CJ66" s="14">
        <v>1</v>
      </c>
      <c r="CM66" s="14">
        <v>1</v>
      </c>
      <c r="CR66" s="14">
        <v>3</v>
      </c>
      <c r="CT66" s="14">
        <v>7.96</v>
      </c>
      <c r="CU66" s="14">
        <v>5.1899999999999995</v>
      </c>
      <c r="CY66" s="14">
        <v>0</v>
      </c>
      <c r="DA66" s="14">
        <v>2</v>
      </c>
      <c r="DD66" s="14">
        <v>1</v>
      </c>
      <c r="DF66" s="14">
        <v>30.29</v>
      </c>
      <c r="DG66" s="14">
        <v>5.43</v>
      </c>
      <c r="DJ66" s="14">
        <v>5</v>
      </c>
      <c r="DK66" s="14">
        <v>26.689999999999998</v>
      </c>
      <c r="DL66" s="14">
        <v>33.6</v>
      </c>
      <c r="DM66" s="14">
        <v>14.07</v>
      </c>
      <c r="DN66" s="14">
        <v>27.22</v>
      </c>
      <c r="DO66" s="14">
        <v>16.02</v>
      </c>
      <c r="DP66" s="14">
        <v>15.7</v>
      </c>
      <c r="DQ66" s="14">
        <v>2</v>
      </c>
      <c r="DR66" s="14">
        <v>17.96</v>
      </c>
      <c r="DS66" s="14">
        <v>3.79</v>
      </c>
      <c r="DT66" s="14">
        <v>13.85</v>
      </c>
      <c r="DU66" s="14">
        <v>15.2</v>
      </c>
      <c r="DW66" s="14">
        <v>1</v>
      </c>
      <c r="DX66" s="14">
        <v>22.64</v>
      </c>
      <c r="DY66" s="14">
        <v>13.06</v>
      </c>
      <c r="DZ66" s="14">
        <v>38.11</v>
      </c>
      <c r="EA66" s="14">
        <v>38.22</v>
      </c>
      <c r="EB66" s="14">
        <v>5.65</v>
      </c>
      <c r="ED66" s="14">
        <v>15.59</v>
      </c>
      <c r="EE66" s="14">
        <v>11.379999999999999</v>
      </c>
      <c r="EF66" s="14">
        <v>48.44</v>
      </c>
      <c r="EH66" s="14">
        <v>2</v>
      </c>
      <c r="EK66" s="14">
        <v>2.3199999999999998</v>
      </c>
      <c r="EL66" s="14">
        <v>6.96</v>
      </c>
      <c r="ES66" s="14">
        <v>57.5</v>
      </c>
      <c r="ET66" s="14">
        <v>39.44</v>
      </c>
      <c r="EV66" s="14">
        <v>2.0299999999999998</v>
      </c>
      <c r="EW66" s="14">
        <v>1</v>
      </c>
      <c r="EZ66" s="14">
        <v>68.760000000000005</v>
      </c>
      <c r="FA66" s="14">
        <v>2</v>
      </c>
      <c r="FB66" s="14">
        <v>43.39</v>
      </c>
      <c r="FM66" s="14">
        <v>6.65</v>
      </c>
      <c r="FN66" s="14">
        <v>23.13</v>
      </c>
      <c r="FP66" s="14">
        <v>28.71</v>
      </c>
      <c r="FQ66" s="14">
        <v>0</v>
      </c>
      <c r="FR66" s="14">
        <v>12.51</v>
      </c>
      <c r="FT66" s="14">
        <v>3</v>
      </c>
      <c r="FU66" s="14">
        <v>20.990000000000002</v>
      </c>
      <c r="FW66" s="14">
        <v>2</v>
      </c>
      <c r="FX66" s="14">
        <v>17</v>
      </c>
      <c r="FY66" s="14">
        <v>5</v>
      </c>
      <c r="FZ66" s="14">
        <v>3.99</v>
      </c>
      <c r="GA66" s="14">
        <v>24</v>
      </c>
      <c r="GC66" s="14">
        <v>4</v>
      </c>
      <c r="GD66" s="14">
        <v>23</v>
      </c>
      <c r="GH66" s="14">
        <v>2</v>
      </c>
      <c r="GI66" s="14">
        <v>0.98</v>
      </c>
      <c r="GJ66" s="14">
        <v>9</v>
      </c>
      <c r="GK66" s="14">
        <v>3</v>
      </c>
      <c r="GL66" s="14">
        <v>2</v>
      </c>
      <c r="GM66" s="14">
        <v>9.83</v>
      </c>
      <c r="GN66" s="14">
        <v>4</v>
      </c>
      <c r="GP66" s="14">
        <v>2.48</v>
      </c>
      <c r="GQ66" s="14">
        <v>4.63</v>
      </c>
      <c r="GT66" s="14">
        <v>33.56</v>
      </c>
      <c r="GV66" s="14">
        <v>4.96</v>
      </c>
      <c r="GW66" s="14">
        <v>1</v>
      </c>
      <c r="HB66" s="14">
        <v>26.51</v>
      </c>
      <c r="HD66" s="14">
        <v>2</v>
      </c>
      <c r="HG66" s="14">
        <v>4</v>
      </c>
      <c r="HL66" s="14">
        <v>12</v>
      </c>
      <c r="HM66" s="14">
        <v>0</v>
      </c>
      <c r="HO66" s="14">
        <v>23.33</v>
      </c>
      <c r="HP66" s="14">
        <v>4</v>
      </c>
      <c r="HS66" s="14">
        <v>1</v>
      </c>
      <c r="HT66" s="14">
        <v>30.67</v>
      </c>
      <c r="HU66" s="14">
        <v>1</v>
      </c>
      <c r="HW66" s="14">
        <v>2</v>
      </c>
      <c r="HZ66" s="14">
        <v>3.54</v>
      </c>
      <c r="IC66" s="14">
        <v>4</v>
      </c>
      <c r="ID66" s="14">
        <v>38.65</v>
      </c>
      <c r="IE66" s="26">
        <f t="shared" si="1"/>
        <v>1988.8200000000006</v>
      </c>
      <c r="IF66" s="27">
        <f t="shared" si="2"/>
        <v>915.49000000000012</v>
      </c>
      <c r="IG66" s="27">
        <f t="shared" si="3"/>
        <v>1073.3300000000004</v>
      </c>
      <c r="IH66" s="26">
        <v>1629.1635999999994</v>
      </c>
      <c r="II66" s="27">
        <v>809.5376</v>
      </c>
      <c r="IJ66" s="27">
        <f t="shared" si="4"/>
        <v>819.62599999999941</v>
      </c>
    </row>
    <row r="67" spans="1:244" x14ac:dyDescent="0.2">
      <c r="A67" s="14" t="s">
        <v>62</v>
      </c>
      <c r="B67" s="14" t="str">
        <f t="shared" si="0"/>
        <v>34</v>
      </c>
      <c r="C67" s="14">
        <v>34018</v>
      </c>
      <c r="D67" s="14" t="s">
        <v>73</v>
      </c>
      <c r="I67" s="14">
        <v>1306.94</v>
      </c>
      <c r="K67" s="14">
        <v>13</v>
      </c>
      <c r="L67" s="14">
        <v>8</v>
      </c>
      <c r="M67" s="14">
        <v>8.56</v>
      </c>
      <c r="O67" s="14">
        <v>16</v>
      </c>
      <c r="P67" s="14">
        <v>6.29</v>
      </c>
      <c r="R67" s="14">
        <v>8.2199999999999989</v>
      </c>
      <c r="T67" s="14">
        <v>8.58</v>
      </c>
      <c r="X67" s="14">
        <v>1</v>
      </c>
      <c r="Z67" s="14">
        <v>18.32</v>
      </c>
      <c r="AD67" s="14">
        <v>13.17</v>
      </c>
      <c r="AF67" s="14">
        <v>4.99</v>
      </c>
      <c r="AG67" s="14">
        <v>1.87</v>
      </c>
      <c r="AR67" s="14">
        <v>62.87</v>
      </c>
      <c r="AX67" s="14">
        <v>11.71</v>
      </c>
      <c r="AY67" s="14">
        <v>1</v>
      </c>
      <c r="BF67" s="14">
        <v>60.32</v>
      </c>
      <c r="BG67" s="14">
        <v>13</v>
      </c>
      <c r="BK67" s="14">
        <v>1</v>
      </c>
      <c r="BL67" s="14">
        <v>9</v>
      </c>
      <c r="BM67" s="14">
        <v>5</v>
      </c>
      <c r="BU67" s="14">
        <v>12.47</v>
      </c>
      <c r="CA67" s="14">
        <v>0.96</v>
      </c>
      <c r="CB67" s="14">
        <v>43.91</v>
      </c>
      <c r="CE67" s="14">
        <v>128.97999999999999</v>
      </c>
      <c r="CL67" s="14">
        <v>14</v>
      </c>
      <c r="CM67" s="14">
        <v>5.43</v>
      </c>
      <c r="CR67" s="14">
        <v>41.86</v>
      </c>
      <c r="CT67" s="14">
        <v>24.67</v>
      </c>
      <c r="CU67" s="14">
        <v>31.83</v>
      </c>
      <c r="CV67" s="14">
        <v>11</v>
      </c>
      <c r="CZ67" s="14">
        <v>3</v>
      </c>
      <c r="DA67" s="14">
        <v>0.75</v>
      </c>
      <c r="DD67" s="14">
        <v>5</v>
      </c>
      <c r="DF67" s="14">
        <v>58.489999999999995</v>
      </c>
      <c r="DG67" s="14">
        <v>2.2000000000000002</v>
      </c>
      <c r="DI67" s="14">
        <v>5.77</v>
      </c>
      <c r="DJ67" s="14">
        <v>4</v>
      </c>
      <c r="DK67" s="14">
        <v>132.03</v>
      </c>
      <c r="DL67" s="14">
        <v>75.289999999999992</v>
      </c>
      <c r="DM67" s="14">
        <v>36.739999999999995</v>
      </c>
      <c r="DN67" s="14">
        <v>14.67</v>
      </c>
      <c r="DO67" s="14">
        <v>67.94</v>
      </c>
      <c r="DP67" s="14">
        <v>15.39</v>
      </c>
      <c r="DQ67" s="14">
        <v>5.82</v>
      </c>
      <c r="DR67" s="14">
        <v>50.13</v>
      </c>
      <c r="DS67" s="14">
        <v>15.52</v>
      </c>
      <c r="DT67" s="14">
        <v>93.97</v>
      </c>
      <c r="DU67" s="14">
        <v>24.9</v>
      </c>
      <c r="DV67" s="14">
        <v>5</v>
      </c>
      <c r="DW67" s="14">
        <v>5</v>
      </c>
      <c r="DX67" s="14">
        <v>69.67</v>
      </c>
      <c r="DY67" s="14">
        <v>2</v>
      </c>
      <c r="DZ67" s="14">
        <v>241.56</v>
      </c>
      <c r="EA67" s="14">
        <v>61.08</v>
      </c>
      <c r="EB67" s="14">
        <v>6.9</v>
      </c>
      <c r="EC67" s="14">
        <v>4.6099999999999994</v>
      </c>
      <c r="ED67" s="14">
        <v>43.49</v>
      </c>
      <c r="EE67" s="14">
        <v>15.26</v>
      </c>
      <c r="EF67" s="14">
        <v>77.3</v>
      </c>
      <c r="EG67" s="14">
        <v>6.82</v>
      </c>
      <c r="EH67" s="14">
        <v>7</v>
      </c>
      <c r="EK67" s="14">
        <v>30.86</v>
      </c>
      <c r="EL67" s="14">
        <v>99.48</v>
      </c>
      <c r="ER67" s="14">
        <v>1.25</v>
      </c>
      <c r="ES67" s="14">
        <v>1</v>
      </c>
      <c r="ET67" s="14">
        <v>50.29</v>
      </c>
      <c r="EV67" s="14">
        <v>5.28</v>
      </c>
      <c r="EW67" s="14">
        <v>6.5299999999999994</v>
      </c>
      <c r="EZ67" s="14">
        <v>107.00999999999999</v>
      </c>
      <c r="FA67" s="14">
        <v>4.51</v>
      </c>
      <c r="FB67" s="14">
        <v>83.27000000000001</v>
      </c>
      <c r="FI67" s="14">
        <v>1</v>
      </c>
      <c r="FM67" s="14">
        <v>6</v>
      </c>
      <c r="FN67" s="14">
        <v>30.63</v>
      </c>
      <c r="FP67" s="14">
        <v>78.710000000000008</v>
      </c>
      <c r="FT67" s="14">
        <v>8.98</v>
      </c>
      <c r="FU67" s="14">
        <v>24.33</v>
      </c>
      <c r="FW67" s="14">
        <v>9</v>
      </c>
      <c r="FX67" s="14">
        <v>67.02</v>
      </c>
      <c r="FY67" s="14">
        <v>14</v>
      </c>
      <c r="FZ67" s="14">
        <v>6</v>
      </c>
      <c r="GA67" s="14">
        <v>66.75</v>
      </c>
      <c r="GB67" s="14">
        <v>1</v>
      </c>
      <c r="GC67" s="14">
        <v>7.59</v>
      </c>
      <c r="GD67" s="14">
        <v>49.85</v>
      </c>
      <c r="GE67" s="14">
        <v>60.18</v>
      </c>
      <c r="GF67" s="14">
        <v>4</v>
      </c>
      <c r="GJ67" s="14">
        <v>10</v>
      </c>
      <c r="GK67" s="14">
        <v>2</v>
      </c>
      <c r="GM67" s="14">
        <v>20.119999999999997</v>
      </c>
      <c r="GN67" s="14">
        <v>10</v>
      </c>
      <c r="GQ67" s="14">
        <v>9.08</v>
      </c>
      <c r="GT67" s="14">
        <v>88.580000000000013</v>
      </c>
      <c r="GV67" s="14">
        <v>3</v>
      </c>
      <c r="GW67" s="14">
        <v>1</v>
      </c>
      <c r="HB67" s="14">
        <v>16.16</v>
      </c>
      <c r="HC67" s="14">
        <v>8.65</v>
      </c>
      <c r="HD67" s="14">
        <v>3</v>
      </c>
      <c r="HG67" s="14">
        <v>49.19</v>
      </c>
      <c r="HL67" s="14">
        <v>5</v>
      </c>
      <c r="HM67" s="14">
        <v>1</v>
      </c>
      <c r="HN67" s="14">
        <v>62.97</v>
      </c>
      <c r="HO67" s="14">
        <v>37.379999999999995</v>
      </c>
      <c r="HP67" s="14">
        <v>22.15</v>
      </c>
      <c r="HU67" s="14">
        <v>1</v>
      </c>
      <c r="HV67" s="14">
        <v>6.74</v>
      </c>
      <c r="HW67" s="14">
        <v>6</v>
      </c>
      <c r="HY67" s="14">
        <v>1.58</v>
      </c>
      <c r="HZ67" s="14">
        <v>7.6</v>
      </c>
      <c r="IA67" s="14">
        <v>12.61</v>
      </c>
      <c r="IB67" s="14">
        <v>2</v>
      </c>
      <c r="IC67" s="14">
        <v>5.75</v>
      </c>
      <c r="ID67" s="14">
        <v>80.86</v>
      </c>
      <c r="IE67" s="26">
        <f t="shared" si="1"/>
        <v>4349.1899999999996</v>
      </c>
      <c r="IF67" s="27">
        <f t="shared" si="2"/>
        <v>1902.6999999999998</v>
      </c>
      <c r="IG67" s="27">
        <f t="shared" si="3"/>
        <v>2446.4899999999998</v>
      </c>
      <c r="IH67" s="26">
        <v>4142.5316000000021</v>
      </c>
      <c r="II67" s="27">
        <v>2254.1536000000006</v>
      </c>
      <c r="IJ67" s="27">
        <f t="shared" si="4"/>
        <v>1888.3780000000015</v>
      </c>
    </row>
    <row r="68" spans="1:244" x14ac:dyDescent="0.2">
      <c r="A68" s="14" t="s">
        <v>62</v>
      </c>
      <c r="B68" s="14" t="str">
        <f t="shared" si="0"/>
        <v>34</v>
      </c>
      <c r="C68" s="14">
        <v>34019</v>
      </c>
      <c r="D68" s="14" t="s">
        <v>74</v>
      </c>
      <c r="I68" s="14">
        <v>379.99</v>
      </c>
      <c r="M68" s="14">
        <v>30.32</v>
      </c>
      <c r="AD68" s="14">
        <v>4.3899999999999997</v>
      </c>
      <c r="AG68" s="14">
        <v>2</v>
      </c>
      <c r="AM68" s="14">
        <v>15.01</v>
      </c>
      <c r="AR68" s="14">
        <v>1</v>
      </c>
      <c r="BF68" s="14">
        <v>4.07</v>
      </c>
      <c r="BL68" s="14">
        <v>24.08</v>
      </c>
      <c r="BM68" s="14">
        <v>2</v>
      </c>
      <c r="CB68" s="14">
        <v>37.78</v>
      </c>
      <c r="CC68" s="14">
        <v>2.77</v>
      </c>
      <c r="CE68" s="14">
        <v>41.94</v>
      </c>
      <c r="CM68" s="14">
        <v>6.12</v>
      </c>
      <c r="CO68" s="14">
        <v>1</v>
      </c>
      <c r="CR68" s="14">
        <v>1</v>
      </c>
      <c r="CT68" s="14">
        <v>7</v>
      </c>
      <c r="CU68" s="14">
        <v>4</v>
      </c>
      <c r="DF68" s="14">
        <v>45.05</v>
      </c>
      <c r="DK68" s="14">
        <v>43.28</v>
      </c>
      <c r="DL68" s="14">
        <v>36.64</v>
      </c>
      <c r="DM68" s="14">
        <v>2.02</v>
      </c>
      <c r="DN68" s="14">
        <v>3</v>
      </c>
      <c r="DO68" s="14">
        <v>12.58</v>
      </c>
      <c r="DP68" s="14">
        <v>1</v>
      </c>
      <c r="DQ68" s="14">
        <v>1</v>
      </c>
      <c r="DR68" s="14">
        <v>24.77</v>
      </c>
      <c r="DT68" s="14">
        <v>41.7</v>
      </c>
      <c r="DU68" s="14">
        <v>1</v>
      </c>
      <c r="DV68" s="14">
        <v>1</v>
      </c>
      <c r="DW68" s="14">
        <v>2</v>
      </c>
      <c r="DZ68" s="14">
        <v>2</v>
      </c>
      <c r="EA68" s="14">
        <v>25.78</v>
      </c>
      <c r="EB68" s="14">
        <v>2</v>
      </c>
      <c r="ED68" s="14">
        <v>2</v>
      </c>
      <c r="EE68" s="14">
        <v>1</v>
      </c>
      <c r="EF68" s="14">
        <v>6.13</v>
      </c>
      <c r="EG68" s="14">
        <v>2</v>
      </c>
      <c r="EH68" s="14">
        <v>1</v>
      </c>
      <c r="EK68" s="14">
        <v>10.5</v>
      </c>
      <c r="EL68" s="14">
        <v>25.43</v>
      </c>
      <c r="ET68" s="14">
        <v>2</v>
      </c>
      <c r="EZ68" s="14">
        <v>56.18</v>
      </c>
      <c r="FA68" s="14">
        <v>0.08</v>
      </c>
      <c r="FB68" s="14">
        <v>10.95</v>
      </c>
      <c r="FM68" s="14">
        <v>5.88</v>
      </c>
      <c r="FN68" s="14">
        <v>2</v>
      </c>
      <c r="FP68" s="14">
        <v>4</v>
      </c>
      <c r="FT68" s="14">
        <v>2</v>
      </c>
      <c r="FU68" s="14">
        <v>1</v>
      </c>
      <c r="FW68" s="14">
        <v>1</v>
      </c>
      <c r="FX68" s="14">
        <v>14.620000000000001</v>
      </c>
      <c r="FZ68" s="14">
        <v>1</v>
      </c>
      <c r="GA68" s="14">
        <v>3.04</v>
      </c>
      <c r="GC68" s="14">
        <v>3</v>
      </c>
      <c r="GD68" s="14">
        <v>24.87</v>
      </c>
      <c r="GE68" s="14">
        <v>3</v>
      </c>
      <c r="GF68" s="14">
        <v>3</v>
      </c>
      <c r="GH68" s="14">
        <v>1</v>
      </c>
      <c r="GJ68" s="14">
        <v>7</v>
      </c>
      <c r="GK68" s="14">
        <v>2</v>
      </c>
      <c r="GM68" s="14">
        <v>14.81</v>
      </c>
      <c r="GN68" s="14">
        <v>5</v>
      </c>
      <c r="GO68" s="14">
        <v>1</v>
      </c>
      <c r="GT68" s="14">
        <v>19.149999999999999</v>
      </c>
      <c r="GW68" s="14">
        <v>0.98</v>
      </c>
      <c r="HB68" s="14">
        <v>1</v>
      </c>
      <c r="HC68" s="14">
        <v>6.18</v>
      </c>
      <c r="HD68" s="14">
        <v>1</v>
      </c>
      <c r="HG68" s="14">
        <v>2</v>
      </c>
      <c r="HL68" s="14">
        <v>3</v>
      </c>
      <c r="HO68" s="14">
        <v>10.83</v>
      </c>
      <c r="HP68" s="14">
        <v>7</v>
      </c>
      <c r="HW68" s="14">
        <v>3</v>
      </c>
      <c r="HZ68" s="14">
        <v>8.7100000000000009</v>
      </c>
      <c r="IC68" s="14">
        <v>2</v>
      </c>
      <c r="ID68" s="14">
        <v>11.42</v>
      </c>
      <c r="IE68" s="26">
        <f t="shared" si="1"/>
        <v>1102.05</v>
      </c>
      <c r="IF68" s="27">
        <f t="shared" si="2"/>
        <v>564.46999999999991</v>
      </c>
      <c r="IG68" s="27">
        <f t="shared" si="3"/>
        <v>537.58000000000004</v>
      </c>
      <c r="IH68" s="26">
        <v>1148.6484000000003</v>
      </c>
      <c r="II68" s="27">
        <v>701.48239999999987</v>
      </c>
      <c r="IJ68" s="27">
        <f t="shared" si="4"/>
        <v>447.16600000000039</v>
      </c>
    </row>
    <row r="69" spans="1:244" x14ac:dyDescent="0.2">
      <c r="A69" s="14" t="s">
        <v>62</v>
      </c>
      <c r="B69" s="14" t="str">
        <f t="shared" ref="B69:B132" si="5">LEFT(C69,2)</f>
        <v>34</v>
      </c>
      <c r="C69" s="14">
        <v>34020</v>
      </c>
      <c r="D69" s="14" t="s">
        <v>75</v>
      </c>
      <c r="I69" s="14">
        <v>102.95</v>
      </c>
      <c r="K69" s="14">
        <v>21.63</v>
      </c>
      <c r="M69" s="14">
        <v>19.87</v>
      </c>
      <c r="O69" s="14">
        <v>19.16</v>
      </c>
      <c r="R69" s="14">
        <v>20.22</v>
      </c>
      <c r="X69" s="14">
        <v>1</v>
      </c>
      <c r="Z69" s="14">
        <v>1</v>
      </c>
      <c r="AD69" s="14">
        <v>7.26</v>
      </c>
      <c r="AG69" s="14">
        <v>5.61</v>
      </c>
      <c r="AJ69" s="14">
        <v>1</v>
      </c>
      <c r="AL69" s="14">
        <v>1</v>
      </c>
      <c r="AM69" s="14">
        <v>5.0599999999999996</v>
      </c>
      <c r="AQ69" s="14">
        <v>2</v>
      </c>
      <c r="AS69" s="14">
        <v>8</v>
      </c>
      <c r="AV69" s="14">
        <v>1</v>
      </c>
      <c r="AW69" s="14">
        <v>18.91</v>
      </c>
      <c r="AX69" s="14">
        <v>6.25</v>
      </c>
      <c r="AZ69" s="14">
        <v>1</v>
      </c>
      <c r="BF69" s="14">
        <v>56.339999999999996</v>
      </c>
      <c r="BG69" s="14">
        <v>11.64</v>
      </c>
      <c r="BJ69" s="14">
        <v>45.39</v>
      </c>
      <c r="BK69" s="14">
        <v>36.159999999999997</v>
      </c>
      <c r="BL69" s="14">
        <v>1</v>
      </c>
      <c r="BN69" s="14">
        <v>1.08</v>
      </c>
      <c r="BX69" s="14">
        <v>1</v>
      </c>
      <c r="CA69" s="14">
        <v>8.73</v>
      </c>
      <c r="CB69" s="14">
        <v>78.009999999999991</v>
      </c>
      <c r="CE69" s="14">
        <v>101.43</v>
      </c>
      <c r="CH69" s="14">
        <v>40.380000000000003</v>
      </c>
      <c r="CL69" s="14">
        <v>4</v>
      </c>
      <c r="CR69" s="14">
        <v>2</v>
      </c>
      <c r="CT69" s="14">
        <v>40.159999999999997</v>
      </c>
      <c r="CU69" s="14">
        <v>59.64</v>
      </c>
      <c r="CV69" s="14">
        <v>26</v>
      </c>
      <c r="CZ69" s="14">
        <v>1</v>
      </c>
      <c r="DC69" s="14">
        <v>2</v>
      </c>
      <c r="DF69" s="14">
        <v>63.55</v>
      </c>
      <c r="DG69" s="14">
        <v>9</v>
      </c>
      <c r="DJ69" s="14">
        <v>8.25</v>
      </c>
      <c r="DK69" s="14">
        <v>132.66</v>
      </c>
      <c r="DL69" s="14">
        <v>94.01</v>
      </c>
      <c r="DM69" s="14">
        <v>3.59</v>
      </c>
      <c r="DN69" s="14">
        <v>26.31</v>
      </c>
      <c r="DO69" s="14">
        <v>63.199999999999996</v>
      </c>
      <c r="DP69" s="14">
        <v>6</v>
      </c>
      <c r="DQ69" s="14">
        <v>1.96</v>
      </c>
      <c r="DR69" s="14">
        <v>37.08</v>
      </c>
      <c r="DS69" s="14">
        <v>10.61</v>
      </c>
      <c r="DT69" s="14">
        <v>10.059999999999999</v>
      </c>
      <c r="DU69" s="14">
        <v>7.16</v>
      </c>
      <c r="DV69" s="14">
        <v>2.98</v>
      </c>
      <c r="DW69" s="14">
        <v>19.829999999999998</v>
      </c>
      <c r="DX69" s="14">
        <v>36.409999999999997</v>
      </c>
      <c r="DZ69" s="14">
        <v>76.5</v>
      </c>
      <c r="EA69" s="14">
        <v>34.120000000000005</v>
      </c>
      <c r="EB69" s="14">
        <v>27.200000000000003</v>
      </c>
      <c r="EC69" s="14">
        <v>15.58</v>
      </c>
      <c r="ED69" s="14">
        <v>14.86</v>
      </c>
      <c r="EE69" s="14">
        <v>10.280000000000001</v>
      </c>
      <c r="EF69" s="14">
        <v>35.380000000000003</v>
      </c>
      <c r="EG69" s="14">
        <v>22.810000000000002</v>
      </c>
      <c r="EH69" s="14">
        <v>2</v>
      </c>
      <c r="EK69" s="14">
        <v>4</v>
      </c>
      <c r="EL69" s="14">
        <v>72.33</v>
      </c>
      <c r="ER69" s="14">
        <v>1</v>
      </c>
      <c r="ES69" s="14">
        <v>1</v>
      </c>
      <c r="ET69" s="14">
        <v>9</v>
      </c>
      <c r="EV69" s="14">
        <v>17.75</v>
      </c>
      <c r="EZ69" s="14">
        <v>71.94</v>
      </c>
      <c r="FA69" s="14">
        <v>11</v>
      </c>
      <c r="FB69" s="14">
        <v>165.1</v>
      </c>
      <c r="FM69" s="14">
        <v>7.96</v>
      </c>
      <c r="FN69" s="14">
        <v>2</v>
      </c>
      <c r="FP69" s="14">
        <v>16.02</v>
      </c>
      <c r="FT69" s="14">
        <v>2</v>
      </c>
      <c r="FU69" s="14">
        <v>15.419999999999998</v>
      </c>
      <c r="FW69" s="14">
        <v>4</v>
      </c>
      <c r="FX69" s="14">
        <v>41.43</v>
      </c>
      <c r="FY69" s="14">
        <v>4.45</v>
      </c>
      <c r="FZ69" s="14">
        <v>4</v>
      </c>
      <c r="GA69" s="14">
        <v>27.939999999999998</v>
      </c>
      <c r="GC69" s="14">
        <v>6.98</v>
      </c>
      <c r="GD69" s="14">
        <v>33</v>
      </c>
      <c r="GE69" s="14">
        <v>7</v>
      </c>
      <c r="GF69" s="14">
        <v>8.86</v>
      </c>
      <c r="GH69" s="14">
        <v>1</v>
      </c>
      <c r="GI69" s="14">
        <v>1</v>
      </c>
      <c r="GJ69" s="14">
        <v>9</v>
      </c>
      <c r="GK69" s="14">
        <v>2</v>
      </c>
      <c r="GL69" s="14">
        <v>1</v>
      </c>
      <c r="GM69" s="14">
        <v>16</v>
      </c>
      <c r="GN69" s="14">
        <v>9</v>
      </c>
      <c r="GO69" s="14">
        <v>1</v>
      </c>
      <c r="GQ69" s="14">
        <v>1</v>
      </c>
      <c r="GT69" s="14">
        <v>29.07</v>
      </c>
      <c r="GZ69" s="14">
        <v>1</v>
      </c>
      <c r="HB69" s="14">
        <v>25.89</v>
      </c>
      <c r="HC69" s="14">
        <v>6.18</v>
      </c>
      <c r="HG69" s="14">
        <v>5.85</v>
      </c>
      <c r="HL69" s="14">
        <v>6</v>
      </c>
      <c r="HO69" s="14">
        <v>42.22</v>
      </c>
      <c r="HP69" s="14">
        <v>7</v>
      </c>
      <c r="HQ69" s="14">
        <v>12.87</v>
      </c>
      <c r="HS69" s="14">
        <v>2</v>
      </c>
      <c r="HW69" s="14">
        <v>1</v>
      </c>
      <c r="HZ69" s="14">
        <v>0</v>
      </c>
      <c r="IA69" s="14">
        <v>2</v>
      </c>
      <c r="IC69" s="14">
        <v>2</v>
      </c>
      <c r="ID69" s="14">
        <v>63.339999999999996</v>
      </c>
      <c r="IE69" s="26">
        <f t="shared" ref="IE69:IE132" si="6">SUM(E69:ID69)</f>
        <v>2311.87</v>
      </c>
      <c r="IF69" s="27">
        <f t="shared" ref="IF69:IF132" si="7">SUM(I69:DD69)</f>
        <v>758.87999999999988</v>
      </c>
      <c r="IG69" s="27">
        <f t="shared" ref="IG69:IG132" si="8">IE69-IF69</f>
        <v>1552.99</v>
      </c>
      <c r="IH69" s="26">
        <v>2063.465999999999</v>
      </c>
      <c r="II69" s="27">
        <v>753.40399999999977</v>
      </c>
      <c r="IJ69" s="27">
        <f t="shared" ref="IJ69:IJ132" si="9">IH69-II69</f>
        <v>1310.0619999999992</v>
      </c>
    </row>
    <row r="70" spans="1:244" x14ac:dyDescent="0.2">
      <c r="A70" s="14" t="s">
        <v>62</v>
      </c>
      <c r="B70" s="14" t="str">
        <f t="shared" si="5"/>
        <v>34</v>
      </c>
      <c r="C70" s="14">
        <v>34022</v>
      </c>
      <c r="D70" s="14" t="s">
        <v>77</v>
      </c>
      <c r="O70" s="14">
        <v>4.9400000000000004</v>
      </c>
      <c r="AD70" s="14">
        <v>5</v>
      </c>
      <c r="BL70" s="14">
        <v>2</v>
      </c>
      <c r="CT70" s="14">
        <v>8.02</v>
      </c>
      <c r="DF70" s="14">
        <v>4</v>
      </c>
      <c r="DJ70" s="14">
        <v>6.99</v>
      </c>
      <c r="DK70" s="14">
        <v>8</v>
      </c>
      <c r="DL70" s="14">
        <v>22.51</v>
      </c>
      <c r="DM70" s="14">
        <v>1</v>
      </c>
      <c r="DO70" s="14">
        <v>3.81</v>
      </c>
      <c r="DP70" s="14">
        <v>2</v>
      </c>
      <c r="DZ70" s="14">
        <v>2</v>
      </c>
      <c r="EA70" s="14">
        <v>4</v>
      </c>
      <c r="ED70" s="14">
        <v>1</v>
      </c>
      <c r="EE70" s="14">
        <v>4</v>
      </c>
      <c r="EF70" s="14">
        <v>1</v>
      </c>
      <c r="EG70" s="14">
        <v>2</v>
      </c>
      <c r="EK70" s="14">
        <v>6.68</v>
      </c>
      <c r="EL70" s="14">
        <v>2</v>
      </c>
      <c r="ET70" s="14">
        <v>2</v>
      </c>
      <c r="EZ70" s="14">
        <v>15.419999999999998</v>
      </c>
      <c r="FA70" s="14">
        <v>1</v>
      </c>
      <c r="FB70" s="14">
        <v>10.17</v>
      </c>
      <c r="FT70" s="14">
        <v>2</v>
      </c>
      <c r="FZ70" s="14">
        <v>1</v>
      </c>
      <c r="GD70" s="14">
        <v>5</v>
      </c>
      <c r="GH70" s="14">
        <v>1</v>
      </c>
      <c r="GJ70" s="14">
        <v>1</v>
      </c>
      <c r="GN70" s="14">
        <v>1</v>
      </c>
      <c r="HF70" s="14">
        <v>1</v>
      </c>
      <c r="HO70" s="14">
        <v>4</v>
      </c>
      <c r="HS70" s="14">
        <v>58.84</v>
      </c>
      <c r="ID70" s="14">
        <v>2</v>
      </c>
      <c r="IE70" s="26">
        <f t="shared" si="6"/>
        <v>196.38000000000002</v>
      </c>
      <c r="IF70" s="27">
        <f t="shared" si="7"/>
        <v>19.96</v>
      </c>
      <c r="IG70" s="27">
        <f t="shared" si="8"/>
        <v>176.42000000000002</v>
      </c>
      <c r="IH70" s="26">
        <v>242.77240000000006</v>
      </c>
      <c r="II70" s="27">
        <v>19.526400000000002</v>
      </c>
      <c r="IJ70" s="27">
        <f t="shared" si="9"/>
        <v>223.24600000000007</v>
      </c>
    </row>
    <row r="71" spans="1:244" x14ac:dyDescent="0.2">
      <c r="A71" s="14" t="s">
        <v>62</v>
      </c>
      <c r="B71" s="14" t="str">
        <f t="shared" si="5"/>
        <v>34</v>
      </c>
      <c r="C71" s="14">
        <v>34023</v>
      </c>
      <c r="D71" s="14" t="s">
        <v>78</v>
      </c>
      <c r="I71" s="14">
        <v>14.2</v>
      </c>
      <c r="K71" s="14">
        <v>345.5</v>
      </c>
      <c r="M71" s="14">
        <v>84.23</v>
      </c>
      <c r="O71" s="14">
        <v>12.23</v>
      </c>
      <c r="P71" s="14">
        <v>7.35</v>
      </c>
      <c r="Q71" s="14">
        <v>17.14</v>
      </c>
      <c r="V71" s="14">
        <v>2</v>
      </c>
      <c r="X71" s="14">
        <v>10.73</v>
      </c>
      <c r="AD71" s="14">
        <v>14.85</v>
      </c>
      <c r="AF71" s="14">
        <v>25.9</v>
      </c>
      <c r="AM71" s="14">
        <v>12.42</v>
      </c>
      <c r="AR71" s="14">
        <v>36.1</v>
      </c>
      <c r="BF71" s="14">
        <v>24.83</v>
      </c>
      <c r="BJ71" s="14">
        <v>8.66</v>
      </c>
      <c r="BK71" s="14">
        <v>11.370000000000001</v>
      </c>
      <c r="BL71" s="14">
        <v>30.490000000000002</v>
      </c>
      <c r="BM71" s="14">
        <v>86.43</v>
      </c>
      <c r="BN71" s="14">
        <v>1.61</v>
      </c>
      <c r="BU71" s="14">
        <v>3.77</v>
      </c>
      <c r="BX71" s="14">
        <v>1</v>
      </c>
      <c r="BZ71" s="14">
        <v>6</v>
      </c>
      <c r="CB71" s="14">
        <v>34.909999999999997</v>
      </c>
      <c r="CE71" s="14">
        <v>86.74</v>
      </c>
      <c r="CH71" s="14">
        <v>3</v>
      </c>
      <c r="CM71" s="14">
        <v>8.1</v>
      </c>
      <c r="CN71" s="14">
        <v>15.67</v>
      </c>
      <c r="CR71" s="14">
        <v>3</v>
      </c>
      <c r="CS71" s="14">
        <v>1</v>
      </c>
      <c r="CT71" s="14">
        <v>33.799999999999997</v>
      </c>
      <c r="CU71" s="14">
        <v>40.380000000000003</v>
      </c>
      <c r="DC71" s="14">
        <v>1</v>
      </c>
      <c r="DF71" s="14">
        <v>89.41</v>
      </c>
      <c r="DJ71" s="14">
        <v>10.219999999999999</v>
      </c>
      <c r="DK71" s="14">
        <v>59.32</v>
      </c>
      <c r="DL71" s="14">
        <v>88.16</v>
      </c>
      <c r="DM71" s="14">
        <v>12.96</v>
      </c>
      <c r="DN71" s="14">
        <v>8.0299999999999994</v>
      </c>
      <c r="DO71" s="14">
        <v>34.269999999999996</v>
      </c>
      <c r="DP71" s="14">
        <v>5.5</v>
      </c>
      <c r="DR71" s="14">
        <v>74.650000000000006</v>
      </c>
      <c r="DS71" s="14">
        <v>9.27</v>
      </c>
      <c r="DT71" s="14">
        <v>35.4</v>
      </c>
      <c r="DU71" s="14">
        <v>5</v>
      </c>
      <c r="DW71" s="14">
        <v>3.75</v>
      </c>
      <c r="DX71" s="14">
        <v>14.870000000000001</v>
      </c>
      <c r="DZ71" s="14">
        <v>25.71</v>
      </c>
      <c r="EA71" s="14">
        <v>30.12</v>
      </c>
      <c r="EB71" s="14">
        <v>1</v>
      </c>
      <c r="EC71" s="14">
        <v>2</v>
      </c>
      <c r="ED71" s="14">
        <v>20.149999999999999</v>
      </c>
      <c r="EE71" s="14">
        <v>12</v>
      </c>
      <c r="EF71" s="14">
        <v>43.11</v>
      </c>
      <c r="EG71" s="14">
        <v>12</v>
      </c>
      <c r="EH71" s="14">
        <v>1.92</v>
      </c>
      <c r="EK71" s="14">
        <v>5</v>
      </c>
      <c r="EL71" s="14">
        <v>25.82</v>
      </c>
      <c r="ET71" s="14">
        <v>10</v>
      </c>
      <c r="EV71" s="14">
        <v>38.239999999999995</v>
      </c>
      <c r="EW71" s="14">
        <v>2</v>
      </c>
      <c r="EZ71" s="14">
        <v>103.46</v>
      </c>
      <c r="FA71" s="14">
        <v>11.129999999999999</v>
      </c>
      <c r="FB71" s="14">
        <v>55.76</v>
      </c>
      <c r="FC71" s="14">
        <v>0</v>
      </c>
      <c r="FE71" s="14">
        <v>1</v>
      </c>
      <c r="FL71" s="14">
        <v>1</v>
      </c>
      <c r="FM71" s="14">
        <v>34.97</v>
      </c>
      <c r="FN71" s="14">
        <v>2.5</v>
      </c>
      <c r="FP71" s="14">
        <v>46.489999999999995</v>
      </c>
      <c r="FQ71" s="14">
        <v>2</v>
      </c>
      <c r="FR71" s="14">
        <v>1.1599999999999999</v>
      </c>
      <c r="FT71" s="14">
        <v>7</v>
      </c>
      <c r="FU71" s="14">
        <v>11</v>
      </c>
      <c r="FW71" s="14">
        <v>12</v>
      </c>
      <c r="FX71" s="14">
        <v>36.92</v>
      </c>
      <c r="FY71" s="14">
        <v>6.58</v>
      </c>
      <c r="FZ71" s="14">
        <v>7</v>
      </c>
      <c r="GA71" s="14">
        <v>16.75</v>
      </c>
      <c r="GC71" s="14">
        <v>10</v>
      </c>
      <c r="GD71" s="14">
        <v>36.270000000000003</v>
      </c>
      <c r="GH71" s="14">
        <v>1</v>
      </c>
      <c r="GJ71" s="14">
        <v>8</v>
      </c>
      <c r="GK71" s="14">
        <v>2</v>
      </c>
      <c r="GL71" s="14">
        <v>2</v>
      </c>
      <c r="GM71" s="14">
        <v>26.439999999999998</v>
      </c>
      <c r="GN71" s="14">
        <v>8</v>
      </c>
      <c r="GO71" s="14">
        <v>0.23</v>
      </c>
      <c r="GQ71" s="14">
        <v>1</v>
      </c>
      <c r="GT71" s="14">
        <v>12.1</v>
      </c>
      <c r="GW71" s="14">
        <v>2</v>
      </c>
      <c r="GZ71" s="14">
        <v>1</v>
      </c>
      <c r="HB71" s="14">
        <v>379.02</v>
      </c>
      <c r="HC71" s="14">
        <v>13.14</v>
      </c>
      <c r="HD71" s="14">
        <v>2.67</v>
      </c>
      <c r="HG71" s="14">
        <v>25.91</v>
      </c>
      <c r="HL71" s="14">
        <v>6</v>
      </c>
      <c r="HN71" s="14">
        <v>138.08000000000001</v>
      </c>
      <c r="HO71" s="14">
        <v>44.19</v>
      </c>
      <c r="HP71" s="14">
        <v>25.96</v>
      </c>
      <c r="HQ71" s="14">
        <v>48.65</v>
      </c>
      <c r="HW71" s="14">
        <v>3.92</v>
      </c>
      <c r="HY71" s="14">
        <v>3.91</v>
      </c>
      <c r="HZ71" s="14">
        <v>10.029999999999999</v>
      </c>
      <c r="IA71" s="14">
        <v>2.96</v>
      </c>
      <c r="IC71" s="14">
        <v>4</v>
      </c>
      <c r="ID71" s="14">
        <v>103.7</v>
      </c>
      <c r="IE71" s="26">
        <f t="shared" si="6"/>
        <v>2943.19</v>
      </c>
      <c r="IF71" s="27">
        <f t="shared" si="7"/>
        <v>984.41</v>
      </c>
      <c r="IG71" s="27">
        <f t="shared" si="8"/>
        <v>1958.7800000000002</v>
      </c>
      <c r="IH71" s="26">
        <v>3531.4476000000027</v>
      </c>
      <c r="II71" s="27">
        <v>1621.2456000000009</v>
      </c>
      <c r="IJ71" s="27">
        <f t="shared" si="9"/>
        <v>1910.2020000000018</v>
      </c>
    </row>
    <row r="72" spans="1:244" x14ac:dyDescent="0.2">
      <c r="A72" s="14" t="s">
        <v>62</v>
      </c>
      <c r="B72" s="14" t="str">
        <f t="shared" si="5"/>
        <v>34</v>
      </c>
      <c r="C72" s="14">
        <v>34024</v>
      </c>
      <c r="D72" s="14" t="s">
        <v>79</v>
      </c>
      <c r="I72" s="14">
        <v>55.97</v>
      </c>
      <c r="M72" s="14">
        <v>35.11</v>
      </c>
      <c r="O72" s="14">
        <v>10</v>
      </c>
      <c r="P72" s="14">
        <v>1</v>
      </c>
      <c r="AD72" s="14">
        <v>7.75</v>
      </c>
      <c r="AR72" s="14">
        <v>46.4</v>
      </c>
      <c r="BF72" s="14">
        <v>8</v>
      </c>
      <c r="BK72" s="14">
        <v>2</v>
      </c>
      <c r="BM72" s="14">
        <v>26.32</v>
      </c>
      <c r="CB72" s="14">
        <v>70.010000000000005</v>
      </c>
      <c r="CE72" s="14">
        <v>8.5</v>
      </c>
      <c r="CT72" s="14">
        <v>5</v>
      </c>
      <c r="CU72" s="14">
        <v>3</v>
      </c>
      <c r="CY72" s="14">
        <v>0</v>
      </c>
      <c r="DF72" s="14">
        <v>17.86</v>
      </c>
      <c r="DG72" s="14">
        <v>13.72</v>
      </c>
      <c r="DJ72" s="14">
        <v>11.46</v>
      </c>
      <c r="DK72" s="14">
        <v>18.170000000000002</v>
      </c>
      <c r="DL72" s="14">
        <v>21.08</v>
      </c>
      <c r="DM72" s="14">
        <v>1</v>
      </c>
      <c r="DO72" s="14">
        <v>4</v>
      </c>
      <c r="DP72" s="14">
        <v>3</v>
      </c>
      <c r="DR72" s="14">
        <v>9.8800000000000008</v>
      </c>
      <c r="DT72" s="14">
        <v>9.86</v>
      </c>
      <c r="DU72" s="14">
        <v>1</v>
      </c>
      <c r="DW72" s="14">
        <v>3</v>
      </c>
      <c r="DX72" s="14">
        <v>3</v>
      </c>
      <c r="DZ72" s="14">
        <v>8.36</v>
      </c>
      <c r="EA72" s="14">
        <v>10.84</v>
      </c>
      <c r="EB72" s="14">
        <v>1</v>
      </c>
      <c r="EC72" s="14">
        <v>1</v>
      </c>
      <c r="ED72" s="14">
        <v>12.99</v>
      </c>
      <c r="EE72" s="14">
        <v>2</v>
      </c>
      <c r="EF72" s="14">
        <v>4</v>
      </c>
      <c r="EG72" s="14">
        <v>2</v>
      </c>
      <c r="EK72" s="14">
        <v>7.51</v>
      </c>
      <c r="EL72" s="14">
        <v>17.61</v>
      </c>
      <c r="ET72" s="14">
        <v>5</v>
      </c>
      <c r="EW72" s="14">
        <v>1</v>
      </c>
      <c r="EZ72" s="14">
        <v>35.86</v>
      </c>
      <c r="FB72" s="14">
        <v>12.68</v>
      </c>
      <c r="FC72" s="14">
        <v>2</v>
      </c>
      <c r="FL72" s="14">
        <v>5.22</v>
      </c>
      <c r="FP72" s="14">
        <v>9.74</v>
      </c>
      <c r="FT72" s="14">
        <v>1</v>
      </c>
      <c r="FW72" s="14">
        <v>2</v>
      </c>
      <c r="FX72" s="14">
        <v>5.12</v>
      </c>
      <c r="FZ72" s="14">
        <v>1</v>
      </c>
      <c r="GA72" s="14">
        <v>1</v>
      </c>
      <c r="GC72" s="14">
        <v>5.75</v>
      </c>
      <c r="GD72" s="14">
        <v>3</v>
      </c>
      <c r="GE72" s="14">
        <v>1</v>
      </c>
      <c r="GH72" s="14">
        <v>1</v>
      </c>
      <c r="GJ72" s="14">
        <v>1</v>
      </c>
      <c r="GM72" s="14">
        <v>4</v>
      </c>
      <c r="GN72" s="14">
        <v>4</v>
      </c>
      <c r="GQ72" s="14">
        <v>0.79</v>
      </c>
      <c r="GT72" s="14">
        <v>2.84</v>
      </c>
      <c r="GW72" s="14">
        <v>1</v>
      </c>
      <c r="HC72" s="14">
        <v>3.4</v>
      </c>
      <c r="HD72" s="14">
        <v>1</v>
      </c>
      <c r="HG72" s="14">
        <v>1</v>
      </c>
      <c r="HL72" s="14">
        <v>1</v>
      </c>
      <c r="HO72" s="14">
        <v>3</v>
      </c>
      <c r="HP72" s="14">
        <v>1.75</v>
      </c>
      <c r="HQ72" s="14">
        <v>0.04</v>
      </c>
      <c r="HS72" s="14">
        <v>87.34</v>
      </c>
      <c r="IC72" s="14">
        <v>1</v>
      </c>
      <c r="ID72" s="14">
        <v>11</v>
      </c>
      <c r="IE72" s="26">
        <f t="shared" si="6"/>
        <v>679.93000000000006</v>
      </c>
      <c r="IF72" s="27">
        <f t="shared" si="7"/>
        <v>279.06</v>
      </c>
      <c r="IG72" s="27">
        <f t="shared" si="8"/>
        <v>400.87000000000006</v>
      </c>
      <c r="IH72" s="26">
        <v>713.86040000000003</v>
      </c>
      <c r="II72" s="27">
        <v>296.39040000000006</v>
      </c>
      <c r="IJ72" s="27">
        <f t="shared" si="9"/>
        <v>417.46999999999997</v>
      </c>
    </row>
    <row r="73" spans="1:244" x14ac:dyDescent="0.2">
      <c r="A73" s="14" t="s">
        <v>62</v>
      </c>
      <c r="B73" s="14" t="str">
        <f t="shared" si="5"/>
        <v>34</v>
      </c>
      <c r="C73" s="14">
        <v>34025</v>
      </c>
      <c r="D73" s="14" t="s">
        <v>80</v>
      </c>
      <c r="F73" s="14">
        <v>0</v>
      </c>
      <c r="I73" s="14">
        <v>157.1</v>
      </c>
      <c r="M73" s="14">
        <v>60.820000000000007</v>
      </c>
      <c r="O73" s="14">
        <v>3.11</v>
      </c>
      <c r="P73" s="14">
        <v>322.21000000000004</v>
      </c>
      <c r="X73" s="14">
        <v>2.5</v>
      </c>
      <c r="Z73" s="14">
        <v>7.89</v>
      </c>
      <c r="AA73" s="14">
        <v>2</v>
      </c>
      <c r="AD73" s="14">
        <v>35.380000000000003</v>
      </c>
      <c r="AG73" s="14">
        <v>4</v>
      </c>
      <c r="AL73" s="14">
        <v>14</v>
      </c>
      <c r="AR73" s="14">
        <v>119.50999999999999</v>
      </c>
      <c r="AX73" s="14">
        <v>0.5</v>
      </c>
      <c r="BC73" s="14">
        <v>14</v>
      </c>
      <c r="BF73" s="14">
        <v>85.699999999999989</v>
      </c>
      <c r="BH73" s="14">
        <v>4.5199999999999996</v>
      </c>
      <c r="BK73" s="14">
        <v>125.47999999999999</v>
      </c>
      <c r="BL73" s="14">
        <v>41.12</v>
      </c>
      <c r="BM73" s="14">
        <v>48.519999999999996</v>
      </c>
      <c r="BR73" s="14">
        <v>11</v>
      </c>
      <c r="BU73" s="14">
        <v>2</v>
      </c>
      <c r="BW73" s="14">
        <v>6</v>
      </c>
      <c r="BZ73" s="14">
        <v>10</v>
      </c>
      <c r="CA73" s="14">
        <v>3</v>
      </c>
      <c r="CB73" s="14">
        <v>113.91</v>
      </c>
      <c r="CD73" s="14">
        <v>1</v>
      </c>
      <c r="CE73" s="14">
        <v>131.34</v>
      </c>
      <c r="CM73" s="14">
        <v>15.149999999999999</v>
      </c>
      <c r="CN73" s="14">
        <v>2</v>
      </c>
      <c r="CO73" s="14">
        <v>1</v>
      </c>
      <c r="CS73" s="14">
        <v>3.78</v>
      </c>
      <c r="CT73" s="14">
        <v>74</v>
      </c>
      <c r="CU73" s="14">
        <v>107.31</v>
      </c>
      <c r="CV73" s="14">
        <v>1</v>
      </c>
      <c r="CZ73" s="14">
        <v>12.3</v>
      </c>
      <c r="DA73" s="14">
        <v>7.47</v>
      </c>
      <c r="DC73" s="14">
        <v>6.76</v>
      </c>
      <c r="DF73" s="14">
        <v>54.22</v>
      </c>
      <c r="DG73" s="14">
        <v>62.54</v>
      </c>
      <c r="DI73" s="14">
        <v>0</v>
      </c>
      <c r="DJ73" s="14">
        <v>8.3699999999999992</v>
      </c>
      <c r="DK73" s="14">
        <v>57.660000000000004</v>
      </c>
      <c r="DL73" s="14">
        <v>68.319999999999993</v>
      </c>
      <c r="DM73" s="14">
        <v>34.590000000000003</v>
      </c>
      <c r="DN73" s="14">
        <v>1</v>
      </c>
      <c r="DO73" s="14">
        <v>45.81</v>
      </c>
      <c r="DP73" s="14">
        <v>5</v>
      </c>
      <c r="DQ73" s="14">
        <v>6.73</v>
      </c>
      <c r="DR73" s="14">
        <v>61.38</v>
      </c>
      <c r="DS73" s="14">
        <v>2.4900000000000002</v>
      </c>
      <c r="DT73" s="14">
        <v>19.130000000000003</v>
      </c>
      <c r="DU73" s="14">
        <v>28.86</v>
      </c>
      <c r="DW73" s="14">
        <v>22.34</v>
      </c>
      <c r="DX73" s="14">
        <v>11</v>
      </c>
      <c r="DZ73" s="14">
        <v>105.97</v>
      </c>
      <c r="EA73" s="14">
        <v>45.06</v>
      </c>
      <c r="EB73" s="14">
        <v>20.990000000000002</v>
      </c>
      <c r="EC73" s="14">
        <v>5.37</v>
      </c>
      <c r="ED73" s="14">
        <v>24.33</v>
      </c>
      <c r="EE73" s="14">
        <v>13</v>
      </c>
      <c r="EF73" s="14">
        <v>87.06</v>
      </c>
      <c r="EG73" s="14">
        <v>21.810000000000002</v>
      </c>
      <c r="EH73" s="14">
        <v>10.85</v>
      </c>
      <c r="EL73" s="14">
        <v>189.56</v>
      </c>
      <c r="ER73" s="14">
        <v>3.99</v>
      </c>
      <c r="ES73" s="14">
        <v>115.25</v>
      </c>
      <c r="ET73" s="14">
        <v>12.58</v>
      </c>
      <c r="EZ73" s="14">
        <v>127.48</v>
      </c>
      <c r="FA73" s="14">
        <v>16.450000000000003</v>
      </c>
      <c r="FB73" s="14">
        <v>51.76</v>
      </c>
      <c r="FE73" s="14">
        <v>1</v>
      </c>
      <c r="FM73" s="14">
        <v>62</v>
      </c>
      <c r="FN73" s="14">
        <v>9.08</v>
      </c>
      <c r="FP73" s="14">
        <v>57.33</v>
      </c>
      <c r="FQ73" s="14">
        <v>0</v>
      </c>
      <c r="FT73" s="14">
        <v>5</v>
      </c>
      <c r="FU73" s="14">
        <v>15</v>
      </c>
      <c r="FW73" s="14">
        <v>4</v>
      </c>
      <c r="FX73" s="14">
        <v>42.48</v>
      </c>
      <c r="FY73" s="14">
        <v>15.509999999999998</v>
      </c>
      <c r="FZ73" s="14">
        <v>18.329999999999998</v>
      </c>
      <c r="GA73" s="14">
        <v>23.68</v>
      </c>
      <c r="GB73" s="14">
        <v>2</v>
      </c>
      <c r="GC73" s="14">
        <v>13</v>
      </c>
      <c r="GD73" s="14">
        <v>70.45</v>
      </c>
      <c r="GE73" s="14">
        <v>12.17</v>
      </c>
      <c r="GF73" s="14">
        <v>2</v>
      </c>
      <c r="GH73" s="14">
        <v>4.8900000000000006</v>
      </c>
      <c r="GJ73" s="14">
        <v>28.689999999999998</v>
      </c>
      <c r="GK73" s="14">
        <v>1</v>
      </c>
      <c r="GL73" s="14">
        <v>2</v>
      </c>
      <c r="GM73" s="14">
        <v>23.77</v>
      </c>
      <c r="GN73" s="14">
        <v>6.51</v>
      </c>
      <c r="GQ73" s="14">
        <v>36.299999999999997</v>
      </c>
      <c r="GT73" s="14">
        <v>59.76</v>
      </c>
      <c r="GV73" s="14">
        <v>2</v>
      </c>
      <c r="HB73" s="14">
        <v>18</v>
      </c>
      <c r="HC73" s="14">
        <v>15.5</v>
      </c>
      <c r="HD73" s="14">
        <v>2.83</v>
      </c>
      <c r="HG73" s="14">
        <v>116.2</v>
      </c>
      <c r="HL73" s="14">
        <v>7</v>
      </c>
      <c r="HO73" s="14">
        <v>54.01</v>
      </c>
      <c r="HP73" s="14">
        <v>24.08</v>
      </c>
      <c r="HS73" s="14">
        <v>37.07</v>
      </c>
      <c r="HU73" s="14">
        <v>1</v>
      </c>
      <c r="HV73" s="14">
        <v>2.33</v>
      </c>
      <c r="HW73" s="14">
        <v>3.67</v>
      </c>
      <c r="HY73" s="14">
        <v>6.74</v>
      </c>
      <c r="HZ73" s="14">
        <v>14.27</v>
      </c>
      <c r="IB73" s="14">
        <v>1.03</v>
      </c>
      <c r="IC73" s="14">
        <v>6.67</v>
      </c>
      <c r="ID73" s="14">
        <v>71.62</v>
      </c>
      <c r="IE73" s="26">
        <f t="shared" si="6"/>
        <v>3798.2999999999993</v>
      </c>
      <c r="IF73" s="27">
        <f t="shared" si="7"/>
        <v>1557.38</v>
      </c>
      <c r="IG73" s="27">
        <f t="shared" si="8"/>
        <v>2240.9199999999992</v>
      </c>
      <c r="IH73" s="26">
        <v>3222.3344000000006</v>
      </c>
      <c r="II73" s="27">
        <v>1690.0584000000003</v>
      </c>
      <c r="IJ73" s="27">
        <f t="shared" si="9"/>
        <v>1532.2760000000003</v>
      </c>
    </row>
    <row r="74" spans="1:244" x14ac:dyDescent="0.2">
      <c r="A74" s="14" t="s">
        <v>62</v>
      </c>
      <c r="B74" s="14" t="str">
        <f t="shared" si="5"/>
        <v>34</v>
      </c>
      <c r="C74" s="14">
        <v>34026</v>
      </c>
      <c r="D74" s="14" t="s">
        <v>81</v>
      </c>
      <c r="I74" s="14">
        <v>5</v>
      </c>
      <c r="M74" s="14">
        <v>4.9400000000000004</v>
      </c>
      <c r="O74" s="14">
        <v>7.64</v>
      </c>
      <c r="AD74" s="14">
        <v>2</v>
      </c>
      <c r="AY74" s="14">
        <v>0</v>
      </c>
      <c r="BK74" s="14">
        <v>2</v>
      </c>
      <c r="CV74" s="14">
        <v>6.59</v>
      </c>
      <c r="DF74" s="14">
        <v>42.480000000000004</v>
      </c>
      <c r="DJ74" s="14">
        <v>7.92</v>
      </c>
      <c r="DK74" s="14">
        <v>11.530000000000001</v>
      </c>
      <c r="DL74" s="14">
        <v>7</v>
      </c>
      <c r="DO74" s="14">
        <v>2.63</v>
      </c>
      <c r="DR74" s="14">
        <v>2</v>
      </c>
      <c r="DS74" s="14">
        <v>4.8100000000000005</v>
      </c>
      <c r="DU74" s="14">
        <v>1</v>
      </c>
      <c r="DX74" s="14">
        <v>0.67</v>
      </c>
      <c r="DZ74" s="14">
        <v>4</v>
      </c>
      <c r="EA74" s="14">
        <v>5</v>
      </c>
      <c r="ED74" s="14">
        <v>6.93</v>
      </c>
      <c r="EE74" s="14">
        <v>1</v>
      </c>
      <c r="EF74" s="14">
        <v>4.63</v>
      </c>
      <c r="EK74" s="14">
        <v>7.22</v>
      </c>
      <c r="EL74" s="14">
        <v>5.83</v>
      </c>
      <c r="ES74" s="14">
        <v>1</v>
      </c>
      <c r="ET74" s="14">
        <v>3</v>
      </c>
      <c r="EZ74" s="14">
        <v>13.99</v>
      </c>
      <c r="FB74" s="14">
        <v>4</v>
      </c>
      <c r="FN74" s="14">
        <v>3</v>
      </c>
      <c r="FP74" s="14">
        <v>4</v>
      </c>
      <c r="FT74" s="14">
        <v>3.12</v>
      </c>
      <c r="FX74" s="14">
        <v>4</v>
      </c>
      <c r="FY74" s="14">
        <v>1</v>
      </c>
      <c r="GA74" s="14">
        <v>4</v>
      </c>
      <c r="GD74" s="14">
        <v>1</v>
      </c>
      <c r="GM74" s="14">
        <v>1</v>
      </c>
      <c r="HB74" s="14">
        <v>2.5299999999999998</v>
      </c>
      <c r="HO74" s="14">
        <v>2</v>
      </c>
      <c r="HP74" s="14">
        <v>3</v>
      </c>
      <c r="HQ74" s="14">
        <v>5.73</v>
      </c>
      <c r="HZ74" s="14">
        <v>0.15</v>
      </c>
      <c r="ID74" s="14">
        <v>29.99</v>
      </c>
      <c r="IE74" s="26">
        <f t="shared" si="6"/>
        <v>229.33000000000004</v>
      </c>
      <c r="IF74" s="27">
        <f t="shared" si="7"/>
        <v>28.17</v>
      </c>
      <c r="IG74" s="27">
        <f t="shared" si="8"/>
        <v>201.16000000000003</v>
      </c>
      <c r="IH74" s="26">
        <v>164.25760000000002</v>
      </c>
      <c r="II74" s="27">
        <v>42.487600000000015</v>
      </c>
      <c r="IJ74" s="27">
        <f t="shared" si="9"/>
        <v>121.77000000000001</v>
      </c>
    </row>
    <row r="75" spans="1:244" x14ac:dyDescent="0.2">
      <c r="A75" s="14" t="s">
        <v>62</v>
      </c>
      <c r="B75" s="14" t="str">
        <f t="shared" si="5"/>
        <v>34</v>
      </c>
      <c r="C75" s="14">
        <v>34027</v>
      </c>
      <c r="D75" s="14" t="s">
        <v>82</v>
      </c>
      <c r="F75" s="14">
        <v>4.51</v>
      </c>
      <c r="H75" s="14">
        <v>47.480000000000004</v>
      </c>
      <c r="I75" s="14">
        <v>506.87</v>
      </c>
      <c r="J75" s="14">
        <v>26.12</v>
      </c>
      <c r="K75" s="14">
        <v>347.31</v>
      </c>
      <c r="L75" s="14">
        <v>48.35</v>
      </c>
      <c r="M75" s="14">
        <v>516.22</v>
      </c>
      <c r="N75" s="14">
        <v>112.31</v>
      </c>
      <c r="O75" s="14">
        <v>2105.16</v>
      </c>
      <c r="P75" s="14">
        <v>404.75</v>
      </c>
      <c r="Q75" s="14">
        <v>99.13</v>
      </c>
      <c r="R75" s="14">
        <v>26.57</v>
      </c>
      <c r="V75" s="14">
        <v>4.99</v>
      </c>
      <c r="W75" s="14">
        <v>32.589999999999996</v>
      </c>
      <c r="X75" s="14">
        <v>449.66</v>
      </c>
      <c r="Y75" s="14">
        <v>10</v>
      </c>
      <c r="Z75" s="14">
        <v>36.28</v>
      </c>
      <c r="AA75" s="14">
        <v>104.77000000000001</v>
      </c>
      <c r="AB75" s="14">
        <v>155.14999999999998</v>
      </c>
      <c r="AD75" s="14">
        <v>106.55</v>
      </c>
      <c r="AE75" s="14">
        <v>12.83</v>
      </c>
      <c r="AF75" s="14">
        <v>154.51999999999998</v>
      </c>
      <c r="AG75" s="14">
        <v>343.38</v>
      </c>
      <c r="AI75" s="14">
        <v>3</v>
      </c>
      <c r="AJ75" s="14">
        <v>9.1</v>
      </c>
      <c r="AM75" s="14">
        <v>448.90999999999997</v>
      </c>
      <c r="AN75" s="14">
        <v>7.77</v>
      </c>
      <c r="AP75" s="14">
        <v>1765.59</v>
      </c>
      <c r="AQ75" s="14">
        <v>9</v>
      </c>
      <c r="AR75" s="14">
        <v>130.34</v>
      </c>
      <c r="AS75" s="14">
        <v>851.90000000000009</v>
      </c>
      <c r="AX75" s="14">
        <v>28.21</v>
      </c>
      <c r="AY75" s="14">
        <v>22.369999999999997</v>
      </c>
      <c r="AZ75" s="14">
        <v>38.25</v>
      </c>
      <c r="BA75" s="14">
        <v>66.27</v>
      </c>
      <c r="BB75" s="14">
        <v>22.97</v>
      </c>
      <c r="BD75" s="14">
        <v>4.21</v>
      </c>
      <c r="BE75" s="14">
        <v>26.45</v>
      </c>
      <c r="BF75" s="14">
        <v>292.26</v>
      </c>
      <c r="BG75" s="14">
        <v>1</v>
      </c>
      <c r="BH75" s="14">
        <v>68.38</v>
      </c>
      <c r="BI75" s="14">
        <v>3</v>
      </c>
      <c r="BJ75" s="14">
        <v>320.76</v>
      </c>
      <c r="BK75" s="14">
        <v>715.12000000000012</v>
      </c>
      <c r="BL75" s="14">
        <v>142.85999999999999</v>
      </c>
      <c r="BM75" s="14">
        <v>456.09000000000003</v>
      </c>
      <c r="BN75" s="14">
        <v>75.92</v>
      </c>
      <c r="BO75" s="14">
        <v>1</v>
      </c>
      <c r="BP75" s="14">
        <v>10</v>
      </c>
      <c r="BQ75" s="14">
        <v>1</v>
      </c>
      <c r="BR75" s="14">
        <v>132.05000000000001</v>
      </c>
      <c r="BS75" s="14">
        <v>84.38</v>
      </c>
      <c r="BU75" s="14">
        <v>161.05000000000001</v>
      </c>
      <c r="BW75" s="14">
        <v>11.23</v>
      </c>
      <c r="BX75" s="14">
        <v>8.5</v>
      </c>
      <c r="BY75" s="14">
        <v>0</v>
      </c>
      <c r="BZ75" s="14">
        <v>69.22999999999999</v>
      </c>
      <c r="CA75" s="14">
        <v>399.19</v>
      </c>
      <c r="CB75" s="14">
        <v>1439.48</v>
      </c>
      <c r="CC75" s="14">
        <v>4.25</v>
      </c>
      <c r="CD75" s="14">
        <v>14.39</v>
      </c>
      <c r="CE75" s="14">
        <v>2483.75</v>
      </c>
      <c r="CG75" s="14">
        <v>61.78</v>
      </c>
      <c r="CH75" s="14">
        <v>306.64999999999998</v>
      </c>
      <c r="CI75" s="14">
        <v>1</v>
      </c>
      <c r="CL75" s="14">
        <v>4</v>
      </c>
      <c r="CM75" s="14">
        <v>180.38</v>
      </c>
      <c r="CN75" s="14">
        <v>29.04</v>
      </c>
      <c r="CO75" s="14">
        <v>4</v>
      </c>
      <c r="CP75" s="14">
        <v>2</v>
      </c>
      <c r="CR75" s="14">
        <v>263.56</v>
      </c>
      <c r="CS75" s="14">
        <v>50.85</v>
      </c>
      <c r="CT75" s="14">
        <v>735.62</v>
      </c>
      <c r="CU75" s="14">
        <v>436.13</v>
      </c>
      <c r="CV75" s="14">
        <v>205.35</v>
      </c>
      <c r="CW75" s="14">
        <v>33.840000000000003</v>
      </c>
      <c r="CY75" s="14">
        <v>260.95999999999998</v>
      </c>
      <c r="CZ75" s="14">
        <v>31.5</v>
      </c>
      <c r="DA75" s="14">
        <v>471.45</v>
      </c>
      <c r="DB75" s="14">
        <v>303.14</v>
      </c>
      <c r="DC75" s="14">
        <v>92.960000000000008</v>
      </c>
      <c r="DD75" s="14">
        <v>36.24</v>
      </c>
      <c r="DE75" s="14">
        <v>20.9</v>
      </c>
      <c r="DF75" s="14">
        <v>1045.4199999999998</v>
      </c>
      <c r="DG75" s="14">
        <v>160.26999999999998</v>
      </c>
      <c r="DH75" s="14">
        <v>639.36</v>
      </c>
      <c r="DI75" s="14">
        <v>130.87</v>
      </c>
      <c r="DJ75" s="14">
        <v>52.769999999999996</v>
      </c>
      <c r="DK75" s="14">
        <v>1549.97</v>
      </c>
      <c r="DL75" s="14">
        <v>1036.5900000000001</v>
      </c>
      <c r="DM75" s="14">
        <v>451.51</v>
      </c>
      <c r="DN75" s="14">
        <v>656.1</v>
      </c>
      <c r="DO75" s="14">
        <v>847.83999999999992</v>
      </c>
      <c r="DP75" s="14">
        <v>260.64000000000004</v>
      </c>
      <c r="DQ75" s="14">
        <v>82.41</v>
      </c>
      <c r="DR75" s="14">
        <v>1112.9800000000002</v>
      </c>
      <c r="DS75" s="14">
        <v>124.22999999999999</v>
      </c>
      <c r="DT75" s="14">
        <v>962.26</v>
      </c>
      <c r="DU75" s="14">
        <v>1034.56</v>
      </c>
      <c r="DV75" s="14">
        <v>249.45</v>
      </c>
      <c r="DW75" s="14">
        <v>801.39</v>
      </c>
      <c r="DX75" s="14">
        <v>1069.04</v>
      </c>
      <c r="DY75" s="14">
        <v>297.24</v>
      </c>
      <c r="DZ75" s="14">
        <v>2205.4699999999998</v>
      </c>
      <c r="EA75" s="14">
        <v>959.17000000000007</v>
      </c>
      <c r="EB75" s="14">
        <v>229.10000000000002</v>
      </c>
      <c r="EC75" s="14">
        <v>135.69</v>
      </c>
      <c r="ED75" s="14">
        <v>783.91</v>
      </c>
      <c r="EE75" s="14">
        <v>483.77</v>
      </c>
      <c r="EF75" s="14">
        <v>2555.54</v>
      </c>
      <c r="EG75" s="14">
        <v>157.68</v>
      </c>
      <c r="EH75" s="14">
        <v>255.73000000000002</v>
      </c>
      <c r="EI75" s="14">
        <v>70.63</v>
      </c>
      <c r="EJ75" s="14">
        <v>26</v>
      </c>
      <c r="EK75" s="14">
        <v>627.52</v>
      </c>
      <c r="EL75" s="14">
        <v>1235.8400000000001</v>
      </c>
      <c r="EO75" s="14">
        <v>185.64</v>
      </c>
      <c r="EQ75" s="14">
        <v>10</v>
      </c>
      <c r="ER75" s="14">
        <v>68.5</v>
      </c>
      <c r="ES75" s="14">
        <v>2789.5</v>
      </c>
      <c r="ET75" s="14">
        <v>392.4</v>
      </c>
      <c r="EU75" s="14">
        <v>72.38</v>
      </c>
      <c r="EV75" s="14">
        <v>430.46000000000004</v>
      </c>
      <c r="EW75" s="14">
        <v>50.91</v>
      </c>
      <c r="EY75" s="14">
        <v>4.8099999999999996</v>
      </c>
      <c r="EZ75" s="14">
        <v>3078.6500000000005</v>
      </c>
      <c r="FA75" s="14">
        <v>2311.3799999999997</v>
      </c>
      <c r="FB75" s="14">
        <v>1475.65</v>
      </c>
      <c r="FC75" s="14">
        <v>152.87</v>
      </c>
      <c r="FD75" s="14">
        <v>127.78</v>
      </c>
      <c r="FE75" s="14">
        <v>115.16000000000001</v>
      </c>
      <c r="FF75" s="14">
        <v>15.82</v>
      </c>
      <c r="FH75" s="14">
        <v>47.54</v>
      </c>
      <c r="FI75" s="14">
        <v>227.79000000000002</v>
      </c>
      <c r="FL75" s="14">
        <v>51.89</v>
      </c>
      <c r="FM75" s="14">
        <v>1244.8799999999999</v>
      </c>
      <c r="FN75" s="14">
        <v>512.51</v>
      </c>
      <c r="FO75" s="14">
        <v>5.88</v>
      </c>
      <c r="FP75" s="14">
        <v>2312.39</v>
      </c>
      <c r="FQ75" s="14">
        <v>21.86</v>
      </c>
      <c r="FR75" s="14">
        <v>57.74</v>
      </c>
      <c r="FS75" s="14">
        <v>45.25</v>
      </c>
      <c r="FT75" s="14">
        <v>222.12</v>
      </c>
      <c r="FU75" s="14">
        <v>636.82999999999993</v>
      </c>
      <c r="FV75" s="14">
        <v>0</v>
      </c>
      <c r="FW75" s="14">
        <v>86.47999999999999</v>
      </c>
      <c r="FX75" s="14">
        <v>975.4</v>
      </c>
      <c r="FY75" s="14">
        <v>429.91999999999996</v>
      </c>
      <c r="FZ75" s="14">
        <v>1410.91</v>
      </c>
      <c r="GA75" s="14">
        <v>1850.7999999999997</v>
      </c>
      <c r="GB75" s="14">
        <v>236.83</v>
      </c>
      <c r="GC75" s="14">
        <v>717.19</v>
      </c>
      <c r="GD75" s="14">
        <v>1275.0700000000002</v>
      </c>
      <c r="GE75" s="14">
        <v>131.44999999999999</v>
      </c>
      <c r="GF75" s="14">
        <v>149.5</v>
      </c>
      <c r="GG75" s="14">
        <v>23.29</v>
      </c>
      <c r="GH75" s="14">
        <v>315.02999999999997</v>
      </c>
      <c r="GI75" s="14">
        <v>20.23</v>
      </c>
      <c r="GJ75" s="14">
        <v>444.43</v>
      </c>
      <c r="GK75" s="14">
        <v>126.9</v>
      </c>
      <c r="GL75" s="14">
        <v>62.68</v>
      </c>
      <c r="GM75" s="14">
        <v>679.44</v>
      </c>
      <c r="GN75" s="14">
        <v>103</v>
      </c>
      <c r="GO75" s="14">
        <v>22.47</v>
      </c>
      <c r="GP75" s="14">
        <v>22.26</v>
      </c>
      <c r="GQ75" s="14">
        <v>73.290000000000006</v>
      </c>
      <c r="GR75" s="14">
        <v>2.2200000000000002</v>
      </c>
      <c r="GS75" s="14">
        <v>9.81</v>
      </c>
      <c r="GT75" s="14">
        <v>4367.7</v>
      </c>
      <c r="GV75" s="14">
        <v>109.75999999999999</v>
      </c>
      <c r="GW75" s="14">
        <v>26.28</v>
      </c>
      <c r="GX75" s="14">
        <v>522.13</v>
      </c>
      <c r="GZ75" s="14">
        <v>28.6</v>
      </c>
      <c r="HA75" s="14">
        <v>7.14</v>
      </c>
      <c r="HB75" s="14">
        <v>3588.95</v>
      </c>
      <c r="HC75" s="14">
        <v>120.18</v>
      </c>
      <c r="HD75" s="14">
        <v>121.61000000000001</v>
      </c>
      <c r="HE75" s="14">
        <v>48.99</v>
      </c>
      <c r="HF75" s="14">
        <v>109.62</v>
      </c>
      <c r="HG75" s="14">
        <v>1303.56</v>
      </c>
      <c r="HH75" s="14">
        <v>71.289999999999992</v>
      </c>
      <c r="HJ75" s="14">
        <v>25.63</v>
      </c>
      <c r="HK75" s="14">
        <v>19.75</v>
      </c>
      <c r="HL75" s="14">
        <v>467.75999999999993</v>
      </c>
      <c r="HM75" s="14">
        <v>9.48</v>
      </c>
      <c r="HN75" s="14">
        <v>343.34000000000003</v>
      </c>
      <c r="HO75" s="14">
        <v>1708.5900000000001</v>
      </c>
      <c r="HP75" s="14">
        <v>592.1</v>
      </c>
      <c r="HQ75" s="14">
        <v>8.1999999999999993</v>
      </c>
      <c r="HR75" s="14">
        <v>43.97</v>
      </c>
      <c r="HS75" s="14">
        <v>2171.73</v>
      </c>
      <c r="HT75" s="14">
        <v>33.68</v>
      </c>
      <c r="HU75" s="14">
        <v>1394.3600000000001</v>
      </c>
      <c r="HV75" s="14">
        <v>303.75</v>
      </c>
      <c r="HW75" s="14">
        <v>207.32</v>
      </c>
      <c r="HX75" s="14">
        <v>6.05</v>
      </c>
      <c r="HY75" s="14">
        <v>125.50999999999999</v>
      </c>
      <c r="HZ75" s="14">
        <v>196.9</v>
      </c>
      <c r="IA75" s="14">
        <v>110.62</v>
      </c>
      <c r="IB75" s="14">
        <v>53.79</v>
      </c>
      <c r="IC75" s="14">
        <v>198.56</v>
      </c>
      <c r="ID75" s="14">
        <v>1735.96</v>
      </c>
      <c r="IE75" s="26">
        <f t="shared" si="6"/>
        <v>87827.079999999929</v>
      </c>
      <c r="IF75" s="27">
        <f t="shared" si="7"/>
        <v>19443.189999999999</v>
      </c>
      <c r="IG75" s="27">
        <f t="shared" si="8"/>
        <v>68383.889999999927</v>
      </c>
      <c r="IH75" s="26">
        <v>75888.654800000033</v>
      </c>
      <c r="II75" s="27">
        <v>20995.754800000002</v>
      </c>
      <c r="IJ75" s="27">
        <f t="shared" si="9"/>
        <v>54892.900000000031</v>
      </c>
    </row>
    <row r="76" spans="1:244" x14ac:dyDescent="0.2">
      <c r="A76" s="14" t="s">
        <v>53</v>
      </c>
      <c r="B76" s="14" t="str">
        <f t="shared" si="5"/>
        <v>34</v>
      </c>
      <c r="C76" s="14">
        <v>34028</v>
      </c>
      <c r="D76" s="14" t="s">
        <v>83</v>
      </c>
      <c r="J76" s="14">
        <v>3</v>
      </c>
      <c r="M76" s="14">
        <v>12.91</v>
      </c>
      <c r="O76" s="14">
        <v>9</v>
      </c>
      <c r="AX76" s="14">
        <v>10.87</v>
      </c>
      <c r="BF76" s="14">
        <v>3</v>
      </c>
      <c r="DF76" s="14">
        <v>9.36</v>
      </c>
      <c r="DG76" s="14">
        <v>5.23</v>
      </c>
      <c r="DK76" s="14">
        <v>5</v>
      </c>
      <c r="DL76" s="14">
        <v>3</v>
      </c>
      <c r="DM76" s="14">
        <v>3.29</v>
      </c>
      <c r="DO76" s="14">
        <v>4</v>
      </c>
      <c r="DP76" s="14">
        <v>1</v>
      </c>
      <c r="DT76" s="14">
        <v>1</v>
      </c>
      <c r="DZ76" s="14">
        <v>4</v>
      </c>
      <c r="EA76" s="14">
        <v>1</v>
      </c>
      <c r="ED76" s="14">
        <v>1</v>
      </c>
      <c r="EF76" s="14">
        <v>1.81</v>
      </c>
      <c r="EG76" s="14">
        <v>2</v>
      </c>
      <c r="EH76" s="14">
        <v>1</v>
      </c>
      <c r="ET76" s="14">
        <v>1</v>
      </c>
      <c r="EW76" s="14">
        <v>1</v>
      </c>
      <c r="EZ76" s="14">
        <v>23.12</v>
      </c>
      <c r="FB76" s="14">
        <v>13.6</v>
      </c>
      <c r="FP76" s="14">
        <v>2.58</v>
      </c>
      <c r="FX76" s="14">
        <v>10</v>
      </c>
      <c r="GC76" s="14">
        <v>4</v>
      </c>
      <c r="GD76" s="14">
        <v>3</v>
      </c>
      <c r="GM76" s="14">
        <v>1</v>
      </c>
      <c r="GN76" s="14">
        <v>1</v>
      </c>
      <c r="HB76" s="14">
        <v>1</v>
      </c>
      <c r="HC76" s="14">
        <v>1</v>
      </c>
      <c r="HG76" s="14">
        <v>1</v>
      </c>
      <c r="HO76" s="14">
        <v>1</v>
      </c>
      <c r="HT76" s="14">
        <v>15.48</v>
      </c>
      <c r="HU76" s="14">
        <v>21.13</v>
      </c>
      <c r="HV76" s="14">
        <v>4.5</v>
      </c>
      <c r="ID76" s="14">
        <v>2</v>
      </c>
      <c r="IE76" s="26">
        <f t="shared" si="6"/>
        <v>188.88</v>
      </c>
      <c r="IF76" s="27">
        <f t="shared" si="7"/>
        <v>38.78</v>
      </c>
      <c r="IG76" s="27">
        <f t="shared" si="8"/>
        <v>150.1</v>
      </c>
      <c r="IH76" s="26">
        <v>230.62880000000007</v>
      </c>
      <c r="II76" s="27">
        <v>56.900800000000011</v>
      </c>
      <c r="IJ76" s="27">
        <f t="shared" si="9"/>
        <v>173.72800000000007</v>
      </c>
    </row>
    <row r="77" spans="1:244" x14ac:dyDescent="0.2">
      <c r="A77" s="14" t="s">
        <v>60</v>
      </c>
      <c r="B77" s="14" t="str">
        <f t="shared" si="5"/>
        <v>34</v>
      </c>
      <c r="C77" s="14">
        <v>34030</v>
      </c>
      <c r="D77" s="14" t="s">
        <v>85</v>
      </c>
      <c r="I77" s="14">
        <v>2</v>
      </c>
      <c r="M77" s="14">
        <v>4.9400000000000004</v>
      </c>
      <c r="O77" s="14">
        <v>5</v>
      </c>
      <c r="P77" s="14">
        <v>3</v>
      </c>
      <c r="R77" s="14">
        <v>10</v>
      </c>
      <c r="W77" s="14">
        <v>0.83</v>
      </c>
      <c r="AD77" s="14">
        <v>1</v>
      </c>
      <c r="AF77" s="14">
        <v>6</v>
      </c>
      <c r="AJ77" s="14">
        <v>79.11</v>
      </c>
      <c r="AM77" s="14">
        <v>2</v>
      </c>
      <c r="AR77" s="14">
        <v>39.54</v>
      </c>
      <c r="BF77" s="14">
        <v>11.780000000000001</v>
      </c>
      <c r="BK77" s="14">
        <v>3</v>
      </c>
      <c r="BM77" s="14">
        <v>4</v>
      </c>
      <c r="CB77" s="14">
        <v>8</v>
      </c>
      <c r="CE77" s="14">
        <v>1</v>
      </c>
      <c r="CM77" s="14">
        <v>3</v>
      </c>
      <c r="CT77" s="14">
        <v>2</v>
      </c>
      <c r="CU77" s="14">
        <v>0.26</v>
      </c>
      <c r="CZ77" s="14">
        <v>14.6</v>
      </c>
      <c r="DF77" s="14">
        <v>53.61</v>
      </c>
      <c r="DJ77" s="14">
        <v>3.32</v>
      </c>
      <c r="DK77" s="14">
        <v>14.190000000000001</v>
      </c>
      <c r="DL77" s="14">
        <v>33</v>
      </c>
      <c r="DM77" s="14">
        <v>7</v>
      </c>
      <c r="DO77" s="14">
        <v>2</v>
      </c>
      <c r="DP77" s="14">
        <v>2.39</v>
      </c>
      <c r="DR77" s="14">
        <v>6</v>
      </c>
      <c r="DS77" s="14">
        <v>6.02</v>
      </c>
      <c r="DT77" s="14">
        <v>1</v>
      </c>
      <c r="DU77" s="14">
        <v>1</v>
      </c>
      <c r="DX77" s="14">
        <v>5</v>
      </c>
      <c r="DY77" s="14">
        <v>4</v>
      </c>
      <c r="DZ77" s="14">
        <v>9.1199999999999992</v>
      </c>
      <c r="EA77" s="14">
        <v>15.44</v>
      </c>
      <c r="EB77" s="14">
        <v>1</v>
      </c>
      <c r="ED77" s="14">
        <v>5</v>
      </c>
      <c r="EE77" s="14">
        <v>1</v>
      </c>
      <c r="EF77" s="14">
        <v>7.25</v>
      </c>
      <c r="EG77" s="14">
        <v>8.6999999999999993</v>
      </c>
      <c r="EL77" s="14">
        <v>7</v>
      </c>
      <c r="ET77" s="14">
        <v>2</v>
      </c>
      <c r="EZ77" s="14">
        <v>5.83</v>
      </c>
      <c r="FA77" s="14">
        <v>3.07</v>
      </c>
      <c r="FB77" s="14">
        <v>14.24</v>
      </c>
      <c r="FM77" s="14">
        <v>1</v>
      </c>
      <c r="FN77" s="14">
        <v>2</v>
      </c>
      <c r="FP77" s="14">
        <v>6</v>
      </c>
      <c r="FT77" s="14">
        <v>1</v>
      </c>
      <c r="FU77" s="14">
        <v>5.83</v>
      </c>
      <c r="FW77" s="14">
        <v>2</v>
      </c>
      <c r="FX77" s="14">
        <v>5</v>
      </c>
      <c r="GA77" s="14">
        <v>7</v>
      </c>
      <c r="GD77" s="14">
        <v>10</v>
      </c>
      <c r="GJ77" s="14">
        <v>1</v>
      </c>
      <c r="GM77" s="14">
        <v>6.92</v>
      </c>
      <c r="GN77" s="14">
        <v>2</v>
      </c>
      <c r="GW77" s="14">
        <v>1</v>
      </c>
      <c r="HB77" s="14">
        <v>5.0599999999999996</v>
      </c>
      <c r="HG77" s="14">
        <v>1</v>
      </c>
      <c r="HO77" s="14">
        <v>5.4700000000000006</v>
      </c>
      <c r="HP77" s="14">
        <v>1</v>
      </c>
      <c r="HU77" s="14">
        <v>64.53</v>
      </c>
      <c r="IB77" s="14">
        <v>1</v>
      </c>
      <c r="ID77" s="14">
        <v>18.670000000000002</v>
      </c>
      <c r="IE77" s="26">
        <f t="shared" si="6"/>
        <v>566.71999999999991</v>
      </c>
      <c r="IF77" s="27">
        <f t="shared" si="7"/>
        <v>201.05999999999997</v>
      </c>
      <c r="IG77" s="27">
        <f t="shared" si="8"/>
        <v>365.65999999999997</v>
      </c>
      <c r="IH77" s="26">
        <v>399.17599999999987</v>
      </c>
      <c r="II77" s="27">
        <v>216.012</v>
      </c>
      <c r="IJ77" s="27">
        <f t="shared" si="9"/>
        <v>183.16399999999987</v>
      </c>
    </row>
    <row r="78" spans="1:244" x14ac:dyDescent="0.2">
      <c r="A78" s="14" t="s">
        <v>62</v>
      </c>
      <c r="B78" s="14" t="str">
        <f t="shared" si="5"/>
        <v>34</v>
      </c>
      <c r="C78" s="14">
        <v>34031</v>
      </c>
      <c r="D78" s="14" t="s">
        <v>86</v>
      </c>
      <c r="I78" s="14">
        <v>316.20999999999998</v>
      </c>
      <c r="M78" s="14">
        <v>22</v>
      </c>
      <c r="O78" s="14">
        <v>10.87</v>
      </c>
      <c r="P78" s="14">
        <v>9.84</v>
      </c>
      <c r="W78" s="14">
        <v>4.49</v>
      </c>
      <c r="X78" s="14">
        <v>6.8</v>
      </c>
      <c r="AA78" s="14">
        <v>115.45</v>
      </c>
      <c r="AD78" s="14">
        <v>20.64</v>
      </c>
      <c r="AG78" s="14">
        <v>16.25</v>
      </c>
      <c r="AJ78" s="14">
        <v>26.29</v>
      </c>
      <c r="AR78" s="14">
        <v>65.02</v>
      </c>
      <c r="AX78" s="14">
        <v>4.83</v>
      </c>
      <c r="AY78" s="14">
        <v>2</v>
      </c>
      <c r="BF78" s="14">
        <v>25.69</v>
      </c>
      <c r="BK78" s="14">
        <v>20.27</v>
      </c>
      <c r="BM78" s="14">
        <v>10.57</v>
      </c>
      <c r="BR78" s="14">
        <v>12.74</v>
      </c>
      <c r="CA78" s="14">
        <v>9</v>
      </c>
      <c r="CB78" s="14">
        <v>456.8</v>
      </c>
      <c r="CE78" s="14">
        <v>183.29</v>
      </c>
      <c r="CG78" s="14">
        <v>20.13</v>
      </c>
      <c r="CI78" s="14">
        <v>2</v>
      </c>
      <c r="CM78" s="14">
        <v>50.36</v>
      </c>
      <c r="CR78" s="14">
        <v>168.87</v>
      </c>
      <c r="CS78" s="14">
        <v>1</v>
      </c>
      <c r="CT78" s="14">
        <v>8.77</v>
      </c>
      <c r="CU78" s="14">
        <v>18.25</v>
      </c>
      <c r="DF78" s="14">
        <v>10.07</v>
      </c>
      <c r="DJ78" s="14">
        <v>4</v>
      </c>
      <c r="DK78" s="14">
        <v>143.97</v>
      </c>
      <c r="DL78" s="14">
        <v>36.989999999999995</v>
      </c>
      <c r="DM78" s="14">
        <v>2</v>
      </c>
      <c r="DO78" s="14">
        <v>17.48</v>
      </c>
      <c r="DP78" s="14">
        <v>10</v>
      </c>
      <c r="DR78" s="14">
        <v>24.9</v>
      </c>
      <c r="DS78" s="14">
        <v>2</v>
      </c>
      <c r="DT78" s="14">
        <v>12.96</v>
      </c>
      <c r="DU78" s="14">
        <v>52.36</v>
      </c>
      <c r="DW78" s="14">
        <v>17</v>
      </c>
      <c r="DX78" s="14">
        <v>4.4399999999999995</v>
      </c>
      <c r="DY78" s="14">
        <v>0</v>
      </c>
      <c r="DZ78" s="14">
        <v>4.45</v>
      </c>
      <c r="EA78" s="14">
        <v>13.42</v>
      </c>
      <c r="EB78" s="14">
        <v>3</v>
      </c>
      <c r="ED78" s="14">
        <v>16.71</v>
      </c>
      <c r="EE78" s="14">
        <v>2.4900000000000002</v>
      </c>
      <c r="EF78" s="14">
        <v>23.830000000000002</v>
      </c>
      <c r="EG78" s="14">
        <v>18.47</v>
      </c>
      <c r="EH78" s="14">
        <v>1.98</v>
      </c>
      <c r="EK78" s="14">
        <v>3</v>
      </c>
      <c r="EL78" s="14">
        <v>36.19</v>
      </c>
      <c r="ER78" s="14">
        <v>1</v>
      </c>
      <c r="ES78" s="14">
        <v>1</v>
      </c>
      <c r="ET78" s="14">
        <v>4</v>
      </c>
      <c r="EV78" s="14">
        <v>11.61</v>
      </c>
      <c r="EW78" s="14">
        <v>1</v>
      </c>
      <c r="EZ78" s="14">
        <v>66.03</v>
      </c>
      <c r="FA78" s="14">
        <v>6.6400000000000006</v>
      </c>
      <c r="FB78" s="14">
        <v>13.07</v>
      </c>
      <c r="FE78" s="14">
        <v>1</v>
      </c>
      <c r="FM78" s="14">
        <v>15</v>
      </c>
      <c r="FN78" s="14">
        <v>2</v>
      </c>
      <c r="FP78" s="14">
        <v>18.579999999999998</v>
      </c>
      <c r="FT78" s="14">
        <v>7.5</v>
      </c>
      <c r="FU78" s="14">
        <v>6</v>
      </c>
      <c r="FW78" s="14">
        <v>1.33</v>
      </c>
      <c r="FX78" s="14">
        <v>26.5</v>
      </c>
      <c r="FY78" s="14">
        <v>1</v>
      </c>
      <c r="FZ78" s="14">
        <v>4</v>
      </c>
      <c r="GA78" s="14">
        <v>18.059999999999999</v>
      </c>
      <c r="GC78" s="14">
        <v>5</v>
      </c>
      <c r="GD78" s="14">
        <v>14</v>
      </c>
      <c r="GE78" s="14">
        <v>1</v>
      </c>
      <c r="GF78" s="14">
        <v>1</v>
      </c>
      <c r="GH78" s="14">
        <v>1</v>
      </c>
      <c r="GI78" s="14">
        <v>1.98</v>
      </c>
      <c r="GJ78" s="14">
        <v>3</v>
      </c>
      <c r="GK78" s="14">
        <v>1</v>
      </c>
      <c r="GL78" s="14">
        <v>1</v>
      </c>
      <c r="GM78" s="14">
        <v>8.86</v>
      </c>
      <c r="GN78" s="14">
        <v>4</v>
      </c>
      <c r="GQ78" s="14">
        <v>0.11</v>
      </c>
      <c r="GT78" s="14">
        <v>16.12</v>
      </c>
      <c r="HB78" s="14">
        <v>10.41</v>
      </c>
      <c r="HC78" s="14">
        <v>2</v>
      </c>
      <c r="HG78" s="14">
        <v>3</v>
      </c>
      <c r="HL78" s="14">
        <v>1</v>
      </c>
      <c r="HO78" s="14">
        <v>18.71</v>
      </c>
      <c r="HP78" s="14">
        <v>13.55</v>
      </c>
      <c r="HV78" s="14">
        <v>1.54</v>
      </c>
      <c r="HW78" s="14">
        <v>3</v>
      </c>
      <c r="HY78" s="14">
        <v>4</v>
      </c>
      <c r="HZ78" s="14">
        <v>10.39</v>
      </c>
      <c r="IB78" s="14">
        <v>1</v>
      </c>
      <c r="IC78" s="14">
        <v>7</v>
      </c>
      <c r="ID78" s="14">
        <v>25.14</v>
      </c>
      <c r="IE78" s="26">
        <f t="shared" si="6"/>
        <v>2434.27</v>
      </c>
      <c r="IF78" s="27">
        <f t="shared" si="7"/>
        <v>1608.4299999999998</v>
      </c>
      <c r="IG78" s="27">
        <f t="shared" si="8"/>
        <v>825.84000000000015</v>
      </c>
      <c r="IH78" s="26">
        <v>1932.8272000000004</v>
      </c>
      <c r="II78" s="27">
        <v>1368.7872000000002</v>
      </c>
      <c r="IJ78" s="27">
        <f t="shared" si="9"/>
        <v>564.04000000000019</v>
      </c>
    </row>
    <row r="79" spans="1:244" x14ac:dyDescent="0.2">
      <c r="A79" s="14" t="s">
        <v>60</v>
      </c>
      <c r="B79" s="14" t="str">
        <f t="shared" si="5"/>
        <v>34</v>
      </c>
      <c r="C79" s="14">
        <v>34032</v>
      </c>
      <c r="D79" s="14" t="s">
        <v>87</v>
      </c>
      <c r="K79" s="14">
        <v>0</v>
      </c>
      <c r="M79" s="14">
        <v>36.65</v>
      </c>
      <c r="O79" s="14">
        <v>45.28</v>
      </c>
      <c r="P79" s="14">
        <v>2.9699999999999998</v>
      </c>
      <c r="Q79" s="14">
        <v>1</v>
      </c>
      <c r="R79" s="14">
        <v>2</v>
      </c>
      <c r="X79" s="14">
        <v>3</v>
      </c>
      <c r="Y79" s="14">
        <v>2</v>
      </c>
      <c r="Z79" s="14">
        <v>0.52</v>
      </c>
      <c r="AD79" s="14">
        <v>27.14</v>
      </c>
      <c r="AG79" s="14">
        <v>5.04</v>
      </c>
      <c r="AM79" s="14">
        <v>20.28</v>
      </c>
      <c r="AX79" s="14">
        <v>34.81</v>
      </c>
      <c r="AY79" s="14">
        <v>8.6300000000000008</v>
      </c>
      <c r="AZ79" s="14">
        <v>3.25</v>
      </c>
      <c r="BF79" s="14">
        <v>14</v>
      </c>
      <c r="BK79" s="14">
        <v>20.7</v>
      </c>
      <c r="BM79" s="14">
        <v>3</v>
      </c>
      <c r="CA79" s="14">
        <v>23.25</v>
      </c>
      <c r="CB79" s="14">
        <v>25.6</v>
      </c>
      <c r="CE79" s="14">
        <v>3.48</v>
      </c>
      <c r="CH79" s="14">
        <v>0</v>
      </c>
      <c r="CM79" s="14">
        <v>1</v>
      </c>
      <c r="CN79" s="14">
        <v>1</v>
      </c>
      <c r="CP79" s="14">
        <v>2</v>
      </c>
      <c r="CR79" s="14">
        <v>8</v>
      </c>
      <c r="CS79" s="14">
        <v>1</v>
      </c>
      <c r="CT79" s="14">
        <v>25.060000000000002</v>
      </c>
      <c r="CU79" s="14">
        <v>27.55</v>
      </c>
      <c r="CV79" s="14">
        <v>1</v>
      </c>
      <c r="CW79" s="14">
        <v>1.74</v>
      </c>
      <c r="CZ79" s="14">
        <v>5</v>
      </c>
      <c r="DC79" s="14">
        <v>6.33</v>
      </c>
      <c r="DF79" s="14">
        <v>93.33</v>
      </c>
      <c r="DG79" s="14">
        <v>0</v>
      </c>
      <c r="DI79" s="14">
        <v>21.700000000000003</v>
      </c>
      <c r="DJ79" s="14">
        <v>3.77</v>
      </c>
      <c r="DK79" s="14">
        <v>85.740000000000009</v>
      </c>
      <c r="DL79" s="14">
        <v>174.07</v>
      </c>
      <c r="DM79" s="14">
        <v>9.56</v>
      </c>
      <c r="DN79" s="14">
        <v>22.33</v>
      </c>
      <c r="DO79" s="14">
        <v>52.660000000000004</v>
      </c>
      <c r="DP79" s="14">
        <v>4</v>
      </c>
      <c r="DQ79" s="14">
        <v>7.67</v>
      </c>
      <c r="DR79" s="14">
        <v>79.37</v>
      </c>
      <c r="DS79" s="14">
        <v>4</v>
      </c>
      <c r="DT79" s="14">
        <v>55.61</v>
      </c>
      <c r="DU79" s="14">
        <v>67.38</v>
      </c>
      <c r="DV79" s="14">
        <v>1</v>
      </c>
      <c r="DW79" s="14">
        <v>11</v>
      </c>
      <c r="DX79" s="14">
        <v>34.630000000000003</v>
      </c>
      <c r="DZ79" s="14">
        <v>146.82999999999998</v>
      </c>
      <c r="EA79" s="14">
        <v>54.31</v>
      </c>
      <c r="EB79" s="14">
        <v>3.5</v>
      </c>
      <c r="ED79" s="14">
        <v>30.36</v>
      </c>
      <c r="EE79" s="14">
        <v>41.45</v>
      </c>
      <c r="EF79" s="14">
        <v>184.98000000000002</v>
      </c>
      <c r="EG79" s="14">
        <v>39.19</v>
      </c>
      <c r="EH79" s="14">
        <v>21.4</v>
      </c>
      <c r="EK79" s="14">
        <v>11.99</v>
      </c>
      <c r="EL79" s="14">
        <v>60.120000000000005</v>
      </c>
      <c r="ES79" s="14">
        <v>15.43</v>
      </c>
      <c r="ET79" s="14">
        <v>48.78</v>
      </c>
      <c r="EV79" s="14">
        <v>327.06</v>
      </c>
      <c r="EW79" s="14">
        <v>34.49</v>
      </c>
      <c r="EX79" s="14">
        <v>4.7300000000000004</v>
      </c>
      <c r="EZ79" s="14">
        <v>239.44</v>
      </c>
      <c r="FA79" s="14">
        <v>13.44</v>
      </c>
      <c r="FB79" s="14">
        <v>155.43</v>
      </c>
      <c r="FE79" s="14">
        <v>2</v>
      </c>
      <c r="FG79" s="14">
        <v>2.93</v>
      </c>
      <c r="FL79" s="14">
        <v>1.54</v>
      </c>
      <c r="FM79" s="14">
        <v>13</v>
      </c>
      <c r="FN79" s="14">
        <v>7.9399999999999995</v>
      </c>
      <c r="FO79" s="14">
        <v>0</v>
      </c>
      <c r="FP79" s="14">
        <v>55.669999999999995</v>
      </c>
      <c r="FT79" s="14">
        <v>9</v>
      </c>
      <c r="FU79" s="14">
        <v>9</v>
      </c>
      <c r="FW79" s="14">
        <v>16.38</v>
      </c>
      <c r="FX79" s="14">
        <v>68.88</v>
      </c>
      <c r="FY79" s="14">
        <v>23.59</v>
      </c>
      <c r="FZ79" s="14">
        <v>29</v>
      </c>
      <c r="GA79" s="14">
        <v>97.22</v>
      </c>
      <c r="GC79" s="14">
        <v>32.67</v>
      </c>
      <c r="GD79" s="14">
        <v>68.64</v>
      </c>
      <c r="GF79" s="14">
        <v>1</v>
      </c>
      <c r="GH79" s="14">
        <v>5.33</v>
      </c>
      <c r="GI79" s="14">
        <v>3</v>
      </c>
      <c r="GJ79" s="14">
        <v>11.39</v>
      </c>
      <c r="GK79" s="14">
        <v>4</v>
      </c>
      <c r="GL79" s="14">
        <v>4</v>
      </c>
      <c r="GM79" s="14">
        <v>26.21</v>
      </c>
      <c r="GN79" s="14">
        <v>14</v>
      </c>
      <c r="GT79" s="14">
        <v>10.76</v>
      </c>
      <c r="GV79" s="14">
        <v>2.96</v>
      </c>
      <c r="HB79" s="14">
        <v>33.68</v>
      </c>
      <c r="HC79" s="14">
        <v>11.26</v>
      </c>
      <c r="HD79" s="14">
        <v>3</v>
      </c>
      <c r="HF79" s="14">
        <v>1.96</v>
      </c>
      <c r="HG79" s="14">
        <v>12.280000000000001</v>
      </c>
      <c r="HH79" s="14">
        <v>70.739999999999995</v>
      </c>
      <c r="HJ79" s="14">
        <v>25.09</v>
      </c>
      <c r="HL79" s="14">
        <v>14</v>
      </c>
      <c r="HM79" s="14">
        <v>1</v>
      </c>
      <c r="HO79" s="14">
        <v>111.28</v>
      </c>
      <c r="HP79" s="14">
        <v>24.37</v>
      </c>
      <c r="HS79" s="14">
        <v>221.89000000000001</v>
      </c>
      <c r="HU79" s="14">
        <v>8.620000000000001</v>
      </c>
      <c r="HV79" s="14">
        <v>12.079999999999998</v>
      </c>
      <c r="HW79" s="14">
        <v>6</v>
      </c>
      <c r="HX79" s="14">
        <v>2.3199999999999998</v>
      </c>
      <c r="HY79" s="14">
        <v>7.08</v>
      </c>
      <c r="HZ79" s="14">
        <v>10.959999999999999</v>
      </c>
      <c r="IA79" s="14">
        <v>10.48</v>
      </c>
      <c r="IB79" s="14">
        <v>1</v>
      </c>
      <c r="IC79" s="14">
        <v>15.18</v>
      </c>
      <c r="ID79" s="14">
        <v>273.22000000000003</v>
      </c>
      <c r="IE79" s="26">
        <f t="shared" si="6"/>
        <v>3920.63</v>
      </c>
      <c r="IF79" s="27">
        <f t="shared" si="7"/>
        <v>362.28000000000003</v>
      </c>
      <c r="IG79" s="27">
        <f t="shared" si="8"/>
        <v>3558.35</v>
      </c>
      <c r="IH79" s="26">
        <v>3978.7380000000003</v>
      </c>
      <c r="II79" s="27">
        <v>404.91999999999996</v>
      </c>
      <c r="IJ79" s="27">
        <f t="shared" si="9"/>
        <v>3573.8180000000002</v>
      </c>
    </row>
    <row r="80" spans="1:244" x14ac:dyDescent="0.2">
      <c r="A80" s="14" t="s">
        <v>60</v>
      </c>
      <c r="B80" s="14" t="str">
        <f t="shared" si="5"/>
        <v>34</v>
      </c>
      <c r="C80" s="14">
        <v>34033</v>
      </c>
      <c r="D80" s="14" t="s">
        <v>88</v>
      </c>
      <c r="I80" s="14">
        <v>2</v>
      </c>
      <c r="L80" s="14">
        <v>7.38</v>
      </c>
      <c r="M80" s="14">
        <v>11.69</v>
      </c>
      <c r="O80" s="14">
        <v>57.52</v>
      </c>
      <c r="P80" s="14">
        <v>2</v>
      </c>
      <c r="W80" s="14">
        <v>7.95</v>
      </c>
      <c r="AA80" s="14">
        <v>3.81</v>
      </c>
      <c r="AD80" s="14">
        <v>3.94</v>
      </c>
      <c r="AF80" s="14">
        <v>2.98</v>
      </c>
      <c r="AG80" s="14">
        <v>11.33</v>
      </c>
      <c r="BD80" s="14">
        <v>1</v>
      </c>
      <c r="BF80" s="14">
        <v>25.24</v>
      </c>
      <c r="BK80" s="14">
        <v>9</v>
      </c>
      <c r="BZ80" s="14">
        <v>4.92</v>
      </c>
      <c r="CD80" s="14">
        <v>2</v>
      </c>
      <c r="CE80" s="14">
        <v>27.11</v>
      </c>
      <c r="CH80" s="14">
        <v>51.26</v>
      </c>
      <c r="CM80" s="14">
        <v>48.21</v>
      </c>
      <c r="CR80" s="14">
        <v>2</v>
      </c>
      <c r="CT80" s="14">
        <v>4.59</v>
      </c>
      <c r="CU80" s="14">
        <v>45.160000000000004</v>
      </c>
      <c r="DC80" s="14">
        <v>2.9</v>
      </c>
      <c r="DF80" s="14">
        <v>48.63</v>
      </c>
      <c r="DK80" s="14">
        <v>61.33</v>
      </c>
      <c r="DL80" s="14">
        <v>41.8</v>
      </c>
      <c r="DM80" s="14">
        <v>3.78</v>
      </c>
      <c r="DN80" s="14">
        <v>3</v>
      </c>
      <c r="DO80" s="14">
        <v>20.350000000000001</v>
      </c>
      <c r="DP80" s="14">
        <v>8</v>
      </c>
      <c r="DR80" s="14">
        <v>19.7</v>
      </c>
      <c r="DT80" s="14">
        <v>6</v>
      </c>
      <c r="DU80" s="14">
        <v>16.61</v>
      </c>
      <c r="DV80" s="14">
        <v>1</v>
      </c>
      <c r="DW80" s="14">
        <v>7.91</v>
      </c>
      <c r="DX80" s="14">
        <v>4</v>
      </c>
      <c r="DZ80" s="14">
        <v>46.94</v>
      </c>
      <c r="EA80" s="14">
        <v>12.19</v>
      </c>
      <c r="EB80" s="14">
        <v>9.5</v>
      </c>
      <c r="EC80" s="14">
        <v>2</v>
      </c>
      <c r="ED80" s="14">
        <v>14.56</v>
      </c>
      <c r="EE80" s="14">
        <v>6</v>
      </c>
      <c r="EF80" s="14">
        <v>39.07</v>
      </c>
      <c r="EG80" s="14">
        <v>12.48</v>
      </c>
      <c r="EH80" s="14">
        <v>17</v>
      </c>
      <c r="EL80" s="14">
        <v>84.63000000000001</v>
      </c>
      <c r="ER80" s="14">
        <v>2</v>
      </c>
      <c r="ES80" s="14">
        <v>2</v>
      </c>
      <c r="ET80" s="14">
        <v>24.71</v>
      </c>
      <c r="EW80" s="14">
        <v>0.84</v>
      </c>
      <c r="EZ80" s="14">
        <v>28.24</v>
      </c>
      <c r="FA80" s="14">
        <v>4.5999999999999996</v>
      </c>
      <c r="FB80" s="14">
        <v>47.480000000000004</v>
      </c>
      <c r="FE80" s="14">
        <v>1</v>
      </c>
      <c r="FF80" s="14">
        <v>1</v>
      </c>
      <c r="FM80" s="14">
        <v>3.83</v>
      </c>
      <c r="FN80" s="14">
        <v>31.02</v>
      </c>
      <c r="FO80" s="14">
        <v>1</v>
      </c>
      <c r="FP80" s="14">
        <v>32.58</v>
      </c>
      <c r="FT80" s="14">
        <v>3</v>
      </c>
      <c r="FU80" s="14">
        <v>11.92</v>
      </c>
      <c r="FW80" s="14">
        <v>2</v>
      </c>
      <c r="FX80" s="14">
        <v>9</v>
      </c>
      <c r="FY80" s="14">
        <v>3</v>
      </c>
      <c r="FZ80" s="14">
        <v>7.89</v>
      </c>
      <c r="GA80" s="14">
        <v>23.66</v>
      </c>
      <c r="GC80" s="14">
        <v>2.92</v>
      </c>
      <c r="GD80" s="14">
        <v>26</v>
      </c>
      <c r="GJ80" s="14">
        <v>3.29</v>
      </c>
      <c r="GK80" s="14">
        <v>3</v>
      </c>
      <c r="GM80" s="14">
        <v>7</v>
      </c>
      <c r="GN80" s="14">
        <v>5</v>
      </c>
      <c r="GT80" s="14">
        <v>0.6</v>
      </c>
      <c r="HB80" s="14">
        <v>16.649999999999999</v>
      </c>
      <c r="HC80" s="14">
        <v>3.0700000000000003</v>
      </c>
      <c r="HD80" s="14">
        <v>4.82</v>
      </c>
      <c r="HG80" s="14">
        <v>23.310000000000002</v>
      </c>
      <c r="HL80" s="14">
        <v>1</v>
      </c>
      <c r="HO80" s="14">
        <v>27.15</v>
      </c>
      <c r="HP80" s="14">
        <v>10.75</v>
      </c>
      <c r="HS80" s="14">
        <v>23.85</v>
      </c>
      <c r="HU80" s="14">
        <v>1</v>
      </c>
      <c r="HV80" s="14">
        <v>6</v>
      </c>
      <c r="HW80" s="14">
        <v>2.91</v>
      </c>
      <c r="HX80" s="14">
        <v>1</v>
      </c>
      <c r="HY80" s="14">
        <v>2.42</v>
      </c>
      <c r="HZ80" s="14">
        <v>6.44</v>
      </c>
      <c r="IC80" s="14">
        <v>5</v>
      </c>
      <c r="ID80" s="14">
        <v>37.39</v>
      </c>
      <c r="IE80" s="26">
        <f t="shared" si="6"/>
        <v>1281.8100000000004</v>
      </c>
      <c r="IF80" s="27">
        <f t="shared" si="7"/>
        <v>333.98999999999995</v>
      </c>
      <c r="IG80" s="27">
        <f t="shared" si="8"/>
        <v>947.82000000000039</v>
      </c>
      <c r="IH80" s="26">
        <v>949.62039999999979</v>
      </c>
      <c r="II80" s="27">
        <v>308.11839999999995</v>
      </c>
      <c r="IJ80" s="27">
        <f t="shared" si="9"/>
        <v>641.50199999999984</v>
      </c>
    </row>
    <row r="81" spans="1:244" x14ac:dyDescent="0.2">
      <c r="A81" s="14" t="s">
        <v>53</v>
      </c>
      <c r="B81" s="14" t="str">
        <f t="shared" si="5"/>
        <v>34</v>
      </c>
      <c r="C81" s="14">
        <v>34035</v>
      </c>
      <c r="D81" s="14" t="s">
        <v>90</v>
      </c>
      <c r="F81" s="14">
        <v>1.92</v>
      </c>
      <c r="M81" s="14">
        <v>6.31</v>
      </c>
      <c r="O81" s="14">
        <v>396.66</v>
      </c>
      <c r="P81" s="14">
        <v>1</v>
      </c>
      <c r="AD81" s="14">
        <v>1.92</v>
      </c>
      <c r="AX81" s="14">
        <v>8.98</v>
      </c>
      <c r="AZ81" s="14">
        <v>111.21</v>
      </c>
      <c r="BF81" s="14">
        <v>20.34</v>
      </c>
      <c r="BG81" s="14">
        <v>3.6</v>
      </c>
      <c r="BK81" s="14">
        <v>172.81</v>
      </c>
      <c r="BL81" s="14">
        <v>42.99</v>
      </c>
      <c r="BM81" s="14">
        <v>2</v>
      </c>
      <c r="CB81" s="14">
        <v>134.91999999999999</v>
      </c>
      <c r="CE81" s="14">
        <v>59.69</v>
      </c>
      <c r="CT81" s="14">
        <v>11.49</v>
      </c>
      <c r="DF81" s="14">
        <v>10.51</v>
      </c>
      <c r="DG81" s="14">
        <v>36.700000000000003</v>
      </c>
      <c r="DJ81" s="14">
        <v>2</v>
      </c>
      <c r="DK81" s="14">
        <v>10.07</v>
      </c>
      <c r="DL81" s="14">
        <v>4</v>
      </c>
      <c r="DM81" s="14">
        <v>13.63</v>
      </c>
      <c r="DO81" s="14">
        <v>6.08</v>
      </c>
      <c r="DP81" s="14">
        <v>1</v>
      </c>
      <c r="DR81" s="14">
        <v>4</v>
      </c>
      <c r="DZ81" s="14">
        <v>13.84</v>
      </c>
      <c r="EA81" s="14">
        <v>3</v>
      </c>
      <c r="ED81" s="14">
        <v>1</v>
      </c>
      <c r="EE81" s="14">
        <v>2.75</v>
      </c>
      <c r="EF81" s="14">
        <v>5</v>
      </c>
      <c r="EG81" s="14">
        <v>3.93</v>
      </c>
      <c r="EL81" s="14">
        <v>5.81</v>
      </c>
      <c r="ER81" s="14">
        <v>3</v>
      </c>
      <c r="ET81" s="14">
        <v>3</v>
      </c>
      <c r="EW81" s="14">
        <v>4</v>
      </c>
      <c r="EZ81" s="14">
        <v>26.23</v>
      </c>
      <c r="FA81" s="14">
        <v>8.120000000000001</v>
      </c>
      <c r="FB81" s="14">
        <v>11.25</v>
      </c>
      <c r="FM81" s="14">
        <v>1</v>
      </c>
      <c r="FN81" s="14">
        <v>1</v>
      </c>
      <c r="FP81" s="14">
        <v>6</v>
      </c>
      <c r="FX81" s="14">
        <v>2.06</v>
      </c>
      <c r="GD81" s="14">
        <v>9</v>
      </c>
      <c r="GF81" s="14">
        <v>0.57999999999999996</v>
      </c>
      <c r="GL81" s="14">
        <v>1</v>
      </c>
      <c r="GT81" s="14">
        <v>7.9</v>
      </c>
      <c r="HB81" s="14">
        <v>2</v>
      </c>
      <c r="HD81" s="14">
        <v>1</v>
      </c>
      <c r="HO81" s="14">
        <v>1</v>
      </c>
      <c r="HP81" s="14">
        <v>4</v>
      </c>
      <c r="HW81" s="14">
        <v>1</v>
      </c>
      <c r="ID81" s="14">
        <v>9.77</v>
      </c>
      <c r="IE81" s="26">
        <f t="shared" si="6"/>
        <v>1202.07</v>
      </c>
      <c r="IF81" s="27">
        <f t="shared" si="7"/>
        <v>973.92000000000007</v>
      </c>
      <c r="IG81" s="27">
        <f t="shared" si="8"/>
        <v>228.14999999999986</v>
      </c>
      <c r="IH81" s="26">
        <v>1359.5024000000005</v>
      </c>
      <c r="II81" s="27">
        <v>1174.8144</v>
      </c>
      <c r="IJ81" s="27">
        <f t="shared" si="9"/>
        <v>184.68800000000056</v>
      </c>
    </row>
    <row r="82" spans="1:244" x14ac:dyDescent="0.2">
      <c r="A82" s="14" t="s">
        <v>60</v>
      </c>
      <c r="B82" s="14" t="str">
        <f t="shared" si="5"/>
        <v>34</v>
      </c>
      <c r="C82" s="14">
        <v>34036</v>
      </c>
      <c r="D82" s="14" t="s">
        <v>91</v>
      </c>
      <c r="I82" s="14">
        <v>11.5</v>
      </c>
      <c r="M82" s="14">
        <v>17.88</v>
      </c>
      <c r="N82" s="14">
        <v>4.16</v>
      </c>
      <c r="O82" s="14">
        <v>24.16</v>
      </c>
      <c r="P82" s="14">
        <v>1</v>
      </c>
      <c r="W82" s="14">
        <v>1</v>
      </c>
      <c r="X82" s="14">
        <v>593.77</v>
      </c>
      <c r="AD82" s="14">
        <v>71.45</v>
      </c>
      <c r="AF82" s="14">
        <v>74.92</v>
      </c>
      <c r="AJ82" s="14">
        <v>101.36</v>
      </c>
      <c r="AQ82" s="14">
        <v>27.84</v>
      </c>
      <c r="AR82" s="14">
        <v>6.9</v>
      </c>
      <c r="BF82" s="14">
        <v>8</v>
      </c>
      <c r="BK82" s="14">
        <v>27.59</v>
      </c>
      <c r="BL82" s="14">
        <v>20.82</v>
      </c>
      <c r="CC82" s="14">
        <v>20.059999999999999</v>
      </c>
      <c r="CE82" s="14">
        <v>40.230000000000004</v>
      </c>
      <c r="CM82" s="14">
        <v>8.15</v>
      </c>
      <c r="CT82" s="14">
        <v>7.58</v>
      </c>
      <c r="CU82" s="14">
        <v>17.8</v>
      </c>
      <c r="DF82" s="14">
        <v>9.0599999999999987</v>
      </c>
      <c r="DJ82" s="14">
        <v>1</v>
      </c>
      <c r="DK82" s="14">
        <v>59.92</v>
      </c>
      <c r="DL82" s="14">
        <v>30.61</v>
      </c>
      <c r="DN82" s="14">
        <v>1</v>
      </c>
      <c r="DO82" s="14">
        <v>29.490000000000002</v>
      </c>
      <c r="DP82" s="14">
        <v>5.01</v>
      </c>
      <c r="DR82" s="14">
        <v>22.98</v>
      </c>
      <c r="DS82" s="14">
        <v>4</v>
      </c>
      <c r="DT82" s="14">
        <v>15.889999999999999</v>
      </c>
      <c r="DU82" s="14">
        <v>1</v>
      </c>
      <c r="DX82" s="14">
        <v>6.13</v>
      </c>
      <c r="DZ82" s="14">
        <v>33.650000000000006</v>
      </c>
      <c r="EA82" s="14">
        <v>18.350000000000001</v>
      </c>
      <c r="EB82" s="14">
        <v>2</v>
      </c>
      <c r="EC82" s="14">
        <v>1.98</v>
      </c>
      <c r="ED82" s="14">
        <v>19.670000000000002</v>
      </c>
      <c r="EE82" s="14">
        <v>5</v>
      </c>
      <c r="EF82" s="14">
        <v>24</v>
      </c>
      <c r="EG82" s="14">
        <v>2</v>
      </c>
      <c r="EH82" s="14">
        <v>3</v>
      </c>
      <c r="EL82" s="14">
        <v>28.58</v>
      </c>
      <c r="ER82" s="14">
        <v>1</v>
      </c>
      <c r="ES82" s="14">
        <v>1</v>
      </c>
      <c r="ET82" s="14">
        <v>8</v>
      </c>
      <c r="EV82" s="14">
        <v>8.64</v>
      </c>
      <c r="EZ82" s="14">
        <v>43.31</v>
      </c>
      <c r="FA82" s="14">
        <v>7.13</v>
      </c>
      <c r="FB82" s="14">
        <v>36.07</v>
      </c>
      <c r="FL82" s="14">
        <v>16.32</v>
      </c>
      <c r="FM82" s="14">
        <v>1</v>
      </c>
      <c r="FN82" s="14">
        <v>3</v>
      </c>
      <c r="FO82" s="14">
        <v>1</v>
      </c>
      <c r="FP82" s="14">
        <v>23.58</v>
      </c>
      <c r="FQ82" s="14">
        <v>0</v>
      </c>
      <c r="FT82" s="14">
        <v>1</v>
      </c>
      <c r="FU82" s="14">
        <v>11.1</v>
      </c>
      <c r="FW82" s="14">
        <v>2</v>
      </c>
      <c r="FX82" s="14">
        <v>16</v>
      </c>
      <c r="FY82" s="14">
        <v>1</v>
      </c>
      <c r="FZ82" s="14">
        <v>1</v>
      </c>
      <c r="GA82" s="14">
        <v>8</v>
      </c>
      <c r="GC82" s="14">
        <v>5</v>
      </c>
      <c r="GD82" s="14">
        <v>16.810000000000002</v>
      </c>
      <c r="GE82" s="14">
        <v>1</v>
      </c>
      <c r="GM82" s="14">
        <v>7</v>
      </c>
      <c r="GN82" s="14">
        <v>4</v>
      </c>
      <c r="GQ82" s="14">
        <v>14.87</v>
      </c>
      <c r="GT82" s="14">
        <v>4.45</v>
      </c>
      <c r="GV82" s="14">
        <v>1</v>
      </c>
      <c r="HB82" s="14">
        <v>9.3800000000000008</v>
      </c>
      <c r="HD82" s="14">
        <v>2</v>
      </c>
      <c r="HG82" s="14">
        <v>12</v>
      </c>
      <c r="HL82" s="14">
        <v>1</v>
      </c>
      <c r="HO82" s="14">
        <v>10</v>
      </c>
      <c r="HP82" s="14">
        <v>4</v>
      </c>
      <c r="HS82" s="14">
        <v>9.19</v>
      </c>
      <c r="HX82" s="14">
        <v>9.6999999999999993</v>
      </c>
      <c r="HZ82" s="14">
        <v>5</v>
      </c>
      <c r="IA82" s="14">
        <v>4.18</v>
      </c>
      <c r="ID82" s="14">
        <v>287.89</v>
      </c>
      <c r="IE82" s="26">
        <f t="shared" si="6"/>
        <v>2009.1100000000001</v>
      </c>
      <c r="IF82" s="27">
        <f t="shared" si="7"/>
        <v>1086.17</v>
      </c>
      <c r="IG82" s="27">
        <f t="shared" si="8"/>
        <v>922.94</v>
      </c>
      <c r="IH82" s="26">
        <v>1551.1212000000014</v>
      </c>
      <c r="II82" s="27">
        <v>909.65520000000015</v>
      </c>
      <c r="IJ82" s="27">
        <f t="shared" si="9"/>
        <v>641.46600000000126</v>
      </c>
    </row>
    <row r="83" spans="1:244" x14ac:dyDescent="0.2">
      <c r="A83" s="14" t="s">
        <v>53</v>
      </c>
      <c r="B83" s="14" t="str">
        <f t="shared" si="5"/>
        <v>34</v>
      </c>
      <c r="C83" s="14">
        <v>34038</v>
      </c>
      <c r="D83" s="14" t="s">
        <v>93</v>
      </c>
      <c r="M83" s="14">
        <v>0</v>
      </c>
      <c r="O83" s="14">
        <v>4.21</v>
      </c>
      <c r="X83" s="14">
        <v>31.86</v>
      </c>
      <c r="AR83" s="14">
        <v>2.98</v>
      </c>
      <c r="AY83" s="14">
        <v>5.64</v>
      </c>
      <c r="BK83" s="14">
        <v>0.61</v>
      </c>
      <c r="CT83" s="14">
        <v>4</v>
      </c>
      <c r="DF83" s="14">
        <v>6.52</v>
      </c>
      <c r="DK83" s="14">
        <v>5.98</v>
      </c>
      <c r="DL83" s="14">
        <v>11.29</v>
      </c>
      <c r="DM83" s="14">
        <v>2.4900000000000002</v>
      </c>
      <c r="DN83" s="14">
        <v>2</v>
      </c>
      <c r="DR83" s="14">
        <v>7</v>
      </c>
      <c r="DS83" s="14">
        <v>1</v>
      </c>
      <c r="DT83" s="14">
        <v>1.98</v>
      </c>
      <c r="EA83" s="14">
        <v>4.75</v>
      </c>
      <c r="EF83" s="14">
        <v>2</v>
      </c>
      <c r="EG83" s="14">
        <v>0.9</v>
      </c>
      <c r="ET83" s="14">
        <v>4</v>
      </c>
      <c r="EW83" s="14">
        <v>1</v>
      </c>
      <c r="EZ83" s="14">
        <v>22.71</v>
      </c>
      <c r="FB83" s="14">
        <v>4.8100000000000005</v>
      </c>
      <c r="FU83" s="14">
        <v>1</v>
      </c>
      <c r="FX83" s="14">
        <v>1</v>
      </c>
      <c r="GA83" s="14">
        <v>1</v>
      </c>
      <c r="GC83" s="14">
        <v>3</v>
      </c>
      <c r="GD83" s="14">
        <v>3</v>
      </c>
      <c r="GJ83" s="14">
        <v>1</v>
      </c>
      <c r="GM83" s="14">
        <v>4</v>
      </c>
      <c r="HB83" s="14">
        <v>5</v>
      </c>
      <c r="HL83" s="14">
        <v>1</v>
      </c>
      <c r="HO83" s="14">
        <v>1</v>
      </c>
      <c r="HP83" s="14">
        <v>1</v>
      </c>
      <c r="HV83" s="14">
        <v>1</v>
      </c>
      <c r="ID83" s="14">
        <v>0</v>
      </c>
      <c r="IE83" s="26">
        <f t="shared" si="6"/>
        <v>150.73000000000002</v>
      </c>
      <c r="IF83" s="27">
        <f t="shared" si="7"/>
        <v>49.3</v>
      </c>
      <c r="IG83" s="27">
        <f t="shared" si="8"/>
        <v>101.43000000000002</v>
      </c>
      <c r="IH83" s="26">
        <v>146.48079999999999</v>
      </c>
      <c r="II83" s="27">
        <v>35.700800000000008</v>
      </c>
      <c r="IJ83" s="27">
        <f t="shared" si="9"/>
        <v>110.77999999999997</v>
      </c>
    </row>
    <row r="84" spans="1:244" x14ac:dyDescent="0.2">
      <c r="A84" s="14" t="s">
        <v>62</v>
      </c>
      <c r="B84" s="14" t="str">
        <f t="shared" si="5"/>
        <v>34</v>
      </c>
      <c r="C84" s="14">
        <v>34039</v>
      </c>
      <c r="D84" s="14" t="s">
        <v>94</v>
      </c>
      <c r="I84" s="14">
        <v>278.99</v>
      </c>
      <c r="M84" s="14">
        <v>14.9</v>
      </c>
      <c r="O84" s="14">
        <v>2</v>
      </c>
      <c r="AD84" s="14">
        <v>3</v>
      </c>
      <c r="AZ84" s="14">
        <v>7</v>
      </c>
      <c r="BK84" s="14">
        <v>1</v>
      </c>
      <c r="BM84" s="14">
        <v>4</v>
      </c>
      <c r="CB84" s="14">
        <v>1</v>
      </c>
      <c r="CE84" s="14">
        <v>0</v>
      </c>
      <c r="CR84" s="14">
        <v>1</v>
      </c>
      <c r="CT84" s="14">
        <v>2.84</v>
      </c>
      <c r="CU84" s="14">
        <v>1</v>
      </c>
      <c r="CV84" s="14">
        <v>0</v>
      </c>
      <c r="CZ84" s="14">
        <v>0</v>
      </c>
      <c r="DF84" s="14">
        <v>8</v>
      </c>
      <c r="DJ84" s="14">
        <v>17.16</v>
      </c>
      <c r="DK84" s="14">
        <v>15.04</v>
      </c>
      <c r="DL84" s="14">
        <v>20.259999999999998</v>
      </c>
      <c r="DO84" s="14">
        <v>4</v>
      </c>
      <c r="DR84" s="14">
        <v>8</v>
      </c>
      <c r="DS84" s="14">
        <v>3</v>
      </c>
      <c r="DT84" s="14">
        <v>5</v>
      </c>
      <c r="DU84" s="14">
        <v>3.21</v>
      </c>
      <c r="DX84" s="14">
        <v>1</v>
      </c>
      <c r="DZ84" s="14">
        <v>4.5199999999999996</v>
      </c>
      <c r="EA84" s="14">
        <v>10</v>
      </c>
      <c r="EB84" s="14">
        <v>1</v>
      </c>
      <c r="ED84" s="14">
        <v>3</v>
      </c>
      <c r="EE84" s="14">
        <v>1</v>
      </c>
      <c r="EF84" s="14">
        <v>5.65</v>
      </c>
      <c r="EG84" s="14">
        <v>4.16</v>
      </c>
      <c r="EK84" s="14">
        <v>9.34</v>
      </c>
      <c r="EL84" s="14">
        <v>9.9</v>
      </c>
      <c r="ES84" s="14">
        <v>1</v>
      </c>
      <c r="ET84" s="14">
        <v>4.63</v>
      </c>
      <c r="EU84" s="14">
        <v>1</v>
      </c>
      <c r="EW84" s="14">
        <v>4.3100000000000005</v>
      </c>
      <c r="EZ84" s="14">
        <v>24.21</v>
      </c>
      <c r="FB84" s="14">
        <v>17.740000000000002</v>
      </c>
      <c r="FM84" s="14">
        <v>1</v>
      </c>
      <c r="FP84" s="14">
        <v>5</v>
      </c>
      <c r="FU84" s="14">
        <v>4</v>
      </c>
      <c r="FX84" s="14">
        <v>2</v>
      </c>
      <c r="GD84" s="14">
        <v>9</v>
      </c>
      <c r="GJ84" s="14">
        <v>1</v>
      </c>
      <c r="GK84" s="14">
        <v>1</v>
      </c>
      <c r="GM84" s="14">
        <v>1</v>
      </c>
      <c r="GN84" s="14">
        <v>1</v>
      </c>
      <c r="GQ84" s="14">
        <v>3.87</v>
      </c>
      <c r="HB84" s="14">
        <v>1</v>
      </c>
      <c r="HC84" s="14">
        <v>28.97</v>
      </c>
      <c r="HD84" s="14">
        <v>1</v>
      </c>
      <c r="HG84" s="14">
        <v>29.62</v>
      </c>
      <c r="HL84" s="14">
        <v>1</v>
      </c>
      <c r="HO84" s="14">
        <v>2</v>
      </c>
      <c r="HP84" s="14">
        <v>3</v>
      </c>
      <c r="IA84" s="14">
        <v>3.99</v>
      </c>
      <c r="ID84" s="14">
        <v>7.4399999999999995</v>
      </c>
      <c r="IE84" s="26">
        <f t="shared" si="6"/>
        <v>609.75</v>
      </c>
      <c r="IF84" s="27">
        <f t="shared" si="7"/>
        <v>316.72999999999996</v>
      </c>
      <c r="IG84" s="27">
        <f t="shared" si="8"/>
        <v>293.02000000000004</v>
      </c>
      <c r="IH84" s="26">
        <v>665.42799999999966</v>
      </c>
      <c r="II84" s="27">
        <v>434.36400000000009</v>
      </c>
      <c r="IJ84" s="27">
        <f t="shared" si="9"/>
        <v>231.06399999999957</v>
      </c>
    </row>
    <row r="85" spans="1:244" x14ac:dyDescent="0.2">
      <c r="A85" s="14" t="s">
        <v>53</v>
      </c>
      <c r="B85" s="14" t="str">
        <f t="shared" si="5"/>
        <v>34</v>
      </c>
      <c r="C85" s="14">
        <v>34040</v>
      </c>
      <c r="D85" s="14" t="s">
        <v>95</v>
      </c>
      <c r="O85" s="14">
        <v>24.58</v>
      </c>
      <c r="R85" s="14">
        <v>31.7</v>
      </c>
      <c r="AD85" s="14">
        <v>9</v>
      </c>
      <c r="AS85" s="14">
        <v>8.3699999999999992</v>
      </c>
      <c r="AY85" s="14">
        <v>2</v>
      </c>
      <c r="BF85" s="14">
        <v>4</v>
      </c>
      <c r="CH85" s="14">
        <v>1</v>
      </c>
      <c r="CM85" s="14">
        <v>6.32</v>
      </c>
      <c r="CV85" s="14">
        <v>1.98</v>
      </c>
      <c r="DF85" s="14">
        <v>14.58</v>
      </c>
      <c r="DJ85" s="14">
        <v>2</v>
      </c>
      <c r="DK85" s="14">
        <v>4.74</v>
      </c>
      <c r="DL85" s="14">
        <v>13.71</v>
      </c>
      <c r="DO85" s="14">
        <v>1</v>
      </c>
      <c r="DR85" s="14">
        <v>3</v>
      </c>
      <c r="DT85" s="14">
        <v>5.5200000000000005</v>
      </c>
      <c r="DX85" s="14">
        <v>5.59</v>
      </c>
      <c r="DZ85" s="14">
        <v>6.55</v>
      </c>
      <c r="EA85" s="14">
        <v>8.15</v>
      </c>
      <c r="EB85" s="14">
        <v>1</v>
      </c>
      <c r="ED85" s="14">
        <v>12</v>
      </c>
      <c r="EF85" s="14">
        <v>1</v>
      </c>
      <c r="EG85" s="14">
        <v>2</v>
      </c>
      <c r="EK85" s="14">
        <v>4</v>
      </c>
      <c r="EL85" s="14">
        <v>3</v>
      </c>
      <c r="ET85" s="14">
        <v>2.67</v>
      </c>
      <c r="EV85" s="14">
        <v>4.6399999999999997</v>
      </c>
      <c r="EW85" s="14">
        <v>1</v>
      </c>
      <c r="EZ85" s="14">
        <v>5</v>
      </c>
      <c r="FB85" s="14">
        <v>7.46</v>
      </c>
      <c r="FW85" s="14">
        <v>0</v>
      </c>
      <c r="GA85" s="14">
        <v>1</v>
      </c>
      <c r="GD85" s="14">
        <v>1</v>
      </c>
      <c r="GM85" s="14">
        <v>1</v>
      </c>
      <c r="HB85" s="14">
        <v>1</v>
      </c>
      <c r="HM85" s="14">
        <v>1</v>
      </c>
      <c r="ID85" s="14">
        <v>2</v>
      </c>
      <c r="IE85" s="26">
        <f t="shared" si="6"/>
        <v>204.56</v>
      </c>
      <c r="IF85" s="27">
        <f t="shared" si="7"/>
        <v>88.95</v>
      </c>
      <c r="IG85" s="27">
        <f t="shared" si="8"/>
        <v>115.61</v>
      </c>
      <c r="IH85" s="26">
        <v>189.08800000000008</v>
      </c>
      <c r="II85" s="27">
        <v>109.04400000000001</v>
      </c>
      <c r="IJ85" s="27">
        <f t="shared" si="9"/>
        <v>80.044000000000068</v>
      </c>
    </row>
    <row r="86" spans="1:244" x14ac:dyDescent="0.2">
      <c r="A86" s="14" t="s">
        <v>60</v>
      </c>
      <c r="B86" s="14" t="str">
        <f t="shared" si="5"/>
        <v>34</v>
      </c>
      <c r="C86" s="14">
        <v>34041</v>
      </c>
      <c r="D86" s="14" t="s">
        <v>96</v>
      </c>
      <c r="I86" s="14">
        <v>32.840000000000003</v>
      </c>
      <c r="J86" s="14">
        <v>31.96</v>
      </c>
      <c r="M86" s="14">
        <v>99.88</v>
      </c>
      <c r="O86" s="14">
        <v>2</v>
      </c>
      <c r="P86" s="14">
        <v>64.55</v>
      </c>
      <c r="Q86" s="14">
        <v>27.549999999999997</v>
      </c>
      <c r="R86" s="14">
        <v>26.06</v>
      </c>
      <c r="X86" s="14">
        <v>140.85</v>
      </c>
      <c r="AA86" s="14">
        <v>12.2</v>
      </c>
      <c r="AB86" s="14">
        <v>74.62</v>
      </c>
      <c r="AC86" s="14">
        <v>1</v>
      </c>
      <c r="AD86" s="14">
        <v>58.66</v>
      </c>
      <c r="AF86" s="14">
        <v>163.95</v>
      </c>
      <c r="AJ86" s="14">
        <v>102.41999999999999</v>
      </c>
      <c r="AM86" s="14">
        <v>13.67</v>
      </c>
      <c r="AN86" s="14">
        <v>4</v>
      </c>
      <c r="AP86" s="14">
        <v>582.26</v>
      </c>
      <c r="AR86" s="14">
        <v>20.170000000000002</v>
      </c>
      <c r="AS86" s="14">
        <v>106.85</v>
      </c>
      <c r="AY86" s="14">
        <v>4</v>
      </c>
      <c r="BC86" s="14">
        <v>4</v>
      </c>
      <c r="BF86" s="14">
        <v>110.35</v>
      </c>
      <c r="BJ86" s="14">
        <v>82.66</v>
      </c>
      <c r="BK86" s="14">
        <v>58.87</v>
      </c>
      <c r="BL86" s="14">
        <v>2</v>
      </c>
      <c r="BM86" s="14">
        <v>42.39</v>
      </c>
      <c r="BU86" s="14">
        <v>3</v>
      </c>
      <c r="CA86" s="14">
        <v>7.73</v>
      </c>
      <c r="CB86" s="14">
        <v>60.62</v>
      </c>
      <c r="CE86" s="14">
        <v>96.06</v>
      </c>
      <c r="CH86" s="14">
        <v>13</v>
      </c>
      <c r="CM86" s="14">
        <v>7.99</v>
      </c>
      <c r="CR86" s="14">
        <v>1</v>
      </c>
      <c r="CT86" s="14">
        <v>38.86</v>
      </c>
      <c r="CU86" s="14">
        <v>1.23</v>
      </c>
      <c r="CV86" s="14">
        <v>1.54</v>
      </c>
      <c r="CZ86" s="14">
        <v>7.36</v>
      </c>
      <c r="DC86" s="14">
        <v>23.5</v>
      </c>
      <c r="DF86" s="14">
        <v>29.64</v>
      </c>
      <c r="DG86" s="14">
        <v>22.05</v>
      </c>
      <c r="DJ86" s="14">
        <v>10.119999999999999</v>
      </c>
      <c r="DK86" s="14">
        <v>40.79</v>
      </c>
      <c r="DL86" s="14">
        <v>46.5</v>
      </c>
      <c r="DM86" s="14">
        <v>7</v>
      </c>
      <c r="DO86" s="14">
        <v>19.71</v>
      </c>
      <c r="DP86" s="14">
        <v>8.2100000000000009</v>
      </c>
      <c r="DQ86" s="14">
        <v>1</v>
      </c>
      <c r="DR86" s="14">
        <v>19.57</v>
      </c>
      <c r="DT86" s="14">
        <v>24.82</v>
      </c>
      <c r="DU86" s="14">
        <v>10.17</v>
      </c>
      <c r="DW86" s="14">
        <v>33.19</v>
      </c>
      <c r="DX86" s="14">
        <v>23.49</v>
      </c>
      <c r="DY86" s="14">
        <v>1</v>
      </c>
      <c r="DZ86" s="14">
        <v>10.62</v>
      </c>
      <c r="EA86" s="14">
        <v>11.42</v>
      </c>
      <c r="ED86" s="14">
        <v>4.95</v>
      </c>
      <c r="EE86" s="14">
        <v>6</v>
      </c>
      <c r="EF86" s="14">
        <v>37.22</v>
      </c>
      <c r="EG86" s="14">
        <v>9</v>
      </c>
      <c r="EH86" s="14">
        <v>7.56</v>
      </c>
      <c r="EL86" s="14">
        <v>98.53</v>
      </c>
      <c r="ES86" s="14">
        <v>225.20999999999998</v>
      </c>
      <c r="ET86" s="14">
        <v>10.98</v>
      </c>
      <c r="EU86" s="14">
        <v>1</v>
      </c>
      <c r="EV86" s="14">
        <v>1.87</v>
      </c>
      <c r="EW86" s="14">
        <v>1</v>
      </c>
      <c r="EZ86" s="14">
        <v>30.47</v>
      </c>
      <c r="FA86" s="14">
        <v>11.73</v>
      </c>
      <c r="FB86" s="14">
        <v>41.83</v>
      </c>
      <c r="FM86" s="14">
        <v>10.29</v>
      </c>
      <c r="FP86" s="14">
        <v>16</v>
      </c>
      <c r="FQ86" s="14">
        <v>1</v>
      </c>
      <c r="FR86" s="14">
        <v>0</v>
      </c>
      <c r="FT86" s="14">
        <v>1</v>
      </c>
      <c r="FU86" s="14">
        <v>3</v>
      </c>
      <c r="FX86" s="14">
        <v>18.72</v>
      </c>
      <c r="FY86" s="14">
        <v>2</v>
      </c>
      <c r="GA86" s="14">
        <v>8</v>
      </c>
      <c r="GC86" s="14">
        <v>4</v>
      </c>
      <c r="GD86" s="14">
        <v>18.91</v>
      </c>
      <c r="GH86" s="14">
        <v>1</v>
      </c>
      <c r="GJ86" s="14">
        <v>1</v>
      </c>
      <c r="GL86" s="14">
        <v>1</v>
      </c>
      <c r="GM86" s="14">
        <v>25.63</v>
      </c>
      <c r="GN86" s="14">
        <v>5.96</v>
      </c>
      <c r="GQ86" s="14">
        <v>1</v>
      </c>
      <c r="GT86" s="14">
        <v>159.01</v>
      </c>
      <c r="HB86" s="14">
        <v>14.46</v>
      </c>
      <c r="HC86" s="14">
        <v>25.97</v>
      </c>
      <c r="HD86" s="14">
        <v>1</v>
      </c>
      <c r="HF86" s="14">
        <v>1</v>
      </c>
      <c r="HG86" s="14">
        <v>115.06</v>
      </c>
      <c r="HL86" s="14">
        <v>3</v>
      </c>
      <c r="HM86" s="14">
        <v>1</v>
      </c>
      <c r="HO86" s="14">
        <v>10</v>
      </c>
      <c r="HP86" s="14">
        <v>4</v>
      </c>
      <c r="HT86" s="14">
        <v>2</v>
      </c>
      <c r="HW86" s="14">
        <v>1</v>
      </c>
      <c r="IC86" s="14">
        <v>5.24</v>
      </c>
      <c r="ID86" s="14">
        <v>19.899999999999999</v>
      </c>
      <c r="IE86" s="26">
        <f t="shared" si="6"/>
        <v>3419.4499999999985</v>
      </c>
      <c r="IF86" s="27">
        <f t="shared" si="7"/>
        <v>2131.6499999999996</v>
      </c>
      <c r="IG86" s="27">
        <f t="shared" si="8"/>
        <v>1287.7999999999988</v>
      </c>
      <c r="IH86" s="26">
        <v>3091.2744000000002</v>
      </c>
      <c r="II86" s="27">
        <v>2349.6824000000006</v>
      </c>
      <c r="IJ86" s="27">
        <f t="shared" si="9"/>
        <v>741.59199999999964</v>
      </c>
    </row>
    <row r="87" spans="1:244" x14ac:dyDescent="0.2">
      <c r="A87" s="14" t="s">
        <v>62</v>
      </c>
      <c r="B87" s="14" t="str">
        <f t="shared" si="5"/>
        <v>34</v>
      </c>
      <c r="C87" s="14">
        <v>34042</v>
      </c>
      <c r="D87" s="14" t="s">
        <v>97</v>
      </c>
      <c r="I87" s="14">
        <v>350.68</v>
      </c>
      <c r="M87" s="14">
        <v>34.67</v>
      </c>
      <c r="O87" s="14">
        <v>9</v>
      </c>
      <c r="P87" s="14">
        <v>144.01</v>
      </c>
      <c r="Q87" s="14">
        <v>48.91</v>
      </c>
      <c r="V87" s="14">
        <v>1</v>
      </c>
      <c r="W87" s="14">
        <v>5.23</v>
      </c>
      <c r="X87" s="14">
        <v>3.9</v>
      </c>
      <c r="AC87" s="14">
        <v>2</v>
      </c>
      <c r="AD87" s="14">
        <v>11.25</v>
      </c>
      <c r="AF87" s="14">
        <v>22.15</v>
      </c>
      <c r="AG87" s="14">
        <v>17.75</v>
      </c>
      <c r="AR87" s="14">
        <v>7.19</v>
      </c>
      <c r="AV87" s="14">
        <v>1</v>
      </c>
      <c r="AX87" s="14">
        <v>5.78</v>
      </c>
      <c r="AZ87" s="14">
        <v>5.52</v>
      </c>
      <c r="BF87" s="14">
        <v>65.430000000000007</v>
      </c>
      <c r="BK87" s="14">
        <v>79.52</v>
      </c>
      <c r="BL87" s="14">
        <v>18.39</v>
      </c>
      <c r="BM87" s="14">
        <v>15.98</v>
      </c>
      <c r="BN87" s="14">
        <v>2</v>
      </c>
      <c r="BO87" s="14">
        <v>1.1100000000000001</v>
      </c>
      <c r="BZ87" s="14">
        <v>3.98</v>
      </c>
      <c r="CA87" s="14">
        <v>67.48</v>
      </c>
      <c r="CB87" s="14">
        <v>104.41999999999999</v>
      </c>
      <c r="CC87" s="14">
        <v>3.5</v>
      </c>
      <c r="CE87" s="14">
        <v>93.93</v>
      </c>
      <c r="CH87" s="14">
        <v>2.68</v>
      </c>
      <c r="CL87" s="14">
        <v>1</v>
      </c>
      <c r="CM87" s="14">
        <v>1</v>
      </c>
      <c r="CN87" s="14">
        <v>1</v>
      </c>
      <c r="CR87" s="14">
        <v>4</v>
      </c>
      <c r="CT87" s="14">
        <v>47.489999999999995</v>
      </c>
      <c r="CU87" s="14">
        <v>46.72</v>
      </c>
      <c r="CW87" s="14">
        <v>3</v>
      </c>
      <c r="DD87" s="14">
        <v>1</v>
      </c>
      <c r="DF87" s="14">
        <v>19.920000000000002</v>
      </c>
      <c r="DG87" s="14">
        <v>7.1</v>
      </c>
      <c r="DJ87" s="14">
        <v>17.52</v>
      </c>
      <c r="DK87" s="14">
        <v>63.03</v>
      </c>
      <c r="DL87" s="14">
        <v>72.100000000000009</v>
      </c>
      <c r="DN87" s="14">
        <v>0.62</v>
      </c>
      <c r="DO87" s="14">
        <v>28.49</v>
      </c>
      <c r="DP87" s="14">
        <v>8.6199999999999992</v>
      </c>
      <c r="DQ87" s="14">
        <v>1</v>
      </c>
      <c r="DR87" s="14">
        <v>56.74</v>
      </c>
      <c r="DS87" s="14">
        <v>17.259999999999998</v>
      </c>
      <c r="DT87" s="14">
        <v>56.89</v>
      </c>
      <c r="DU87" s="14">
        <v>14.76</v>
      </c>
      <c r="DW87" s="14">
        <v>16.149999999999999</v>
      </c>
      <c r="DX87" s="14">
        <v>32.339999999999996</v>
      </c>
      <c r="DY87" s="14">
        <v>8.77</v>
      </c>
      <c r="DZ87" s="14">
        <v>71.400000000000006</v>
      </c>
      <c r="EA87" s="14">
        <v>56.77</v>
      </c>
      <c r="EB87" s="14">
        <v>9</v>
      </c>
      <c r="EC87" s="14">
        <v>5</v>
      </c>
      <c r="ED87" s="14">
        <v>29.21</v>
      </c>
      <c r="EE87" s="14">
        <v>19.510000000000002</v>
      </c>
      <c r="EF87" s="14">
        <v>84.24</v>
      </c>
      <c r="EG87" s="14">
        <v>31.869999999999997</v>
      </c>
      <c r="EH87" s="14">
        <v>5.96</v>
      </c>
      <c r="EK87" s="14">
        <v>4</v>
      </c>
      <c r="EL87" s="14">
        <v>76.12</v>
      </c>
      <c r="ER87" s="14">
        <v>18.75</v>
      </c>
      <c r="ES87" s="14">
        <v>88.740000000000009</v>
      </c>
      <c r="ET87" s="14">
        <v>7</v>
      </c>
      <c r="EV87" s="14">
        <v>2</v>
      </c>
      <c r="EZ87" s="14">
        <v>98.63</v>
      </c>
      <c r="FA87" s="14">
        <v>1.5</v>
      </c>
      <c r="FB87" s="14">
        <v>47.72</v>
      </c>
      <c r="FE87" s="14">
        <v>2</v>
      </c>
      <c r="FM87" s="14">
        <v>21.58</v>
      </c>
      <c r="FN87" s="14">
        <v>13</v>
      </c>
      <c r="FP87" s="14">
        <v>31.91</v>
      </c>
      <c r="FQ87" s="14">
        <v>0</v>
      </c>
      <c r="FT87" s="14">
        <v>1</v>
      </c>
      <c r="FU87" s="14">
        <v>8.98</v>
      </c>
      <c r="FW87" s="14">
        <v>2</v>
      </c>
      <c r="FX87" s="14">
        <v>43.66</v>
      </c>
      <c r="FY87" s="14">
        <v>7</v>
      </c>
      <c r="FZ87" s="14">
        <v>7</v>
      </c>
      <c r="GA87" s="14">
        <v>26.01</v>
      </c>
      <c r="GC87" s="14">
        <v>10.08</v>
      </c>
      <c r="GD87" s="14">
        <v>39.08</v>
      </c>
      <c r="GE87" s="14">
        <v>14.25</v>
      </c>
      <c r="GF87" s="14">
        <v>1</v>
      </c>
      <c r="GH87" s="14">
        <v>3</v>
      </c>
      <c r="GJ87" s="14">
        <v>5.77</v>
      </c>
      <c r="GK87" s="14">
        <v>2</v>
      </c>
      <c r="GL87" s="14">
        <v>1</v>
      </c>
      <c r="GM87" s="14">
        <v>20.83</v>
      </c>
      <c r="GN87" s="14">
        <v>15</v>
      </c>
      <c r="GT87" s="14">
        <v>9.16</v>
      </c>
      <c r="GW87" s="14">
        <v>1</v>
      </c>
      <c r="HB87" s="14">
        <v>14.620000000000001</v>
      </c>
      <c r="HC87" s="14">
        <v>5</v>
      </c>
      <c r="HD87" s="14">
        <v>8.3000000000000007</v>
      </c>
      <c r="HG87" s="14">
        <v>27.61</v>
      </c>
      <c r="HJ87" s="14">
        <v>10.76</v>
      </c>
      <c r="HL87" s="14">
        <v>5</v>
      </c>
      <c r="HO87" s="14">
        <v>49.68</v>
      </c>
      <c r="HP87" s="14">
        <v>13.92</v>
      </c>
      <c r="HU87" s="14">
        <v>1</v>
      </c>
      <c r="HW87" s="14">
        <v>7</v>
      </c>
      <c r="HZ87" s="14">
        <v>3.9</v>
      </c>
      <c r="IC87" s="14">
        <v>9.0399999999999991</v>
      </c>
      <c r="ID87" s="14">
        <v>64.010000000000005</v>
      </c>
      <c r="IE87" s="26">
        <f t="shared" si="6"/>
        <v>2818.55</v>
      </c>
      <c r="IF87" s="27">
        <f t="shared" si="7"/>
        <v>1233.6700000000003</v>
      </c>
      <c r="IG87" s="27">
        <f t="shared" si="8"/>
        <v>1584.8799999999999</v>
      </c>
      <c r="IH87" s="26">
        <v>2565.2108000000026</v>
      </c>
      <c r="II87" s="27">
        <v>1363.4208000000008</v>
      </c>
      <c r="IJ87" s="27">
        <f t="shared" si="9"/>
        <v>1201.7900000000018</v>
      </c>
    </row>
    <row r="88" spans="1:244" x14ac:dyDescent="0.2">
      <c r="A88" s="14" t="s">
        <v>53</v>
      </c>
      <c r="B88" s="14" t="str">
        <f t="shared" si="5"/>
        <v>34</v>
      </c>
      <c r="C88" s="14">
        <v>34044</v>
      </c>
      <c r="D88" s="14" t="s">
        <v>99</v>
      </c>
      <c r="AC88" s="14">
        <v>0.52</v>
      </c>
      <c r="CT88" s="14">
        <v>2.04</v>
      </c>
      <c r="DG88" s="14">
        <v>1</v>
      </c>
      <c r="DL88" s="14">
        <v>2</v>
      </c>
      <c r="DM88" s="14">
        <v>46.97</v>
      </c>
      <c r="DO88" s="14">
        <v>2</v>
      </c>
      <c r="DR88" s="14">
        <v>1</v>
      </c>
      <c r="EA88" s="14">
        <v>3.0700000000000003</v>
      </c>
      <c r="EF88" s="14">
        <v>1</v>
      </c>
      <c r="EH88" s="14">
        <v>1</v>
      </c>
      <c r="EK88" s="14">
        <v>1</v>
      </c>
      <c r="EL88" s="14">
        <v>4.6100000000000003</v>
      </c>
      <c r="ET88" s="14">
        <v>2</v>
      </c>
      <c r="EZ88" s="14">
        <v>15.35</v>
      </c>
      <c r="FB88" s="14">
        <v>2</v>
      </c>
      <c r="FX88" s="14">
        <v>4</v>
      </c>
      <c r="GD88" s="14">
        <v>1.83</v>
      </c>
      <c r="GL88" s="14">
        <v>2</v>
      </c>
      <c r="GM88" s="14">
        <v>1</v>
      </c>
      <c r="HB88" s="14">
        <v>2</v>
      </c>
      <c r="HL88" s="14">
        <v>2</v>
      </c>
      <c r="HP88" s="14">
        <v>1</v>
      </c>
      <c r="HU88" s="14">
        <v>15.63</v>
      </c>
      <c r="HV88" s="14">
        <v>1</v>
      </c>
      <c r="HW88" s="14">
        <v>1</v>
      </c>
      <c r="IE88" s="26">
        <f t="shared" si="6"/>
        <v>117.02</v>
      </c>
      <c r="IF88" s="27">
        <f t="shared" si="7"/>
        <v>2.56</v>
      </c>
      <c r="IG88" s="27">
        <f t="shared" si="8"/>
        <v>114.46</v>
      </c>
      <c r="IH88" s="26">
        <v>76.635599999999997</v>
      </c>
      <c r="II88" s="27">
        <v>1.9296000000000004</v>
      </c>
      <c r="IJ88" s="27">
        <f t="shared" si="9"/>
        <v>74.706000000000003</v>
      </c>
    </row>
    <row r="89" spans="1:244" x14ac:dyDescent="0.2">
      <c r="A89" s="14" t="s">
        <v>53</v>
      </c>
      <c r="B89" s="14" t="str">
        <f t="shared" si="5"/>
        <v>34</v>
      </c>
      <c r="C89" s="14">
        <v>34045</v>
      </c>
      <c r="D89" s="14" t="s">
        <v>100</v>
      </c>
      <c r="F89" s="14">
        <v>3.25</v>
      </c>
      <c r="I89" s="14">
        <v>10</v>
      </c>
      <c r="M89" s="14">
        <v>5.94</v>
      </c>
      <c r="O89" s="14">
        <v>7.1099999999999994</v>
      </c>
      <c r="W89" s="14">
        <v>1</v>
      </c>
      <c r="AD89" s="14">
        <v>3</v>
      </c>
      <c r="AY89" s="14">
        <v>1.74</v>
      </c>
      <c r="AZ89" s="14">
        <v>0.88</v>
      </c>
      <c r="BF89" s="14">
        <v>1</v>
      </c>
      <c r="BG89" s="14">
        <v>4.42</v>
      </c>
      <c r="BK89" s="14">
        <v>22.72</v>
      </c>
      <c r="BL89" s="14">
        <v>52.22</v>
      </c>
      <c r="BM89" s="14">
        <v>4</v>
      </c>
      <c r="BN89" s="14">
        <v>6.27</v>
      </c>
      <c r="BU89" s="14">
        <v>60.68</v>
      </c>
      <c r="BZ89" s="14">
        <v>15.92</v>
      </c>
      <c r="CB89" s="14">
        <v>4</v>
      </c>
      <c r="CE89" s="14">
        <v>39.25</v>
      </c>
      <c r="CF89" s="14">
        <v>183.99</v>
      </c>
      <c r="CH89" s="14">
        <v>16.23</v>
      </c>
      <c r="CT89" s="14">
        <v>1</v>
      </c>
      <c r="DF89" s="14">
        <v>4</v>
      </c>
      <c r="DG89" s="14">
        <v>10.38</v>
      </c>
      <c r="DI89" s="14">
        <v>11.55</v>
      </c>
      <c r="DJ89" s="14">
        <v>20.18</v>
      </c>
      <c r="DK89" s="14">
        <v>69.22</v>
      </c>
      <c r="DL89" s="14">
        <v>39.25</v>
      </c>
      <c r="DM89" s="14">
        <v>1</v>
      </c>
      <c r="DO89" s="14">
        <v>19.75</v>
      </c>
      <c r="DR89" s="14">
        <v>8</v>
      </c>
      <c r="DT89" s="14">
        <v>31.98</v>
      </c>
      <c r="DU89" s="14">
        <v>1</v>
      </c>
      <c r="DV89" s="14">
        <v>1</v>
      </c>
      <c r="DY89" s="14">
        <v>5</v>
      </c>
      <c r="DZ89" s="14">
        <v>8.32</v>
      </c>
      <c r="EA89" s="14">
        <v>9.08</v>
      </c>
      <c r="EB89" s="14">
        <v>1</v>
      </c>
      <c r="ED89" s="14">
        <v>4.67</v>
      </c>
      <c r="EE89" s="14">
        <v>1</v>
      </c>
      <c r="EF89" s="14">
        <v>7.04</v>
      </c>
      <c r="EH89" s="14">
        <v>2</v>
      </c>
      <c r="EK89" s="14">
        <v>4</v>
      </c>
      <c r="EL89" s="14">
        <v>36.620000000000005</v>
      </c>
      <c r="ET89" s="14">
        <v>3</v>
      </c>
      <c r="EV89" s="14">
        <v>26.56</v>
      </c>
      <c r="EZ89" s="14">
        <v>54.900000000000006</v>
      </c>
      <c r="FA89" s="14">
        <v>1</v>
      </c>
      <c r="FB89" s="14">
        <v>15.5</v>
      </c>
      <c r="FP89" s="14">
        <v>4.16</v>
      </c>
      <c r="FT89" s="14">
        <v>2</v>
      </c>
      <c r="FU89" s="14">
        <v>1</v>
      </c>
      <c r="FW89" s="14">
        <v>3</v>
      </c>
      <c r="FX89" s="14">
        <v>7</v>
      </c>
      <c r="FZ89" s="14">
        <v>1</v>
      </c>
      <c r="GA89" s="14">
        <v>4</v>
      </c>
      <c r="GB89" s="14">
        <v>1</v>
      </c>
      <c r="GC89" s="14">
        <v>1</v>
      </c>
      <c r="GD89" s="14">
        <v>15</v>
      </c>
      <c r="GF89" s="14">
        <v>71.17</v>
      </c>
      <c r="GH89" s="14">
        <v>1</v>
      </c>
      <c r="GI89" s="14">
        <v>1</v>
      </c>
      <c r="GJ89" s="14">
        <v>3</v>
      </c>
      <c r="GM89" s="14">
        <v>1</v>
      </c>
      <c r="GN89" s="14">
        <v>1</v>
      </c>
      <c r="GT89" s="14">
        <v>1.52</v>
      </c>
      <c r="HB89" s="14">
        <v>4.13</v>
      </c>
      <c r="HG89" s="14">
        <v>28.56</v>
      </c>
      <c r="HO89" s="14">
        <v>5</v>
      </c>
      <c r="HP89" s="14">
        <v>2</v>
      </c>
      <c r="HU89" s="14">
        <v>45.27</v>
      </c>
      <c r="HV89" s="14">
        <v>1</v>
      </c>
      <c r="HW89" s="14">
        <v>2</v>
      </c>
      <c r="HX89" s="14">
        <v>0</v>
      </c>
      <c r="HZ89" s="14">
        <v>24.53</v>
      </c>
      <c r="IC89" s="14">
        <v>2</v>
      </c>
      <c r="ID89" s="14">
        <v>39.22</v>
      </c>
      <c r="IE89" s="26">
        <f t="shared" si="6"/>
        <v>1114.1799999999998</v>
      </c>
      <c r="IF89" s="27">
        <f t="shared" si="7"/>
        <v>441.37</v>
      </c>
      <c r="IG89" s="27">
        <f t="shared" si="8"/>
        <v>672.80999999999983</v>
      </c>
      <c r="IH89" s="26">
        <v>843.96479999999963</v>
      </c>
      <c r="II89" s="27">
        <v>336.58080000000007</v>
      </c>
      <c r="IJ89" s="27">
        <f t="shared" si="9"/>
        <v>507.38399999999956</v>
      </c>
    </row>
    <row r="90" spans="1:244" x14ac:dyDescent="0.2">
      <c r="A90" s="14" t="s">
        <v>53</v>
      </c>
      <c r="B90" s="14" t="str">
        <f t="shared" si="5"/>
        <v>34</v>
      </c>
      <c r="C90" s="14">
        <v>34046</v>
      </c>
      <c r="D90" s="14" t="s">
        <v>101</v>
      </c>
      <c r="O90" s="14">
        <v>3</v>
      </c>
      <c r="AC90" s="14">
        <v>3</v>
      </c>
      <c r="AD90" s="14">
        <v>1</v>
      </c>
      <c r="AY90" s="14">
        <v>1</v>
      </c>
      <c r="BK90" s="14">
        <v>16.91</v>
      </c>
      <c r="BM90" s="14">
        <v>2</v>
      </c>
      <c r="BU90" s="14">
        <v>5.94</v>
      </c>
      <c r="CT90" s="14">
        <v>4</v>
      </c>
      <c r="DA90" s="14">
        <v>68.790000000000006</v>
      </c>
      <c r="DF90" s="14">
        <v>1</v>
      </c>
      <c r="DJ90" s="14">
        <v>3.72</v>
      </c>
      <c r="DK90" s="14">
        <v>7</v>
      </c>
      <c r="DL90" s="14">
        <v>12</v>
      </c>
      <c r="DP90" s="14">
        <v>2</v>
      </c>
      <c r="DR90" s="14">
        <v>5</v>
      </c>
      <c r="DW90" s="14">
        <v>1</v>
      </c>
      <c r="DX90" s="14">
        <v>2</v>
      </c>
      <c r="DZ90" s="14">
        <v>4.8900000000000006</v>
      </c>
      <c r="EA90" s="14">
        <v>3</v>
      </c>
      <c r="ED90" s="14">
        <v>6</v>
      </c>
      <c r="EE90" s="14">
        <v>2</v>
      </c>
      <c r="EF90" s="14">
        <v>2</v>
      </c>
      <c r="EG90" s="14">
        <v>2</v>
      </c>
      <c r="EK90" s="14">
        <v>2</v>
      </c>
      <c r="EL90" s="14">
        <v>4</v>
      </c>
      <c r="ET90" s="14">
        <v>2</v>
      </c>
      <c r="EZ90" s="14">
        <v>26.020000000000003</v>
      </c>
      <c r="FA90" s="14">
        <v>1</v>
      </c>
      <c r="FB90" s="14">
        <v>8</v>
      </c>
      <c r="FM90" s="14">
        <v>0.81</v>
      </c>
      <c r="FP90" s="14">
        <v>2</v>
      </c>
      <c r="FX90" s="14">
        <v>4</v>
      </c>
      <c r="GA90" s="14">
        <v>3</v>
      </c>
      <c r="GC90" s="14">
        <v>2</v>
      </c>
      <c r="GD90" s="14">
        <v>2</v>
      </c>
      <c r="GJ90" s="14">
        <v>1</v>
      </c>
      <c r="GT90" s="14">
        <v>4.25</v>
      </c>
      <c r="HC90" s="14">
        <v>1</v>
      </c>
      <c r="HD90" s="14">
        <v>1</v>
      </c>
      <c r="HP90" s="14">
        <v>1</v>
      </c>
      <c r="HU90" s="14">
        <v>8.69</v>
      </c>
      <c r="HW90" s="14">
        <v>1</v>
      </c>
      <c r="ID90" s="14">
        <v>3</v>
      </c>
      <c r="IE90" s="26">
        <f t="shared" si="6"/>
        <v>237.02</v>
      </c>
      <c r="IF90" s="27">
        <f t="shared" si="7"/>
        <v>105.64000000000001</v>
      </c>
      <c r="IG90" s="27">
        <f t="shared" si="8"/>
        <v>131.38</v>
      </c>
      <c r="IH90" s="26">
        <v>322.16480000000001</v>
      </c>
      <c r="II90" s="27">
        <v>187.44880000000001</v>
      </c>
      <c r="IJ90" s="27">
        <f t="shared" si="9"/>
        <v>134.71600000000001</v>
      </c>
    </row>
    <row r="91" spans="1:244" x14ac:dyDescent="0.2">
      <c r="A91" s="14" t="s">
        <v>60</v>
      </c>
      <c r="B91" s="14" t="str">
        <f t="shared" si="5"/>
        <v>34</v>
      </c>
      <c r="C91" s="14">
        <v>34049</v>
      </c>
      <c r="D91" s="14" t="s">
        <v>370</v>
      </c>
      <c r="M91" s="14">
        <v>19.080000000000002</v>
      </c>
      <c r="N91" s="14">
        <v>91.37</v>
      </c>
      <c r="O91" s="14">
        <v>27.2</v>
      </c>
      <c r="P91" s="14">
        <v>221.94</v>
      </c>
      <c r="Q91" s="14">
        <v>5.14</v>
      </c>
      <c r="W91" s="14">
        <v>1</v>
      </c>
      <c r="X91" s="14">
        <v>1.58</v>
      </c>
      <c r="Z91" s="14">
        <v>1</v>
      </c>
      <c r="AD91" s="14">
        <v>61.669999999999995</v>
      </c>
      <c r="AF91" s="14">
        <v>20.5</v>
      </c>
      <c r="AL91" s="14">
        <v>8</v>
      </c>
      <c r="AM91" s="14">
        <v>6</v>
      </c>
      <c r="AN91" s="14">
        <v>0.53</v>
      </c>
      <c r="AQ91" s="14">
        <v>4</v>
      </c>
      <c r="AX91" s="14">
        <v>3</v>
      </c>
      <c r="AY91" s="14">
        <v>10.34</v>
      </c>
      <c r="BB91" s="14">
        <v>7</v>
      </c>
      <c r="BF91" s="14">
        <v>16.57</v>
      </c>
      <c r="BK91" s="14">
        <v>8.0399999999999991</v>
      </c>
      <c r="BM91" s="14">
        <v>12.6</v>
      </c>
      <c r="BQ91" s="14">
        <v>5.08</v>
      </c>
      <c r="BU91" s="14">
        <v>1</v>
      </c>
      <c r="BY91" s="14">
        <v>1</v>
      </c>
      <c r="BZ91" s="14">
        <v>15.05</v>
      </c>
      <c r="CA91" s="14">
        <v>1</v>
      </c>
      <c r="CB91" s="14">
        <v>16.38</v>
      </c>
      <c r="CC91" s="14">
        <v>49.300000000000004</v>
      </c>
      <c r="CD91" s="14">
        <v>11</v>
      </c>
      <c r="CE91" s="14">
        <v>54.72</v>
      </c>
      <c r="CM91" s="14">
        <v>5</v>
      </c>
      <c r="CO91" s="14">
        <v>1</v>
      </c>
      <c r="CR91" s="14">
        <v>3</v>
      </c>
      <c r="CS91" s="14">
        <v>1</v>
      </c>
      <c r="CT91" s="14">
        <v>46.89</v>
      </c>
      <c r="CU91" s="14">
        <v>7.08</v>
      </c>
      <c r="CV91" s="14">
        <v>6</v>
      </c>
      <c r="DC91" s="14">
        <v>3</v>
      </c>
      <c r="DD91" s="14">
        <v>6.65</v>
      </c>
      <c r="DE91" s="14">
        <v>1</v>
      </c>
      <c r="DF91" s="14">
        <v>39.739999999999995</v>
      </c>
      <c r="DG91" s="14">
        <v>3</v>
      </c>
      <c r="DJ91" s="14">
        <v>11.69</v>
      </c>
      <c r="DK91" s="14">
        <v>92.31</v>
      </c>
      <c r="DL91" s="14">
        <v>61.94</v>
      </c>
      <c r="DM91" s="14">
        <v>52.089999999999996</v>
      </c>
      <c r="DN91" s="14">
        <v>15.9</v>
      </c>
      <c r="DO91" s="14">
        <v>48.900000000000006</v>
      </c>
      <c r="DP91" s="14">
        <v>2</v>
      </c>
      <c r="DR91" s="14">
        <v>20.5</v>
      </c>
      <c r="DS91" s="14">
        <v>6</v>
      </c>
      <c r="DT91" s="14">
        <v>13.48</v>
      </c>
      <c r="DU91" s="14">
        <v>27.47</v>
      </c>
      <c r="DW91" s="14">
        <v>1</v>
      </c>
      <c r="DX91" s="14">
        <v>5</v>
      </c>
      <c r="DZ91" s="14">
        <v>38.5</v>
      </c>
      <c r="EA91" s="14">
        <v>17.3</v>
      </c>
      <c r="EB91" s="14">
        <v>7.99</v>
      </c>
      <c r="ED91" s="14">
        <v>9</v>
      </c>
      <c r="EE91" s="14">
        <v>3</v>
      </c>
      <c r="EF91" s="14">
        <v>21.49</v>
      </c>
      <c r="EG91" s="14">
        <v>10</v>
      </c>
      <c r="EH91" s="14">
        <v>1</v>
      </c>
      <c r="EK91" s="14">
        <v>5.52</v>
      </c>
      <c r="EL91" s="14">
        <v>56.850000000000009</v>
      </c>
      <c r="ER91" s="14">
        <v>1</v>
      </c>
      <c r="ES91" s="14">
        <v>2</v>
      </c>
      <c r="ET91" s="14">
        <v>4</v>
      </c>
      <c r="EV91" s="14">
        <v>0.56999999999999995</v>
      </c>
      <c r="EW91" s="14">
        <v>1.91</v>
      </c>
      <c r="EZ91" s="14">
        <v>70.259999999999991</v>
      </c>
      <c r="FA91" s="14">
        <v>18.54</v>
      </c>
      <c r="FB91" s="14">
        <v>23.310000000000002</v>
      </c>
      <c r="FM91" s="14">
        <v>8.129999999999999</v>
      </c>
      <c r="FN91" s="14">
        <v>2.96</v>
      </c>
      <c r="FP91" s="14">
        <v>17</v>
      </c>
      <c r="FT91" s="14">
        <v>4.4400000000000004</v>
      </c>
      <c r="FU91" s="14">
        <v>12</v>
      </c>
      <c r="FW91" s="14">
        <v>3</v>
      </c>
      <c r="FX91" s="14">
        <v>31</v>
      </c>
      <c r="FY91" s="14">
        <v>1.33</v>
      </c>
      <c r="GA91" s="14">
        <v>13.32</v>
      </c>
      <c r="GC91" s="14">
        <v>2.95</v>
      </c>
      <c r="GD91" s="14">
        <v>20</v>
      </c>
      <c r="GF91" s="14">
        <v>2.54</v>
      </c>
      <c r="GJ91" s="14">
        <v>15.28</v>
      </c>
      <c r="GL91" s="14">
        <v>1</v>
      </c>
      <c r="GM91" s="14">
        <v>10</v>
      </c>
      <c r="GN91" s="14">
        <v>8</v>
      </c>
      <c r="GT91" s="14">
        <v>1.35</v>
      </c>
      <c r="HB91" s="14">
        <v>9.92</v>
      </c>
      <c r="HC91" s="14">
        <v>7.08</v>
      </c>
      <c r="HD91" s="14">
        <v>1</v>
      </c>
      <c r="HG91" s="14">
        <v>1</v>
      </c>
      <c r="HL91" s="14">
        <v>1</v>
      </c>
      <c r="HO91" s="14">
        <v>16.14</v>
      </c>
      <c r="HP91" s="14">
        <v>11</v>
      </c>
      <c r="HQ91" s="14">
        <v>2</v>
      </c>
      <c r="HW91" s="14">
        <v>2</v>
      </c>
      <c r="HX91" s="14">
        <v>1</v>
      </c>
      <c r="HY91" s="14">
        <v>1</v>
      </c>
      <c r="IA91" s="14">
        <v>3.25</v>
      </c>
      <c r="IB91" s="14">
        <v>2</v>
      </c>
      <c r="IC91" s="14">
        <v>3</v>
      </c>
      <c r="ID91" s="14">
        <v>190.03</v>
      </c>
      <c r="IE91" s="26">
        <f t="shared" si="6"/>
        <v>1860.69</v>
      </c>
      <c r="IF91" s="27">
        <f t="shared" si="7"/>
        <v>760.70999999999992</v>
      </c>
      <c r="IG91" s="27">
        <f t="shared" si="8"/>
        <v>1099.98</v>
      </c>
      <c r="IH91" s="26">
        <v>1639.9240000000007</v>
      </c>
      <c r="II91" s="27">
        <v>933.27999999999986</v>
      </c>
      <c r="IJ91" s="27">
        <f t="shared" si="9"/>
        <v>706.6440000000008</v>
      </c>
    </row>
    <row r="92" spans="1:244" x14ac:dyDescent="0.2">
      <c r="A92" s="14" t="s">
        <v>60</v>
      </c>
      <c r="B92" s="14" t="str">
        <f t="shared" si="5"/>
        <v>34</v>
      </c>
      <c r="C92" s="14">
        <v>34050</v>
      </c>
      <c r="D92" s="14" t="s">
        <v>371</v>
      </c>
      <c r="F92" s="14">
        <v>26.15</v>
      </c>
      <c r="I92" s="14">
        <v>35.83</v>
      </c>
      <c r="J92" s="14">
        <v>17.62</v>
      </c>
      <c r="L92" s="14">
        <v>25.900000000000002</v>
      </c>
      <c r="M92" s="14">
        <v>41.04</v>
      </c>
      <c r="O92" s="14">
        <v>19.369999999999997</v>
      </c>
      <c r="R92" s="14">
        <v>1</v>
      </c>
      <c r="X92" s="14">
        <v>27.36</v>
      </c>
      <c r="AC92" s="14">
        <v>2.6</v>
      </c>
      <c r="AD92" s="14">
        <v>2</v>
      </c>
      <c r="AJ92" s="14">
        <v>40.67</v>
      </c>
      <c r="AR92" s="14">
        <v>85.5</v>
      </c>
      <c r="AX92" s="14">
        <v>7.86</v>
      </c>
      <c r="BF92" s="14">
        <v>16.350000000000001</v>
      </c>
      <c r="BK92" s="14">
        <v>104.27</v>
      </c>
      <c r="BL92" s="14">
        <v>5.56</v>
      </c>
      <c r="BR92" s="14">
        <v>1</v>
      </c>
      <c r="BW92" s="14">
        <v>103.85</v>
      </c>
      <c r="CB92" s="14">
        <v>1</v>
      </c>
      <c r="CE92" s="14">
        <v>14.81</v>
      </c>
      <c r="CM92" s="14">
        <v>4</v>
      </c>
      <c r="CS92" s="14">
        <v>1</v>
      </c>
      <c r="CT92" s="14">
        <v>5</v>
      </c>
      <c r="CU92" s="14">
        <v>1</v>
      </c>
      <c r="DC92" s="14">
        <v>6</v>
      </c>
      <c r="DF92" s="14">
        <v>5.9300000000000006</v>
      </c>
      <c r="DJ92" s="14">
        <v>4.29</v>
      </c>
      <c r="DK92" s="14">
        <v>41.11</v>
      </c>
      <c r="DL92" s="14">
        <v>27.08</v>
      </c>
      <c r="DM92" s="14">
        <v>136.78</v>
      </c>
      <c r="DO92" s="14">
        <v>14</v>
      </c>
      <c r="DP92" s="14">
        <v>2</v>
      </c>
      <c r="DR92" s="14">
        <v>9.0500000000000007</v>
      </c>
      <c r="DS92" s="14">
        <v>14.459999999999999</v>
      </c>
      <c r="DU92" s="14">
        <v>1</v>
      </c>
      <c r="DW92" s="14">
        <v>1</v>
      </c>
      <c r="DX92" s="14">
        <v>6</v>
      </c>
      <c r="DZ92" s="14">
        <v>6.75</v>
      </c>
      <c r="EA92" s="14">
        <v>29.29</v>
      </c>
      <c r="EB92" s="14">
        <v>1</v>
      </c>
      <c r="ED92" s="14">
        <v>6</v>
      </c>
      <c r="EE92" s="14">
        <v>1</v>
      </c>
      <c r="EF92" s="14">
        <v>9.41</v>
      </c>
      <c r="EG92" s="14">
        <v>3</v>
      </c>
      <c r="EL92" s="14">
        <v>26.06</v>
      </c>
      <c r="ES92" s="14">
        <v>1</v>
      </c>
      <c r="ET92" s="14">
        <v>2</v>
      </c>
      <c r="EZ92" s="14">
        <v>104.05999999999999</v>
      </c>
      <c r="FA92" s="14">
        <v>7.2100000000000009</v>
      </c>
      <c r="FB92" s="14">
        <v>15.82</v>
      </c>
      <c r="FN92" s="14">
        <v>0</v>
      </c>
      <c r="FP92" s="14">
        <v>8.75</v>
      </c>
      <c r="FT92" s="14">
        <v>2</v>
      </c>
      <c r="FU92" s="14">
        <v>1</v>
      </c>
      <c r="FW92" s="14">
        <v>1</v>
      </c>
      <c r="FX92" s="14">
        <v>5</v>
      </c>
      <c r="FZ92" s="14">
        <v>5</v>
      </c>
      <c r="GA92" s="14">
        <v>1</v>
      </c>
      <c r="GB92" s="14">
        <v>2</v>
      </c>
      <c r="GC92" s="14">
        <v>1</v>
      </c>
      <c r="GD92" s="14">
        <v>11.22</v>
      </c>
      <c r="GE92" s="14">
        <v>0</v>
      </c>
      <c r="GJ92" s="14">
        <v>1</v>
      </c>
      <c r="GM92" s="14">
        <v>3</v>
      </c>
      <c r="GN92" s="14">
        <v>1</v>
      </c>
      <c r="GT92" s="14">
        <v>4.55</v>
      </c>
      <c r="HB92" s="14">
        <v>5.58</v>
      </c>
      <c r="HC92" s="14">
        <v>5.52</v>
      </c>
      <c r="HG92" s="14">
        <v>1.66</v>
      </c>
      <c r="HO92" s="14">
        <v>7.5</v>
      </c>
      <c r="HP92" s="14">
        <v>1</v>
      </c>
      <c r="HU92" s="14">
        <v>7.17</v>
      </c>
      <c r="IB92" s="14">
        <v>1</v>
      </c>
      <c r="ID92" s="14">
        <v>7</v>
      </c>
      <c r="IE92" s="26">
        <f t="shared" si="6"/>
        <v>1155.9899999999998</v>
      </c>
      <c r="IF92" s="27">
        <f t="shared" si="7"/>
        <v>570.58999999999992</v>
      </c>
      <c r="IG92" s="27">
        <f t="shared" si="8"/>
        <v>585.39999999999986</v>
      </c>
      <c r="IH92" s="26">
        <v>1193.1860000000004</v>
      </c>
      <c r="II92" s="27">
        <v>688.79199999999992</v>
      </c>
      <c r="IJ92" s="27">
        <f t="shared" si="9"/>
        <v>504.39400000000046</v>
      </c>
    </row>
    <row r="93" spans="1:244" x14ac:dyDescent="0.2">
      <c r="A93" s="14" t="s">
        <v>62</v>
      </c>
      <c r="B93" s="14" t="str">
        <f t="shared" si="5"/>
        <v>34</v>
      </c>
      <c r="C93" s="14">
        <v>34051</v>
      </c>
      <c r="D93" s="14" t="s">
        <v>382</v>
      </c>
      <c r="I93" s="14">
        <v>16.36</v>
      </c>
      <c r="M93" s="14">
        <v>18.98</v>
      </c>
      <c r="N93" s="14">
        <v>12.440000000000001</v>
      </c>
      <c r="O93" s="14">
        <v>21.9</v>
      </c>
      <c r="P93" s="14">
        <v>5.84</v>
      </c>
      <c r="Q93" s="14">
        <v>27.8</v>
      </c>
      <c r="W93" s="14">
        <v>6.15</v>
      </c>
      <c r="X93" s="14">
        <v>1</v>
      </c>
      <c r="Z93" s="14">
        <v>2</v>
      </c>
      <c r="AA93" s="14">
        <v>1</v>
      </c>
      <c r="AD93" s="14">
        <v>78.5</v>
      </c>
      <c r="AF93" s="14">
        <v>145.97999999999999</v>
      </c>
      <c r="AG93" s="14">
        <v>12.67</v>
      </c>
      <c r="AJ93" s="14">
        <v>17.239999999999998</v>
      </c>
      <c r="AM93" s="14">
        <v>139.11000000000001</v>
      </c>
      <c r="AR93" s="14">
        <v>64.44</v>
      </c>
      <c r="AS93" s="14">
        <v>37.32</v>
      </c>
      <c r="AY93" s="14">
        <v>2</v>
      </c>
      <c r="BF93" s="14">
        <v>124.42999999999999</v>
      </c>
      <c r="BG93" s="14">
        <v>6.9</v>
      </c>
      <c r="BK93" s="14">
        <v>60.81</v>
      </c>
      <c r="BL93" s="14">
        <v>6.88</v>
      </c>
      <c r="BM93" s="14">
        <v>29.849999999999998</v>
      </c>
      <c r="BN93" s="14">
        <v>2</v>
      </c>
      <c r="BU93" s="14">
        <v>8</v>
      </c>
      <c r="BY93" s="14">
        <v>25.17</v>
      </c>
      <c r="BZ93" s="14">
        <v>12</v>
      </c>
      <c r="CA93" s="14">
        <v>53.480000000000004</v>
      </c>
      <c r="CB93" s="14">
        <v>233.45</v>
      </c>
      <c r="CD93" s="14">
        <v>14</v>
      </c>
      <c r="CE93" s="14">
        <v>255.07</v>
      </c>
      <c r="CM93" s="14">
        <v>35.799999999999997</v>
      </c>
      <c r="CR93" s="14">
        <v>4</v>
      </c>
      <c r="CT93" s="14">
        <v>65.259999999999991</v>
      </c>
      <c r="CU93" s="14">
        <v>1</v>
      </c>
      <c r="CV93" s="14">
        <v>3</v>
      </c>
      <c r="CZ93" s="14">
        <v>8.0399999999999991</v>
      </c>
      <c r="DA93" s="14">
        <v>23.23</v>
      </c>
      <c r="DF93" s="14">
        <v>66.25</v>
      </c>
      <c r="DG93" s="14">
        <v>4.49</v>
      </c>
      <c r="DI93" s="14">
        <v>0</v>
      </c>
      <c r="DJ93" s="14">
        <v>7.51</v>
      </c>
      <c r="DK93" s="14">
        <v>114.60000000000001</v>
      </c>
      <c r="DL93" s="14">
        <v>69.09</v>
      </c>
      <c r="DM93" s="14">
        <v>5.42</v>
      </c>
      <c r="DN93" s="14">
        <v>8.89</v>
      </c>
      <c r="DO93" s="14">
        <v>39.989999999999995</v>
      </c>
      <c r="DP93" s="14">
        <v>6.19</v>
      </c>
      <c r="DQ93" s="14">
        <v>2.34</v>
      </c>
      <c r="DR93" s="14">
        <v>81.8</v>
      </c>
      <c r="DS93" s="14">
        <v>24.02</v>
      </c>
      <c r="DT93" s="14">
        <v>12</v>
      </c>
      <c r="DU93" s="14">
        <v>22.78</v>
      </c>
      <c r="DV93" s="14">
        <v>12.23</v>
      </c>
      <c r="DW93" s="14">
        <v>18.600000000000001</v>
      </c>
      <c r="DX93" s="14">
        <v>29.68</v>
      </c>
      <c r="DY93" s="14">
        <v>6.8100000000000005</v>
      </c>
      <c r="DZ93" s="14">
        <v>45.99</v>
      </c>
      <c r="EA93" s="14">
        <v>34.630000000000003</v>
      </c>
      <c r="EB93" s="14">
        <v>2.4900000000000002</v>
      </c>
      <c r="ED93" s="14">
        <v>32.519999999999996</v>
      </c>
      <c r="EE93" s="14">
        <v>10.46</v>
      </c>
      <c r="EF93" s="14">
        <v>54.14</v>
      </c>
      <c r="EG93" s="14">
        <v>20.560000000000002</v>
      </c>
      <c r="EH93" s="14">
        <v>10.96</v>
      </c>
      <c r="EK93" s="14">
        <v>4.03</v>
      </c>
      <c r="EL93" s="14">
        <v>76.430000000000007</v>
      </c>
      <c r="ER93" s="14">
        <v>10.08</v>
      </c>
      <c r="ES93" s="14">
        <v>3.27</v>
      </c>
      <c r="ET93" s="14">
        <v>13.110000000000001</v>
      </c>
      <c r="EV93" s="14">
        <v>4.75</v>
      </c>
      <c r="EW93" s="14">
        <v>0</v>
      </c>
      <c r="EZ93" s="14">
        <v>52.44</v>
      </c>
      <c r="FA93" s="14">
        <v>14.55</v>
      </c>
      <c r="FB93" s="14">
        <v>51.64</v>
      </c>
      <c r="FM93" s="14">
        <v>83.31</v>
      </c>
      <c r="FN93" s="14">
        <v>7.93</v>
      </c>
      <c r="FP93" s="14">
        <v>34.299999999999997</v>
      </c>
      <c r="FQ93" s="14">
        <v>1.25</v>
      </c>
      <c r="FT93" s="14">
        <v>1</v>
      </c>
      <c r="FU93" s="14">
        <v>6</v>
      </c>
      <c r="FW93" s="14">
        <v>0</v>
      </c>
      <c r="FX93" s="14">
        <v>52.19</v>
      </c>
      <c r="FY93" s="14">
        <v>8.77</v>
      </c>
      <c r="FZ93" s="14">
        <v>4.9800000000000004</v>
      </c>
      <c r="GA93" s="14">
        <v>27.91</v>
      </c>
      <c r="GB93" s="14">
        <v>6</v>
      </c>
      <c r="GC93" s="14">
        <v>9.6199999999999992</v>
      </c>
      <c r="GD93" s="14">
        <v>42.77</v>
      </c>
      <c r="GE93" s="14">
        <v>14.009999999999998</v>
      </c>
      <c r="GH93" s="14">
        <v>2</v>
      </c>
      <c r="GJ93" s="14">
        <v>2.71</v>
      </c>
      <c r="GM93" s="14">
        <v>22.15</v>
      </c>
      <c r="GN93" s="14">
        <v>5</v>
      </c>
      <c r="GO93" s="14">
        <v>0.75</v>
      </c>
      <c r="GP93" s="14">
        <v>2</v>
      </c>
      <c r="GQ93" s="14">
        <v>8.92</v>
      </c>
      <c r="GT93" s="14">
        <v>18.309999999999999</v>
      </c>
      <c r="GV93" s="14">
        <v>2</v>
      </c>
      <c r="HB93" s="14">
        <v>49.81</v>
      </c>
      <c r="HC93" s="14">
        <v>8.8000000000000007</v>
      </c>
      <c r="HG93" s="14">
        <v>3</v>
      </c>
      <c r="HH93" s="14">
        <v>12.61</v>
      </c>
      <c r="HL93" s="14">
        <v>2</v>
      </c>
      <c r="HO93" s="14">
        <v>40.68</v>
      </c>
      <c r="HP93" s="14">
        <v>17.73</v>
      </c>
      <c r="HS93" s="14">
        <v>47.1</v>
      </c>
      <c r="HU93" s="14">
        <v>1</v>
      </c>
      <c r="HV93" s="14">
        <v>8.42</v>
      </c>
      <c r="HW93" s="14">
        <v>7</v>
      </c>
      <c r="HY93" s="14">
        <v>2</v>
      </c>
      <c r="HZ93" s="14">
        <v>3.61</v>
      </c>
      <c r="IA93" s="14">
        <v>1</v>
      </c>
      <c r="IB93" s="14">
        <v>1</v>
      </c>
      <c r="IC93" s="14">
        <v>7</v>
      </c>
      <c r="ID93" s="14">
        <v>68.849999999999994</v>
      </c>
      <c r="IE93" s="26">
        <f t="shared" si="6"/>
        <v>3203.3299999999995</v>
      </c>
      <c r="IF93" s="27">
        <f t="shared" si="7"/>
        <v>1583.1</v>
      </c>
      <c r="IG93" s="27">
        <f t="shared" si="8"/>
        <v>1620.2299999999996</v>
      </c>
      <c r="IH93" s="26">
        <v>2506.6696000000024</v>
      </c>
      <c r="II93" s="27">
        <v>1388.0496000000005</v>
      </c>
      <c r="IJ93" s="27">
        <f t="shared" si="9"/>
        <v>1118.6200000000019</v>
      </c>
    </row>
    <row r="94" spans="1:244" x14ac:dyDescent="0.2">
      <c r="A94" s="14" t="s">
        <v>103</v>
      </c>
      <c r="B94" s="14" t="str">
        <f t="shared" si="5"/>
        <v>35</v>
      </c>
      <c r="C94" s="14">
        <v>35001</v>
      </c>
      <c r="D94" s="14" t="s">
        <v>104</v>
      </c>
      <c r="K94" s="14">
        <v>0.51</v>
      </c>
      <c r="N94" s="14">
        <v>35.980000000000004</v>
      </c>
      <c r="O94" s="14">
        <v>20.279999999999998</v>
      </c>
      <c r="P94" s="14">
        <v>44.94</v>
      </c>
      <c r="R94" s="14">
        <v>12.63</v>
      </c>
      <c r="Z94" s="14">
        <v>11.68</v>
      </c>
      <c r="AD94" s="14">
        <v>20.74</v>
      </c>
      <c r="AG94" s="14">
        <v>2</v>
      </c>
      <c r="AU94" s="14">
        <v>77.069999999999993</v>
      </c>
      <c r="AY94" s="14">
        <v>8.83</v>
      </c>
      <c r="BB94" s="14">
        <v>5.78</v>
      </c>
      <c r="BF94" s="14">
        <v>9.56</v>
      </c>
      <c r="BJ94" s="14">
        <v>33.18</v>
      </c>
      <c r="BK94" s="14">
        <v>106.92</v>
      </c>
      <c r="BM94" s="14">
        <v>24.05</v>
      </c>
      <c r="BU94" s="14">
        <v>6.98</v>
      </c>
      <c r="BZ94" s="14">
        <v>1</v>
      </c>
      <c r="CA94" s="14">
        <v>103.88</v>
      </c>
      <c r="CB94" s="14">
        <v>55.480000000000004</v>
      </c>
      <c r="CC94" s="14">
        <v>76.94</v>
      </c>
      <c r="CE94" s="14">
        <v>233.01</v>
      </c>
      <c r="CH94" s="14">
        <v>30.87</v>
      </c>
      <c r="CM94" s="14">
        <v>28.96</v>
      </c>
      <c r="CR94" s="14">
        <v>0.98</v>
      </c>
      <c r="CT94" s="14">
        <v>6</v>
      </c>
      <c r="CU94" s="14">
        <v>3</v>
      </c>
      <c r="DA94" s="14">
        <v>2.95</v>
      </c>
      <c r="DD94" s="14">
        <v>4.5199999999999996</v>
      </c>
      <c r="DF94" s="14">
        <v>43.64</v>
      </c>
      <c r="DG94" s="14">
        <v>4.96</v>
      </c>
      <c r="DI94" s="14">
        <v>6.96</v>
      </c>
      <c r="DJ94" s="14">
        <v>6</v>
      </c>
      <c r="DK94" s="14">
        <v>71.849999999999994</v>
      </c>
      <c r="DL94" s="14">
        <v>29.55</v>
      </c>
      <c r="DM94" s="14">
        <v>2</v>
      </c>
      <c r="DN94" s="14">
        <v>2</v>
      </c>
      <c r="DO94" s="14">
        <v>27.54</v>
      </c>
      <c r="DP94" s="14">
        <v>7.6899999999999995</v>
      </c>
      <c r="DQ94" s="14">
        <v>11.3</v>
      </c>
      <c r="DR94" s="14">
        <v>66.92</v>
      </c>
      <c r="DS94" s="14">
        <v>3.92</v>
      </c>
      <c r="DT94" s="14">
        <v>23.73</v>
      </c>
      <c r="DU94" s="14">
        <v>6</v>
      </c>
      <c r="DV94" s="14">
        <v>1</v>
      </c>
      <c r="DW94" s="14">
        <v>13.08</v>
      </c>
      <c r="DX94" s="14">
        <v>26.13</v>
      </c>
      <c r="DY94" s="14">
        <v>1</v>
      </c>
      <c r="DZ94" s="14">
        <v>55.3</v>
      </c>
      <c r="EA94" s="14">
        <v>15.92</v>
      </c>
      <c r="EB94" s="14">
        <v>2.52</v>
      </c>
      <c r="EC94" s="14">
        <v>1</v>
      </c>
      <c r="ED94" s="14">
        <v>11.26</v>
      </c>
      <c r="EE94" s="14">
        <v>15</v>
      </c>
      <c r="EF94" s="14">
        <v>23.66</v>
      </c>
      <c r="EG94" s="14">
        <v>6.65</v>
      </c>
      <c r="EH94" s="14">
        <v>1</v>
      </c>
      <c r="EK94" s="14">
        <v>5</v>
      </c>
      <c r="EL94" s="14">
        <v>36.89</v>
      </c>
      <c r="ES94" s="14">
        <v>1</v>
      </c>
      <c r="ET94" s="14">
        <v>5</v>
      </c>
      <c r="EZ94" s="14">
        <v>140.35</v>
      </c>
      <c r="FB94" s="14">
        <v>50.769999999999996</v>
      </c>
      <c r="FE94" s="14">
        <v>3.1</v>
      </c>
      <c r="FF94" s="14">
        <v>1</v>
      </c>
      <c r="FL94" s="14">
        <v>1</v>
      </c>
      <c r="FM94" s="14">
        <v>7</v>
      </c>
      <c r="FN94" s="14">
        <v>1</v>
      </c>
      <c r="FO94" s="14">
        <v>1</v>
      </c>
      <c r="FP94" s="14">
        <v>23.47</v>
      </c>
      <c r="FR94" s="14">
        <v>0</v>
      </c>
      <c r="FT94" s="14">
        <v>2</v>
      </c>
      <c r="FU94" s="14">
        <v>7</v>
      </c>
      <c r="FW94" s="14">
        <v>7</v>
      </c>
      <c r="FX94" s="14">
        <v>66.33</v>
      </c>
      <c r="FY94" s="14">
        <v>2</v>
      </c>
      <c r="FZ94" s="14">
        <v>6.67</v>
      </c>
      <c r="GA94" s="14">
        <v>35.83</v>
      </c>
      <c r="GC94" s="14">
        <v>15.73</v>
      </c>
      <c r="GD94" s="14">
        <v>35.129999999999995</v>
      </c>
      <c r="GE94" s="14">
        <v>1</v>
      </c>
      <c r="GF94" s="14">
        <v>6.94</v>
      </c>
      <c r="GH94" s="14">
        <v>1</v>
      </c>
      <c r="GJ94" s="14">
        <v>14</v>
      </c>
      <c r="GK94" s="14">
        <v>1</v>
      </c>
      <c r="GL94" s="14">
        <v>7</v>
      </c>
      <c r="GM94" s="14">
        <v>29.52</v>
      </c>
      <c r="GN94" s="14">
        <v>7</v>
      </c>
      <c r="GQ94" s="14">
        <v>2</v>
      </c>
      <c r="GT94" s="14">
        <v>0.18</v>
      </c>
      <c r="GV94" s="14">
        <v>4</v>
      </c>
      <c r="GW94" s="14">
        <v>1</v>
      </c>
      <c r="HA94" s="14">
        <v>1</v>
      </c>
      <c r="HB94" s="14">
        <v>14.75</v>
      </c>
      <c r="HC94" s="14">
        <v>7.5500000000000007</v>
      </c>
      <c r="HD94" s="14">
        <v>3.8</v>
      </c>
      <c r="HG94" s="14">
        <v>21.54</v>
      </c>
      <c r="HH94" s="14">
        <v>3.48</v>
      </c>
      <c r="HL94" s="14">
        <v>4</v>
      </c>
      <c r="HN94" s="14">
        <v>1</v>
      </c>
      <c r="HO94" s="14">
        <v>34.64</v>
      </c>
      <c r="HP94" s="14">
        <v>11</v>
      </c>
      <c r="HS94" s="14">
        <v>49.39</v>
      </c>
      <c r="HT94" s="14">
        <v>28.7</v>
      </c>
      <c r="HV94" s="14">
        <v>10.32</v>
      </c>
      <c r="HW94" s="14">
        <v>13</v>
      </c>
      <c r="HY94" s="14">
        <v>1</v>
      </c>
      <c r="IA94" s="14">
        <v>1</v>
      </c>
      <c r="IC94" s="14">
        <v>1</v>
      </c>
      <c r="ID94" s="14">
        <v>29.73</v>
      </c>
      <c r="IE94" s="26">
        <f t="shared" si="6"/>
        <v>2222.11</v>
      </c>
      <c r="IF94" s="27">
        <f t="shared" si="7"/>
        <v>968.72000000000014</v>
      </c>
      <c r="IG94" s="27">
        <f t="shared" si="8"/>
        <v>1253.3899999999999</v>
      </c>
      <c r="IH94" s="26">
        <v>2085.8560000000002</v>
      </c>
      <c r="II94" s="27">
        <v>896.72400000000016</v>
      </c>
      <c r="IJ94" s="27">
        <f t="shared" si="9"/>
        <v>1189.1320000000001</v>
      </c>
    </row>
    <row r="95" spans="1:244" x14ac:dyDescent="0.2">
      <c r="A95" s="14" t="s">
        <v>103</v>
      </c>
      <c r="B95" s="14" t="str">
        <f t="shared" si="5"/>
        <v>35</v>
      </c>
      <c r="C95" s="14">
        <v>35002</v>
      </c>
      <c r="D95" s="14" t="s">
        <v>105</v>
      </c>
      <c r="I95" s="14">
        <v>2.09</v>
      </c>
      <c r="M95" s="14">
        <v>19.3</v>
      </c>
      <c r="O95" s="14">
        <v>52.290000000000006</v>
      </c>
      <c r="P95" s="14">
        <v>7</v>
      </c>
      <c r="V95" s="14">
        <v>1</v>
      </c>
      <c r="W95" s="14">
        <v>3</v>
      </c>
      <c r="X95" s="14">
        <v>37</v>
      </c>
      <c r="Z95" s="14">
        <v>7</v>
      </c>
      <c r="AA95" s="14">
        <v>3.36</v>
      </c>
      <c r="AD95" s="14">
        <v>25.439999999999998</v>
      </c>
      <c r="AG95" s="14">
        <v>57.03</v>
      </c>
      <c r="AM95" s="14">
        <v>1</v>
      </c>
      <c r="AN95" s="14">
        <v>3</v>
      </c>
      <c r="AR95" s="14">
        <v>22.23</v>
      </c>
      <c r="AX95" s="14">
        <v>57.45</v>
      </c>
      <c r="AY95" s="14">
        <v>2</v>
      </c>
      <c r="AZ95" s="14">
        <v>17.100000000000001</v>
      </c>
      <c r="BF95" s="14">
        <v>196.92000000000002</v>
      </c>
      <c r="BK95" s="14">
        <v>48.540000000000006</v>
      </c>
      <c r="BL95" s="14">
        <v>11.76</v>
      </c>
      <c r="BM95" s="14">
        <v>7.83</v>
      </c>
      <c r="BO95" s="14">
        <v>4.84</v>
      </c>
      <c r="BW95" s="14">
        <v>0.73</v>
      </c>
      <c r="BZ95" s="14">
        <v>12</v>
      </c>
      <c r="CA95" s="14">
        <v>72.550000000000011</v>
      </c>
      <c r="CB95" s="14">
        <v>38.700000000000003</v>
      </c>
      <c r="CC95" s="14">
        <v>401.11</v>
      </c>
      <c r="CE95" s="14">
        <v>10.27</v>
      </c>
      <c r="CM95" s="14">
        <v>1</v>
      </c>
      <c r="CR95" s="14">
        <v>2</v>
      </c>
      <c r="CT95" s="14">
        <v>6</v>
      </c>
      <c r="CV95" s="14">
        <v>0</v>
      </c>
      <c r="DD95" s="14">
        <v>2.98</v>
      </c>
      <c r="DF95" s="14">
        <v>51.17</v>
      </c>
      <c r="DJ95" s="14">
        <v>2</v>
      </c>
      <c r="DK95" s="14">
        <v>75.25</v>
      </c>
      <c r="DL95" s="14">
        <v>79.42</v>
      </c>
      <c r="DM95" s="14">
        <v>9.67</v>
      </c>
      <c r="DN95" s="14">
        <v>5</v>
      </c>
      <c r="DO95" s="14">
        <v>39.869999999999997</v>
      </c>
      <c r="DP95" s="14">
        <v>17.79</v>
      </c>
      <c r="DQ95" s="14">
        <v>1</v>
      </c>
      <c r="DR95" s="14">
        <v>35.989999999999995</v>
      </c>
      <c r="DT95" s="14">
        <v>13.96</v>
      </c>
      <c r="DU95" s="14">
        <v>6.05</v>
      </c>
      <c r="DV95" s="14">
        <v>3.15</v>
      </c>
      <c r="DW95" s="14">
        <v>65.22</v>
      </c>
      <c r="DX95" s="14">
        <v>50.39</v>
      </c>
      <c r="DZ95" s="14">
        <v>46.84</v>
      </c>
      <c r="EA95" s="14">
        <v>19.96</v>
      </c>
      <c r="EB95" s="14">
        <v>5.04</v>
      </c>
      <c r="ED95" s="14">
        <v>6</v>
      </c>
      <c r="EE95" s="14">
        <v>5.83</v>
      </c>
      <c r="EF95" s="14">
        <v>40.950000000000003</v>
      </c>
      <c r="EG95" s="14">
        <v>24.2</v>
      </c>
      <c r="EK95" s="14">
        <v>1.42</v>
      </c>
      <c r="EL95" s="14">
        <v>79.540000000000006</v>
      </c>
      <c r="ES95" s="14">
        <v>13.81</v>
      </c>
      <c r="ET95" s="14">
        <v>7</v>
      </c>
      <c r="EU95" s="14">
        <v>2.2000000000000002</v>
      </c>
      <c r="EV95" s="14">
        <v>7</v>
      </c>
      <c r="EW95" s="14">
        <v>5.71</v>
      </c>
      <c r="EZ95" s="14">
        <v>68.22999999999999</v>
      </c>
      <c r="FA95" s="14">
        <v>26.699999999999996</v>
      </c>
      <c r="FB95" s="14">
        <v>48.25</v>
      </c>
      <c r="FE95" s="14">
        <v>1</v>
      </c>
      <c r="FM95" s="14">
        <v>14.55</v>
      </c>
      <c r="FN95" s="14">
        <v>3</v>
      </c>
      <c r="FP95" s="14">
        <v>36.75</v>
      </c>
      <c r="FQ95" s="14">
        <v>1.5</v>
      </c>
      <c r="FT95" s="14">
        <v>3</v>
      </c>
      <c r="FU95" s="14">
        <v>13</v>
      </c>
      <c r="FW95" s="14">
        <v>1</v>
      </c>
      <c r="FX95" s="14">
        <v>59.12</v>
      </c>
      <c r="FY95" s="14">
        <v>3.56</v>
      </c>
      <c r="FZ95" s="14">
        <v>9</v>
      </c>
      <c r="GA95" s="14">
        <v>35.620000000000005</v>
      </c>
      <c r="GC95" s="14">
        <v>4</v>
      </c>
      <c r="GD95" s="14">
        <v>21.5</v>
      </c>
      <c r="GE95" s="14">
        <v>2</v>
      </c>
      <c r="GF95" s="14">
        <v>1</v>
      </c>
      <c r="GH95" s="14">
        <v>9.23</v>
      </c>
      <c r="GJ95" s="14">
        <v>11.16</v>
      </c>
      <c r="GK95" s="14">
        <v>1</v>
      </c>
      <c r="GL95" s="14">
        <v>1.94</v>
      </c>
      <c r="GM95" s="14">
        <v>8.83</v>
      </c>
      <c r="GN95" s="14">
        <v>4</v>
      </c>
      <c r="GQ95" s="14">
        <v>15.51</v>
      </c>
      <c r="GT95" s="14">
        <v>25.01</v>
      </c>
      <c r="GV95" s="14">
        <v>5</v>
      </c>
      <c r="HB95" s="14">
        <v>7.5600000000000005</v>
      </c>
      <c r="HC95" s="14">
        <v>2.1800000000000002</v>
      </c>
      <c r="HD95" s="14">
        <v>2</v>
      </c>
      <c r="HL95" s="14">
        <v>2</v>
      </c>
      <c r="HN95" s="14">
        <v>39.25</v>
      </c>
      <c r="HO95" s="14">
        <v>31.79</v>
      </c>
      <c r="HP95" s="14">
        <v>4</v>
      </c>
      <c r="HT95" s="14">
        <v>1.91</v>
      </c>
      <c r="HW95" s="14">
        <v>32.04</v>
      </c>
      <c r="HY95" s="14">
        <v>3.17</v>
      </c>
      <c r="HZ95" s="14">
        <v>9.4699999999999989</v>
      </c>
      <c r="IA95" s="14">
        <v>2</v>
      </c>
      <c r="IB95" s="14">
        <v>13.44</v>
      </c>
      <c r="IC95" s="14">
        <v>6.23</v>
      </c>
      <c r="ID95" s="14">
        <v>54.06</v>
      </c>
      <c r="IE95" s="26">
        <f t="shared" si="6"/>
        <v>2501.5099999999998</v>
      </c>
      <c r="IF95" s="27">
        <f t="shared" si="7"/>
        <v>1134.52</v>
      </c>
      <c r="IG95" s="27">
        <f t="shared" si="8"/>
        <v>1366.9899999999998</v>
      </c>
      <c r="IH95" s="26">
        <v>1976.5259999999998</v>
      </c>
      <c r="II95" s="27">
        <v>892.30800000000033</v>
      </c>
      <c r="IJ95" s="27">
        <f t="shared" si="9"/>
        <v>1084.2179999999994</v>
      </c>
    </row>
    <row r="96" spans="1:244" x14ac:dyDescent="0.2">
      <c r="A96" s="14" t="s">
        <v>103</v>
      </c>
      <c r="B96" s="14" t="str">
        <f t="shared" si="5"/>
        <v>35</v>
      </c>
      <c r="C96" s="14">
        <v>35003</v>
      </c>
      <c r="D96" s="14" t="s">
        <v>106</v>
      </c>
      <c r="M96" s="14">
        <v>3.95</v>
      </c>
      <c r="O96" s="14">
        <v>39.059999999999995</v>
      </c>
      <c r="AD96" s="14">
        <v>5.12</v>
      </c>
      <c r="AU96" s="14">
        <v>86.85</v>
      </c>
      <c r="AV96" s="14">
        <v>6.08</v>
      </c>
      <c r="AY96" s="14">
        <v>20.380000000000003</v>
      </c>
      <c r="BF96" s="14">
        <v>4</v>
      </c>
      <c r="BK96" s="14">
        <v>11.11</v>
      </c>
      <c r="CB96" s="14">
        <v>12.29</v>
      </c>
      <c r="CE96" s="14">
        <v>34.06</v>
      </c>
      <c r="CM96" s="14">
        <v>1</v>
      </c>
      <c r="CT96" s="14">
        <v>10.33</v>
      </c>
      <c r="CU96" s="14">
        <v>10.029999999999999</v>
      </c>
      <c r="DC96" s="14">
        <v>1</v>
      </c>
      <c r="DF96" s="14">
        <v>15.75</v>
      </c>
      <c r="DJ96" s="14">
        <v>2.5299999999999998</v>
      </c>
      <c r="DK96" s="14">
        <v>15.12</v>
      </c>
      <c r="DL96" s="14">
        <v>16.22</v>
      </c>
      <c r="DM96" s="14">
        <v>3</v>
      </c>
      <c r="DN96" s="14">
        <v>6</v>
      </c>
      <c r="DO96" s="14">
        <v>14.03</v>
      </c>
      <c r="DP96" s="14">
        <v>8.5299999999999994</v>
      </c>
      <c r="DQ96" s="14">
        <v>1</v>
      </c>
      <c r="DR96" s="14">
        <v>14</v>
      </c>
      <c r="DS96" s="14">
        <v>1</v>
      </c>
      <c r="DU96" s="14">
        <v>19.489999999999998</v>
      </c>
      <c r="DW96" s="14">
        <v>1</v>
      </c>
      <c r="DX96" s="14">
        <v>8.3000000000000007</v>
      </c>
      <c r="DZ96" s="14">
        <v>9.5500000000000007</v>
      </c>
      <c r="EA96" s="14">
        <v>13.82</v>
      </c>
      <c r="EB96" s="14">
        <v>1</v>
      </c>
      <c r="ED96" s="14">
        <v>3</v>
      </c>
      <c r="EF96" s="14">
        <v>4.83</v>
      </c>
      <c r="EG96" s="14">
        <v>6</v>
      </c>
      <c r="EH96" s="14">
        <v>1</v>
      </c>
      <c r="EK96" s="14">
        <v>1</v>
      </c>
      <c r="EL96" s="14">
        <v>73.13</v>
      </c>
      <c r="ER96" s="14">
        <v>12.81</v>
      </c>
      <c r="ET96" s="14">
        <v>1</v>
      </c>
      <c r="EZ96" s="14">
        <v>49.71</v>
      </c>
      <c r="FA96" s="14">
        <v>2.75</v>
      </c>
      <c r="FB96" s="14">
        <v>19.909999999999997</v>
      </c>
      <c r="FC96" s="14">
        <v>1</v>
      </c>
      <c r="FM96" s="14">
        <v>1</v>
      </c>
      <c r="FN96" s="14">
        <v>1</v>
      </c>
      <c r="FP96" s="14">
        <v>12.25</v>
      </c>
      <c r="FQ96" s="14">
        <v>0.57999999999999996</v>
      </c>
      <c r="FT96" s="14">
        <v>1</v>
      </c>
      <c r="FU96" s="14">
        <v>3</v>
      </c>
      <c r="FW96" s="14">
        <v>0</v>
      </c>
      <c r="FX96" s="14">
        <v>22.56</v>
      </c>
      <c r="FY96" s="14">
        <v>1</v>
      </c>
      <c r="GA96" s="14">
        <v>3.73</v>
      </c>
      <c r="GD96" s="14">
        <v>7</v>
      </c>
      <c r="GE96" s="14">
        <v>2</v>
      </c>
      <c r="GH96" s="14">
        <v>1</v>
      </c>
      <c r="GJ96" s="14">
        <v>1</v>
      </c>
      <c r="GN96" s="14">
        <v>1</v>
      </c>
      <c r="HC96" s="14">
        <v>1</v>
      </c>
      <c r="HL96" s="14">
        <v>1</v>
      </c>
      <c r="HO96" s="14">
        <v>8.93</v>
      </c>
      <c r="HP96" s="14">
        <v>3</v>
      </c>
      <c r="HW96" s="14">
        <v>1</v>
      </c>
      <c r="IC96" s="14">
        <v>1</v>
      </c>
      <c r="ID96" s="14">
        <v>9.94</v>
      </c>
      <c r="IE96" s="26">
        <f t="shared" si="6"/>
        <v>655.7299999999999</v>
      </c>
      <c r="IF96" s="27">
        <f t="shared" si="7"/>
        <v>245.26000000000002</v>
      </c>
      <c r="IG96" s="27">
        <f t="shared" si="8"/>
        <v>410.46999999999991</v>
      </c>
      <c r="IH96" s="26">
        <v>565.20439999999962</v>
      </c>
      <c r="II96" s="27">
        <v>214.01440000000002</v>
      </c>
      <c r="IJ96" s="27">
        <f t="shared" si="9"/>
        <v>351.1899999999996</v>
      </c>
    </row>
    <row r="97" spans="1:244" x14ac:dyDescent="0.2">
      <c r="A97" s="14" t="s">
        <v>103</v>
      </c>
      <c r="B97" s="14" t="str">
        <f t="shared" si="5"/>
        <v>35</v>
      </c>
      <c r="C97" s="14">
        <v>35004</v>
      </c>
      <c r="D97" s="14" t="s">
        <v>107</v>
      </c>
      <c r="I97" s="14">
        <v>48.88</v>
      </c>
      <c r="M97" s="14">
        <v>49.9</v>
      </c>
      <c r="N97" s="14">
        <v>4.04</v>
      </c>
      <c r="O97" s="14">
        <v>55.84</v>
      </c>
      <c r="P97" s="14">
        <v>5.2200000000000006</v>
      </c>
      <c r="Q97" s="14">
        <v>7.33</v>
      </c>
      <c r="W97" s="14">
        <v>15.81</v>
      </c>
      <c r="X97" s="14">
        <v>24.85</v>
      </c>
      <c r="Z97" s="14">
        <v>3</v>
      </c>
      <c r="AC97" s="14">
        <v>7</v>
      </c>
      <c r="AD97" s="14">
        <v>18.82</v>
      </c>
      <c r="AF97" s="14">
        <v>1</v>
      </c>
      <c r="AG97" s="14">
        <v>34.03</v>
      </c>
      <c r="AL97" s="14">
        <v>3</v>
      </c>
      <c r="AQ97" s="14">
        <v>6.19</v>
      </c>
      <c r="AR97" s="14">
        <v>341.2</v>
      </c>
      <c r="AV97" s="14">
        <v>9.39</v>
      </c>
      <c r="AX97" s="14">
        <v>65.650000000000006</v>
      </c>
      <c r="AY97" s="14">
        <v>5.77</v>
      </c>
      <c r="AZ97" s="14">
        <v>46.75</v>
      </c>
      <c r="BA97" s="14">
        <v>4</v>
      </c>
      <c r="BE97" s="14">
        <v>87.28</v>
      </c>
      <c r="BF97" s="14">
        <v>14</v>
      </c>
      <c r="BG97" s="14">
        <v>7.05</v>
      </c>
      <c r="BJ97" s="14">
        <v>2.23</v>
      </c>
      <c r="BK97" s="14">
        <v>83.37</v>
      </c>
      <c r="BL97" s="14">
        <v>17.82</v>
      </c>
      <c r="BM97" s="14">
        <v>51.160000000000004</v>
      </c>
      <c r="BN97" s="14">
        <v>3</v>
      </c>
      <c r="BU97" s="14">
        <v>16.13</v>
      </c>
      <c r="BW97" s="14">
        <v>2</v>
      </c>
      <c r="BZ97" s="14">
        <v>3</v>
      </c>
      <c r="CA97" s="14">
        <v>438.69</v>
      </c>
      <c r="CB97" s="14">
        <v>133.06</v>
      </c>
      <c r="CC97" s="14">
        <v>14.88</v>
      </c>
      <c r="CD97" s="14">
        <v>25.200000000000003</v>
      </c>
      <c r="CE97" s="14">
        <v>48.54</v>
      </c>
      <c r="CG97" s="14">
        <v>54.38</v>
      </c>
      <c r="CH97" s="14">
        <v>2.15</v>
      </c>
      <c r="CK97" s="14">
        <v>5.5</v>
      </c>
      <c r="CL97" s="14">
        <v>1</v>
      </c>
      <c r="CM97" s="14">
        <v>3</v>
      </c>
      <c r="CR97" s="14">
        <v>13.56</v>
      </c>
      <c r="CT97" s="14">
        <v>31.96</v>
      </c>
      <c r="CU97" s="14">
        <v>19.14</v>
      </c>
      <c r="CV97" s="14">
        <v>3</v>
      </c>
      <c r="DF97" s="14">
        <v>25.480000000000004</v>
      </c>
      <c r="DJ97" s="14">
        <v>6.47</v>
      </c>
      <c r="DK97" s="14">
        <v>62.34</v>
      </c>
      <c r="DL97" s="14">
        <v>114.5</v>
      </c>
      <c r="DM97" s="14">
        <v>9.5399999999999991</v>
      </c>
      <c r="DN97" s="14">
        <v>12.87</v>
      </c>
      <c r="DO97" s="14">
        <v>30.299999999999997</v>
      </c>
      <c r="DP97" s="14">
        <v>5</v>
      </c>
      <c r="DQ97" s="14">
        <v>1</v>
      </c>
      <c r="DR97" s="14">
        <v>48.5</v>
      </c>
      <c r="DS97" s="14">
        <v>12.43</v>
      </c>
      <c r="DT97" s="14">
        <v>10.88</v>
      </c>
      <c r="DU97" s="14">
        <v>18.07</v>
      </c>
      <c r="DV97" s="14">
        <v>0</v>
      </c>
      <c r="DW97" s="14">
        <v>4.91</v>
      </c>
      <c r="DX97" s="14">
        <v>30.69</v>
      </c>
      <c r="DY97" s="14">
        <v>11</v>
      </c>
      <c r="DZ97" s="14">
        <v>88.58</v>
      </c>
      <c r="EA97" s="14">
        <v>15.79</v>
      </c>
      <c r="EB97" s="14">
        <v>9.59</v>
      </c>
      <c r="ED97" s="14">
        <v>46.69</v>
      </c>
      <c r="EE97" s="14">
        <v>9.08</v>
      </c>
      <c r="EF97" s="14">
        <v>35.29</v>
      </c>
      <c r="EG97" s="14">
        <v>22.009999999999998</v>
      </c>
      <c r="EH97" s="14">
        <v>10.210000000000001</v>
      </c>
      <c r="EK97" s="14">
        <v>4</v>
      </c>
      <c r="EL97" s="14">
        <v>81.510000000000005</v>
      </c>
      <c r="ES97" s="14">
        <v>221.84</v>
      </c>
      <c r="ET97" s="14">
        <v>48.120000000000005</v>
      </c>
      <c r="EZ97" s="14">
        <v>62.21</v>
      </c>
      <c r="FA97" s="14">
        <v>15.91</v>
      </c>
      <c r="FB97" s="14">
        <v>31.939999999999998</v>
      </c>
      <c r="FC97" s="14">
        <v>1</v>
      </c>
      <c r="FF97" s="14">
        <v>1</v>
      </c>
      <c r="FM97" s="14">
        <v>13.73</v>
      </c>
      <c r="FN97" s="14">
        <v>5</v>
      </c>
      <c r="FP97" s="14">
        <v>111.59</v>
      </c>
      <c r="FQ97" s="14">
        <v>0</v>
      </c>
      <c r="FT97" s="14">
        <v>4</v>
      </c>
      <c r="FU97" s="14">
        <v>5.66</v>
      </c>
      <c r="FW97" s="14">
        <v>3</v>
      </c>
      <c r="FX97" s="14">
        <v>68.53</v>
      </c>
      <c r="FY97" s="14">
        <v>4</v>
      </c>
      <c r="FZ97" s="14">
        <v>4.67</v>
      </c>
      <c r="GA97" s="14">
        <v>13.74</v>
      </c>
      <c r="GC97" s="14">
        <v>6.65</v>
      </c>
      <c r="GD97" s="14">
        <v>33</v>
      </c>
      <c r="GF97" s="14">
        <v>1</v>
      </c>
      <c r="GH97" s="14">
        <v>5</v>
      </c>
      <c r="GJ97" s="14">
        <v>9</v>
      </c>
      <c r="GK97" s="14">
        <v>2</v>
      </c>
      <c r="GL97" s="14">
        <v>1</v>
      </c>
      <c r="GM97" s="14">
        <v>22.83</v>
      </c>
      <c r="GN97" s="14">
        <v>10</v>
      </c>
      <c r="GQ97" s="14">
        <v>9.39</v>
      </c>
      <c r="GT97" s="14">
        <v>273.37</v>
      </c>
      <c r="GW97" s="14">
        <v>0</v>
      </c>
      <c r="HB97" s="14">
        <v>19.28</v>
      </c>
      <c r="HC97" s="14">
        <v>5</v>
      </c>
      <c r="HD97" s="14">
        <v>2.44</v>
      </c>
      <c r="HF97" s="14">
        <v>1</v>
      </c>
      <c r="HG97" s="14">
        <v>4.08</v>
      </c>
      <c r="HL97" s="14">
        <v>6.2</v>
      </c>
      <c r="HO97" s="14">
        <v>19</v>
      </c>
      <c r="HP97" s="14">
        <v>7.8</v>
      </c>
      <c r="HW97" s="14">
        <v>7.63</v>
      </c>
      <c r="HY97" s="14">
        <v>2</v>
      </c>
      <c r="HZ97" s="14">
        <v>39.31</v>
      </c>
      <c r="IA97" s="14">
        <v>1</v>
      </c>
      <c r="IB97" s="14">
        <v>0.88</v>
      </c>
      <c r="IC97" s="14">
        <v>3</v>
      </c>
      <c r="ID97" s="14">
        <v>55.26</v>
      </c>
      <c r="IE97" s="26">
        <f t="shared" si="6"/>
        <v>3728.5600000000013</v>
      </c>
      <c r="IF97" s="27">
        <f t="shared" si="7"/>
        <v>1838.7700000000004</v>
      </c>
      <c r="IG97" s="27">
        <f t="shared" si="8"/>
        <v>1889.7900000000009</v>
      </c>
      <c r="IH97" s="26">
        <v>2590.6228000000006</v>
      </c>
      <c r="II97" s="27">
        <v>1483.3368</v>
      </c>
      <c r="IJ97" s="27">
        <f t="shared" si="9"/>
        <v>1107.2860000000005</v>
      </c>
    </row>
    <row r="98" spans="1:244" x14ac:dyDescent="0.2">
      <c r="A98" s="14" t="s">
        <v>103</v>
      </c>
      <c r="B98" s="14" t="str">
        <f t="shared" si="5"/>
        <v>35</v>
      </c>
      <c r="C98" s="14">
        <v>35005</v>
      </c>
      <c r="D98" s="14" t="s">
        <v>108</v>
      </c>
      <c r="F98" s="14">
        <v>43.86</v>
      </c>
      <c r="O98" s="14">
        <v>17.43</v>
      </c>
      <c r="W98" s="14">
        <v>7.98</v>
      </c>
      <c r="X98" s="14">
        <v>10.82</v>
      </c>
      <c r="AB98" s="14">
        <v>0.92</v>
      </c>
      <c r="AD98" s="14">
        <v>4</v>
      </c>
      <c r="AF98" s="14">
        <v>6.75</v>
      </c>
      <c r="AJ98" s="14">
        <v>85.28</v>
      </c>
      <c r="AQ98" s="14">
        <v>6.19</v>
      </c>
      <c r="AR98" s="14">
        <v>6.38</v>
      </c>
      <c r="AV98" s="14">
        <v>0.54</v>
      </c>
      <c r="AX98" s="14">
        <v>5.12</v>
      </c>
      <c r="BF98" s="14">
        <v>40.31</v>
      </c>
      <c r="BG98" s="14">
        <v>17.88</v>
      </c>
      <c r="BJ98" s="14">
        <v>34.900000000000006</v>
      </c>
      <c r="BK98" s="14">
        <v>72.2</v>
      </c>
      <c r="BU98" s="14">
        <v>14.15</v>
      </c>
      <c r="CB98" s="14">
        <v>134.74</v>
      </c>
      <c r="CC98" s="14">
        <v>18.099999999999998</v>
      </c>
      <c r="CE98" s="14">
        <v>226.63</v>
      </c>
      <c r="CG98" s="14">
        <v>0.02</v>
      </c>
      <c r="CM98" s="14">
        <v>2.14</v>
      </c>
      <c r="CN98" s="14">
        <v>1</v>
      </c>
      <c r="CR98" s="14">
        <v>5.92</v>
      </c>
      <c r="CT98" s="14">
        <v>16.809999999999999</v>
      </c>
      <c r="CV98" s="14">
        <v>2</v>
      </c>
      <c r="CZ98" s="14">
        <v>2</v>
      </c>
      <c r="DC98" s="14">
        <v>4</v>
      </c>
      <c r="DF98" s="14">
        <v>28.479999999999997</v>
      </c>
      <c r="DI98" s="14">
        <v>12.77</v>
      </c>
      <c r="DJ98" s="14">
        <v>0</v>
      </c>
      <c r="DK98" s="14">
        <v>15</v>
      </c>
      <c r="DL98" s="14">
        <v>37.72</v>
      </c>
      <c r="DM98" s="14">
        <v>1</v>
      </c>
      <c r="DN98" s="14">
        <v>1</v>
      </c>
      <c r="DO98" s="14">
        <v>11.01</v>
      </c>
      <c r="DP98" s="14">
        <v>2</v>
      </c>
      <c r="DQ98" s="14">
        <v>1</v>
      </c>
      <c r="DR98" s="14">
        <v>14.58</v>
      </c>
      <c r="DS98" s="14">
        <v>3</v>
      </c>
      <c r="DT98" s="14">
        <v>7</v>
      </c>
      <c r="DW98" s="14">
        <v>34.68</v>
      </c>
      <c r="DX98" s="14">
        <v>23.75</v>
      </c>
      <c r="DZ98" s="14">
        <v>3.67</v>
      </c>
      <c r="EA98" s="14">
        <v>15.82</v>
      </c>
      <c r="EC98" s="14">
        <v>1</v>
      </c>
      <c r="ED98" s="14">
        <v>12.81</v>
      </c>
      <c r="EE98" s="14">
        <v>2</v>
      </c>
      <c r="EF98" s="14">
        <v>77</v>
      </c>
      <c r="EG98" s="14">
        <v>4</v>
      </c>
      <c r="EK98" s="14">
        <v>9.98</v>
      </c>
      <c r="EL98" s="14">
        <v>24.53</v>
      </c>
      <c r="ES98" s="14">
        <v>1.27</v>
      </c>
      <c r="ET98" s="14">
        <v>3</v>
      </c>
      <c r="EZ98" s="14">
        <v>39.49</v>
      </c>
      <c r="FA98" s="14">
        <v>11.08</v>
      </c>
      <c r="FB98" s="14">
        <v>31.33</v>
      </c>
      <c r="FM98" s="14">
        <v>2</v>
      </c>
      <c r="FP98" s="14">
        <v>13.25</v>
      </c>
      <c r="FT98" s="14">
        <v>2</v>
      </c>
      <c r="FU98" s="14">
        <v>5.91</v>
      </c>
      <c r="FW98" s="14">
        <v>4</v>
      </c>
      <c r="FX98" s="14">
        <v>16.64</v>
      </c>
      <c r="FY98" s="14">
        <v>2</v>
      </c>
      <c r="FZ98" s="14">
        <v>5.1099999999999994</v>
      </c>
      <c r="GA98" s="14">
        <v>21.28</v>
      </c>
      <c r="GC98" s="14">
        <v>1</v>
      </c>
      <c r="GD98" s="14">
        <v>13</v>
      </c>
      <c r="GF98" s="14">
        <v>1</v>
      </c>
      <c r="GH98" s="14">
        <v>1.69</v>
      </c>
      <c r="GJ98" s="14">
        <v>3.34</v>
      </c>
      <c r="GM98" s="14">
        <v>2</v>
      </c>
      <c r="GN98" s="14">
        <v>4</v>
      </c>
      <c r="GT98" s="14">
        <v>2.7</v>
      </c>
      <c r="GW98" s="14">
        <v>2</v>
      </c>
      <c r="HB98" s="14">
        <v>129.83000000000001</v>
      </c>
      <c r="HG98" s="14">
        <v>2</v>
      </c>
      <c r="HL98" s="14">
        <v>1</v>
      </c>
      <c r="HO98" s="14">
        <v>25.91</v>
      </c>
      <c r="HT98" s="14">
        <v>1</v>
      </c>
      <c r="HU98" s="14">
        <v>50.36</v>
      </c>
      <c r="HW98" s="14">
        <v>4</v>
      </c>
      <c r="HZ98" s="14">
        <v>0</v>
      </c>
      <c r="IC98" s="14">
        <v>1</v>
      </c>
      <c r="ID98" s="14">
        <v>16.369999999999997</v>
      </c>
      <c r="IE98" s="26">
        <f t="shared" si="6"/>
        <v>1552.4299999999994</v>
      </c>
      <c r="IF98" s="27">
        <f t="shared" si="7"/>
        <v>744.20999999999981</v>
      </c>
      <c r="IG98" s="27">
        <f t="shared" si="8"/>
        <v>808.21999999999957</v>
      </c>
      <c r="IH98" s="26">
        <v>1195.4079999999994</v>
      </c>
      <c r="II98" s="27">
        <v>654.05600000000015</v>
      </c>
      <c r="IJ98" s="27">
        <f t="shared" si="9"/>
        <v>541.35199999999929</v>
      </c>
    </row>
    <row r="99" spans="1:244" x14ac:dyDescent="0.2">
      <c r="A99" s="14" t="s">
        <v>103</v>
      </c>
      <c r="B99" s="14" t="str">
        <f t="shared" si="5"/>
        <v>35</v>
      </c>
      <c r="C99" s="14">
        <v>35006</v>
      </c>
      <c r="D99" s="14" t="s">
        <v>109</v>
      </c>
      <c r="I99" s="14">
        <v>42.57</v>
      </c>
      <c r="M99" s="14">
        <v>0</v>
      </c>
      <c r="O99" s="14">
        <v>16.96</v>
      </c>
      <c r="P99" s="14">
        <v>5.35</v>
      </c>
      <c r="R99" s="14">
        <v>0.79</v>
      </c>
      <c r="W99" s="14">
        <v>1</v>
      </c>
      <c r="X99" s="14">
        <v>3.8600000000000003</v>
      </c>
      <c r="Z99" s="14">
        <v>1</v>
      </c>
      <c r="AC99" s="14">
        <v>2</v>
      </c>
      <c r="AD99" s="14">
        <v>1</v>
      </c>
      <c r="AF99" s="14">
        <v>41.12</v>
      </c>
      <c r="AG99" s="14">
        <v>1.96</v>
      </c>
      <c r="AR99" s="14">
        <v>20.689999999999998</v>
      </c>
      <c r="BC99" s="14">
        <v>3</v>
      </c>
      <c r="BF99" s="14">
        <v>69.34</v>
      </c>
      <c r="BJ99" s="14">
        <v>64.099999999999994</v>
      </c>
      <c r="BK99" s="14">
        <v>45.7</v>
      </c>
      <c r="BM99" s="14">
        <v>139.25</v>
      </c>
      <c r="BW99" s="14">
        <v>7.12</v>
      </c>
      <c r="BY99" s="14">
        <v>2</v>
      </c>
      <c r="CA99" s="14">
        <v>103.03</v>
      </c>
      <c r="CB99" s="14">
        <v>888.64</v>
      </c>
      <c r="CD99" s="14">
        <v>14</v>
      </c>
      <c r="CE99" s="14">
        <v>52.370000000000005</v>
      </c>
      <c r="CG99" s="14">
        <v>3.77</v>
      </c>
      <c r="CH99" s="14">
        <v>2</v>
      </c>
      <c r="CM99" s="14">
        <v>45.69</v>
      </c>
      <c r="CP99" s="14">
        <v>0</v>
      </c>
      <c r="CR99" s="14">
        <v>8.65</v>
      </c>
      <c r="CS99" s="14">
        <v>3.6</v>
      </c>
      <c r="CT99" s="14">
        <v>45.370000000000005</v>
      </c>
      <c r="CU99" s="14">
        <v>5.04</v>
      </c>
      <c r="DB99" s="14">
        <v>9.49</v>
      </c>
      <c r="DC99" s="14">
        <v>12.43</v>
      </c>
      <c r="DF99" s="14">
        <v>29.95</v>
      </c>
      <c r="DK99" s="14">
        <v>66.740000000000009</v>
      </c>
      <c r="DL99" s="14">
        <v>62.35</v>
      </c>
      <c r="DM99" s="14">
        <v>0</v>
      </c>
      <c r="DN99" s="14">
        <v>33.979999999999997</v>
      </c>
      <c r="DO99" s="14">
        <v>15.9</v>
      </c>
      <c r="DR99" s="14">
        <v>31.84</v>
      </c>
      <c r="DT99" s="14">
        <v>49.71</v>
      </c>
      <c r="DU99" s="14">
        <v>16.420000000000002</v>
      </c>
      <c r="DV99" s="14">
        <v>3.03</v>
      </c>
      <c r="DW99" s="14">
        <v>1.1000000000000001</v>
      </c>
      <c r="DX99" s="14">
        <v>9</v>
      </c>
      <c r="DY99" s="14">
        <v>2</v>
      </c>
      <c r="DZ99" s="14">
        <v>23.060000000000002</v>
      </c>
      <c r="EA99" s="14">
        <v>17.23</v>
      </c>
      <c r="EB99" s="14">
        <v>4</v>
      </c>
      <c r="ED99" s="14">
        <v>10.99</v>
      </c>
      <c r="EE99" s="14">
        <v>6.41</v>
      </c>
      <c r="EF99" s="14">
        <v>8</v>
      </c>
      <c r="EG99" s="14">
        <v>13.09</v>
      </c>
      <c r="EH99" s="14">
        <v>8.2899999999999991</v>
      </c>
      <c r="EK99" s="14">
        <v>1</v>
      </c>
      <c r="EL99" s="14">
        <v>62.92</v>
      </c>
      <c r="ER99" s="14">
        <v>2.0099999999999998</v>
      </c>
      <c r="ET99" s="14">
        <v>5</v>
      </c>
      <c r="EV99" s="14">
        <v>11.31</v>
      </c>
      <c r="EZ99" s="14">
        <v>44.150000000000006</v>
      </c>
      <c r="FA99" s="14">
        <v>16.899999999999999</v>
      </c>
      <c r="FB99" s="14">
        <v>30.1</v>
      </c>
      <c r="FE99" s="14">
        <v>1</v>
      </c>
      <c r="FM99" s="14">
        <v>2</v>
      </c>
      <c r="FN99" s="14">
        <v>5</v>
      </c>
      <c r="FP99" s="14">
        <v>21</v>
      </c>
      <c r="FQ99" s="14">
        <v>1</v>
      </c>
      <c r="FT99" s="14">
        <v>1</v>
      </c>
      <c r="FU99" s="14">
        <v>5.98</v>
      </c>
      <c r="FW99" s="14">
        <v>3</v>
      </c>
      <c r="FX99" s="14">
        <v>21.619999999999997</v>
      </c>
      <c r="FY99" s="14">
        <v>2</v>
      </c>
      <c r="FZ99" s="14">
        <v>1</v>
      </c>
      <c r="GA99" s="14">
        <v>12</v>
      </c>
      <c r="GC99" s="14">
        <v>5.5600000000000005</v>
      </c>
      <c r="GD99" s="14">
        <v>16</v>
      </c>
      <c r="GJ99" s="14">
        <v>20.34</v>
      </c>
      <c r="GL99" s="14">
        <v>1</v>
      </c>
      <c r="GM99" s="14">
        <v>12.57</v>
      </c>
      <c r="GN99" s="14">
        <v>4</v>
      </c>
      <c r="GT99" s="14">
        <v>10.61</v>
      </c>
      <c r="GW99" s="14">
        <v>1</v>
      </c>
      <c r="HB99" s="14">
        <v>1</v>
      </c>
      <c r="HG99" s="14">
        <v>2.84</v>
      </c>
      <c r="HJ99" s="14">
        <v>1</v>
      </c>
      <c r="HL99" s="14">
        <v>4</v>
      </c>
      <c r="HO99" s="14">
        <v>8</v>
      </c>
      <c r="HP99" s="14">
        <v>5.83</v>
      </c>
      <c r="HU99" s="14">
        <v>1</v>
      </c>
      <c r="HW99" s="14">
        <v>5.72</v>
      </c>
      <c r="HZ99" s="14">
        <v>1</v>
      </c>
      <c r="IA99" s="14">
        <v>0</v>
      </c>
      <c r="IC99" s="14">
        <v>1</v>
      </c>
      <c r="ID99" s="14">
        <v>17.899999999999999</v>
      </c>
      <c r="IE99" s="26">
        <f t="shared" si="6"/>
        <v>2446.3400000000006</v>
      </c>
      <c r="IF99" s="27">
        <f t="shared" si="7"/>
        <v>1662.8899999999999</v>
      </c>
      <c r="IG99" s="27">
        <f t="shared" si="8"/>
        <v>783.45000000000073</v>
      </c>
      <c r="IH99" s="26">
        <v>1814.5092000000018</v>
      </c>
      <c r="II99" s="27">
        <v>1212.1352000000009</v>
      </c>
      <c r="IJ99" s="27">
        <f t="shared" si="9"/>
        <v>602.37400000000093</v>
      </c>
    </row>
    <row r="100" spans="1:244" x14ac:dyDescent="0.2">
      <c r="A100" s="14" t="s">
        <v>103</v>
      </c>
      <c r="B100" s="14" t="str">
        <f t="shared" si="5"/>
        <v>35</v>
      </c>
      <c r="C100" s="14">
        <v>35008</v>
      </c>
      <c r="D100" s="14" t="s">
        <v>111</v>
      </c>
      <c r="N100" s="14">
        <v>11.79</v>
      </c>
      <c r="O100" s="14">
        <v>9.25</v>
      </c>
      <c r="Q100" s="14">
        <v>17.489999999999998</v>
      </c>
      <c r="R100" s="14">
        <v>3</v>
      </c>
      <c r="T100" s="14">
        <v>3.28</v>
      </c>
      <c r="V100" s="14">
        <v>1</v>
      </c>
      <c r="W100" s="14">
        <v>2.4700000000000002</v>
      </c>
      <c r="X100" s="14">
        <v>59.71</v>
      </c>
      <c r="Z100" s="14">
        <v>1</v>
      </c>
      <c r="AA100" s="14">
        <v>2</v>
      </c>
      <c r="AD100" s="14">
        <v>13.15</v>
      </c>
      <c r="AF100" s="14">
        <v>0.96</v>
      </c>
      <c r="AG100" s="14">
        <v>18.5</v>
      </c>
      <c r="AI100" s="14">
        <v>9.14</v>
      </c>
      <c r="AM100" s="14">
        <v>14.32</v>
      </c>
      <c r="AQ100" s="14">
        <v>12.99</v>
      </c>
      <c r="AR100" s="14">
        <v>22.7</v>
      </c>
      <c r="AX100" s="14">
        <v>51.03</v>
      </c>
      <c r="BA100" s="14">
        <v>12.54</v>
      </c>
      <c r="BE100" s="14">
        <v>8.39</v>
      </c>
      <c r="BF100" s="14">
        <v>65.72</v>
      </c>
      <c r="BJ100" s="14">
        <v>23.98</v>
      </c>
      <c r="BK100" s="14">
        <v>162.35999999999999</v>
      </c>
      <c r="BL100" s="14">
        <v>3</v>
      </c>
      <c r="BM100" s="14">
        <v>11.16</v>
      </c>
      <c r="BN100" s="14">
        <v>5.83</v>
      </c>
      <c r="BQ100" s="14">
        <v>3</v>
      </c>
      <c r="BU100" s="14">
        <v>12.39</v>
      </c>
      <c r="BW100" s="14">
        <v>10.52</v>
      </c>
      <c r="BX100" s="14">
        <v>252.86</v>
      </c>
      <c r="BZ100" s="14">
        <v>97.98</v>
      </c>
      <c r="CA100" s="14">
        <v>44.55</v>
      </c>
      <c r="CB100" s="14">
        <v>171.44</v>
      </c>
      <c r="CC100" s="14">
        <v>15.77</v>
      </c>
      <c r="CD100" s="14">
        <v>51.9</v>
      </c>
      <c r="CE100" s="14">
        <v>14.06</v>
      </c>
      <c r="CH100" s="14">
        <v>21.82</v>
      </c>
      <c r="CL100" s="14">
        <v>95.97</v>
      </c>
      <c r="CM100" s="14">
        <v>15.06</v>
      </c>
      <c r="CR100" s="14">
        <v>2</v>
      </c>
      <c r="CS100" s="14">
        <v>2</v>
      </c>
      <c r="CT100" s="14">
        <v>55.4</v>
      </c>
      <c r="CU100" s="14">
        <v>9.7900000000000009</v>
      </c>
      <c r="DC100" s="14">
        <v>132.12</v>
      </c>
      <c r="DF100" s="14">
        <v>46.45</v>
      </c>
      <c r="DK100" s="14">
        <v>60.82</v>
      </c>
      <c r="DL100" s="14">
        <v>175.92999999999998</v>
      </c>
      <c r="DM100" s="14">
        <v>11.21</v>
      </c>
      <c r="DN100" s="14">
        <v>2</v>
      </c>
      <c r="DO100" s="14">
        <v>29.11</v>
      </c>
      <c r="DP100" s="14">
        <v>4</v>
      </c>
      <c r="DQ100" s="14">
        <v>1</v>
      </c>
      <c r="DR100" s="14">
        <v>43.41</v>
      </c>
      <c r="DT100" s="14">
        <v>3.16</v>
      </c>
      <c r="DU100" s="14">
        <v>5.42</v>
      </c>
      <c r="DW100" s="14">
        <v>2.66</v>
      </c>
      <c r="DX100" s="14">
        <v>51.83</v>
      </c>
      <c r="DY100" s="14">
        <v>2</v>
      </c>
      <c r="DZ100" s="14">
        <v>45.04</v>
      </c>
      <c r="EA100" s="14">
        <v>26.33</v>
      </c>
      <c r="EB100" s="14">
        <v>4.3900000000000006</v>
      </c>
      <c r="ED100" s="14">
        <v>17</v>
      </c>
      <c r="EE100" s="14">
        <v>5.65</v>
      </c>
      <c r="EF100" s="14">
        <v>27.9</v>
      </c>
      <c r="EG100" s="14">
        <v>28.37</v>
      </c>
      <c r="EH100" s="14">
        <v>7.2200000000000006</v>
      </c>
      <c r="EL100" s="14">
        <v>77.37</v>
      </c>
      <c r="ES100" s="14">
        <v>6.98</v>
      </c>
      <c r="ET100" s="14">
        <v>6</v>
      </c>
      <c r="EV100" s="14">
        <v>11</v>
      </c>
      <c r="EZ100" s="14">
        <v>67.349999999999994</v>
      </c>
      <c r="FA100" s="14">
        <v>16.77</v>
      </c>
      <c r="FB100" s="14">
        <v>41.86</v>
      </c>
      <c r="FM100" s="14">
        <v>4</v>
      </c>
      <c r="FN100" s="14">
        <v>8</v>
      </c>
      <c r="FP100" s="14">
        <v>31.23</v>
      </c>
      <c r="FT100" s="14">
        <v>4</v>
      </c>
      <c r="FU100" s="14">
        <v>6</v>
      </c>
      <c r="FW100" s="14">
        <v>3</v>
      </c>
      <c r="FX100" s="14">
        <v>48.61</v>
      </c>
      <c r="FY100" s="14">
        <v>2</v>
      </c>
      <c r="FZ100" s="14">
        <v>1</v>
      </c>
      <c r="GA100" s="14">
        <v>3</v>
      </c>
      <c r="GC100" s="14">
        <v>5.98</v>
      </c>
      <c r="GD100" s="14">
        <v>18</v>
      </c>
      <c r="GH100" s="14">
        <v>1</v>
      </c>
      <c r="GJ100" s="14">
        <v>2.67</v>
      </c>
      <c r="GK100" s="14">
        <v>3.75</v>
      </c>
      <c r="GM100" s="14">
        <v>18.310000000000002</v>
      </c>
      <c r="GN100" s="14">
        <v>5</v>
      </c>
      <c r="GQ100" s="14">
        <v>41.95</v>
      </c>
      <c r="GT100" s="14">
        <v>9.91</v>
      </c>
      <c r="HB100" s="14">
        <v>1.33</v>
      </c>
      <c r="HC100" s="14">
        <v>3.71</v>
      </c>
      <c r="HG100" s="14">
        <v>1.92</v>
      </c>
      <c r="HJ100" s="14">
        <v>1</v>
      </c>
      <c r="HL100" s="14">
        <v>1</v>
      </c>
      <c r="HO100" s="14">
        <v>32.630000000000003</v>
      </c>
      <c r="HP100" s="14">
        <v>4.58</v>
      </c>
      <c r="HS100" s="14">
        <v>71.959999999999994</v>
      </c>
      <c r="HZ100" s="14">
        <v>3</v>
      </c>
      <c r="IA100" s="14">
        <v>1.02</v>
      </c>
      <c r="IB100" s="14">
        <v>3</v>
      </c>
      <c r="IC100" s="14">
        <v>1</v>
      </c>
      <c r="ID100" s="14">
        <v>39.65</v>
      </c>
      <c r="IE100" s="26">
        <f t="shared" si="6"/>
        <v>2766.83</v>
      </c>
      <c r="IF100" s="27">
        <f t="shared" si="7"/>
        <v>1555.3899999999999</v>
      </c>
      <c r="IG100" s="27">
        <f t="shared" si="8"/>
        <v>1211.44</v>
      </c>
      <c r="IH100" s="26">
        <v>2386.9460000000004</v>
      </c>
      <c r="II100" s="27">
        <v>1497.5720000000001</v>
      </c>
      <c r="IJ100" s="27">
        <f t="shared" si="9"/>
        <v>889.37400000000025</v>
      </c>
    </row>
    <row r="101" spans="1:244" x14ac:dyDescent="0.2">
      <c r="A101" s="14" t="s">
        <v>103</v>
      </c>
      <c r="B101" s="14" t="str">
        <f t="shared" si="5"/>
        <v>35</v>
      </c>
      <c r="C101" s="14">
        <v>35009</v>
      </c>
      <c r="D101" s="14" t="s">
        <v>112</v>
      </c>
      <c r="M101" s="14">
        <v>15.9</v>
      </c>
      <c r="N101" s="14">
        <v>2.76</v>
      </c>
      <c r="O101" s="14">
        <v>11.58</v>
      </c>
      <c r="P101" s="14">
        <v>1</v>
      </c>
      <c r="R101" s="14">
        <v>12.4</v>
      </c>
      <c r="V101" s="14">
        <v>16.190000000000001</v>
      </c>
      <c r="W101" s="14">
        <v>29.85</v>
      </c>
      <c r="X101" s="14">
        <v>56.879999999999995</v>
      </c>
      <c r="Z101" s="14">
        <v>49.35</v>
      </c>
      <c r="AC101" s="14">
        <v>1</v>
      </c>
      <c r="AD101" s="14">
        <v>17.41</v>
      </c>
      <c r="AF101" s="14">
        <v>1.41</v>
      </c>
      <c r="AG101" s="14">
        <v>6.23</v>
      </c>
      <c r="AN101" s="14">
        <v>1.23</v>
      </c>
      <c r="AR101" s="14">
        <v>114.58999999999999</v>
      </c>
      <c r="AX101" s="14">
        <v>13.33</v>
      </c>
      <c r="AY101" s="14">
        <v>1</v>
      </c>
      <c r="BF101" s="14">
        <v>121.33</v>
      </c>
      <c r="BJ101" s="14">
        <v>12.94</v>
      </c>
      <c r="BK101" s="14">
        <v>134.57999999999998</v>
      </c>
      <c r="BL101" s="14">
        <v>6.69</v>
      </c>
      <c r="BM101" s="14">
        <v>22.98</v>
      </c>
      <c r="BN101" s="14">
        <v>32.380000000000003</v>
      </c>
      <c r="BU101" s="14">
        <v>40.65</v>
      </c>
      <c r="CA101" s="14">
        <v>1</v>
      </c>
      <c r="CB101" s="14">
        <v>11.44</v>
      </c>
      <c r="CC101" s="14">
        <v>32.04</v>
      </c>
      <c r="CD101" s="14">
        <v>32.1</v>
      </c>
      <c r="CE101" s="14">
        <v>46.62</v>
      </c>
      <c r="CH101" s="14">
        <v>71.97</v>
      </c>
      <c r="CM101" s="14">
        <v>1</v>
      </c>
      <c r="CP101" s="14">
        <v>1</v>
      </c>
      <c r="CT101" s="14">
        <v>17.399999999999999</v>
      </c>
      <c r="CU101" s="14">
        <v>1</v>
      </c>
      <c r="DF101" s="14">
        <v>28.409999999999997</v>
      </c>
      <c r="DJ101" s="14">
        <v>5</v>
      </c>
      <c r="DK101" s="14">
        <v>54.75</v>
      </c>
      <c r="DL101" s="14">
        <v>41.730000000000004</v>
      </c>
      <c r="DM101" s="14">
        <v>6</v>
      </c>
      <c r="DN101" s="14">
        <v>12.17</v>
      </c>
      <c r="DO101" s="14">
        <v>12</v>
      </c>
      <c r="DP101" s="14">
        <v>1</v>
      </c>
      <c r="DQ101" s="14">
        <v>2</v>
      </c>
      <c r="DR101" s="14">
        <v>31</v>
      </c>
      <c r="DT101" s="14">
        <v>16.7</v>
      </c>
      <c r="DU101" s="14">
        <v>3</v>
      </c>
      <c r="DV101" s="14">
        <v>6</v>
      </c>
      <c r="DW101" s="14">
        <v>7.08</v>
      </c>
      <c r="DX101" s="14">
        <v>20.62</v>
      </c>
      <c r="DY101" s="14">
        <v>3</v>
      </c>
      <c r="DZ101" s="14">
        <v>15.26</v>
      </c>
      <c r="EA101" s="14">
        <v>16.5</v>
      </c>
      <c r="EB101" s="14">
        <v>4</v>
      </c>
      <c r="ED101" s="14">
        <v>6</v>
      </c>
      <c r="EE101" s="14">
        <v>7</v>
      </c>
      <c r="EF101" s="14">
        <v>16.8</v>
      </c>
      <c r="EG101" s="14">
        <v>2.9299999999999997</v>
      </c>
      <c r="EH101" s="14">
        <v>4.7200000000000006</v>
      </c>
      <c r="EL101" s="14">
        <v>17.36</v>
      </c>
      <c r="ET101" s="14">
        <v>2</v>
      </c>
      <c r="EV101" s="14">
        <v>4.33</v>
      </c>
      <c r="EZ101" s="14">
        <v>71.759999999999991</v>
      </c>
      <c r="FA101" s="14">
        <v>10.67</v>
      </c>
      <c r="FB101" s="14">
        <v>18.37</v>
      </c>
      <c r="FF101" s="14">
        <v>1</v>
      </c>
      <c r="FM101" s="14">
        <v>4</v>
      </c>
      <c r="FN101" s="14">
        <v>9.7199999999999989</v>
      </c>
      <c r="FP101" s="14">
        <v>7</v>
      </c>
      <c r="FT101" s="14">
        <v>2</v>
      </c>
      <c r="FU101" s="14">
        <v>2</v>
      </c>
      <c r="FW101" s="14">
        <v>3</v>
      </c>
      <c r="FX101" s="14">
        <v>32.14</v>
      </c>
      <c r="FY101" s="14">
        <v>2</v>
      </c>
      <c r="FZ101" s="14">
        <v>3</v>
      </c>
      <c r="GA101" s="14">
        <v>10.210000000000001</v>
      </c>
      <c r="GC101" s="14">
        <v>3</v>
      </c>
      <c r="GD101" s="14">
        <v>16</v>
      </c>
      <c r="GE101" s="14">
        <v>4</v>
      </c>
      <c r="GJ101" s="14">
        <v>6</v>
      </c>
      <c r="GL101" s="14">
        <v>1</v>
      </c>
      <c r="GM101" s="14">
        <v>8</v>
      </c>
      <c r="GN101" s="14">
        <v>5</v>
      </c>
      <c r="GQ101" s="14">
        <v>1</v>
      </c>
      <c r="GT101" s="14">
        <v>20.52</v>
      </c>
      <c r="GV101" s="14">
        <v>1</v>
      </c>
      <c r="HC101" s="14">
        <v>1.92</v>
      </c>
      <c r="HD101" s="14">
        <v>7.94</v>
      </c>
      <c r="HG101" s="14">
        <v>1.67</v>
      </c>
      <c r="HL101" s="14">
        <v>2</v>
      </c>
      <c r="HO101" s="14">
        <v>10</v>
      </c>
      <c r="HP101" s="14">
        <v>2</v>
      </c>
      <c r="HR101" s="14">
        <v>2</v>
      </c>
      <c r="HT101" s="14">
        <v>1</v>
      </c>
      <c r="HW101" s="14">
        <v>1</v>
      </c>
      <c r="IB101" s="14">
        <v>16.899999999999999</v>
      </c>
      <c r="IC101" s="14">
        <v>1</v>
      </c>
      <c r="ID101" s="14">
        <v>20.43</v>
      </c>
      <c r="IE101" s="26">
        <f t="shared" si="6"/>
        <v>1596.8400000000001</v>
      </c>
      <c r="IF101" s="27">
        <f t="shared" si="7"/>
        <v>939.23</v>
      </c>
      <c r="IG101" s="27">
        <f t="shared" si="8"/>
        <v>657.61000000000013</v>
      </c>
      <c r="IH101" s="26">
        <v>1364.4140000000002</v>
      </c>
      <c r="II101" s="27">
        <v>836.72799999999995</v>
      </c>
      <c r="IJ101" s="27">
        <f t="shared" si="9"/>
        <v>527.68600000000026</v>
      </c>
    </row>
    <row r="102" spans="1:244" x14ac:dyDescent="0.2">
      <c r="A102" s="14" t="s">
        <v>103</v>
      </c>
      <c r="B102" s="14" t="str">
        <f t="shared" si="5"/>
        <v>35</v>
      </c>
      <c r="C102" s="14">
        <v>35010</v>
      </c>
      <c r="D102" s="14" t="s">
        <v>113</v>
      </c>
      <c r="M102" s="14">
        <v>58.95</v>
      </c>
      <c r="O102" s="14">
        <v>12.78</v>
      </c>
      <c r="P102" s="14">
        <v>2</v>
      </c>
      <c r="R102" s="14">
        <v>176.05</v>
      </c>
      <c r="Z102" s="14">
        <v>1</v>
      </c>
      <c r="AD102" s="14">
        <v>2</v>
      </c>
      <c r="AF102" s="14">
        <v>8.7899999999999991</v>
      </c>
      <c r="AR102" s="14">
        <v>2</v>
      </c>
      <c r="AS102" s="14">
        <v>3</v>
      </c>
      <c r="BF102" s="14">
        <v>10.01</v>
      </c>
      <c r="BK102" s="14">
        <v>14.69</v>
      </c>
      <c r="BL102" s="14">
        <v>5.0199999999999996</v>
      </c>
      <c r="BM102" s="14">
        <v>105.14</v>
      </c>
      <c r="BZ102" s="14">
        <v>0</v>
      </c>
      <c r="CA102" s="14">
        <v>15.03</v>
      </c>
      <c r="CE102" s="14">
        <v>7.61</v>
      </c>
      <c r="CM102" s="14">
        <v>21.4</v>
      </c>
      <c r="CT102" s="14">
        <v>3</v>
      </c>
      <c r="CV102" s="14">
        <v>1</v>
      </c>
      <c r="DD102" s="14">
        <v>1</v>
      </c>
      <c r="DF102" s="14">
        <v>10.4</v>
      </c>
      <c r="DK102" s="14">
        <v>35.730000000000004</v>
      </c>
      <c r="DL102" s="14">
        <v>57.809999999999995</v>
      </c>
      <c r="DM102" s="14">
        <v>3.55</v>
      </c>
      <c r="DO102" s="14">
        <v>10.52</v>
      </c>
      <c r="DP102" s="14">
        <v>4</v>
      </c>
      <c r="DR102" s="14">
        <v>14.75</v>
      </c>
      <c r="DS102" s="14">
        <v>3</v>
      </c>
      <c r="DT102" s="14">
        <v>126.03</v>
      </c>
      <c r="DU102" s="14">
        <v>5.6</v>
      </c>
      <c r="DV102" s="14">
        <v>2</v>
      </c>
      <c r="DX102" s="14">
        <v>20.79</v>
      </c>
      <c r="DZ102" s="14">
        <v>16.23</v>
      </c>
      <c r="EA102" s="14">
        <v>3</v>
      </c>
      <c r="EB102" s="14">
        <v>3</v>
      </c>
      <c r="ED102" s="14">
        <v>8</v>
      </c>
      <c r="EE102" s="14">
        <v>4</v>
      </c>
      <c r="EF102" s="14">
        <v>17.600000000000001</v>
      </c>
      <c r="EG102" s="14">
        <v>1.67</v>
      </c>
      <c r="EH102" s="14">
        <v>3</v>
      </c>
      <c r="EK102" s="14">
        <v>1</v>
      </c>
      <c r="EL102" s="14">
        <v>16.68</v>
      </c>
      <c r="ER102" s="14">
        <v>114.53</v>
      </c>
      <c r="ES102" s="14">
        <v>395.01</v>
      </c>
      <c r="ET102" s="14">
        <v>2</v>
      </c>
      <c r="EV102" s="14">
        <v>6.75</v>
      </c>
      <c r="EZ102" s="14">
        <v>61.440000000000005</v>
      </c>
      <c r="FB102" s="14">
        <v>30.57</v>
      </c>
      <c r="FM102" s="14">
        <v>2</v>
      </c>
      <c r="FP102" s="14">
        <v>18.920000000000002</v>
      </c>
      <c r="FR102" s="14">
        <v>11.22</v>
      </c>
      <c r="FT102" s="14">
        <v>1</v>
      </c>
      <c r="FU102" s="14">
        <v>2</v>
      </c>
      <c r="FW102" s="14">
        <v>3</v>
      </c>
      <c r="FX102" s="14">
        <v>20.25</v>
      </c>
      <c r="FY102" s="14">
        <v>4.71</v>
      </c>
      <c r="FZ102" s="14">
        <v>2</v>
      </c>
      <c r="GA102" s="14">
        <v>5.5</v>
      </c>
      <c r="GC102" s="14">
        <v>2.83</v>
      </c>
      <c r="GD102" s="14">
        <v>9.92</v>
      </c>
      <c r="GF102" s="14">
        <v>1</v>
      </c>
      <c r="GH102" s="14">
        <v>1</v>
      </c>
      <c r="GJ102" s="14">
        <v>1</v>
      </c>
      <c r="GK102" s="14">
        <v>1</v>
      </c>
      <c r="GL102" s="14">
        <v>1</v>
      </c>
      <c r="GM102" s="14">
        <v>13</v>
      </c>
      <c r="GN102" s="14">
        <v>3</v>
      </c>
      <c r="GQ102" s="14">
        <v>5</v>
      </c>
      <c r="GT102" s="14">
        <v>3.29</v>
      </c>
      <c r="GV102" s="14">
        <v>5</v>
      </c>
      <c r="HB102" s="14">
        <v>3.98</v>
      </c>
      <c r="HG102" s="14">
        <v>104.41</v>
      </c>
      <c r="HL102" s="14">
        <v>1</v>
      </c>
      <c r="HO102" s="14">
        <v>5</v>
      </c>
      <c r="HP102" s="14">
        <v>1</v>
      </c>
      <c r="HT102" s="14">
        <v>0.97</v>
      </c>
      <c r="HU102" s="14">
        <v>1</v>
      </c>
      <c r="HW102" s="14">
        <v>2</v>
      </c>
      <c r="IC102" s="14">
        <v>2</v>
      </c>
      <c r="ID102" s="14">
        <v>15.54</v>
      </c>
      <c r="IE102" s="26">
        <f t="shared" si="6"/>
        <v>1683.67</v>
      </c>
      <c r="IF102" s="27">
        <f t="shared" si="7"/>
        <v>450.46999999999997</v>
      </c>
      <c r="IG102" s="27">
        <f t="shared" si="8"/>
        <v>1233.2</v>
      </c>
      <c r="IH102" s="26">
        <v>1480.4000000000005</v>
      </c>
      <c r="II102" s="27">
        <v>566.84</v>
      </c>
      <c r="IJ102" s="27">
        <f t="shared" si="9"/>
        <v>913.56000000000051</v>
      </c>
    </row>
    <row r="103" spans="1:244" x14ac:dyDescent="0.2">
      <c r="A103" s="14" t="s">
        <v>103</v>
      </c>
      <c r="B103" s="14" t="str">
        <f t="shared" si="5"/>
        <v>35</v>
      </c>
      <c r="C103" s="14">
        <v>35011</v>
      </c>
      <c r="D103" s="14" t="s">
        <v>114</v>
      </c>
      <c r="F103" s="14">
        <v>27.38</v>
      </c>
      <c r="I103" s="14">
        <v>3</v>
      </c>
      <c r="M103" s="14">
        <v>24.85</v>
      </c>
      <c r="O103" s="14">
        <v>60.09</v>
      </c>
      <c r="P103" s="14">
        <v>0.12</v>
      </c>
      <c r="Q103" s="14">
        <v>5</v>
      </c>
      <c r="X103" s="14">
        <v>1</v>
      </c>
      <c r="AD103" s="14">
        <v>5.1400000000000006</v>
      </c>
      <c r="AL103" s="14">
        <v>8.99</v>
      </c>
      <c r="AR103" s="14">
        <v>9.7899999999999991</v>
      </c>
      <c r="AU103" s="14">
        <v>35.03</v>
      </c>
      <c r="AV103" s="14">
        <v>14.25</v>
      </c>
      <c r="AY103" s="14">
        <v>14.38</v>
      </c>
      <c r="BC103" s="14">
        <v>11</v>
      </c>
      <c r="BF103" s="14">
        <v>40.42</v>
      </c>
      <c r="BK103" s="14">
        <v>10.74</v>
      </c>
      <c r="BM103" s="14">
        <v>12.45</v>
      </c>
      <c r="BU103" s="14">
        <v>1.54</v>
      </c>
      <c r="CB103" s="14">
        <v>35</v>
      </c>
      <c r="CM103" s="14">
        <v>9</v>
      </c>
      <c r="CT103" s="14">
        <v>3.26</v>
      </c>
      <c r="CU103" s="14">
        <v>1</v>
      </c>
      <c r="DA103" s="14">
        <v>1</v>
      </c>
      <c r="DF103" s="14">
        <v>16.939999999999998</v>
      </c>
      <c r="DJ103" s="14">
        <v>1</v>
      </c>
      <c r="DK103" s="14">
        <v>41.05</v>
      </c>
      <c r="DL103" s="14">
        <v>42.44</v>
      </c>
      <c r="DM103" s="14">
        <v>4</v>
      </c>
      <c r="DO103" s="14">
        <v>10.199999999999999</v>
      </c>
      <c r="DR103" s="14">
        <v>7</v>
      </c>
      <c r="DS103" s="14">
        <v>2</v>
      </c>
      <c r="DT103" s="14">
        <v>4.2799999999999994</v>
      </c>
      <c r="DU103" s="14">
        <v>5</v>
      </c>
      <c r="DX103" s="14">
        <v>9.6300000000000008</v>
      </c>
      <c r="DZ103" s="14">
        <v>14.16</v>
      </c>
      <c r="EA103" s="14">
        <v>13.16</v>
      </c>
      <c r="EB103" s="14">
        <v>1</v>
      </c>
      <c r="ED103" s="14">
        <v>9.77</v>
      </c>
      <c r="EE103" s="14">
        <v>3</v>
      </c>
      <c r="EF103" s="14">
        <v>7.87</v>
      </c>
      <c r="EG103" s="14">
        <v>8</v>
      </c>
      <c r="EK103" s="14">
        <v>8.5500000000000007</v>
      </c>
      <c r="EL103" s="14">
        <v>24.78</v>
      </c>
      <c r="EQ103" s="14">
        <v>1</v>
      </c>
      <c r="ET103" s="14">
        <v>5</v>
      </c>
      <c r="EW103" s="14">
        <v>3.96</v>
      </c>
      <c r="EZ103" s="14">
        <v>81.34</v>
      </c>
      <c r="FB103" s="14">
        <v>15.93</v>
      </c>
      <c r="FE103" s="14">
        <v>1</v>
      </c>
      <c r="FM103" s="14">
        <v>5</v>
      </c>
      <c r="FP103" s="14">
        <v>12.42</v>
      </c>
      <c r="FT103" s="14">
        <v>3</v>
      </c>
      <c r="FU103" s="14">
        <v>3</v>
      </c>
      <c r="FX103" s="14">
        <v>23</v>
      </c>
      <c r="FZ103" s="14">
        <v>1</v>
      </c>
      <c r="GA103" s="14">
        <v>6.33</v>
      </c>
      <c r="GC103" s="14">
        <v>2</v>
      </c>
      <c r="GD103" s="14">
        <v>20.82</v>
      </c>
      <c r="GG103" s="14">
        <v>1</v>
      </c>
      <c r="GH103" s="14">
        <v>1</v>
      </c>
      <c r="GJ103" s="14">
        <v>1.98</v>
      </c>
      <c r="GK103" s="14">
        <v>1</v>
      </c>
      <c r="GM103" s="14">
        <v>6.8</v>
      </c>
      <c r="GQ103" s="14">
        <v>1</v>
      </c>
      <c r="HB103" s="14">
        <v>3.09</v>
      </c>
      <c r="HC103" s="14">
        <v>2</v>
      </c>
      <c r="HG103" s="14">
        <v>1.0900000000000001</v>
      </c>
      <c r="HO103" s="14">
        <v>5</v>
      </c>
      <c r="HP103" s="14">
        <v>3</v>
      </c>
      <c r="HU103" s="14">
        <v>39.71</v>
      </c>
      <c r="HW103" s="14">
        <v>5</v>
      </c>
      <c r="HZ103" s="14">
        <v>5.14</v>
      </c>
      <c r="IB103" s="14">
        <v>1</v>
      </c>
      <c r="IC103" s="14">
        <v>2</v>
      </c>
      <c r="ID103" s="14">
        <v>21.91</v>
      </c>
      <c r="IE103" s="26">
        <f t="shared" si="6"/>
        <v>854.78000000000009</v>
      </c>
      <c r="IF103" s="27">
        <f t="shared" si="7"/>
        <v>307.05</v>
      </c>
      <c r="IG103" s="27">
        <f t="shared" si="8"/>
        <v>547.73</v>
      </c>
      <c r="IH103" s="26">
        <v>767.75239999999985</v>
      </c>
      <c r="II103" s="27">
        <v>317.83440000000007</v>
      </c>
      <c r="IJ103" s="27">
        <f t="shared" si="9"/>
        <v>449.91799999999978</v>
      </c>
    </row>
    <row r="104" spans="1:244" x14ac:dyDescent="0.2">
      <c r="A104" s="14" t="s">
        <v>103</v>
      </c>
      <c r="B104" s="14" t="str">
        <f t="shared" si="5"/>
        <v>35</v>
      </c>
      <c r="C104" s="14">
        <v>35012</v>
      </c>
      <c r="D104" s="14" t="s">
        <v>115</v>
      </c>
      <c r="F104" s="14">
        <v>55.879999999999995</v>
      </c>
      <c r="I104" s="14">
        <v>37.93</v>
      </c>
      <c r="M104" s="14">
        <v>5.18</v>
      </c>
      <c r="N104" s="14">
        <v>9</v>
      </c>
      <c r="O104" s="14">
        <v>19.75</v>
      </c>
      <c r="P104" s="14">
        <v>8.56</v>
      </c>
      <c r="W104" s="14">
        <v>12.66</v>
      </c>
      <c r="X104" s="14">
        <v>8</v>
      </c>
      <c r="Z104" s="14">
        <v>17.670000000000002</v>
      </c>
      <c r="AC104" s="14">
        <v>13.04</v>
      </c>
      <c r="AD104" s="14">
        <v>113.36000000000001</v>
      </c>
      <c r="AF104" s="14">
        <v>55.3</v>
      </c>
      <c r="AG104" s="14">
        <v>7.97</v>
      </c>
      <c r="AH104" s="14">
        <v>3</v>
      </c>
      <c r="AL104" s="14">
        <v>0</v>
      </c>
      <c r="AR104" s="14">
        <v>8.3000000000000007</v>
      </c>
      <c r="AT104" s="14">
        <v>4.5</v>
      </c>
      <c r="AU104" s="14">
        <v>1430.75</v>
      </c>
      <c r="AV104" s="14">
        <v>14.850000000000001</v>
      </c>
      <c r="AY104" s="14">
        <v>103.59</v>
      </c>
      <c r="AZ104" s="14">
        <v>10.98</v>
      </c>
      <c r="BA104" s="14">
        <v>112.88</v>
      </c>
      <c r="BB104" s="14">
        <v>12.33</v>
      </c>
      <c r="BF104" s="14">
        <v>169.48000000000002</v>
      </c>
      <c r="BK104" s="14">
        <v>114.92999999999999</v>
      </c>
      <c r="BL104" s="14">
        <v>26.43</v>
      </c>
      <c r="BM104" s="14">
        <v>35.89</v>
      </c>
      <c r="BN104" s="14">
        <v>1</v>
      </c>
      <c r="BO104" s="14">
        <v>1</v>
      </c>
      <c r="BU104" s="14">
        <v>32.76</v>
      </c>
      <c r="BZ104" s="14">
        <v>21.89</v>
      </c>
      <c r="CA104" s="14">
        <v>11.94</v>
      </c>
      <c r="CB104" s="14">
        <v>236.10000000000002</v>
      </c>
      <c r="CC104" s="14">
        <v>0</v>
      </c>
      <c r="CD104" s="14">
        <v>17.77</v>
      </c>
      <c r="CE104" s="14">
        <v>519.41</v>
      </c>
      <c r="CM104" s="14">
        <v>2</v>
      </c>
      <c r="CN104" s="14">
        <v>1</v>
      </c>
      <c r="CR104" s="14">
        <v>2</v>
      </c>
      <c r="CS104" s="14">
        <v>11.5</v>
      </c>
      <c r="CT104" s="14">
        <v>200.71</v>
      </c>
      <c r="CU104" s="14">
        <v>113.11</v>
      </c>
      <c r="CV104" s="14">
        <v>14.83</v>
      </c>
      <c r="DB104" s="14">
        <v>1</v>
      </c>
      <c r="DC104" s="14">
        <v>7</v>
      </c>
      <c r="DE104" s="14">
        <v>0</v>
      </c>
      <c r="DF104" s="14">
        <v>67.06</v>
      </c>
      <c r="DJ104" s="14">
        <v>8.09</v>
      </c>
      <c r="DK104" s="14">
        <v>99.39</v>
      </c>
      <c r="DL104" s="14">
        <v>160.20000000000002</v>
      </c>
      <c r="DM104" s="14">
        <v>21.31</v>
      </c>
      <c r="DN104" s="14">
        <v>34.879999999999995</v>
      </c>
      <c r="DO104" s="14">
        <v>95.82</v>
      </c>
      <c r="DP104" s="14">
        <v>34.25</v>
      </c>
      <c r="DQ104" s="14">
        <v>8.33</v>
      </c>
      <c r="DR104" s="14">
        <v>131.12</v>
      </c>
      <c r="DT104" s="14">
        <v>9.9600000000000009</v>
      </c>
      <c r="DU104" s="14">
        <v>91.740000000000009</v>
      </c>
      <c r="DV104" s="14">
        <v>1</v>
      </c>
      <c r="DW104" s="14">
        <v>60.29</v>
      </c>
      <c r="DX104" s="14">
        <v>255.26999999999998</v>
      </c>
      <c r="DY104" s="14">
        <v>27</v>
      </c>
      <c r="DZ104" s="14">
        <v>157.81</v>
      </c>
      <c r="EA104" s="14">
        <v>52.63</v>
      </c>
      <c r="EB104" s="14">
        <v>29.17</v>
      </c>
      <c r="EC104" s="14">
        <v>8.76</v>
      </c>
      <c r="ED104" s="14">
        <v>28.53</v>
      </c>
      <c r="EE104" s="14">
        <v>21.75</v>
      </c>
      <c r="EF104" s="14">
        <v>100.22</v>
      </c>
      <c r="EG104" s="14">
        <v>35.900000000000006</v>
      </c>
      <c r="EH104" s="14">
        <v>9.52</v>
      </c>
      <c r="EK104" s="14">
        <v>5.81</v>
      </c>
      <c r="EL104" s="14">
        <v>189.97</v>
      </c>
      <c r="ER104" s="14">
        <v>1</v>
      </c>
      <c r="ES104" s="14">
        <v>62.120000000000005</v>
      </c>
      <c r="ET104" s="14">
        <v>11</v>
      </c>
      <c r="EV104" s="14">
        <v>8.25</v>
      </c>
      <c r="EW104" s="14">
        <v>3.98</v>
      </c>
      <c r="EZ104" s="14">
        <v>256.81</v>
      </c>
      <c r="FB104" s="14">
        <v>98.73</v>
      </c>
      <c r="FE104" s="14">
        <v>3</v>
      </c>
      <c r="FL104" s="14">
        <v>1</v>
      </c>
      <c r="FM104" s="14">
        <v>21.32</v>
      </c>
      <c r="FN104" s="14">
        <v>3.48</v>
      </c>
      <c r="FP104" s="14">
        <v>72.900000000000006</v>
      </c>
      <c r="FQ104" s="14">
        <v>0</v>
      </c>
      <c r="FT104" s="14">
        <v>7.9</v>
      </c>
      <c r="FU104" s="14">
        <v>24.4</v>
      </c>
      <c r="FW104" s="14">
        <v>28.93</v>
      </c>
      <c r="FX104" s="14">
        <v>106.67</v>
      </c>
      <c r="FY104" s="14">
        <v>14</v>
      </c>
      <c r="FZ104" s="14">
        <v>17</v>
      </c>
      <c r="GA104" s="14">
        <v>50.279999999999994</v>
      </c>
      <c r="GC104" s="14">
        <v>20.39</v>
      </c>
      <c r="GD104" s="14">
        <v>28.92</v>
      </c>
      <c r="GE104" s="14">
        <v>1</v>
      </c>
      <c r="GF104" s="14">
        <v>4.42</v>
      </c>
      <c r="GH104" s="14">
        <v>3.35</v>
      </c>
      <c r="GI104" s="14">
        <v>0.83</v>
      </c>
      <c r="GJ104" s="14">
        <v>47.54</v>
      </c>
      <c r="GK104" s="14">
        <v>9</v>
      </c>
      <c r="GL104" s="14">
        <v>1</v>
      </c>
      <c r="GM104" s="14">
        <v>17.86</v>
      </c>
      <c r="GN104" s="14">
        <v>4</v>
      </c>
      <c r="GO104" s="14">
        <v>1</v>
      </c>
      <c r="GQ104" s="14">
        <v>1</v>
      </c>
      <c r="GT104" s="14">
        <v>248.96</v>
      </c>
      <c r="GV104" s="14">
        <v>6.7</v>
      </c>
      <c r="HB104" s="14">
        <v>45.93</v>
      </c>
      <c r="HC104" s="14">
        <v>10.02</v>
      </c>
      <c r="HD104" s="14">
        <v>5</v>
      </c>
      <c r="HG104" s="14">
        <v>25.81</v>
      </c>
      <c r="HI104" s="14">
        <v>41.62</v>
      </c>
      <c r="HL104" s="14">
        <v>8</v>
      </c>
      <c r="HM104" s="14">
        <v>1</v>
      </c>
      <c r="HO104" s="14">
        <v>28.310000000000002</v>
      </c>
      <c r="HP104" s="14">
        <v>16.510000000000002</v>
      </c>
      <c r="HS104" s="14">
        <v>6.75</v>
      </c>
      <c r="HW104" s="14">
        <v>10</v>
      </c>
      <c r="HY104" s="14">
        <v>11.01</v>
      </c>
      <c r="HZ104" s="14">
        <v>4.13</v>
      </c>
      <c r="IA104" s="14">
        <v>3</v>
      </c>
      <c r="IB104" s="14">
        <v>2</v>
      </c>
      <c r="IC104" s="14">
        <v>4</v>
      </c>
      <c r="ID104" s="14">
        <v>86.91</v>
      </c>
      <c r="IE104" s="26">
        <f t="shared" si="6"/>
        <v>6851.75</v>
      </c>
      <c r="IF104" s="27">
        <f t="shared" si="7"/>
        <v>3551.3499999999995</v>
      </c>
      <c r="IG104" s="27">
        <f t="shared" si="8"/>
        <v>3300.4000000000005</v>
      </c>
      <c r="IH104" s="26">
        <v>4946.1416000000017</v>
      </c>
      <c r="II104" s="27">
        <v>2582.9316000000017</v>
      </c>
      <c r="IJ104" s="27">
        <f t="shared" si="9"/>
        <v>2363.21</v>
      </c>
    </row>
    <row r="105" spans="1:244" x14ac:dyDescent="0.2">
      <c r="A105" s="14" t="s">
        <v>103</v>
      </c>
      <c r="B105" s="14" t="str">
        <f t="shared" si="5"/>
        <v>35</v>
      </c>
      <c r="C105" s="14">
        <v>35013</v>
      </c>
      <c r="D105" s="14" t="s">
        <v>116</v>
      </c>
      <c r="I105" s="14">
        <v>18</v>
      </c>
      <c r="M105" s="14">
        <v>9.9700000000000006</v>
      </c>
      <c r="O105" s="14">
        <v>5</v>
      </c>
      <c r="AD105" s="14">
        <v>12.33</v>
      </c>
      <c r="AX105" s="14">
        <v>7</v>
      </c>
      <c r="AY105" s="14">
        <v>1</v>
      </c>
      <c r="BF105" s="14">
        <v>10.130000000000001</v>
      </c>
      <c r="BK105" s="14">
        <v>1</v>
      </c>
      <c r="BM105" s="14">
        <v>1</v>
      </c>
      <c r="BZ105" s="14">
        <v>17.149999999999999</v>
      </c>
      <c r="CB105" s="14">
        <v>2.82</v>
      </c>
      <c r="CC105" s="14">
        <v>1</v>
      </c>
      <c r="CH105" s="14">
        <v>24.900000000000002</v>
      </c>
      <c r="CM105" s="14">
        <v>3</v>
      </c>
      <c r="CN105" s="14">
        <v>2</v>
      </c>
      <c r="CR105" s="14">
        <v>1</v>
      </c>
      <c r="CT105" s="14">
        <v>18.89</v>
      </c>
      <c r="DF105" s="14">
        <v>27.21</v>
      </c>
      <c r="DJ105" s="14">
        <v>3</v>
      </c>
      <c r="DK105" s="14">
        <v>31</v>
      </c>
      <c r="DL105" s="14">
        <v>70.62</v>
      </c>
      <c r="DM105" s="14">
        <v>10.49</v>
      </c>
      <c r="DN105" s="14">
        <v>1</v>
      </c>
      <c r="DO105" s="14">
        <v>12</v>
      </c>
      <c r="DP105" s="14">
        <v>4.62</v>
      </c>
      <c r="DR105" s="14">
        <v>22.98</v>
      </c>
      <c r="DT105" s="14">
        <v>4</v>
      </c>
      <c r="DX105" s="14">
        <v>9</v>
      </c>
      <c r="DY105" s="14">
        <v>1</v>
      </c>
      <c r="DZ105" s="14">
        <v>57.179999999999993</v>
      </c>
      <c r="EA105" s="14">
        <v>24.78</v>
      </c>
      <c r="EB105" s="14">
        <v>2</v>
      </c>
      <c r="ED105" s="14">
        <v>10.75</v>
      </c>
      <c r="EF105" s="14">
        <v>25.5</v>
      </c>
      <c r="EG105" s="14">
        <v>7.09</v>
      </c>
      <c r="EH105" s="14">
        <v>1</v>
      </c>
      <c r="EK105" s="14">
        <v>9.73</v>
      </c>
      <c r="EL105" s="14">
        <v>6.83</v>
      </c>
      <c r="ET105" s="14">
        <v>10.17</v>
      </c>
      <c r="EV105" s="14">
        <v>7.97</v>
      </c>
      <c r="EW105" s="14">
        <v>6.37</v>
      </c>
      <c r="EZ105" s="14">
        <v>58.120000000000005</v>
      </c>
      <c r="FA105" s="14">
        <v>3.28</v>
      </c>
      <c r="FB105" s="14">
        <v>25.3</v>
      </c>
      <c r="FI105" s="14">
        <v>3</v>
      </c>
      <c r="FM105" s="14">
        <v>1.6</v>
      </c>
      <c r="FP105" s="14">
        <v>20</v>
      </c>
      <c r="FT105" s="14">
        <v>1</v>
      </c>
      <c r="FU105" s="14">
        <v>4</v>
      </c>
      <c r="FX105" s="14">
        <v>7</v>
      </c>
      <c r="FY105" s="14">
        <v>3</v>
      </c>
      <c r="FZ105" s="14">
        <v>5.08</v>
      </c>
      <c r="GA105" s="14">
        <v>12.04</v>
      </c>
      <c r="GC105" s="14">
        <v>1.67</v>
      </c>
      <c r="GD105" s="14">
        <v>20.58</v>
      </c>
      <c r="GE105" s="14">
        <v>0</v>
      </c>
      <c r="GJ105" s="14">
        <v>5</v>
      </c>
      <c r="GK105" s="14">
        <v>1</v>
      </c>
      <c r="GL105" s="14">
        <v>1</v>
      </c>
      <c r="GM105" s="14">
        <v>8.9600000000000009</v>
      </c>
      <c r="GN105" s="14">
        <v>6.13</v>
      </c>
      <c r="GQ105" s="14">
        <v>5.9</v>
      </c>
      <c r="HB105" s="14">
        <v>2.52</v>
      </c>
      <c r="HC105" s="14">
        <v>30.71</v>
      </c>
      <c r="HG105" s="14">
        <v>1</v>
      </c>
      <c r="HL105" s="14">
        <v>1</v>
      </c>
      <c r="HO105" s="14">
        <v>12.969999999999999</v>
      </c>
      <c r="HP105" s="14">
        <v>2</v>
      </c>
      <c r="HT105" s="14">
        <v>2</v>
      </c>
      <c r="HW105" s="14">
        <v>1</v>
      </c>
      <c r="IC105" s="14">
        <v>7</v>
      </c>
      <c r="ID105" s="14">
        <v>19.04</v>
      </c>
      <c r="IE105" s="26">
        <f t="shared" si="6"/>
        <v>775.38000000000011</v>
      </c>
      <c r="IF105" s="27">
        <f t="shared" si="7"/>
        <v>136.19</v>
      </c>
      <c r="IG105" s="27">
        <f t="shared" si="8"/>
        <v>639.19000000000005</v>
      </c>
      <c r="IH105" s="26">
        <v>596.97759999999982</v>
      </c>
      <c r="II105" s="27">
        <v>129.85360000000003</v>
      </c>
      <c r="IJ105" s="27">
        <f t="shared" si="9"/>
        <v>467.1239999999998</v>
      </c>
    </row>
    <row r="106" spans="1:244" x14ac:dyDescent="0.2">
      <c r="A106" s="14" t="s">
        <v>103</v>
      </c>
      <c r="B106" s="14" t="str">
        <f t="shared" si="5"/>
        <v>35</v>
      </c>
      <c r="C106" s="14">
        <v>35014</v>
      </c>
      <c r="D106" s="14" t="s">
        <v>117</v>
      </c>
      <c r="F106" s="14">
        <v>9.06</v>
      </c>
      <c r="M106" s="14">
        <v>0.9</v>
      </c>
      <c r="O106" s="14">
        <v>11</v>
      </c>
      <c r="P106" s="14">
        <v>3</v>
      </c>
      <c r="T106" s="14">
        <v>1</v>
      </c>
      <c r="U106" s="14">
        <v>1</v>
      </c>
      <c r="W106" s="14">
        <v>2.99</v>
      </c>
      <c r="X106" s="14">
        <v>1</v>
      </c>
      <c r="Z106" s="14">
        <v>13.81</v>
      </c>
      <c r="AC106" s="14">
        <v>10.24</v>
      </c>
      <c r="AD106" s="14">
        <v>64.680000000000007</v>
      </c>
      <c r="AF106" s="14">
        <v>210.12</v>
      </c>
      <c r="AG106" s="14">
        <v>13.19</v>
      </c>
      <c r="AH106" s="14">
        <v>1.32</v>
      </c>
      <c r="AJ106" s="14">
        <v>136.78</v>
      </c>
      <c r="AL106" s="14">
        <v>8</v>
      </c>
      <c r="AP106" s="14">
        <v>0</v>
      </c>
      <c r="AR106" s="14">
        <v>22.86</v>
      </c>
      <c r="AT106" s="14">
        <v>29.93</v>
      </c>
      <c r="AU106" s="14">
        <v>1520.9</v>
      </c>
      <c r="AV106" s="14">
        <v>7.18</v>
      </c>
      <c r="AX106" s="14">
        <v>3</v>
      </c>
      <c r="AY106" s="14">
        <v>86.53</v>
      </c>
      <c r="AZ106" s="14">
        <v>12.32</v>
      </c>
      <c r="BF106" s="14">
        <v>110.71000000000001</v>
      </c>
      <c r="BG106" s="14">
        <v>4</v>
      </c>
      <c r="BK106" s="14">
        <v>103.82000000000001</v>
      </c>
      <c r="BL106" s="14">
        <v>97.039999999999992</v>
      </c>
      <c r="BM106" s="14">
        <v>15.64</v>
      </c>
      <c r="BO106" s="14">
        <v>1</v>
      </c>
      <c r="BQ106" s="14">
        <v>1</v>
      </c>
      <c r="CA106" s="14">
        <v>1.17</v>
      </c>
      <c r="CB106" s="14">
        <v>74.94</v>
      </c>
      <c r="CD106" s="14">
        <v>25.36</v>
      </c>
      <c r="CE106" s="14">
        <v>75.650000000000006</v>
      </c>
      <c r="CM106" s="14">
        <v>15.9</v>
      </c>
      <c r="CN106" s="14">
        <v>1</v>
      </c>
      <c r="CR106" s="14">
        <v>1</v>
      </c>
      <c r="CT106" s="14">
        <v>154.52000000000001</v>
      </c>
      <c r="CU106" s="14">
        <v>11.85</v>
      </c>
      <c r="CV106" s="14">
        <v>0</v>
      </c>
      <c r="CY106" s="14">
        <v>0.56999999999999995</v>
      </c>
      <c r="DB106" s="14">
        <v>0</v>
      </c>
      <c r="DC106" s="14">
        <v>1.1399999999999999</v>
      </c>
      <c r="DD106" s="14">
        <v>6.46</v>
      </c>
      <c r="DF106" s="14">
        <v>22.5</v>
      </c>
      <c r="DG106" s="14">
        <v>33.03</v>
      </c>
      <c r="DJ106" s="14">
        <v>2</v>
      </c>
      <c r="DK106" s="14">
        <v>99.54</v>
      </c>
      <c r="DL106" s="14">
        <v>76.88</v>
      </c>
      <c r="DM106" s="14">
        <v>5</v>
      </c>
      <c r="DN106" s="14">
        <v>4</v>
      </c>
      <c r="DO106" s="14">
        <v>49.77</v>
      </c>
      <c r="DP106" s="14">
        <v>12.19</v>
      </c>
      <c r="DQ106" s="14">
        <v>3</v>
      </c>
      <c r="DR106" s="14">
        <v>104.71000000000001</v>
      </c>
      <c r="DT106" s="14">
        <v>11.81</v>
      </c>
      <c r="DU106" s="14">
        <v>28.529999999999998</v>
      </c>
      <c r="DW106" s="14">
        <v>12.440000000000001</v>
      </c>
      <c r="DX106" s="14">
        <v>114.59</v>
      </c>
      <c r="DY106" s="14">
        <v>16.670000000000002</v>
      </c>
      <c r="DZ106" s="14">
        <v>124.94</v>
      </c>
      <c r="EA106" s="14">
        <v>29.97</v>
      </c>
      <c r="EB106" s="14">
        <v>8.11</v>
      </c>
      <c r="EC106" s="14">
        <v>18.61</v>
      </c>
      <c r="ED106" s="14">
        <v>30.009999999999998</v>
      </c>
      <c r="EE106" s="14">
        <v>9</v>
      </c>
      <c r="EF106" s="14">
        <v>56.959999999999994</v>
      </c>
      <c r="EG106" s="14">
        <v>16.34</v>
      </c>
      <c r="EH106" s="14">
        <v>4</v>
      </c>
      <c r="EK106" s="14">
        <v>10.83</v>
      </c>
      <c r="EL106" s="14">
        <v>158.56</v>
      </c>
      <c r="ER106" s="14">
        <v>33.64</v>
      </c>
      <c r="ES106" s="14">
        <v>7.93</v>
      </c>
      <c r="ET106" s="14">
        <v>7</v>
      </c>
      <c r="EW106" s="14">
        <v>4.8</v>
      </c>
      <c r="EZ106" s="14">
        <v>124.04</v>
      </c>
      <c r="FA106" s="14">
        <v>30.49</v>
      </c>
      <c r="FB106" s="14">
        <v>70.31</v>
      </c>
      <c r="FE106" s="14">
        <v>1</v>
      </c>
      <c r="FF106" s="14">
        <v>2</v>
      </c>
      <c r="FL106" s="14">
        <v>1</v>
      </c>
      <c r="FM106" s="14">
        <v>12</v>
      </c>
      <c r="FN106" s="14">
        <v>10</v>
      </c>
      <c r="FP106" s="14">
        <v>127.53</v>
      </c>
      <c r="FT106" s="14">
        <v>2</v>
      </c>
      <c r="FU106" s="14">
        <v>17.66</v>
      </c>
      <c r="FW106" s="14">
        <v>11</v>
      </c>
      <c r="FX106" s="14">
        <v>79.539999999999992</v>
      </c>
      <c r="FY106" s="14">
        <v>16.5</v>
      </c>
      <c r="FZ106" s="14">
        <v>9</v>
      </c>
      <c r="GA106" s="14">
        <v>26.5</v>
      </c>
      <c r="GC106" s="14">
        <v>21.68</v>
      </c>
      <c r="GD106" s="14">
        <v>35.58</v>
      </c>
      <c r="GE106" s="14">
        <v>1</v>
      </c>
      <c r="GF106" s="14">
        <v>2</v>
      </c>
      <c r="GH106" s="14">
        <v>5.26</v>
      </c>
      <c r="GJ106" s="14">
        <v>97.24</v>
      </c>
      <c r="GK106" s="14">
        <v>2</v>
      </c>
      <c r="GL106" s="14">
        <v>2</v>
      </c>
      <c r="GM106" s="14">
        <v>34.25</v>
      </c>
      <c r="GN106" s="14">
        <v>14.01</v>
      </c>
      <c r="GP106" s="14">
        <v>1</v>
      </c>
      <c r="GT106" s="14">
        <v>39.17</v>
      </c>
      <c r="GV106" s="14">
        <v>1</v>
      </c>
      <c r="HB106" s="14">
        <v>3.54</v>
      </c>
      <c r="HC106" s="14">
        <v>7.02</v>
      </c>
      <c r="HD106" s="14">
        <v>15.16</v>
      </c>
      <c r="HG106" s="14">
        <v>16.95</v>
      </c>
      <c r="HL106" s="14">
        <v>6.79</v>
      </c>
      <c r="HM106" s="14">
        <v>1</v>
      </c>
      <c r="HO106" s="14">
        <v>31.89</v>
      </c>
      <c r="HP106" s="14">
        <v>75.550000000000011</v>
      </c>
      <c r="HT106" s="14">
        <v>5.17</v>
      </c>
      <c r="HW106" s="14">
        <v>2</v>
      </c>
      <c r="HY106" s="14">
        <v>6.58</v>
      </c>
      <c r="HZ106" s="14">
        <v>3</v>
      </c>
      <c r="IA106" s="14">
        <v>2</v>
      </c>
      <c r="IC106" s="14">
        <v>3</v>
      </c>
      <c r="ID106" s="14">
        <v>88.860000000000014</v>
      </c>
      <c r="IE106" s="26">
        <f t="shared" si="6"/>
        <v>5056.2100000000028</v>
      </c>
      <c r="IF106" s="27">
        <f t="shared" si="7"/>
        <v>2864.5200000000009</v>
      </c>
      <c r="IG106" s="27">
        <f t="shared" si="8"/>
        <v>2191.6900000000019</v>
      </c>
      <c r="IH106" s="26">
        <v>3650.7432000000013</v>
      </c>
      <c r="II106" s="27">
        <v>2135.9552000000003</v>
      </c>
      <c r="IJ106" s="27">
        <f t="shared" si="9"/>
        <v>1514.7880000000009</v>
      </c>
    </row>
    <row r="107" spans="1:244" x14ac:dyDescent="0.2">
      <c r="A107" s="14" t="s">
        <v>103</v>
      </c>
      <c r="B107" s="14" t="str">
        <f t="shared" si="5"/>
        <v>35</v>
      </c>
      <c r="C107" s="14">
        <v>35015</v>
      </c>
      <c r="D107" s="14" t="s">
        <v>118</v>
      </c>
      <c r="I107" s="14">
        <v>14.120000000000001</v>
      </c>
      <c r="M107" s="14">
        <v>19.47</v>
      </c>
      <c r="O107" s="14">
        <v>14.34</v>
      </c>
      <c r="Q107" s="14">
        <v>7</v>
      </c>
      <c r="V107" s="14">
        <v>1</v>
      </c>
      <c r="W107" s="14">
        <v>5.99</v>
      </c>
      <c r="X107" s="14">
        <v>16.5</v>
      </c>
      <c r="Z107" s="14">
        <v>8.7200000000000006</v>
      </c>
      <c r="AA107" s="14">
        <v>0.54</v>
      </c>
      <c r="AC107" s="14">
        <v>1</v>
      </c>
      <c r="AD107" s="14">
        <v>24.659999999999997</v>
      </c>
      <c r="AG107" s="14">
        <v>7.49</v>
      </c>
      <c r="AJ107" s="14">
        <v>11.16</v>
      </c>
      <c r="AR107" s="14">
        <v>32.44</v>
      </c>
      <c r="AX107" s="14">
        <v>149.87</v>
      </c>
      <c r="AY107" s="14">
        <v>1</v>
      </c>
      <c r="BF107" s="14">
        <v>29.200000000000003</v>
      </c>
      <c r="BG107" s="14">
        <v>20.36</v>
      </c>
      <c r="BH107" s="14">
        <v>3</v>
      </c>
      <c r="BK107" s="14">
        <v>35.950000000000003</v>
      </c>
      <c r="BL107" s="14">
        <v>2.23</v>
      </c>
      <c r="BM107" s="14">
        <v>1</v>
      </c>
      <c r="BN107" s="14">
        <v>6.6</v>
      </c>
      <c r="BQ107" s="14">
        <v>1</v>
      </c>
      <c r="BU107" s="14">
        <v>153.79000000000002</v>
      </c>
      <c r="BW107" s="14">
        <v>5.91</v>
      </c>
      <c r="BZ107" s="14">
        <v>37.299999999999997</v>
      </c>
      <c r="CA107" s="14">
        <v>138.57999999999998</v>
      </c>
      <c r="CB107" s="14">
        <v>80.38</v>
      </c>
      <c r="CC107" s="14">
        <v>37.769999999999996</v>
      </c>
      <c r="CD107" s="14">
        <v>8.3800000000000008</v>
      </c>
      <c r="CE107" s="14">
        <v>26.130000000000003</v>
      </c>
      <c r="CL107" s="14">
        <v>1</v>
      </c>
      <c r="CM107" s="14">
        <v>8.1999999999999993</v>
      </c>
      <c r="CR107" s="14">
        <v>1</v>
      </c>
      <c r="CT107" s="14">
        <v>11.71</v>
      </c>
      <c r="DE107" s="14">
        <v>0</v>
      </c>
      <c r="DF107" s="14">
        <v>166.39</v>
      </c>
      <c r="DG107" s="14">
        <v>17.55</v>
      </c>
      <c r="DI107" s="14">
        <v>0</v>
      </c>
      <c r="DJ107" s="14">
        <v>3.1</v>
      </c>
      <c r="DK107" s="14">
        <v>49.61</v>
      </c>
      <c r="DL107" s="14">
        <v>96.64</v>
      </c>
      <c r="DM107" s="14">
        <v>5</v>
      </c>
      <c r="DN107" s="14">
        <v>4.4000000000000004</v>
      </c>
      <c r="DO107" s="14">
        <v>29.7</v>
      </c>
      <c r="DP107" s="14">
        <v>12.75</v>
      </c>
      <c r="DQ107" s="14">
        <v>3</v>
      </c>
      <c r="DR107" s="14">
        <v>33.85</v>
      </c>
      <c r="DT107" s="14">
        <v>52.08</v>
      </c>
      <c r="DU107" s="14">
        <v>13.75</v>
      </c>
      <c r="DW107" s="14">
        <v>31.46</v>
      </c>
      <c r="DX107" s="14">
        <v>33.049999999999997</v>
      </c>
      <c r="DY107" s="14">
        <v>17.689999999999998</v>
      </c>
      <c r="DZ107" s="14">
        <v>20</v>
      </c>
      <c r="EA107" s="14">
        <v>23.89</v>
      </c>
      <c r="EB107" s="14">
        <v>2.73</v>
      </c>
      <c r="ED107" s="14">
        <v>17.91</v>
      </c>
      <c r="EE107" s="14">
        <v>11.690000000000001</v>
      </c>
      <c r="EF107" s="14">
        <v>43.34</v>
      </c>
      <c r="EG107" s="14">
        <v>29.04</v>
      </c>
      <c r="EH107" s="14">
        <v>1</v>
      </c>
      <c r="EK107" s="14">
        <v>1.78</v>
      </c>
      <c r="EL107" s="14">
        <v>50.6</v>
      </c>
      <c r="ER107" s="14">
        <v>44.81</v>
      </c>
      <c r="ES107" s="14">
        <v>271.39</v>
      </c>
      <c r="ET107" s="14">
        <v>19.600000000000001</v>
      </c>
      <c r="EV107" s="14">
        <v>14.24</v>
      </c>
      <c r="EZ107" s="14">
        <v>45.96</v>
      </c>
      <c r="FA107" s="14">
        <v>9.41</v>
      </c>
      <c r="FB107" s="14">
        <v>44.209999999999994</v>
      </c>
      <c r="FF107" s="14">
        <v>1</v>
      </c>
      <c r="FM107" s="14">
        <v>6.77</v>
      </c>
      <c r="FN107" s="14">
        <v>13.02</v>
      </c>
      <c r="FP107" s="14">
        <v>42.44</v>
      </c>
      <c r="FQ107" s="14">
        <v>0</v>
      </c>
      <c r="FR107" s="14">
        <v>0</v>
      </c>
      <c r="FU107" s="14">
        <v>16.670000000000002</v>
      </c>
      <c r="FW107" s="14">
        <v>8</v>
      </c>
      <c r="FX107" s="14">
        <v>45.980000000000004</v>
      </c>
      <c r="FY107" s="14">
        <v>2</v>
      </c>
      <c r="FZ107" s="14">
        <v>2</v>
      </c>
      <c r="GA107" s="14">
        <v>32.81</v>
      </c>
      <c r="GB107" s="14">
        <v>9.42</v>
      </c>
      <c r="GC107" s="14">
        <v>2</v>
      </c>
      <c r="GD107" s="14">
        <v>25.94</v>
      </c>
      <c r="GE107" s="14">
        <v>19.78</v>
      </c>
      <c r="GH107" s="14">
        <v>2.81</v>
      </c>
      <c r="GJ107" s="14">
        <v>3</v>
      </c>
      <c r="GM107" s="14">
        <v>11</v>
      </c>
      <c r="GN107" s="14">
        <v>6</v>
      </c>
      <c r="GO107" s="14">
        <v>1</v>
      </c>
      <c r="GT107" s="14">
        <v>7.58</v>
      </c>
      <c r="GV107" s="14">
        <v>4</v>
      </c>
      <c r="HB107" s="14">
        <v>20.05</v>
      </c>
      <c r="HC107" s="14">
        <v>4.72</v>
      </c>
      <c r="HG107" s="14">
        <v>43.49</v>
      </c>
      <c r="HJ107" s="14">
        <v>5.75</v>
      </c>
      <c r="HL107" s="14">
        <v>3</v>
      </c>
      <c r="HM107" s="14">
        <v>1</v>
      </c>
      <c r="HO107" s="14">
        <v>24.23</v>
      </c>
      <c r="HP107" s="14">
        <v>6</v>
      </c>
      <c r="HT107" s="14">
        <v>2</v>
      </c>
      <c r="HW107" s="14">
        <v>1</v>
      </c>
      <c r="HZ107" s="14">
        <v>1</v>
      </c>
      <c r="IA107" s="14">
        <v>0</v>
      </c>
      <c r="IC107" s="14">
        <v>1.83</v>
      </c>
      <c r="ID107" s="14">
        <v>43.59</v>
      </c>
      <c r="IE107" s="26">
        <f t="shared" si="6"/>
        <v>2567.2899999999995</v>
      </c>
      <c r="IF107" s="27">
        <f t="shared" si="7"/>
        <v>924.79000000000008</v>
      </c>
      <c r="IG107" s="27">
        <f t="shared" si="8"/>
        <v>1642.4999999999995</v>
      </c>
      <c r="IH107" s="26">
        <v>1663.7320000000004</v>
      </c>
      <c r="II107" s="27">
        <v>720.11200000000019</v>
      </c>
      <c r="IJ107" s="27">
        <f t="shared" si="9"/>
        <v>943.62000000000023</v>
      </c>
    </row>
    <row r="108" spans="1:244" x14ac:dyDescent="0.2">
      <c r="A108" s="14" t="s">
        <v>103</v>
      </c>
      <c r="B108" s="14" t="str">
        <f t="shared" si="5"/>
        <v>35</v>
      </c>
      <c r="C108" s="14">
        <v>35016</v>
      </c>
      <c r="D108" s="14" t="s">
        <v>119</v>
      </c>
      <c r="F108" s="14">
        <v>1</v>
      </c>
      <c r="M108" s="14">
        <v>69.55</v>
      </c>
      <c r="O108" s="14">
        <v>43.489999999999995</v>
      </c>
      <c r="U108" s="14">
        <v>2</v>
      </c>
      <c r="X108" s="14">
        <v>15.99</v>
      </c>
      <c r="AD108" s="14">
        <v>68.150000000000006</v>
      </c>
      <c r="AG108" s="14">
        <v>10.210000000000001</v>
      </c>
      <c r="AH108" s="14">
        <v>1</v>
      </c>
      <c r="AJ108" s="14">
        <v>69.989999999999995</v>
      </c>
      <c r="AR108" s="14">
        <v>6.24</v>
      </c>
      <c r="AS108" s="14">
        <v>2</v>
      </c>
      <c r="AU108" s="14">
        <v>32.229999999999997</v>
      </c>
      <c r="AY108" s="14">
        <v>9</v>
      </c>
      <c r="AZ108" s="14">
        <v>11</v>
      </c>
      <c r="BF108" s="14">
        <v>13.28</v>
      </c>
      <c r="BK108" s="14">
        <v>3.4</v>
      </c>
      <c r="BM108" s="14">
        <v>6.58</v>
      </c>
      <c r="BN108" s="14">
        <v>30.59</v>
      </c>
      <c r="BZ108" s="14">
        <v>2</v>
      </c>
      <c r="CB108" s="14">
        <v>75.97</v>
      </c>
      <c r="CE108" s="14">
        <v>11.11</v>
      </c>
      <c r="CL108" s="14">
        <v>1</v>
      </c>
      <c r="CM108" s="14">
        <v>4</v>
      </c>
      <c r="CN108" s="14">
        <v>1</v>
      </c>
      <c r="CR108" s="14">
        <v>6.62</v>
      </c>
      <c r="CT108" s="14">
        <v>8.629999999999999</v>
      </c>
      <c r="CU108" s="14">
        <v>1.96</v>
      </c>
      <c r="CV108" s="14">
        <v>11.83</v>
      </c>
      <c r="CY108" s="14">
        <v>56</v>
      </c>
      <c r="CZ108" s="14">
        <v>1</v>
      </c>
      <c r="DA108" s="14">
        <v>4</v>
      </c>
      <c r="DF108" s="14">
        <v>92.88</v>
      </c>
      <c r="DG108" s="14">
        <v>16.82</v>
      </c>
      <c r="DJ108" s="14">
        <v>8.83</v>
      </c>
      <c r="DK108" s="14">
        <v>77.8</v>
      </c>
      <c r="DL108" s="14">
        <v>134.26</v>
      </c>
      <c r="DM108" s="14">
        <v>30.15</v>
      </c>
      <c r="DN108" s="14">
        <v>39.78</v>
      </c>
      <c r="DO108" s="14">
        <v>47.38</v>
      </c>
      <c r="DP108" s="14">
        <v>42.03</v>
      </c>
      <c r="DQ108" s="14">
        <v>6.34</v>
      </c>
      <c r="DR108" s="14">
        <v>38.129999999999995</v>
      </c>
      <c r="DS108" s="14">
        <v>8</v>
      </c>
      <c r="DT108" s="14">
        <v>43.599999999999994</v>
      </c>
      <c r="DU108" s="14">
        <v>4.83</v>
      </c>
      <c r="DV108" s="14">
        <v>1</v>
      </c>
      <c r="DW108" s="14">
        <v>6</v>
      </c>
      <c r="DX108" s="14">
        <v>57</v>
      </c>
      <c r="DY108" s="14">
        <v>1</v>
      </c>
      <c r="DZ108" s="14">
        <v>131.61000000000001</v>
      </c>
      <c r="EA108" s="14">
        <v>50.47</v>
      </c>
      <c r="EB108" s="14">
        <v>8.9600000000000009</v>
      </c>
      <c r="EC108" s="14">
        <v>11.66</v>
      </c>
      <c r="ED108" s="14">
        <v>61.43</v>
      </c>
      <c r="EE108" s="14">
        <v>24.14</v>
      </c>
      <c r="EF108" s="14">
        <v>152.68</v>
      </c>
      <c r="EG108" s="14">
        <v>12.96</v>
      </c>
      <c r="EH108" s="14">
        <v>3</v>
      </c>
      <c r="EK108" s="14">
        <v>22.34</v>
      </c>
      <c r="EL108" s="14">
        <v>98.259999999999991</v>
      </c>
      <c r="ES108" s="14">
        <v>4</v>
      </c>
      <c r="ET108" s="14">
        <v>32.26</v>
      </c>
      <c r="EV108" s="14">
        <v>9.7100000000000009</v>
      </c>
      <c r="EW108" s="14">
        <v>7.96</v>
      </c>
      <c r="EY108" s="14">
        <v>1</v>
      </c>
      <c r="EZ108" s="14">
        <v>138.81</v>
      </c>
      <c r="FA108" s="14">
        <v>50.55</v>
      </c>
      <c r="FB108" s="14">
        <v>109.27</v>
      </c>
      <c r="FE108" s="14">
        <v>4.78</v>
      </c>
      <c r="FG108" s="14">
        <v>2</v>
      </c>
      <c r="FI108" s="14">
        <v>1</v>
      </c>
      <c r="FM108" s="14">
        <v>7.8</v>
      </c>
      <c r="FN108" s="14">
        <v>14.92</v>
      </c>
      <c r="FO108" s="14">
        <v>1</v>
      </c>
      <c r="FP108" s="14">
        <v>74.210000000000008</v>
      </c>
      <c r="FQ108" s="14">
        <v>1</v>
      </c>
      <c r="FT108" s="14">
        <v>1</v>
      </c>
      <c r="FU108" s="14">
        <v>28.23</v>
      </c>
      <c r="FW108" s="14">
        <v>17</v>
      </c>
      <c r="FX108" s="14">
        <v>37.86</v>
      </c>
      <c r="FY108" s="14">
        <v>7</v>
      </c>
      <c r="FZ108" s="14">
        <v>26.97</v>
      </c>
      <c r="GA108" s="14">
        <v>105.46000000000001</v>
      </c>
      <c r="GC108" s="14">
        <v>10.059999999999999</v>
      </c>
      <c r="GD108" s="14">
        <v>58</v>
      </c>
      <c r="GE108" s="14">
        <v>8.5399999999999991</v>
      </c>
      <c r="GF108" s="14">
        <v>4.9399999999999995</v>
      </c>
      <c r="GH108" s="14">
        <v>4</v>
      </c>
      <c r="GJ108" s="14">
        <v>4</v>
      </c>
      <c r="GK108" s="14">
        <v>4</v>
      </c>
      <c r="GM108" s="14">
        <v>17.84</v>
      </c>
      <c r="GN108" s="14">
        <v>11</v>
      </c>
      <c r="GO108" s="14">
        <v>2</v>
      </c>
      <c r="GP108" s="14">
        <v>5.17</v>
      </c>
      <c r="GQ108" s="14">
        <v>5</v>
      </c>
      <c r="GT108" s="14">
        <v>35.9</v>
      </c>
      <c r="GV108" s="14">
        <v>3</v>
      </c>
      <c r="HB108" s="14">
        <v>3</v>
      </c>
      <c r="HC108" s="14">
        <v>5.0199999999999996</v>
      </c>
      <c r="HG108" s="14">
        <v>36.130000000000003</v>
      </c>
      <c r="HL108" s="14">
        <v>13.9</v>
      </c>
      <c r="HO108" s="14">
        <v>56.96</v>
      </c>
      <c r="HP108" s="14">
        <v>9</v>
      </c>
      <c r="HQ108" s="14">
        <v>148.94999999999999</v>
      </c>
      <c r="HS108" s="14">
        <v>37.57</v>
      </c>
      <c r="HT108" s="14">
        <v>1</v>
      </c>
      <c r="HV108" s="14">
        <v>2</v>
      </c>
      <c r="HW108" s="14">
        <v>2.92</v>
      </c>
      <c r="HY108" s="14">
        <v>6.41</v>
      </c>
      <c r="HZ108" s="14">
        <v>13.41</v>
      </c>
      <c r="IC108" s="14">
        <v>7.58</v>
      </c>
      <c r="ID108" s="14">
        <v>164.14999999999998</v>
      </c>
      <c r="IE108" s="26">
        <f t="shared" si="6"/>
        <v>3179.400000000001</v>
      </c>
      <c r="IF108" s="27">
        <f t="shared" si="7"/>
        <v>579.81999999999994</v>
      </c>
      <c r="IG108" s="27">
        <f t="shared" si="8"/>
        <v>2599.5800000000008</v>
      </c>
      <c r="IH108" s="26">
        <v>2842.1884000000009</v>
      </c>
      <c r="II108" s="27">
        <v>631.21240000000012</v>
      </c>
      <c r="IJ108" s="27">
        <f t="shared" si="9"/>
        <v>2210.9760000000006</v>
      </c>
    </row>
    <row r="109" spans="1:244" x14ac:dyDescent="0.2">
      <c r="A109" s="14" t="s">
        <v>103</v>
      </c>
      <c r="B109" s="14" t="str">
        <f t="shared" si="5"/>
        <v>35</v>
      </c>
      <c r="C109" s="14">
        <v>35017</v>
      </c>
      <c r="D109" s="14" t="s">
        <v>120</v>
      </c>
      <c r="K109" s="14">
        <v>1</v>
      </c>
      <c r="M109" s="14">
        <v>47.709999999999994</v>
      </c>
      <c r="O109" s="14">
        <v>18.77</v>
      </c>
      <c r="P109" s="14">
        <v>27.95</v>
      </c>
      <c r="Q109" s="14">
        <v>50.1</v>
      </c>
      <c r="V109" s="14">
        <v>4.25</v>
      </c>
      <c r="X109" s="14">
        <v>16.759999999999998</v>
      </c>
      <c r="Z109" s="14">
        <v>1</v>
      </c>
      <c r="AA109" s="14">
        <v>38.31</v>
      </c>
      <c r="AC109" s="14">
        <v>5.57</v>
      </c>
      <c r="AD109" s="14">
        <v>17.350000000000001</v>
      </c>
      <c r="AF109" s="14">
        <v>190.64000000000001</v>
      </c>
      <c r="AG109" s="14">
        <v>64.900000000000006</v>
      </c>
      <c r="AJ109" s="14">
        <v>41.87</v>
      </c>
      <c r="AL109" s="14">
        <v>7.5</v>
      </c>
      <c r="AM109" s="14">
        <v>40.1</v>
      </c>
      <c r="AP109" s="14">
        <v>25.51</v>
      </c>
      <c r="AR109" s="14">
        <v>71.19</v>
      </c>
      <c r="AS109" s="14">
        <v>4.7699999999999996</v>
      </c>
      <c r="AX109" s="14">
        <v>6.24</v>
      </c>
      <c r="AZ109" s="14">
        <v>10.96</v>
      </c>
      <c r="BC109" s="14">
        <v>8</v>
      </c>
      <c r="BE109" s="14">
        <v>11.03</v>
      </c>
      <c r="BF109" s="14">
        <v>43.43</v>
      </c>
      <c r="BG109" s="14">
        <v>51.1</v>
      </c>
      <c r="BJ109" s="14">
        <v>83.12</v>
      </c>
      <c r="BK109" s="14">
        <v>126.78999999999999</v>
      </c>
      <c r="BL109" s="14">
        <v>58.77</v>
      </c>
      <c r="BM109" s="14">
        <v>72.97</v>
      </c>
      <c r="BN109" s="14">
        <v>13</v>
      </c>
      <c r="BO109" s="14">
        <v>3</v>
      </c>
      <c r="BP109" s="14">
        <v>2</v>
      </c>
      <c r="BR109" s="14">
        <v>15.71</v>
      </c>
      <c r="BW109" s="14">
        <v>1</v>
      </c>
      <c r="CA109" s="14">
        <v>386.46999999999997</v>
      </c>
      <c r="CB109" s="14">
        <v>109.05</v>
      </c>
      <c r="CC109" s="14">
        <v>20.420000000000002</v>
      </c>
      <c r="CE109" s="14">
        <v>57.56</v>
      </c>
      <c r="CG109" s="14">
        <v>50.54</v>
      </c>
      <c r="CH109" s="14">
        <v>425.5</v>
      </c>
      <c r="CM109" s="14">
        <v>7.35</v>
      </c>
      <c r="CP109" s="14">
        <v>2</v>
      </c>
      <c r="CR109" s="14">
        <v>41.22</v>
      </c>
      <c r="CS109" s="14">
        <v>1</v>
      </c>
      <c r="CT109" s="14">
        <v>41.29</v>
      </c>
      <c r="CU109" s="14">
        <v>55.32</v>
      </c>
      <c r="CV109" s="14">
        <v>0</v>
      </c>
      <c r="DF109" s="14">
        <v>79.3</v>
      </c>
      <c r="DG109" s="14">
        <v>1</v>
      </c>
      <c r="DJ109" s="14">
        <v>2</v>
      </c>
      <c r="DK109" s="14">
        <v>48.92</v>
      </c>
      <c r="DL109" s="14">
        <v>124.96</v>
      </c>
      <c r="DM109" s="14">
        <v>49.52</v>
      </c>
      <c r="DN109" s="14">
        <v>4.6900000000000004</v>
      </c>
      <c r="DO109" s="14">
        <v>41.589999999999996</v>
      </c>
      <c r="DP109" s="14">
        <v>9.9700000000000006</v>
      </c>
      <c r="DR109" s="14">
        <v>40.89</v>
      </c>
      <c r="DS109" s="14">
        <v>16.47</v>
      </c>
      <c r="DT109" s="14">
        <v>26.54</v>
      </c>
      <c r="DU109" s="14">
        <v>107.21000000000001</v>
      </c>
      <c r="DV109" s="14">
        <v>12.7</v>
      </c>
      <c r="DW109" s="14">
        <v>28.38</v>
      </c>
      <c r="DX109" s="14">
        <v>50.319999999999993</v>
      </c>
      <c r="DY109" s="14">
        <v>66.849999999999994</v>
      </c>
      <c r="DZ109" s="14">
        <v>99.59</v>
      </c>
      <c r="EA109" s="14">
        <v>26.06</v>
      </c>
      <c r="EB109" s="14">
        <v>11.4</v>
      </c>
      <c r="EC109" s="14">
        <v>1</v>
      </c>
      <c r="ED109" s="14">
        <v>42.46</v>
      </c>
      <c r="EE109" s="14">
        <v>16</v>
      </c>
      <c r="EF109" s="14">
        <v>260.27</v>
      </c>
      <c r="EG109" s="14">
        <v>13</v>
      </c>
      <c r="EH109" s="14">
        <v>5.52</v>
      </c>
      <c r="EK109" s="14">
        <v>1.96</v>
      </c>
      <c r="EL109" s="14">
        <v>30.660000000000004</v>
      </c>
      <c r="ER109" s="14">
        <v>1</v>
      </c>
      <c r="ES109" s="14">
        <v>1</v>
      </c>
      <c r="ET109" s="14">
        <v>8</v>
      </c>
      <c r="EV109" s="14">
        <v>3.87</v>
      </c>
      <c r="EW109" s="14">
        <v>0.63</v>
      </c>
      <c r="EZ109" s="14">
        <v>113.17</v>
      </c>
      <c r="FA109" s="14">
        <v>41.86</v>
      </c>
      <c r="FB109" s="14">
        <v>38.71</v>
      </c>
      <c r="FC109" s="14">
        <v>3</v>
      </c>
      <c r="FE109" s="14">
        <v>1</v>
      </c>
      <c r="FM109" s="14">
        <v>24.03</v>
      </c>
      <c r="FN109" s="14">
        <v>10.75</v>
      </c>
      <c r="FO109" s="14">
        <v>0</v>
      </c>
      <c r="FP109" s="14">
        <v>80.66</v>
      </c>
      <c r="FQ109" s="14">
        <v>0</v>
      </c>
      <c r="FT109" s="14">
        <v>1</v>
      </c>
      <c r="FU109" s="14">
        <v>10</v>
      </c>
      <c r="FW109" s="14">
        <v>6</v>
      </c>
      <c r="FX109" s="14">
        <v>73.84</v>
      </c>
      <c r="FY109" s="14">
        <v>28</v>
      </c>
      <c r="FZ109" s="14">
        <v>8</v>
      </c>
      <c r="GA109" s="14">
        <v>48.68</v>
      </c>
      <c r="GC109" s="14">
        <v>15.51</v>
      </c>
      <c r="GD109" s="14">
        <v>47.08</v>
      </c>
      <c r="GE109" s="14">
        <v>20.37</v>
      </c>
      <c r="GF109" s="14">
        <v>1.83</v>
      </c>
      <c r="GH109" s="14">
        <v>4.25</v>
      </c>
      <c r="GI109" s="14">
        <v>1</v>
      </c>
      <c r="GJ109" s="14">
        <v>15</v>
      </c>
      <c r="GL109" s="14">
        <v>0.88</v>
      </c>
      <c r="GM109" s="14">
        <v>17.82</v>
      </c>
      <c r="GN109" s="14">
        <v>10</v>
      </c>
      <c r="GP109" s="14">
        <v>1</v>
      </c>
      <c r="GQ109" s="14">
        <v>0</v>
      </c>
      <c r="GT109" s="14">
        <v>57.879999999999995</v>
      </c>
      <c r="GV109" s="14">
        <v>2.83</v>
      </c>
      <c r="HA109" s="14">
        <v>17.04</v>
      </c>
      <c r="HB109" s="14">
        <v>9.56</v>
      </c>
      <c r="HC109" s="14">
        <v>25.35</v>
      </c>
      <c r="HG109" s="14">
        <v>23.54</v>
      </c>
      <c r="HJ109" s="14">
        <v>14.98</v>
      </c>
      <c r="HL109" s="14">
        <v>3.56</v>
      </c>
      <c r="HO109" s="14">
        <v>24.89</v>
      </c>
      <c r="HP109" s="14">
        <v>14.87</v>
      </c>
      <c r="HQ109" s="14">
        <v>102.57</v>
      </c>
      <c r="HT109" s="14">
        <v>1.57</v>
      </c>
      <c r="HW109" s="14">
        <v>2.73</v>
      </c>
      <c r="HY109" s="14">
        <v>6</v>
      </c>
      <c r="HZ109" s="14">
        <v>10.38</v>
      </c>
      <c r="IA109" s="14">
        <v>15.37</v>
      </c>
      <c r="IB109" s="14">
        <v>1</v>
      </c>
      <c r="IC109" s="14">
        <v>6.44</v>
      </c>
      <c r="ID109" s="14">
        <v>31.9</v>
      </c>
      <c r="IE109" s="26">
        <f t="shared" si="6"/>
        <v>4609.7199999999993</v>
      </c>
      <c r="IF109" s="27">
        <f t="shared" si="7"/>
        <v>2380.0899999999997</v>
      </c>
      <c r="IG109" s="27">
        <f t="shared" si="8"/>
        <v>2229.6299999999997</v>
      </c>
      <c r="IH109" s="26">
        <v>3586.4404000000018</v>
      </c>
      <c r="II109" s="27">
        <v>1933.5744000000009</v>
      </c>
      <c r="IJ109" s="27">
        <f t="shared" si="9"/>
        <v>1652.8660000000009</v>
      </c>
    </row>
    <row r="110" spans="1:244" x14ac:dyDescent="0.2">
      <c r="A110" s="14" t="s">
        <v>103</v>
      </c>
      <c r="B110" s="14" t="str">
        <f t="shared" si="5"/>
        <v>35</v>
      </c>
      <c r="C110" s="14">
        <v>35018</v>
      </c>
      <c r="D110" s="14" t="s">
        <v>121</v>
      </c>
      <c r="I110" s="14">
        <v>9.3800000000000008</v>
      </c>
      <c r="M110" s="14">
        <v>11.87</v>
      </c>
      <c r="O110" s="14">
        <v>63.959999999999994</v>
      </c>
      <c r="P110" s="14">
        <v>30.86</v>
      </c>
      <c r="V110" s="14">
        <v>1.48</v>
      </c>
      <c r="AD110" s="14">
        <v>7.23</v>
      </c>
      <c r="AE110" s="14">
        <v>79.099999999999994</v>
      </c>
      <c r="AR110" s="14">
        <v>39.39</v>
      </c>
      <c r="BF110" s="14">
        <v>4.21</v>
      </c>
      <c r="BK110" s="14">
        <v>56.46</v>
      </c>
      <c r="BM110" s="14">
        <v>3</v>
      </c>
      <c r="BX110" s="14">
        <v>0.8</v>
      </c>
      <c r="BY110" s="14">
        <v>1</v>
      </c>
      <c r="CB110" s="14">
        <v>27.560000000000002</v>
      </c>
      <c r="CE110" s="14">
        <v>95.05</v>
      </c>
      <c r="CH110" s="14">
        <v>4</v>
      </c>
      <c r="CM110" s="14">
        <v>1</v>
      </c>
      <c r="CR110" s="14">
        <v>1</v>
      </c>
      <c r="CT110" s="14">
        <v>18.14</v>
      </c>
      <c r="CU110" s="14">
        <v>11.39</v>
      </c>
      <c r="DC110" s="14">
        <v>12.04</v>
      </c>
      <c r="DF110" s="14">
        <v>22.66</v>
      </c>
      <c r="DJ110" s="14">
        <v>3</v>
      </c>
      <c r="DK110" s="14">
        <v>41.94</v>
      </c>
      <c r="DL110" s="14">
        <v>55.82</v>
      </c>
      <c r="DM110" s="14">
        <v>20.97</v>
      </c>
      <c r="DN110" s="14">
        <v>1</v>
      </c>
      <c r="DO110" s="14">
        <v>15.2</v>
      </c>
      <c r="DR110" s="14">
        <v>19</v>
      </c>
      <c r="DU110" s="14">
        <v>9.870000000000001</v>
      </c>
      <c r="DV110" s="14">
        <v>1</v>
      </c>
      <c r="DW110" s="14">
        <v>3</v>
      </c>
      <c r="DX110" s="14">
        <v>13.59</v>
      </c>
      <c r="DZ110" s="14">
        <v>12.97</v>
      </c>
      <c r="EA110" s="14">
        <v>15.739999999999998</v>
      </c>
      <c r="EB110" s="14">
        <v>2</v>
      </c>
      <c r="ED110" s="14">
        <v>58.989999999999995</v>
      </c>
      <c r="EE110" s="14">
        <v>4</v>
      </c>
      <c r="EF110" s="14">
        <v>22.729999999999997</v>
      </c>
      <c r="EG110" s="14">
        <v>2</v>
      </c>
      <c r="EH110" s="14">
        <v>0</v>
      </c>
      <c r="EK110" s="14">
        <v>2.83</v>
      </c>
      <c r="EL110" s="14">
        <v>16.009999999999998</v>
      </c>
      <c r="ES110" s="14">
        <v>1</v>
      </c>
      <c r="ET110" s="14">
        <v>2</v>
      </c>
      <c r="EZ110" s="14">
        <v>36.29</v>
      </c>
      <c r="FB110" s="14">
        <v>22.479999999999997</v>
      </c>
      <c r="FE110" s="14">
        <v>1</v>
      </c>
      <c r="FM110" s="14">
        <v>7.04</v>
      </c>
      <c r="FN110" s="14">
        <v>13.93</v>
      </c>
      <c r="FP110" s="14">
        <v>11.25</v>
      </c>
      <c r="FQ110" s="14">
        <v>1</v>
      </c>
      <c r="FU110" s="14">
        <v>4</v>
      </c>
      <c r="FW110" s="14">
        <v>3.69</v>
      </c>
      <c r="FX110" s="14">
        <v>15</v>
      </c>
      <c r="FY110" s="14">
        <v>2</v>
      </c>
      <c r="FZ110" s="14">
        <v>2</v>
      </c>
      <c r="GA110" s="14">
        <v>7</v>
      </c>
      <c r="GC110" s="14">
        <v>1</v>
      </c>
      <c r="GD110" s="14">
        <v>12</v>
      </c>
      <c r="GE110" s="14">
        <v>5</v>
      </c>
      <c r="GJ110" s="14">
        <v>2</v>
      </c>
      <c r="GM110" s="14">
        <v>6</v>
      </c>
      <c r="GN110" s="14">
        <v>2</v>
      </c>
      <c r="GT110" s="14">
        <v>4.66</v>
      </c>
      <c r="GY110" s="14">
        <v>1</v>
      </c>
      <c r="HB110" s="14">
        <v>1</v>
      </c>
      <c r="HC110" s="14">
        <v>5.32</v>
      </c>
      <c r="HG110" s="14">
        <v>2</v>
      </c>
      <c r="HL110" s="14">
        <v>1</v>
      </c>
      <c r="HO110" s="14">
        <v>4.92</v>
      </c>
      <c r="HP110" s="14">
        <v>2</v>
      </c>
      <c r="HR110" s="14">
        <v>19.48</v>
      </c>
      <c r="HT110" s="14">
        <v>22.98</v>
      </c>
      <c r="HW110" s="14">
        <v>3</v>
      </c>
      <c r="HZ110" s="14">
        <v>1.39</v>
      </c>
      <c r="ID110" s="14">
        <v>21.69</v>
      </c>
      <c r="IE110" s="26">
        <f t="shared" si="6"/>
        <v>1071.3600000000004</v>
      </c>
      <c r="IF110" s="27">
        <f t="shared" si="7"/>
        <v>478.92</v>
      </c>
      <c r="IG110" s="27">
        <f t="shared" si="8"/>
        <v>592.44000000000028</v>
      </c>
      <c r="IH110" s="26">
        <v>959.53959999999961</v>
      </c>
      <c r="II110" s="27">
        <v>545.48559999999986</v>
      </c>
      <c r="IJ110" s="27">
        <f t="shared" si="9"/>
        <v>414.05399999999975</v>
      </c>
    </row>
    <row r="111" spans="1:244" x14ac:dyDescent="0.2">
      <c r="A111" s="14" t="s">
        <v>103</v>
      </c>
      <c r="B111" s="14" t="str">
        <f t="shared" si="5"/>
        <v>35</v>
      </c>
      <c r="C111" s="14">
        <v>35020</v>
      </c>
      <c r="D111" s="14" t="s">
        <v>123</v>
      </c>
      <c r="I111" s="14">
        <v>601.37</v>
      </c>
      <c r="K111" s="14">
        <v>5.67</v>
      </c>
      <c r="M111" s="14">
        <v>33.83</v>
      </c>
      <c r="O111" s="14">
        <v>169.98000000000002</v>
      </c>
      <c r="P111" s="14">
        <v>1.06</v>
      </c>
      <c r="Q111" s="14">
        <v>5</v>
      </c>
      <c r="R111" s="14">
        <v>22.41</v>
      </c>
      <c r="V111" s="14">
        <v>5.83</v>
      </c>
      <c r="W111" s="14">
        <v>19.72</v>
      </c>
      <c r="X111" s="14">
        <v>130.44999999999999</v>
      </c>
      <c r="Z111" s="14">
        <v>12.08</v>
      </c>
      <c r="AD111" s="14">
        <v>16.93</v>
      </c>
      <c r="AF111" s="14">
        <v>90.27</v>
      </c>
      <c r="AG111" s="14">
        <v>66.62</v>
      </c>
      <c r="AJ111" s="14">
        <v>191.13</v>
      </c>
      <c r="AM111" s="14">
        <v>40.200000000000003</v>
      </c>
      <c r="AN111" s="14">
        <v>2.25</v>
      </c>
      <c r="AP111" s="14">
        <v>1</v>
      </c>
      <c r="AQ111" s="14">
        <v>7.63</v>
      </c>
      <c r="AR111" s="14">
        <v>1231.5899999999999</v>
      </c>
      <c r="AU111" s="14">
        <v>58.53</v>
      </c>
      <c r="AX111" s="14">
        <v>2</v>
      </c>
      <c r="AY111" s="14">
        <v>5.01</v>
      </c>
      <c r="BB111" s="14">
        <v>10.77</v>
      </c>
      <c r="BC111" s="14">
        <v>13.68</v>
      </c>
      <c r="BF111" s="14">
        <v>53.12</v>
      </c>
      <c r="BJ111" s="14">
        <v>2.81</v>
      </c>
      <c r="BK111" s="14">
        <v>335.56</v>
      </c>
      <c r="BL111" s="14">
        <v>35.099999999999994</v>
      </c>
      <c r="BM111" s="14">
        <v>81.960000000000008</v>
      </c>
      <c r="BN111" s="14">
        <v>40.57</v>
      </c>
      <c r="BP111" s="14">
        <v>6.65</v>
      </c>
      <c r="BQ111" s="14">
        <v>3</v>
      </c>
      <c r="BR111" s="14">
        <v>59.73</v>
      </c>
      <c r="BS111" s="14">
        <v>55.08</v>
      </c>
      <c r="BU111" s="14">
        <v>56.56</v>
      </c>
      <c r="BY111" s="14">
        <v>1</v>
      </c>
      <c r="BZ111" s="14">
        <v>12.68</v>
      </c>
      <c r="CA111" s="14">
        <v>198.26999999999998</v>
      </c>
      <c r="CB111" s="14">
        <v>321.86</v>
      </c>
      <c r="CC111" s="14">
        <v>124.03</v>
      </c>
      <c r="CD111" s="14">
        <v>25.64</v>
      </c>
      <c r="CE111" s="14">
        <v>807.42000000000007</v>
      </c>
      <c r="CH111" s="14">
        <v>767.75</v>
      </c>
      <c r="CM111" s="14">
        <v>13.99</v>
      </c>
      <c r="CN111" s="14">
        <v>2</v>
      </c>
      <c r="CP111" s="14">
        <v>46.39</v>
      </c>
      <c r="CR111" s="14">
        <v>11.12</v>
      </c>
      <c r="CS111" s="14">
        <v>12.39</v>
      </c>
      <c r="CT111" s="14">
        <v>29.25</v>
      </c>
      <c r="CU111" s="14">
        <v>8</v>
      </c>
      <c r="CV111" s="14">
        <v>1.01</v>
      </c>
      <c r="CZ111" s="14">
        <v>32.43</v>
      </c>
      <c r="DA111" s="14">
        <v>5</v>
      </c>
      <c r="DB111" s="14">
        <v>1</v>
      </c>
      <c r="DD111" s="14">
        <v>86.2</v>
      </c>
      <c r="DE111" s="14">
        <v>21</v>
      </c>
      <c r="DF111" s="14">
        <v>59.72</v>
      </c>
      <c r="DI111" s="14">
        <v>0</v>
      </c>
      <c r="DJ111" s="14">
        <v>32.450000000000003</v>
      </c>
      <c r="DK111" s="14">
        <v>174.32</v>
      </c>
      <c r="DL111" s="14">
        <v>103.98</v>
      </c>
      <c r="DM111" s="14">
        <v>47.24</v>
      </c>
      <c r="DN111" s="14">
        <v>39.450000000000003</v>
      </c>
      <c r="DO111" s="14">
        <v>83.51</v>
      </c>
      <c r="DP111" s="14">
        <v>19.47</v>
      </c>
      <c r="DQ111" s="14">
        <v>25.63</v>
      </c>
      <c r="DR111" s="14">
        <v>106.96000000000001</v>
      </c>
      <c r="DS111" s="14">
        <v>6</v>
      </c>
      <c r="DT111" s="14">
        <v>105.53999999999999</v>
      </c>
      <c r="DU111" s="14">
        <v>176.31</v>
      </c>
      <c r="DV111" s="14">
        <v>120.4</v>
      </c>
      <c r="DW111" s="14">
        <v>108.14</v>
      </c>
      <c r="DX111" s="14">
        <v>244.9</v>
      </c>
      <c r="DY111" s="14">
        <v>4.92</v>
      </c>
      <c r="DZ111" s="14">
        <v>148.63999999999999</v>
      </c>
      <c r="EA111" s="14">
        <v>74.599999999999994</v>
      </c>
      <c r="EB111" s="14">
        <v>19.399999999999999</v>
      </c>
      <c r="EC111" s="14">
        <v>16.940000000000001</v>
      </c>
      <c r="ED111" s="14">
        <v>51.57</v>
      </c>
      <c r="EE111" s="14">
        <v>30.71</v>
      </c>
      <c r="EF111" s="14">
        <v>170.04000000000002</v>
      </c>
      <c r="EG111" s="14">
        <v>21.86</v>
      </c>
      <c r="EH111" s="14">
        <v>14.34</v>
      </c>
      <c r="EK111" s="14">
        <v>4.96</v>
      </c>
      <c r="EL111" s="14">
        <v>102.07</v>
      </c>
      <c r="ES111" s="14">
        <v>39.57</v>
      </c>
      <c r="ET111" s="14">
        <v>61.46</v>
      </c>
      <c r="EV111" s="14">
        <v>33.93</v>
      </c>
      <c r="EW111" s="14">
        <v>6.55</v>
      </c>
      <c r="EZ111" s="14">
        <v>277.18</v>
      </c>
      <c r="FA111" s="14">
        <v>91.84</v>
      </c>
      <c r="FB111" s="14">
        <v>141.38999999999999</v>
      </c>
      <c r="FC111" s="14">
        <v>3</v>
      </c>
      <c r="FE111" s="14">
        <v>4.5299999999999994</v>
      </c>
      <c r="FF111" s="14">
        <v>2.67</v>
      </c>
      <c r="FG111" s="14">
        <v>1</v>
      </c>
      <c r="FL111" s="14">
        <v>7.75</v>
      </c>
      <c r="FM111" s="14">
        <v>107.34</v>
      </c>
      <c r="FN111" s="14">
        <v>114.86</v>
      </c>
      <c r="FO111" s="14">
        <v>2</v>
      </c>
      <c r="FP111" s="14">
        <v>161.37</v>
      </c>
      <c r="FQ111" s="14">
        <v>2.2599999999999998</v>
      </c>
      <c r="FR111" s="14">
        <v>1</v>
      </c>
      <c r="FT111" s="14">
        <v>3</v>
      </c>
      <c r="FU111" s="14">
        <v>47.77</v>
      </c>
      <c r="FW111" s="14">
        <v>19.439999999999998</v>
      </c>
      <c r="FX111" s="14">
        <v>156.28</v>
      </c>
      <c r="FY111" s="14">
        <v>22.78</v>
      </c>
      <c r="FZ111" s="14">
        <v>49.15</v>
      </c>
      <c r="GA111" s="14">
        <v>137.88</v>
      </c>
      <c r="GB111" s="14">
        <v>53.5</v>
      </c>
      <c r="GC111" s="14">
        <v>156.84</v>
      </c>
      <c r="GD111" s="14">
        <v>91.259999999999991</v>
      </c>
      <c r="GE111" s="14">
        <v>27.98</v>
      </c>
      <c r="GF111" s="14">
        <v>16.240000000000002</v>
      </c>
      <c r="GG111" s="14">
        <v>1</v>
      </c>
      <c r="GH111" s="14">
        <v>14.260000000000002</v>
      </c>
      <c r="GI111" s="14">
        <v>3</v>
      </c>
      <c r="GJ111" s="14">
        <v>58.790000000000006</v>
      </c>
      <c r="GK111" s="14">
        <v>8</v>
      </c>
      <c r="GL111" s="14">
        <v>7</v>
      </c>
      <c r="GM111" s="14">
        <v>49.59</v>
      </c>
      <c r="GN111" s="14">
        <v>9</v>
      </c>
      <c r="GP111" s="14">
        <v>2</v>
      </c>
      <c r="GQ111" s="14">
        <v>3</v>
      </c>
      <c r="GT111" s="14">
        <v>467.76</v>
      </c>
      <c r="GV111" s="14">
        <v>14</v>
      </c>
      <c r="GW111" s="14">
        <v>2</v>
      </c>
      <c r="HB111" s="14">
        <v>26.86</v>
      </c>
      <c r="HC111" s="14">
        <v>20.450000000000003</v>
      </c>
      <c r="HD111" s="14">
        <v>11.09</v>
      </c>
      <c r="HF111" s="14">
        <v>2.83</v>
      </c>
      <c r="HG111" s="14">
        <v>36.72</v>
      </c>
      <c r="HJ111" s="14">
        <v>1</v>
      </c>
      <c r="HL111" s="14">
        <v>21.48</v>
      </c>
      <c r="HO111" s="14">
        <v>102.62</v>
      </c>
      <c r="HP111" s="14">
        <v>61.319999999999993</v>
      </c>
      <c r="HQ111" s="14">
        <v>59.29</v>
      </c>
      <c r="HS111" s="14">
        <v>81.569999999999993</v>
      </c>
      <c r="HT111" s="14">
        <v>7.02</v>
      </c>
      <c r="HU111" s="14">
        <v>13.09</v>
      </c>
      <c r="HV111" s="14">
        <v>4</v>
      </c>
      <c r="HW111" s="14">
        <v>24.740000000000002</v>
      </c>
      <c r="HY111" s="14">
        <v>14.49</v>
      </c>
      <c r="HZ111" s="14">
        <v>38.519999999999996</v>
      </c>
      <c r="IA111" s="14">
        <v>103.96</v>
      </c>
      <c r="IB111" s="14">
        <v>3</v>
      </c>
      <c r="IC111" s="14">
        <v>16.21</v>
      </c>
      <c r="ID111" s="14">
        <v>162.64000000000001</v>
      </c>
      <c r="IE111" s="26">
        <f t="shared" si="6"/>
        <v>11411.770000000002</v>
      </c>
      <c r="IF111" s="27">
        <f t="shared" si="7"/>
        <v>5982.5800000000008</v>
      </c>
      <c r="IG111" s="27">
        <f t="shared" si="8"/>
        <v>5429.1900000000014</v>
      </c>
      <c r="IH111" s="26">
        <v>9465.8680000000004</v>
      </c>
      <c r="II111" s="27">
        <v>5225.6899999999987</v>
      </c>
      <c r="IJ111" s="27">
        <f t="shared" si="9"/>
        <v>4240.1780000000017</v>
      </c>
    </row>
    <row r="112" spans="1:244" x14ac:dyDescent="0.2">
      <c r="A112" s="14" t="s">
        <v>103</v>
      </c>
      <c r="B112" s="14" t="str">
        <f t="shared" si="5"/>
        <v>35</v>
      </c>
      <c r="C112" s="14">
        <v>35021</v>
      </c>
      <c r="D112" s="14" t="s">
        <v>124</v>
      </c>
      <c r="O112" s="14">
        <v>3.66</v>
      </c>
      <c r="R112" s="14">
        <v>5.87</v>
      </c>
      <c r="U112" s="14">
        <v>3.66</v>
      </c>
      <c r="V112" s="14">
        <v>11.2</v>
      </c>
      <c r="W112" s="14">
        <v>1</v>
      </c>
      <c r="X112" s="14">
        <v>18.93</v>
      </c>
      <c r="AC112" s="14">
        <v>12.11</v>
      </c>
      <c r="AD112" s="14">
        <v>60.09</v>
      </c>
      <c r="AG112" s="14">
        <v>15</v>
      </c>
      <c r="AR112" s="14">
        <v>10.91</v>
      </c>
      <c r="AY112" s="14">
        <v>1</v>
      </c>
      <c r="BF112" s="14">
        <v>28.689999999999998</v>
      </c>
      <c r="BJ112" s="14">
        <v>14</v>
      </c>
      <c r="BK112" s="14">
        <v>152.37</v>
      </c>
      <c r="BL112" s="14">
        <v>0</v>
      </c>
      <c r="BM112" s="14">
        <v>104.2</v>
      </c>
      <c r="BN112" s="14">
        <v>1</v>
      </c>
      <c r="BW112" s="14">
        <v>19.399999999999999</v>
      </c>
      <c r="CA112" s="14">
        <v>68.319999999999993</v>
      </c>
      <c r="CC112" s="14">
        <v>855.94</v>
      </c>
      <c r="CE112" s="14">
        <v>4.9800000000000004</v>
      </c>
      <c r="CO112" s="14">
        <v>1</v>
      </c>
      <c r="CS112" s="14">
        <v>1</v>
      </c>
      <c r="CT112" s="14">
        <v>8.17</v>
      </c>
      <c r="DE112" s="14">
        <v>0</v>
      </c>
      <c r="DF112" s="14">
        <v>11.74</v>
      </c>
      <c r="DJ112" s="14">
        <v>5</v>
      </c>
      <c r="DK112" s="14">
        <v>30.46</v>
      </c>
      <c r="DL112" s="14">
        <v>32.130000000000003</v>
      </c>
      <c r="DN112" s="14">
        <v>1</v>
      </c>
      <c r="DO112" s="14">
        <v>10.89</v>
      </c>
      <c r="DP112" s="14">
        <v>9.81</v>
      </c>
      <c r="DR112" s="14">
        <v>24</v>
      </c>
      <c r="DT112" s="14">
        <v>2</v>
      </c>
      <c r="DU112" s="14">
        <v>3</v>
      </c>
      <c r="DW112" s="14">
        <v>8.43</v>
      </c>
      <c r="DX112" s="14">
        <v>34.31</v>
      </c>
      <c r="DZ112" s="14">
        <v>82.1</v>
      </c>
      <c r="EA112" s="14">
        <v>18</v>
      </c>
      <c r="EC112" s="14">
        <v>2</v>
      </c>
      <c r="ED112" s="14">
        <v>5.3100000000000005</v>
      </c>
      <c r="EE112" s="14">
        <v>7.21</v>
      </c>
      <c r="EF112" s="14">
        <v>26.95</v>
      </c>
      <c r="EG112" s="14">
        <v>21.009999999999998</v>
      </c>
      <c r="EL112" s="14">
        <v>27.130000000000003</v>
      </c>
      <c r="ET112" s="14">
        <v>4</v>
      </c>
      <c r="EV112" s="14">
        <v>5</v>
      </c>
      <c r="EZ112" s="14">
        <v>62.5</v>
      </c>
      <c r="FA112" s="14">
        <v>90.07</v>
      </c>
      <c r="FB112" s="14">
        <v>20.350000000000001</v>
      </c>
      <c r="FM112" s="14">
        <v>1</v>
      </c>
      <c r="FN112" s="14">
        <v>1</v>
      </c>
      <c r="FP112" s="14">
        <v>24.67</v>
      </c>
      <c r="FQ112" s="14">
        <v>0</v>
      </c>
      <c r="FT112" s="14">
        <v>1</v>
      </c>
      <c r="FU112" s="14">
        <v>6</v>
      </c>
      <c r="FW112" s="14">
        <v>4</v>
      </c>
      <c r="FX112" s="14">
        <v>18.5</v>
      </c>
      <c r="FY112" s="14">
        <v>1</v>
      </c>
      <c r="FZ112" s="14">
        <v>1</v>
      </c>
      <c r="GA112" s="14">
        <v>5.0999999999999996</v>
      </c>
      <c r="GB112" s="14">
        <v>10.5</v>
      </c>
      <c r="GC112" s="14">
        <v>6.84</v>
      </c>
      <c r="GD112" s="14">
        <v>10</v>
      </c>
      <c r="GF112" s="14">
        <v>2</v>
      </c>
      <c r="GJ112" s="14">
        <v>4.62</v>
      </c>
      <c r="GK112" s="14">
        <v>1</v>
      </c>
      <c r="GL112" s="14">
        <v>1</v>
      </c>
      <c r="GM112" s="14">
        <v>11.04</v>
      </c>
      <c r="GN112" s="14">
        <v>4</v>
      </c>
      <c r="GT112" s="14">
        <v>21.71</v>
      </c>
      <c r="GV112" s="14">
        <v>1</v>
      </c>
      <c r="GW112" s="14">
        <v>1</v>
      </c>
      <c r="HG112" s="14">
        <v>1</v>
      </c>
      <c r="HL112" s="14">
        <v>1.98</v>
      </c>
      <c r="HO112" s="14">
        <v>15.99</v>
      </c>
      <c r="HP112" s="14">
        <v>5</v>
      </c>
      <c r="HQ112" s="14">
        <v>60.32</v>
      </c>
      <c r="HS112" s="14">
        <v>29.46</v>
      </c>
      <c r="HT112" s="14">
        <v>1.96</v>
      </c>
      <c r="HW112" s="14">
        <v>1</v>
      </c>
      <c r="HZ112" s="14">
        <v>2</v>
      </c>
      <c r="IC112" s="14">
        <v>3</v>
      </c>
      <c r="ID112" s="14">
        <v>28.84</v>
      </c>
      <c r="IE112" s="26">
        <f t="shared" si="6"/>
        <v>2235.4300000000003</v>
      </c>
      <c r="IF112" s="27">
        <f t="shared" si="7"/>
        <v>1402.5</v>
      </c>
      <c r="IG112" s="27">
        <f t="shared" si="8"/>
        <v>832.93000000000029</v>
      </c>
      <c r="IH112" s="26">
        <v>2079.6576000000014</v>
      </c>
      <c r="II112" s="27">
        <v>1140.6896000000006</v>
      </c>
      <c r="IJ112" s="27">
        <f t="shared" si="9"/>
        <v>938.96800000000076</v>
      </c>
    </row>
    <row r="113" spans="1:244" x14ac:dyDescent="0.2">
      <c r="A113" s="14" t="s">
        <v>103</v>
      </c>
      <c r="B113" s="14" t="str">
        <f t="shared" si="5"/>
        <v>35</v>
      </c>
      <c r="C113" s="14">
        <v>35022</v>
      </c>
      <c r="D113" s="14" t="s">
        <v>125</v>
      </c>
      <c r="I113" s="14">
        <v>1</v>
      </c>
      <c r="M113" s="14">
        <v>32.200000000000003</v>
      </c>
      <c r="O113" s="14">
        <v>1.86</v>
      </c>
      <c r="P113" s="14">
        <v>47.61</v>
      </c>
      <c r="Q113" s="14">
        <v>4.6500000000000004</v>
      </c>
      <c r="R113" s="14">
        <v>31.45</v>
      </c>
      <c r="X113" s="14">
        <v>2.65</v>
      </c>
      <c r="Z113" s="14">
        <v>2</v>
      </c>
      <c r="AD113" s="14">
        <v>3</v>
      </c>
      <c r="AG113" s="14">
        <v>37.22</v>
      </c>
      <c r="AJ113" s="14">
        <v>9.86</v>
      </c>
      <c r="AL113" s="14">
        <v>4.92</v>
      </c>
      <c r="AM113" s="14">
        <v>281.7</v>
      </c>
      <c r="AN113" s="14">
        <v>17.940000000000001</v>
      </c>
      <c r="AQ113" s="14">
        <v>9.85</v>
      </c>
      <c r="AR113" s="14">
        <v>37.51</v>
      </c>
      <c r="AX113" s="14">
        <v>1</v>
      </c>
      <c r="BC113" s="14">
        <v>10.77</v>
      </c>
      <c r="BF113" s="14">
        <v>1</v>
      </c>
      <c r="BJ113" s="14">
        <v>16.940000000000001</v>
      </c>
      <c r="BK113" s="14">
        <v>38.68</v>
      </c>
      <c r="BL113" s="14">
        <v>2</v>
      </c>
      <c r="BM113" s="14">
        <v>15.07</v>
      </c>
      <c r="BN113" s="14">
        <v>3.12</v>
      </c>
      <c r="BQ113" s="14">
        <v>4</v>
      </c>
      <c r="CB113" s="14">
        <v>29.93</v>
      </c>
      <c r="CE113" s="14">
        <v>78.03</v>
      </c>
      <c r="CM113" s="14">
        <v>32.18</v>
      </c>
      <c r="CS113" s="14">
        <v>1</v>
      </c>
      <c r="CT113" s="14">
        <v>10.48</v>
      </c>
      <c r="CU113" s="14">
        <v>7.41</v>
      </c>
      <c r="DA113" s="14">
        <v>81.650000000000006</v>
      </c>
      <c r="DF113" s="14">
        <v>21.71</v>
      </c>
      <c r="DJ113" s="14">
        <v>2</v>
      </c>
      <c r="DK113" s="14">
        <v>34.15</v>
      </c>
      <c r="DL113" s="14">
        <v>41.37</v>
      </c>
      <c r="DM113" s="14">
        <v>1</v>
      </c>
      <c r="DO113" s="14">
        <v>28.92</v>
      </c>
      <c r="DP113" s="14">
        <v>9.5399999999999991</v>
      </c>
      <c r="DR113" s="14">
        <v>39.75</v>
      </c>
      <c r="DT113" s="14">
        <v>80.680000000000007</v>
      </c>
      <c r="DU113" s="14">
        <v>13.05</v>
      </c>
      <c r="DV113" s="14">
        <v>1</v>
      </c>
      <c r="DW113" s="14">
        <v>24.7</v>
      </c>
      <c r="DX113" s="14">
        <v>13.06</v>
      </c>
      <c r="DY113" s="14">
        <v>4.91</v>
      </c>
      <c r="DZ113" s="14">
        <v>16.759999999999998</v>
      </c>
      <c r="EA113" s="14">
        <v>7</v>
      </c>
      <c r="EB113" s="14">
        <v>2</v>
      </c>
      <c r="EC113" s="14">
        <v>1</v>
      </c>
      <c r="ED113" s="14">
        <v>16.73</v>
      </c>
      <c r="EE113" s="14">
        <v>4</v>
      </c>
      <c r="EF113" s="14">
        <v>30.66</v>
      </c>
      <c r="EG113" s="14">
        <v>2</v>
      </c>
      <c r="EH113" s="14">
        <v>22.07</v>
      </c>
      <c r="EL113" s="14">
        <v>99.66</v>
      </c>
      <c r="ER113" s="14">
        <v>3.96</v>
      </c>
      <c r="ES113" s="14">
        <v>4.51</v>
      </c>
      <c r="ET113" s="14">
        <v>2</v>
      </c>
      <c r="EW113" s="14">
        <v>2.75</v>
      </c>
      <c r="EZ113" s="14">
        <v>50.97</v>
      </c>
      <c r="FA113" s="14">
        <v>18.78</v>
      </c>
      <c r="FB113" s="14">
        <v>17.71</v>
      </c>
      <c r="FL113" s="14">
        <v>7.56</v>
      </c>
      <c r="FM113" s="14">
        <v>15.83</v>
      </c>
      <c r="FN113" s="14">
        <v>2.46</v>
      </c>
      <c r="FP113" s="14">
        <v>10.17</v>
      </c>
      <c r="FT113" s="14">
        <v>3</v>
      </c>
      <c r="FU113" s="14">
        <v>1</v>
      </c>
      <c r="FW113" s="14">
        <v>2</v>
      </c>
      <c r="FX113" s="14">
        <v>11.5</v>
      </c>
      <c r="FY113" s="14">
        <v>1</v>
      </c>
      <c r="FZ113" s="14">
        <v>1</v>
      </c>
      <c r="GA113" s="14">
        <v>4.54</v>
      </c>
      <c r="GC113" s="14">
        <v>5.73</v>
      </c>
      <c r="GD113" s="14">
        <v>11</v>
      </c>
      <c r="GE113" s="14">
        <v>1</v>
      </c>
      <c r="GH113" s="14">
        <v>1</v>
      </c>
      <c r="GJ113" s="14">
        <v>3</v>
      </c>
      <c r="GK113" s="14">
        <v>2</v>
      </c>
      <c r="GM113" s="14">
        <v>5</v>
      </c>
      <c r="GN113" s="14">
        <v>3</v>
      </c>
      <c r="GQ113" s="14">
        <v>2</v>
      </c>
      <c r="GT113" s="14">
        <v>3.88</v>
      </c>
      <c r="GV113" s="14">
        <v>2</v>
      </c>
      <c r="HB113" s="14">
        <v>21.41</v>
      </c>
      <c r="HC113" s="14">
        <v>9.5299999999999994</v>
      </c>
      <c r="HG113" s="14">
        <v>22.18</v>
      </c>
      <c r="HL113" s="14">
        <v>3</v>
      </c>
      <c r="HO113" s="14">
        <v>9.2100000000000009</v>
      </c>
      <c r="HP113" s="14">
        <v>5</v>
      </c>
      <c r="HV113" s="14">
        <v>1</v>
      </c>
      <c r="HW113" s="14">
        <v>1</v>
      </c>
      <c r="HY113" s="14">
        <v>4.88</v>
      </c>
      <c r="HZ113" s="14">
        <v>1.43</v>
      </c>
      <c r="IA113" s="14">
        <v>1</v>
      </c>
      <c r="IC113" s="14">
        <v>1</v>
      </c>
      <c r="ID113" s="14">
        <v>33.519999999999996</v>
      </c>
      <c r="IE113" s="26">
        <f t="shared" si="6"/>
        <v>1690.9100000000005</v>
      </c>
      <c r="IF113" s="27">
        <f t="shared" si="7"/>
        <v>858.68</v>
      </c>
      <c r="IG113" s="27">
        <f t="shared" si="8"/>
        <v>832.23000000000059</v>
      </c>
      <c r="IH113" s="26">
        <v>1741.4620000000007</v>
      </c>
      <c r="II113" s="27">
        <v>1062.904</v>
      </c>
      <c r="IJ113" s="27">
        <f t="shared" si="9"/>
        <v>678.55800000000067</v>
      </c>
    </row>
    <row r="114" spans="1:244" x14ac:dyDescent="0.2">
      <c r="A114" s="14" t="s">
        <v>103</v>
      </c>
      <c r="B114" s="14" t="str">
        <f t="shared" si="5"/>
        <v>35</v>
      </c>
      <c r="C114" s="14">
        <v>35023</v>
      </c>
      <c r="D114" s="14" t="s">
        <v>126</v>
      </c>
      <c r="I114" s="14">
        <v>16.399999999999999</v>
      </c>
      <c r="O114" s="14">
        <v>3</v>
      </c>
      <c r="R114" s="14">
        <v>30.93</v>
      </c>
      <c r="W114" s="14">
        <v>2.93</v>
      </c>
      <c r="X114" s="14">
        <v>3.75</v>
      </c>
      <c r="Y114" s="14">
        <v>2</v>
      </c>
      <c r="Z114" s="14">
        <v>4.71</v>
      </c>
      <c r="AD114" s="14">
        <v>41.980000000000004</v>
      </c>
      <c r="AG114" s="14">
        <v>7</v>
      </c>
      <c r="AR114" s="14">
        <v>10.34</v>
      </c>
      <c r="AS114" s="14">
        <v>1.34</v>
      </c>
      <c r="AZ114" s="14">
        <v>5.98</v>
      </c>
      <c r="BF114" s="14">
        <v>17.170000000000002</v>
      </c>
      <c r="BJ114" s="14">
        <v>14.07</v>
      </c>
      <c r="BK114" s="14">
        <v>54.91</v>
      </c>
      <c r="BM114" s="14">
        <v>15.97</v>
      </c>
      <c r="BP114" s="14">
        <v>1</v>
      </c>
      <c r="BU114" s="14">
        <v>48.61</v>
      </c>
      <c r="BY114" s="14">
        <v>306.31</v>
      </c>
      <c r="BZ114" s="14">
        <v>4</v>
      </c>
      <c r="CA114" s="14">
        <v>4.71</v>
      </c>
      <c r="CB114" s="14">
        <v>17.27</v>
      </c>
      <c r="CC114" s="14">
        <v>23.759999999999998</v>
      </c>
      <c r="CD114" s="14">
        <v>2</v>
      </c>
      <c r="CE114" s="14">
        <v>9.9700000000000006</v>
      </c>
      <c r="CH114" s="14">
        <v>11.21</v>
      </c>
      <c r="CM114" s="14">
        <v>10.050000000000001</v>
      </c>
      <c r="CT114" s="14">
        <v>16.93</v>
      </c>
      <c r="CV114" s="14">
        <v>4</v>
      </c>
      <c r="CY114" s="14">
        <v>36</v>
      </c>
      <c r="CZ114" s="14">
        <v>8.19</v>
      </c>
      <c r="DF114" s="14">
        <v>16.509999999999998</v>
      </c>
      <c r="DG114" s="14">
        <v>6.72</v>
      </c>
      <c r="DJ114" s="14">
        <v>6.7799999999999994</v>
      </c>
      <c r="DK114" s="14">
        <v>53.53</v>
      </c>
      <c r="DL114" s="14">
        <v>82.26</v>
      </c>
      <c r="DM114" s="14">
        <v>7.17</v>
      </c>
      <c r="DN114" s="14">
        <v>11.5</v>
      </c>
      <c r="DO114" s="14">
        <v>41.55</v>
      </c>
      <c r="DP114" s="14">
        <v>1.04</v>
      </c>
      <c r="DR114" s="14">
        <v>17</v>
      </c>
      <c r="DS114" s="14">
        <v>5.78</v>
      </c>
      <c r="DT114" s="14">
        <v>5.15</v>
      </c>
      <c r="DU114" s="14">
        <v>6.2</v>
      </c>
      <c r="DV114" s="14">
        <v>1</v>
      </c>
      <c r="DW114" s="14">
        <v>19.34</v>
      </c>
      <c r="DX114" s="14">
        <v>32.29</v>
      </c>
      <c r="DY114" s="14">
        <v>0.56000000000000005</v>
      </c>
      <c r="DZ114" s="14">
        <v>43.459999999999994</v>
      </c>
      <c r="EA114" s="14">
        <v>20.799999999999997</v>
      </c>
      <c r="EC114" s="14">
        <v>1</v>
      </c>
      <c r="ED114" s="14">
        <v>10.94</v>
      </c>
      <c r="EE114" s="14">
        <v>7.96</v>
      </c>
      <c r="EF114" s="14">
        <v>35.49</v>
      </c>
      <c r="EG114" s="14">
        <v>13.190000000000001</v>
      </c>
      <c r="EK114" s="14">
        <v>1</v>
      </c>
      <c r="EL114" s="14">
        <v>56.019999999999996</v>
      </c>
      <c r="ES114" s="14">
        <v>109.9</v>
      </c>
      <c r="ET114" s="14">
        <v>4</v>
      </c>
      <c r="EZ114" s="14">
        <v>50.93</v>
      </c>
      <c r="FA114" s="14">
        <v>7.87</v>
      </c>
      <c r="FB114" s="14">
        <v>27.689999999999998</v>
      </c>
      <c r="FC114" s="14">
        <v>1</v>
      </c>
      <c r="FE114" s="14">
        <v>3.23</v>
      </c>
      <c r="FM114" s="14">
        <v>3</v>
      </c>
      <c r="FN114" s="14">
        <v>17.259999999999998</v>
      </c>
      <c r="FP114" s="14">
        <v>37.75</v>
      </c>
      <c r="FQ114" s="14">
        <v>0</v>
      </c>
      <c r="FT114" s="14">
        <v>2</v>
      </c>
      <c r="FU114" s="14">
        <v>6</v>
      </c>
      <c r="FW114" s="14">
        <v>5</v>
      </c>
      <c r="FX114" s="14">
        <v>20.52</v>
      </c>
      <c r="FY114" s="14">
        <v>1</v>
      </c>
      <c r="FZ114" s="14">
        <v>2</v>
      </c>
      <c r="GA114" s="14">
        <v>7</v>
      </c>
      <c r="GB114" s="14">
        <v>1</v>
      </c>
      <c r="GC114" s="14">
        <v>3.31</v>
      </c>
      <c r="GD114" s="14">
        <v>15.93</v>
      </c>
      <c r="GE114" s="14">
        <v>1.5</v>
      </c>
      <c r="GH114" s="14">
        <v>4.91</v>
      </c>
      <c r="GJ114" s="14">
        <v>4</v>
      </c>
      <c r="GM114" s="14">
        <v>11.4</v>
      </c>
      <c r="GN114" s="14">
        <v>3</v>
      </c>
      <c r="GO114" s="14">
        <v>1</v>
      </c>
      <c r="GQ114" s="14">
        <v>2.54</v>
      </c>
      <c r="GT114" s="14">
        <v>0.5</v>
      </c>
      <c r="HA114" s="14">
        <v>1</v>
      </c>
      <c r="HB114" s="14">
        <v>9.08</v>
      </c>
      <c r="HC114" s="14">
        <v>6.45</v>
      </c>
      <c r="HD114" s="14">
        <v>1</v>
      </c>
      <c r="HG114" s="14">
        <v>1</v>
      </c>
      <c r="HL114" s="14">
        <v>3</v>
      </c>
      <c r="HM114" s="14">
        <v>1</v>
      </c>
      <c r="HO114" s="14">
        <v>10.96</v>
      </c>
      <c r="HP114" s="14">
        <v>1</v>
      </c>
      <c r="HW114" s="14">
        <v>4.6399999999999997</v>
      </c>
      <c r="HZ114" s="14">
        <v>2</v>
      </c>
      <c r="IB114" s="14">
        <v>1</v>
      </c>
      <c r="IC114" s="14">
        <v>3</v>
      </c>
      <c r="ID114" s="14">
        <v>17.14</v>
      </c>
      <c r="IE114" s="26">
        <f t="shared" si="6"/>
        <v>1658.2400000000005</v>
      </c>
      <c r="IF114" s="27">
        <f t="shared" si="7"/>
        <v>736.49000000000012</v>
      </c>
      <c r="IG114" s="27">
        <f t="shared" si="8"/>
        <v>921.75000000000034</v>
      </c>
      <c r="IH114" s="26">
        <v>1176.3636000000008</v>
      </c>
      <c r="II114" s="27">
        <v>605.75360000000001</v>
      </c>
      <c r="IJ114" s="27">
        <f t="shared" si="9"/>
        <v>570.61000000000081</v>
      </c>
    </row>
    <row r="115" spans="1:244" x14ac:dyDescent="0.2">
      <c r="A115" s="14" t="s">
        <v>103</v>
      </c>
      <c r="B115" s="14" t="str">
        <f t="shared" si="5"/>
        <v>35</v>
      </c>
      <c r="C115" s="14">
        <v>35024</v>
      </c>
      <c r="D115" s="14" t="s">
        <v>127</v>
      </c>
      <c r="F115" s="14">
        <v>1</v>
      </c>
      <c r="M115" s="14">
        <v>23.03</v>
      </c>
      <c r="O115" s="14">
        <v>42.230000000000004</v>
      </c>
      <c r="V115" s="14">
        <v>1</v>
      </c>
      <c r="W115" s="14">
        <v>9.07</v>
      </c>
      <c r="X115" s="14">
        <v>19.580000000000002</v>
      </c>
      <c r="Z115" s="14">
        <v>4.08</v>
      </c>
      <c r="AD115" s="14">
        <v>43.85</v>
      </c>
      <c r="AG115" s="14">
        <v>17.98</v>
      </c>
      <c r="AN115" s="14">
        <v>13.5</v>
      </c>
      <c r="AR115" s="14">
        <v>46.24</v>
      </c>
      <c r="AS115" s="14">
        <v>3</v>
      </c>
      <c r="AX115" s="14">
        <v>1</v>
      </c>
      <c r="AY115" s="14">
        <v>22.32</v>
      </c>
      <c r="AZ115" s="14">
        <v>4.5</v>
      </c>
      <c r="BB115" s="14">
        <v>648.05999999999995</v>
      </c>
      <c r="BF115" s="14">
        <v>15</v>
      </c>
      <c r="BJ115" s="14">
        <v>24.14</v>
      </c>
      <c r="BK115" s="14">
        <v>8.9600000000000009</v>
      </c>
      <c r="BL115" s="14">
        <v>31.009999999999998</v>
      </c>
      <c r="BM115" s="14">
        <v>14.58</v>
      </c>
      <c r="BN115" s="14">
        <v>5.71</v>
      </c>
      <c r="BU115" s="14">
        <v>17.55</v>
      </c>
      <c r="BW115" s="14">
        <v>14.88</v>
      </c>
      <c r="BY115" s="14">
        <v>962.71</v>
      </c>
      <c r="BZ115" s="14">
        <v>15.52</v>
      </c>
      <c r="CA115" s="14">
        <v>260.01</v>
      </c>
      <c r="CB115" s="14">
        <v>2</v>
      </c>
      <c r="CC115" s="14">
        <v>145.32</v>
      </c>
      <c r="CD115" s="14">
        <v>31.65</v>
      </c>
      <c r="CE115" s="14">
        <v>37.61</v>
      </c>
      <c r="CH115" s="14">
        <v>2</v>
      </c>
      <c r="CM115" s="14">
        <v>42.18</v>
      </c>
      <c r="CN115" s="14">
        <v>2</v>
      </c>
      <c r="CQ115" s="14">
        <v>0.33</v>
      </c>
      <c r="CR115" s="14">
        <v>5</v>
      </c>
      <c r="CT115" s="14">
        <v>50.290000000000006</v>
      </c>
      <c r="CV115" s="14">
        <v>24.49</v>
      </c>
      <c r="CZ115" s="14">
        <v>2.38</v>
      </c>
      <c r="DE115" s="14">
        <v>0</v>
      </c>
      <c r="DF115" s="14">
        <v>27.61</v>
      </c>
      <c r="DJ115" s="14">
        <v>6.02</v>
      </c>
      <c r="DK115" s="14">
        <v>69.22</v>
      </c>
      <c r="DL115" s="14">
        <v>118.96000000000001</v>
      </c>
      <c r="DM115" s="14">
        <v>13.58</v>
      </c>
      <c r="DN115" s="14">
        <v>28.22</v>
      </c>
      <c r="DO115" s="14">
        <v>49.11</v>
      </c>
      <c r="DP115" s="14">
        <v>19.71</v>
      </c>
      <c r="DQ115" s="14">
        <v>2</v>
      </c>
      <c r="DR115" s="14">
        <v>68.48</v>
      </c>
      <c r="DS115" s="14">
        <v>11.67</v>
      </c>
      <c r="DT115" s="14">
        <v>42.68</v>
      </c>
      <c r="DU115" s="14">
        <v>22.77</v>
      </c>
      <c r="DV115" s="14">
        <v>6</v>
      </c>
      <c r="DW115" s="14">
        <v>136.77000000000001</v>
      </c>
      <c r="DX115" s="14">
        <v>22.66</v>
      </c>
      <c r="DY115" s="14">
        <v>3</v>
      </c>
      <c r="DZ115" s="14">
        <v>118.72</v>
      </c>
      <c r="EA115" s="14">
        <v>46.72</v>
      </c>
      <c r="EB115" s="14">
        <v>13.92</v>
      </c>
      <c r="EC115" s="14">
        <v>5</v>
      </c>
      <c r="ED115" s="14">
        <v>36.08</v>
      </c>
      <c r="EE115" s="14">
        <v>36.67</v>
      </c>
      <c r="EF115" s="14">
        <v>158.82</v>
      </c>
      <c r="EG115" s="14">
        <v>47.58</v>
      </c>
      <c r="EH115" s="14">
        <v>1</v>
      </c>
      <c r="EL115" s="14">
        <v>266.5</v>
      </c>
      <c r="ES115" s="14">
        <v>29.45</v>
      </c>
      <c r="ET115" s="14">
        <v>37.08</v>
      </c>
      <c r="EU115" s="14">
        <v>11.1</v>
      </c>
      <c r="EV115" s="14">
        <v>2.83</v>
      </c>
      <c r="EW115" s="14">
        <v>4.2</v>
      </c>
      <c r="EZ115" s="14">
        <v>209.69</v>
      </c>
      <c r="FA115" s="14">
        <v>47.42</v>
      </c>
      <c r="FB115" s="14">
        <v>98.78</v>
      </c>
      <c r="FC115" s="14">
        <v>4</v>
      </c>
      <c r="FM115" s="14">
        <v>10.309999999999999</v>
      </c>
      <c r="FN115" s="14">
        <v>21.2</v>
      </c>
      <c r="FP115" s="14">
        <v>91.24</v>
      </c>
      <c r="FR115" s="14">
        <v>1.75</v>
      </c>
      <c r="FT115" s="14">
        <v>6</v>
      </c>
      <c r="FU115" s="14">
        <v>63.37</v>
      </c>
      <c r="FW115" s="14">
        <v>11.77</v>
      </c>
      <c r="FX115" s="14">
        <v>59</v>
      </c>
      <c r="FY115" s="14">
        <v>13</v>
      </c>
      <c r="FZ115" s="14">
        <v>52.18</v>
      </c>
      <c r="GA115" s="14">
        <v>127.85000000000001</v>
      </c>
      <c r="GC115" s="14">
        <v>14.62</v>
      </c>
      <c r="GD115" s="14">
        <v>67.259999999999991</v>
      </c>
      <c r="GE115" s="14">
        <v>10</v>
      </c>
      <c r="GH115" s="14">
        <v>8.36</v>
      </c>
      <c r="GI115" s="14">
        <v>2</v>
      </c>
      <c r="GJ115" s="14">
        <v>16.22</v>
      </c>
      <c r="GK115" s="14">
        <v>4.91</v>
      </c>
      <c r="GM115" s="14">
        <v>26.130000000000003</v>
      </c>
      <c r="GN115" s="14">
        <v>4</v>
      </c>
      <c r="GO115" s="14">
        <v>0.56000000000000005</v>
      </c>
      <c r="GP115" s="14">
        <v>1</v>
      </c>
      <c r="GQ115" s="14">
        <v>3.5</v>
      </c>
      <c r="GT115" s="14">
        <v>244.19</v>
      </c>
      <c r="GV115" s="14">
        <v>11.78</v>
      </c>
      <c r="HB115" s="14">
        <v>3</v>
      </c>
      <c r="HC115" s="14">
        <v>4</v>
      </c>
      <c r="HD115" s="14">
        <v>1</v>
      </c>
      <c r="HF115" s="14">
        <v>3</v>
      </c>
      <c r="HG115" s="14">
        <v>11.58</v>
      </c>
      <c r="HJ115" s="14">
        <v>12</v>
      </c>
      <c r="HL115" s="14">
        <v>8</v>
      </c>
      <c r="HO115" s="14">
        <v>81.48</v>
      </c>
      <c r="HP115" s="14">
        <v>17.130000000000003</v>
      </c>
      <c r="HQ115" s="14">
        <v>97.740000000000009</v>
      </c>
      <c r="HU115" s="14">
        <v>18.86</v>
      </c>
      <c r="HV115" s="14">
        <v>42.35</v>
      </c>
      <c r="HW115" s="14">
        <v>5</v>
      </c>
      <c r="HX115" s="14">
        <v>0</v>
      </c>
      <c r="HY115" s="14">
        <v>9.24</v>
      </c>
      <c r="HZ115" s="14">
        <v>4.5</v>
      </c>
      <c r="IA115" s="14">
        <v>13.78</v>
      </c>
      <c r="IB115" s="14">
        <v>1</v>
      </c>
      <c r="IC115" s="14">
        <v>15.11</v>
      </c>
      <c r="ID115" s="14">
        <v>94.539999999999992</v>
      </c>
      <c r="IE115" s="26">
        <f t="shared" si="6"/>
        <v>5755.2899999999981</v>
      </c>
      <c r="IF115" s="27">
        <f t="shared" si="7"/>
        <v>2614.7600000000002</v>
      </c>
      <c r="IG115" s="27">
        <f t="shared" si="8"/>
        <v>3140.5299999999979</v>
      </c>
      <c r="IH115" s="26">
        <v>4359.5823999999993</v>
      </c>
      <c r="II115" s="27">
        <v>1802.8044000000007</v>
      </c>
      <c r="IJ115" s="27">
        <f t="shared" si="9"/>
        <v>2556.7779999999984</v>
      </c>
    </row>
    <row r="116" spans="1:244" x14ac:dyDescent="0.2">
      <c r="A116" s="14" t="s">
        <v>103</v>
      </c>
      <c r="B116" s="14" t="str">
        <f t="shared" si="5"/>
        <v>35</v>
      </c>
      <c r="C116" s="14">
        <v>35026</v>
      </c>
      <c r="D116" s="14" t="s">
        <v>129</v>
      </c>
      <c r="M116" s="14">
        <v>9.81</v>
      </c>
      <c r="O116" s="14">
        <v>10.45</v>
      </c>
      <c r="W116" s="14">
        <v>11.45</v>
      </c>
      <c r="X116" s="14">
        <v>1.1000000000000001</v>
      </c>
      <c r="Z116" s="14">
        <v>31.090000000000003</v>
      </c>
      <c r="AC116" s="14">
        <v>14</v>
      </c>
      <c r="AD116" s="14">
        <v>17.73</v>
      </c>
      <c r="AG116" s="14">
        <v>11.88</v>
      </c>
      <c r="AJ116" s="14">
        <v>42.64</v>
      </c>
      <c r="AM116" s="14">
        <v>51.54</v>
      </c>
      <c r="AQ116" s="14">
        <v>73.38</v>
      </c>
      <c r="AR116" s="14">
        <v>6.83</v>
      </c>
      <c r="AU116" s="14">
        <v>15.81</v>
      </c>
      <c r="AV116" s="14">
        <v>1</v>
      </c>
      <c r="AY116" s="14">
        <v>4.3600000000000003</v>
      </c>
      <c r="AZ116" s="14">
        <v>25.27</v>
      </c>
      <c r="BE116" s="14">
        <v>75.58</v>
      </c>
      <c r="BF116" s="14">
        <v>53.8</v>
      </c>
      <c r="BJ116" s="14">
        <v>90.8</v>
      </c>
      <c r="BK116" s="14">
        <v>72.14</v>
      </c>
      <c r="BL116" s="14">
        <v>24.61</v>
      </c>
      <c r="BM116" s="14">
        <v>14.24</v>
      </c>
      <c r="BY116" s="14">
        <v>14</v>
      </c>
      <c r="CA116" s="14">
        <v>58.42</v>
      </c>
      <c r="CB116" s="14">
        <v>648.04999999999995</v>
      </c>
      <c r="CC116" s="14">
        <v>429.65999999999997</v>
      </c>
      <c r="CE116" s="14">
        <v>54.35</v>
      </c>
      <c r="CG116" s="14">
        <v>11.24</v>
      </c>
      <c r="CH116" s="14">
        <v>26.200000000000003</v>
      </c>
      <c r="CM116" s="14">
        <v>9</v>
      </c>
      <c r="CS116" s="14">
        <v>6.07</v>
      </c>
      <c r="CT116" s="14">
        <v>12</v>
      </c>
      <c r="CV116" s="14">
        <v>1</v>
      </c>
      <c r="DF116" s="14">
        <v>51.03</v>
      </c>
      <c r="DG116" s="14">
        <v>1</v>
      </c>
      <c r="DJ116" s="14">
        <v>0.54</v>
      </c>
      <c r="DK116" s="14">
        <v>99.88000000000001</v>
      </c>
      <c r="DL116" s="14">
        <v>44.870000000000005</v>
      </c>
      <c r="DM116" s="14">
        <v>4.05</v>
      </c>
      <c r="DN116" s="14">
        <v>7.4</v>
      </c>
      <c r="DO116" s="14">
        <v>19.64</v>
      </c>
      <c r="DQ116" s="14">
        <v>1</v>
      </c>
      <c r="DR116" s="14">
        <v>36.58</v>
      </c>
      <c r="DS116" s="14">
        <v>2</v>
      </c>
      <c r="DT116" s="14">
        <v>25.09</v>
      </c>
      <c r="DU116" s="14">
        <v>35.68</v>
      </c>
      <c r="DV116" s="14">
        <v>1</v>
      </c>
      <c r="DW116" s="14">
        <v>26.28</v>
      </c>
      <c r="DX116" s="14">
        <v>46.58</v>
      </c>
      <c r="DZ116" s="14">
        <v>11.8</v>
      </c>
      <c r="EA116" s="14">
        <v>24.95</v>
      </c>
      <c r="EB116" s="14">
        <v>4.58</v>
      </c>
      <c r="ED116" s="14">
        <v>9.14</v>
      </c>
      <c r="EE116" s="14">
        <v>5.9</v>
      </c>
      <c r="EF116" s="14">
        <v>31.19</v>
      </c>
      <c r="EG116" s="14">
        <v>13.84</v>
      </c>
      <c r="EH116" s="14">
        <v>1</v>
      </c>
      <c r="EL116" s="14">
        <v>56.54</v>
      </c>
      <c r="ES116" s="14">
        <v>0.67</v>
      </c>
      <c r="ET116" s="14">
        <v>4.33</v>
      </c>
      <c r="EV116" s="14">
        <v>5.08</v>
      </c>
      <c r="EZ116" s="14">
        <v>57.81</v>
      </c>
      <c r="FA116" s="14">
        <v>15.19</v>
      </c>
      <c r="FB116" s="14">
        <v>34.92</v>
      </c>
      <c r="FM116" s="14">
        <v>1</v>
      </c>
      <c r="FN116" s="14">
        <v>0</v>
      </c>
      <c r="FP116" s="14">
        <v>37.370000000000005</v>
      </c>
      <c r="FQ116" s="14">
        <v>0</v>
      </c>
      <c r="FT116" s="14">
        <v>4</v>
      </c>
      <c r="FU116" s="14">
        <v>2</v>
      </c>
      <c r="FW116" s="14">
        <v>8.7100000000000009</v>
      </c>
      <c r="FX116" s="14">
        <v>49.94</v>
      </c>
      <c r="FY116" s="14">
        <v>1</v>
      </c>
      <c r="FZ116" s="14">
        <v>3</v>
      </c>
      <c r="GA116" s="14">
        <v>25</v>
      </c>
      <c r="GC116" s="14">
        <v>6.66</v>
      </c>
      <c r="GD116" s="14">
        <v>15.52</v>
      </c>
      <c r="GE116" s="14">
        <v>1</v>
      </c>
      <c r="GH116" s="14">
        <v>2.75</v>
      </c>
      <c r="GI116" s="14">
        <v>1</v>
      </c>
      <c r="GJ116" s="14">
        <v>3.94</v>
      </c>
      <c r="GK116" s="14">
        <v>5</v>
      </c>
      <c r="GM116" s="14">
        <v>13.71</v>
      </c>
      <c r="GN116" s="14">
        <v>8</v>
      </c>
      <c r="GQ116" s="14">
        <v>5</v>
      </c>
      <c r="GS116" s="14">
        <v>1</v>
      </c>
      <c r="GT116" s="14">
        <v>15.28</v>
      </c>
      <c r="HB116" s="14">
        <v>18.54</v>
      </c>
      <c r="HC116" s="14">
        <v>1</v>
      </c>
      <c r="HD116" s="14">
        <v>2</v>
      </c>
      <c r="HG116" s="14">
        <v>20.12</v>
      </c>
      <c r="HL116" s="14">
        <v>1</v>
      </c>
      <c r="HO116" s="14">
        <v>9.0500000000000007</v>
      </c>
      <c r="HP116" s="14">
        <v>2</v>
      </c>
      <c r="HT116" s="14">
        <v>3.5</v>
      </c>
      <c r="HW116" s="14">
        <v>2</v>
      </c>
      <c r="HZ116" s="14">
        <v>1</v>
      </c>
      <c r="IA116" s="14">
        <v>2</v>
      </c>
      <c r="IB116" s="14">
        <v>3</v>
      </c>
      <c r="IC116" s="14">
        <v>3</v>
      </c>
      <c r="ID116" s="14">
        <v>64.16</v>
      </c>
      <c r="IE116" s="26">
        <f t="shared" si="6"/>
        <v>2952.31</v>
      </c>
      <c r="IF116" s="27">
        <f t="shared" si="7"/>
        <v>1929.4999999999998</v>
      </c>
      <c r="IG116" s="27">
        <f t="shared" si="8"/>
        <v>1022.8100000000002</v>
      </c>
      <c r="IH116" s="26">
        <v>2124.7712000000015</v>
      </c>
      <c r="II116" s="27">
        <v>1438.7832000000008</v>
      </c>
      <c r="IJ116" s="27">
        <f t="shared" si="9"/>
        <v>685.98800000000074</v>
      </c>
    </row>
    <row r="117" spans="1:244" x14ac:dyDescent="0.2">
      <c r="A117" s="14" t="s">
        <v>103</v>
      </c>
      <c r="B117" s="14" t="str">
        <f t="shared" si="5"/>
        <v>35</v>
      </c>
      <c r="C117" s="14">
        <v>35027</v>
      </c>
      <c r="D117" s="14" t="s">
        <v>130</v>
      </c>
      <c r="I117" s="14">
        <v>3</v>
      </c>
      <c r="K117" s="14">
        <v>10.08</v>
      </c>
      <c r="L117" s="14">
        <v>7</v>
      </c>
      <c r="M117" s="14">
        <v>12.97</v>
      </c>
      <c r="O117" s="14">
        <v>29.439999999999998</v>
      </c>
      <c r="P117" s="14">
        <v>40.879999999999995</v>
      </c>
      <c r="Q117" s="14">
        <v>11.38</v>
      </c>
      <c r="R117" s="14">
        <v>15.07</v>
      </c>
      <c r="W117" s="14">
        <v>22.98</v>
      </c>
      <c r="X117" s="14">
        <v>5</v>
      </c>
      <c r="AD117" s="14">
        <v>60.82</v>
      </c>
      <c r="AF117" s="14">
        <v>18.36</v>
      </c>
      <c r="AG117" s="14">
        <v>53.75</v>
      </c>
      <c r="AH117" s="14">
        <v>3</v>
      </c>
      <c r="AL117" s="14">
        <v>28.75</v>
      </c>
      <c r="AM117" s="14">
        <v>3.33</v>
      </c>
      <c r="AR117" s="14">
        <v>28.23</v>
      </c>
      <c r="AX117" s="14">
        <v>24.22</v>
      </c>
      <c r="AY117" s="14">
        <v>5</v>
      </c>
      <c r="BC117" s="14">
        <v>6.89</v>
      </c>
      <c r="BF117" s="14">
        <v>23.229999999999997</v>
      </c>
      <c r="BJ117" s="14">
        <v>1</v>
      </c>
      <c r="BK117" s="14">
        <v>122.26</v>
      </c>
      <c r="BM117" s="14">
        <v>211.20000000000002</v>
      </c>
      <c r="BU117" s="14">
        <v>33.25</v>
      </c>
      <c r="BW117" s="14">
        <v>24.52</v>
      </c>
      <c r="BX117" s="14">
        <v>1</v>
      </c>
      <c r="BY117" s="14">
        <v>20.2</v>
      </c>
      <c r="BZ117" s="14">
        <v>11.46</v>
      </c>
      <c r="CA117" s="14">
        <v>125.64</v>
      </c>
      <c r="CB117" s="14">
        <v>645.26</v>
      </c>
      <c r="CC117" s="14">
        <v>9.3800000000000008</v>
      </c>
      <c r="CE117" s="14">
        <v>199.78</v>
      </c>
      <c r="CH117" s="14">
        <v>153.49</v>
      </c>
      <c r="CL117" s="14">
        <v>3</v>
      </c>
      <c r="CM117" s="14">
        <v>57.97</v>
      </c>
      <c r="CN117" s="14">
        <v>1</v>
      </c>
      <c r="CR117" s="14">
        <v>2</v>
      </c>
      <c r="CS117" s="14">
        <v>2</v>
      </c>
      <c r="CT117" s="14">
        <v>25.54</v>
      </c>
      <c r="CU117" s="14">
        <v>41.98</v>
      </c>
      <c r="CV117" s="14">
        <v>3</v>
      </c>
      <c r="DC117" s="14">
        <v>3</v>
      </c>
      <c r="DF117" s="14">
        <v>28.290000000000003</v>
      </c>
      <c r="DJ117" s="14">
        <v>12.29</v>
      </c>
      <c r="DK117" s="14">
        <v>104.08999999999999</v>
      </c>
      <c r="DL117" s="14">
        <v>62.11</v>
      </c>
      <c r="DM117" s="14">
        <v>2.59</v>
      </c>
      <c r="DN117" s="14">
        <v>5</v>
      </c>
      <c r="DO117" s="14">
        <v>38.42</v>
      </c>
      <c r="DP117" s="14">
        <v>39.47</v>
      </c>
      <c r="DQ117" s="14">
        <v>6.74</v>
      </c>
      <c r="DR117" s="14">
        <v>42.42</v>
      </c>
      <c r="DS117" s="14">
        <v>1</v>
      </c>
      <c r="DT117" s="14">
        <v>71.400000000000006</v>
      </c>
      <c r="DU117" s="14">
        <v>5</v>
      </c>
      <c r="DV117" s="14">
        <v>1</v>
      </c>
      <c r="DW117" s="14">
        <v>18.690000000000001</v>
      </c>
      <c r="DX117" s="14">
        <v>46.8</v>
      </c>
      <c r="DY117" s="14">
        <v>4</v>
      </c>
      <c r="DZ117" s="14">
        <v>73.05</v>
      </c>
      <c r="EA117" s="14">
        <v>36.58</v>
      </c>
      <c r="EB117" s="14">
        <v>9.91</v>
      </c>
      <c r="EC117" s="14">
        <v>13.02</v>
      </c>
      <c r="ED117" s="14">
        <v>31.97</v>
      </c>
      <c r="EE117" s="14">
        <v>6</v>
      </c>
      <c r="EF117" s="14">
        <v>122.97</v>
      </c>
      <c r="EG117" s="14">
        <v>8</v>
      </c>
      <c r="EH117" s="14">
        <v>6</v>
      </c>
      <c r="EK117" s="14">
        <v>22.07</v>
      </c>
      <c r="EL117" s="14">
        <v>69.53</v>
      </c>
      <c r="ER117" s="14">
        <v>7</v>
      </c>
      <c r="ES117" s="14">
        <v>4</v>
      </c>
      <c r="ET117" s="14">
        <v>14.9</v>
      </c>
      <c r="EV117" s="14">
        <v>27.39</v>
      </c>
      <c r="EW117" s="14">
        <v>1</v>
      </c>
      <c r="EZ117" s="14">
        <v>114.07</v>
      </c>
      <c r="FA117" s="14">
        <v>31.59</v>
      </c>
      <c r="FB117" s="14">
        <v>76.349999999999994</v>
      </c>
      <c r="FC117" s="14">
        <v>1</v>
      </c>
      <c r="FE117" s="14">
        <v>0</v>
      </c>
      <c r="FM117" s="14">
        <v>38.71</v>
      </c>
      <c r="FN117" s="14">
        <v>15</v>
      </c>
      <c r="FO117" s="14">
        <v>2</v>
      </c>
      <c r="FP117" s="14">
        <v>83.88</v>
      </c>
      <c r="FQ117" s="14">
        <v>0</v>
      </c>
      <c r="FT117" s="14">
        <v>8</v>
      </c>
      <c r="FU117" s="14">
        <v>15.08</v>
      </c>
      <c r="FW117" s="14">
        <v>7</v>
      </c>
      <c r="FX117" s="14">
        <v>61.94</v>
      </c>
      <c r="FY117" s="14">
        <v>4</v>
      </c>
      <c r="FZ117" s="14">
        <v>13.25</v>
      </c>
      <c r="GA117" s="14">
        <v>61.22</v>
      </c>
      <c r="GC117" s="14">
        <v>13.59</v>
      </c>
      <c r="GD117" s="14">
        <v>20</v>
      </c>
      <c r="GE117" s="14">
        <v>3.7</v>
      </c>
      <c r="GH117" s="14">
        <v>3</v>
      </c>
      <c r="GI117" s="14">
        <v>1</v>
      </c>
      <c r="GJ117" s="14">
        <v>40.83</v>
      </c>
      <c r="GL117" s="14">
        <v>1</v>
      </c>
      <c r="GM117" s="14">
        <v>27.25</v>
      </c>
      <c r="GN117" s="14">
        <v>3</v>
      </c>
      <c r="GP117" s="14">
        <v>1</v>
      </c>
      <c r="GT117" s="14">
        <v>321.66999999999996</v>
      </c>
      <c r="GV117" s="14">
        <v>9</v>
      </c>
      <c r="GW117" s="14">
        <v>1</v>
      </c>
      <c r="HB117" s="14">
        <v>25.58</v>
      </c>
      <c r="HC117" s="14">
        <v>2.63</v>
      </c>
      <c r="HD117" s="14">
        <v>14.68</v>
      </c>
      <c r="HG117" s="14">
        <v>5</v>
      </c>
      <c r="HL117" s="14">
        <v>2.46</v>
      </c>
      <c r="HO117" s="14">
        <v>30.990000000000002</v>
      </c>
      <c r="HP117" s="14">
        <v>16</v>
      </c>
      <c r="HT117" s="14">
        <v>1</v>
      </c>
      <c r="HU117" s="14">
        <v>1</v>
      </c>
      <c r="HW117" s="14">
        <v>7</v>
      </c>
      <c r="HY117" s="14">
        <v>6.12</v>
      </c>
      <c r="HZ117" s="14">
        <v>7.67</v>
      </c>
      <c r="IA117" s="14">
        <v>5.69</v>
      </c>
      <c r="IC117" s="14">
        <v>4.7699999999999996</v>
      </c>
      <c r="ID117" s="14">
        <v>79.319999999999993</v>
      </c>
      <c r="IE117" s="26">
        <f t="shared" si="6"/>
        <v>4243.05</v>
      </c>
      <c r="IF117" s="27">
        <f t="shared" si="7"/>
        <v>2111.3100000000004</v>
      </c>
      <c r="IG117" s="27">
        <f t="shared" si="8"/>
        <v>2131.7399999999998</v>
      </c>
      <c r="IH117" s="26">
        <v>3270.1892000000016</v>
      </c>
      <c r="II117" s="27">
        <v>1699.0992000000006</v>
      </c>
      <c r="IJ117" s="27">
        <f t="shared" si="9"/>
        <v>1571.0900000000011</v>
      </c>
    </row>
    <row r="118" spans="1:244" x14ac:dyDescent="0.2">
      <c r="A118" s="14" t="s">
        <v>103</v>
      </c>
      <c r="B118" s="14" t="str">
        <f t="shared" si="5"/>
        <v>35</v>
      </c>
      <c r="C118" s="14">
        <v>35028</v>
      </c>
      <c r="D118" s="14" t="s">
        <v>131</v>
      </c>
      <c r="I118" s="14">
        <v>20.23</v>
      </c>
      <c r="M118" s="14">
        <v>16.41</v>
      </c>
      <c r="O118" s="14">
        <v>45.54</v>
      </c>
      <c r="P118" s="14">
        <v>3.73</v>
      </c>
      <c r="Q118" s="14">
        <v>24.75</v>
      </c>
      <c r="R118" s="14">
        <v>10.83</v>
      </c>
      <c r="U118" s="14">
        <v>1</v>
      </c>
      <c r="V118" s="14">
        <v>1.06</v>
      </c>
      <c r="W118" s="14">
        <v>5.0999999999999996</v>
      </c>
      <c r="X118" s="14">
        <v>203.88</v>
      </c>
      <c r="Z118" s="14">
        <v>35.11</v>
      </c>
      <c r="AD118" s="14">
        <v>18.18</v>
      </c>
      <c r="AF118" s="14">
        <v>21.87</v>
      </c>
      <c r="AG118" s="14">
        <v>27.099999999999998</v>
      </c>
      <c r="AQ118" s="14">
        <v>2</v>
      </c>
      <c r="AR118" s="14">
        <v>101.53999999999999</v>
      </c>
      <c r="AY118" s="14">
        <v>2</v>
      </c>
      <c r="BC118" s="14">
        <v>19.79</v>
      </c>
      <c r="BD118" s="14">
        <v>6.92</v>
      </c>
      <c r="BF118" s="14">
        <v>51.17</v>
      </c>
      <c r="BJ118" s="14">
        <v>99.62</v>
      </c>
      <c r="BK118" s="14">
        <v>482.8</v>
      </c>
      <c r="BL118" s="14">
        <v>7.5</v>
      </c>
      <c r="BM118" s="14">
        <v>312.60000000000002</v>
      </c>
      <c r="BN118" s="14">
        <v>4</v>
      </c>
      <c r="BP118" s="14">
        <v>0</v>
      </c>
      <c r="BR118" s="14">
        <v>0</v>
      </c>
      <c r="BU118" s="14">
        <v>17.920000000000002</v>
      </c>
      <c r="CA118" s="14">
        <v>74.19</v>
      </c>
      <c r="CB118" s="14">
        <v>118.27000000000001</v>
      </c>
      <c r="CC118" s="14">
        <v>155.6</v>
      </c>
      <c r="CD118" s="14">
        <v>24.3</v>
      </c>
      <c r="CE118" s="14">
        <v>75.63</v>
      </c>
      <c r="CG118" s="14">
        <v>10.95</v>
      </c>
      <c r="CJ118" s="14">
        <v>16.23</v>
      </c>
      <c r="CL118" s="14">
        <v>1</v>
      </c>
      <c r="CR118" s="14">
        <v>10</v>
      </c>
      <c r="CS118" s="14">
        <v>1</v>
      </c>
      <c r="CT118" s="14">
        <v>36.01</v>
      </c>
      <c r="CU118" s="14">
        <v>1</v>
      </c>
      <c r="DA118" s="14">
        <v>60.46</v>
      </c>
      <c r="DB118" s="14">
        <v>0</v>
      </c>
      <c r="DC118" s="14">
        <v>3.41</v>
      </c>
      <c r="DD118" s="14">
        <v>1</v>
      </c>
      <c r="DE118" s="14">
        <v>2</v>
      </c>
      <c r="DF118" s="14">
        <v>33.700000000000003</v>
      </c>
      <c r="DK118" s="14">
        <v>148.09</v>
      </c>
      <c r="DL118" s="14">
        <v>123.22</v>
      </c>
      <c r="DM118" s="14">
        <v>8.98</v>
      </c>
      <c r="DN118" s="14">
        <v>19.059999999999999</v>
      </c>
      <c r="DO118" s="14">
        <v>35</v>
      </c>
      <c r="DP118" s="14">
        <v>2</v>
      </c>
      <c r="DQ118" s="14">
        <v>4</v>
      </c>
      <c r="DR118" s="14">
        <v>44.49</v>
      </c>
      <c r="DT118" s="14">
        <v>1</v>
      </c>
      <c r="DU118" s="14">
        <v>16.27</v>
      </c>
      <c r="DV118" s="14">
        <v>27.25</v>
      </c>
      <c r="DW118" s="14">
        <v>6</v>
      </c>
      <c r="DX118" s="14">
        <v>54.98</v>
      </c>
      <c r="DY118" s="14">
        <v>11.41</v>
      </c>
      <c r="DZ118" s="14">
        <v>133.63</v>
      </c>
      <c r="EA118" s="14">
        <v>41.85</v>
      </c>
      <c r="EB118" s="14">
        <v>6</v>
      </c>
      <c r="EC118" s="14">
        <v>7.05</v>
      </c>
      <c r="ED118" s="14">
        <v>51.46</v>
      </c>
      <c r="EE118" s="14">
        <v>14.440000000000001</v>
      </c>
      <c r="EF118" s="14">
        <v>87.91</v>
      </c>
      <c r="EG118" s="14">
        <v>39.659999999999997</v>
      </c>
      <c r="EH118" s="14">
        <v>4</v>
      </c>
      <c r="EL118" s="14">
        <v>31.22</v>
      </c>
      <c r="ET118" s="14">
        <v>24.21</v>
      </c>
      <c r="EU118" s="14">
        <v>1</v>
      </c>
      <c r="EV118" s="14">
        <v>2.8</v>
      </c>
      <c r="EZ118" s="14">
        <v>148.30000000000001</v>
      </c>
      <c r="FA118" s="14">
        <v>14.96</v>
      </c>
      <c r="FB118" s="14">
        <v>68.91</v>
      </c>
      <c r="FF118" s="14">
        <v>1</v>
      </c>
      <c r="FM118" s="14">
        <v>30.3</v>
      </c>
      <c r="FN118" s="14">
        <v>11.61</v>
      </c>
      <c r="FP118" s="14">
        <v>38.200000000000003</v>
      </c>
      <c r="FQ118" s="14">
        <v>0</v>
      </c>
      <c r="FT118" s="14">
        <v>6</v>
      </c>
      <c r="FU118" s="14">
        <v>12.69</v>
      </c>
      <c r="FW118" s="14">
        <v>14</v>
      </c>
      <c r="FX118" s="14">
        <v>58.16</v>
      </c>
      <c r="FY118" s="14">
        <v>14.22</v>
      </c>
      <c r="FZ118" s="14">
        <v>13</v>
      </c>
      <c r="GA118" s="14">
        <v>36.75</v>
      </c>
      <c r="GB118" s="14">
        <v>5</v>
      </c>
      <c r="GC118" s="14">
        <v>7.58</v>
      </c>
      <c r="GD118" s="14">
        <v>52.5</v>
      </c>
      <c r="GE118" s="14">
        <v>10.99</v>
      </c>
      <c r="GH118" s="14">
        <v>1</v>
      </c>
      <c r="GI118" s="14">
        <v>1</v>
      </c>
      <c r="GJ118" s="14">
        <v>13</v>
      </c>
      <c r="GK118" s="14">
        <v>5</v>
      </c>
      <c r="GL118" s="14">
        <v>1</v>
      </c>
      <c r="GM118" s="14">
        <v>42.4</v>
      </c>
      <c r="GN118" s="14">
        <v>3.67</v>
      </c>
      <c r="GQ118" s="14">
        <v>13.85</v>
      </c>
      <c r="GT118" s="14">
        <v>196.56</v>
      </c>
      <c r="GV118" s="14">
        <v>7.75</v>
      </c>
      <c r="GW118" s="14">
        <v>2</v>
      </c>
      <c r="HC118" s="14">
        <v>6.88</v>
      </c>
      <c r="HD118" s="14">
        <v>12.63</v>
      </c>
      <c r="HG118" s="14">
        <v>11.31</v>
      </c>
      <c r="HL118" s="14">
        <v>8</v>
      </c>
      <c r="HO118" s="14">
        <v>36.519999999999996</v>
      </c>
      <c r="HP118" s="14">
        <v>13.98</v>
      </c>
      <c r="HT118" s="14">
        <v>9.18</v>
      </c>
      <c r="HW118" s="14">
        <v>23.080000000000002</v>
      </c>
      <c r="HY118" s="14">
        <v>11.56</v>
      </c>
      <c r="HZ118" s="14">
        <v>1</v>
      </c>
      <c r="IA118" s="14">
        <v>9.69</v>
      </c>
      <c r="IB118" s="14">
        <v>1</v>
      </c>
      <c r="IC118" s="14">
        <v>9.129999999999999</v>
      </c>
      <c r="ID118" s="14">
        <v>87.73</v>
      </c>
      <c r="IE118" s="26">
        <f t="shared" si="6"/>
        <v>4187.4699999999984</v>
      </c>
      <c r="IF118" s="27">
        <f t="shared" si="7"/>
        <v>2131.6999999999998</v>
      </c>
      <c r="IG118" s="27">
        <f t="shared" si="8"/>
        <v>2055.7699999999986</v>
      </c>
      <c r="IH118" s="26">
        <v>3605.273200000001</v>
      </c>
      <c r="II118" s="27">
        <v>2187.4272000000005</v>
      </c>
      <c r="IJ118" s="27">
        <f t="shared" si="9"/>
        <v>1417.8460000000005</v>
      </c>
    </row>
    <row r="119" spans="1:244" x14ac:dyDescent="0.2">
      <c r="A119" s="14" t="s">
        <v>103</v>
      </c>
      <c r="B119" s="14" t="str">
        <f t="shared" si="5"/>
        <v>35</v>
      </c>
      <c r="C119" s="14">
        <v>35029</v>
      </c>
      <c r="D119" s="14" t="s">
        <v>132</v>
      </c>
      <c r="G119" s="14">
        <v>30</v>
      </c>
      <c r="I119" s="14">
        <v>17.559999999999999</v>
      </c>
      <c r="M119" s="14">
        <v>8.07</v>
      </c>
      <c r="O119" s="14">
        <v>9</v>
      </c>
      <c r="Q119" s="14">
        <v>0.25</v>
      </c>
      <c r="V119" s="14">
        <v>5.65</v>
      </c>
      <c r="W119" s="14">
        <v>5.2</v>
      </c>
      <c r="X119" s="14">
        <v>21.869999999999997</v>
      </c>
      <c r="Z119" s="14">
        <v>3</v>
      </c>
      <c r="AA119" s="14">
        <v>0.57999999999999996</v>
      </c>
      <c r="AC119" s="14">
        <v>19.670000000000002</v>
      </c>
      <c r="AD119" s="14">
        <v>28.35</v>
      </c>
      <c r="AF119" s="14">
        <v>1</v>
      </c>
      <c r="AG119" s="14">
        <v>10.1</v>
      </c>
      <c r="AR119" s="14">
        <v>24</v>
      </c>
      <c r="AS119" s="14">
        <v>7.56</v>
      </c>
      <c r="AV119" s="14">
        <v>1</v>
      </c>
      <c r="AX119" s="14">
        <v>41.29</v>
      </c>
      <c r="AY119" s="14">
        <v>2</v>
      </c>
      <c r="BA119" s="14">
        <v>2</v>
      </c>
      <c r="BF119" s="14">
        <v>9.7899999999999991</v>
      </c>
      <c r="BK119" s="14">
        <v>22.7</v>
      </c>
      <c r="BL119" s="14">
        <v>3</v>
      </c>
      <c r="BM119" s="14">
        <v>5</v>
      </c>
      <c r="BN119" s="14">
        <v>59.58</v>
      </c>
      <c r="BU119" s="14">
        <v>182.36</v>
      </c>
      <c r="BZ119" s="14">
        <v>128.74</v>
      </c>
      <c r="CA119" s="14">
        <v>1</v>
      </c>
      <c r="CB119" s="14">
        <v>309.7</v>
      </c>
      <c r="CC119" s="14">
        <v>84.509999999999991</v>
      </c>
      <c r="CE119" s="14">
        <v>8.08</v>
      </c>
      <c r="CJ119" s="14">
        <v>135.80000000000001</v>
      </c>
      <c r="CM119" s="14">
        <v>4.32</v>
      </c>
      <c r="CR119" s="14">
        <v>2</v>
      </c>
      <c r="CS119" s="14">
        <v>7</v>
      </c>
      <c r="CT119" s="14">
        <v>15.52</v>
      </c>
      <c r="CU119" s="14">
        <v>2</v>
      </c>
      <c r="CV119" s="14">
        <v>1.73</v>
      </c>
      <c r="CZ119" s="14">
        <v>3</v>
      </c>
      <c r="DF119" s="14">
        <v>8.08</v>
      </c>
      <c r="DJ119" s="14">
        <v>3</v>
      </c>
      <c r="DK119" s="14">
        <v>61.849999999999994</v>
      </c>
      <c r="DL119" s="14">
        <v>64.8</v>
      </c>
      <c r="DM119" s="14">
        <v>2</v>
      </c>
      <c r="DN119" s="14">
        <v>5</v>
      </c>
      <c r="DO119" s="14">
        <v>41.41</v>
      </c>
      <c r="DP119" s="14">
        <v>4.88</v>
      </c>
      <c r="DR119" s="14">
        <v>30</v>
      </c>
      <c r="DT119" s="14">
        <v>1</v>
      </c>
      <c r="DU119" s="14">
        <v>4.18</v>
      </c>
      <c r="DV119" s="14">
        <v>5</v>
      </c>
      <c r="DW119" s="14">
        <v>35.72</v>
      </c>
      <c r="DX119" s="14">
        <v>7.06</v>
      </c>
      <c r="DZ119" s="14">
        <v>66.209999999999994</v>
      </c>
      <c r="EA119" s="14">
        <v>17.489999999999998</v>
      </c>
      <c r="EB119" s="14">
        <v>4</v>
      </c>
      <c r="EC119" s="14">
        <v>2.98</v>
      </c>
      <c r="ED119" s="14">
        <v>50.86</v>
      </c>
      <c r="EE119" s="14">
        <v>3.88</v>
      </c>
      <c r="EF119" s="14">
        <v>33.880000000000003</v>
      </c>
      <c r="EG119" s="14">
        <v>11</v>
      </c>
      <c r="EH119" s="14">
        <v>6.08</v>
      </c>
      <c r="EL119" s="14">
        <v>115.22</v>
      </c>
      <c r="ES119" s="14">
        <v>2.9</v>
      </c>
      <c r="ET119" s="14">
        <v>14.2</v>
      </c>
      <c r="EV119" s="14">
        <v>5.31</v>
      </c>
      <c r="EZ119" s="14">
        <v>66.23</v>
      </c>
      <c r="FB119" s="14">
        <v>33.75</v>
      </c>
      <c r="FM119" s="14">
        <v>3.98</v>
      </c>
      <c r="FN119" s="14">
        <v>12.28</v>
      </c>
      <c r="FP119" s="14">
        <v>24.65</v>
      </c>
      <c r="FT119" s="14">
        <v>1</v>
      </c>
      <c r="FU119" s="14">
        <v>12</v>
      </c>
      <c r="FW119" s="14">
        <v>3</v>
      </c>
      <c r="FX119" s="14">
        <v>51.47</v>
      </c>
      <c r="FY119" s="14">
        <v>0.96</v>
      </c>
      <c r="FZ119" s="14">
        <v>5.99</v>
      </c>
      <c r="GA119" s="14">
        <v>15.5</v>
      </c>
      <c r="GC119" s="14">
        <v>13</v>
      </c>
      <c r="GD119" s="14">
        <v>13.73</v>
      </c>
      <c r="GE119" s="14">
        <v>1.72</v>
      </c>
      <c r="GF119" s="14">
        <v>1</v>
      </c>
      <c r="GJ119" s="14">
        <v>7</v>
      </c>
      <c r="GK119" s="14">
        <v>0.69</v>
      </c>
      <c r="GL119" s="14">
        <v>1</v>
      </c>
      <c r="GM119" s="14">
        <v>10.870000000000001</v>
      </c>
      <c r="GQ119" s="14">
        <v>0</v>
      </c>
      <c r="GT119" s="14">
        <v>30.03</v>
      </c>
      <c r="GV119" s="14">
        <v>2.83</v>
      </c>
      <c r="HB119" s="14">
        <v>2.69</v>
      </c>
      <c r="HC119" s="14">
        <v>5.67</v>
      </c>
      <c r="HD119" s="14">
        <v>7</v>
      </c>
      <c r="HF119" s="14">
        <v>3.18</v>
      </c>
      <c r="HG119" s="14">
        <v>57.62</v>
      </c>
      <c r="HL119" s="14">
        <v>4</v>
      </c>
      <c r="HO119" s="14">
        <v>15.63</v>
      </c>
      <c r="HP119" s="14">
        <v>4</v>
      </c>
      <c r="HW119" s="14">
        <v>3</v>
      </c>
      <c r="HY119" s="14">
        <v>4</v>
      </c>
      <c r="IA119" s="14">
        <v>22.18</v>
      </c>
      <c r="IC119" s="14">
        <v>3</v>
      </c>
      <c r="ID119" s="14">
        <v>46.43</v>
      </c>
      <c r="IE119" s="26">
        <f t="shared" si="6"/>
        <v>2323.0499999999997</v>
      </c>
      <c r="IF119" s="27">
        <f t="shared" si="7"/>
        <v>1193.98</v>
      </c>
      <c r="IG119" s="27">
        <f t="shared" si="8"/>
        <v>1129.0699999999997</v>
      </c>
      <c r="IH119" s="26">
        <v>1576.2792000000004</v>
      </c>
      <c r="II119" s="27">
        <v>856.11320000000012</v>
      </c>
      <c r="IJ119" s="27">
        <f t="shared" si="9"/>
        <v>720.16600000000028</v>
      </c>
    </row>
    <row r="120" spans="1:244" x14ac:dyDescent="0.2">
      <c r="A120" s="14" t="s">
        <v>103</v>
      </c>
      <c r="B120" s="14" t="str">
        <f t="shared" si="5"/>
        <v>35</v>
      </c>
      <c r="C120" s="14">
        <v>35030</v>
      </c>
      <c r="D120" s="14" t="s">
        <v>133</v>
      </c>
      <c r="I120" s="14">
        <v>79.98</v>
      </c>
      <c r="K120" s="14">
        <v>3</v>
      </c>
      <c r="M120" s="14">
        <v>92</v>
      </c>
      <c r="O120" s="14">
        <v>34.58</v>
      </c>
      <c r="P120" s="14">
        <v>34.840000000000003</v>
      </c>
      <c r="Q120" s="14">
        <v>14.52</v>
      </c>
      <c r="R120" s="14">
        <v>27.49</v>
      </c>
      <c r="W120" s="14">
        <v>2</v>
      </c>
      <c r="X120" s="14">
        <v>22.98</v>
      </c>
      <c r="Z120" s="14">
        <v>13.88</v>
      </c>
      <c r="AC120" s="14">
        <v>2</v>
      </c>
      <c r="AD120" s="14">
        <v>29.27</v>
      </c>
      <c r="AQ120" s="14">
        <v>1</v>
      </c>
      <c r="AR120" s="14">
        <v>29.98</v>
      </c>
      <c r="AX120" s="14">
        <v>10.88</v>
      </c>
      <c r="BB120" s="14">
        <v>34.11</v>
      </c>
      <c r="BF120" s="14">
        <v>104.63999999999999</v>
      </c>
      <c r="BK120" s="14">
        <v>47.86</v>
      </c>
      <c r="BL120" s="14">
        <v>2</v>
      </c>
      <c r="BM120" s="14">
        <v>65.789999999999992</v>
      </c>
      <c r="BN120" s="14">
        <v>1</v>
      </c>
      <c r="BQ120" s="14">
        <v>113.25</v>
      </c>
      <c r="BX120" s="14">
        <v>1</v>
      </c>
      <c r="CA120" s="14">
        <v>7.6099999999999994</v>
      </c>
      <c r="CB120" s="14">
        <v>95.859999999999985</v>
      </c>
      <c r="CC120" s="14">
        <v>45.94</v>
      </c>
      <c r="CE120" s="14">
        <v>30.669999999999998</v>
      </c>
      <c r="CH120" s="14">
        <v>42.95</v>
      </c>
      <c r="CL120" s="14">
        <v>1</v>
      </c>
      <c r="CM120" s="14">
        <v>22.57</v>
      </c>
      <c r="CQ120" s="14">
        <v>6.63</v>
      </c>
      <c r="CR120" s="14">
        <v>32.79</v>
      </c>
      <c r="CT120" s="14">
        <v>20.28</v>
      </c>
      <c r="CU120" s="14">
        <v>10.559999999999999</v>
      </c>
      <c r="CV120" s="14">
        <v>1</v>
      </c>
      <c r="DA120" s="14">
        <v>1.46</v>
      </c>
      <c r="DC120" s="14">
        <v>1</v>
      </c>
      <c r="DF120" s="14">
        <v>50.94</v>
      </c>
      <c r="DG120" s="14">
        <v>4</v>
      </c>
      <c r="DI120" s="14">
        <v>1</v>
      </c>
      <c r="DJ120" s="14">
        <v>3</v>
      </c>
      <c r="DK120" s="14">
        <v>75.209999999999994</v>
      </c>
      <c r="DL120" s="14">
        <v>103.13</v>
      </c>
      <c r="DM120" s="14">
        <v>11.17</v>
      </c>
      <c r="DN120" s="14">
        <v>13.25</v>
      </c>
      <c r="DO120" s="14">
        <v>43.56</v>
      </c>
      <c r="DP120" s="14">
        <v>18.189999999999998</v>
      </c>
      <c r="DQ120" s="14">
        <v>5</v>
      </c>
      <c r="DR120" s="14">
        <v>116.66000000000001</v>
      </c>
      <c r="DS120" s="14">
        <v>11.35</v>
      </c>
      <c r="DT120" s="14">
        <v>37.119999999999997</v>
      </c>
      <c r="DU120" s="14">
        <v>8</v>
      </c>
      <c r="DV120" s="14">
        <v>18.170000000000002</v>
      </c>
      <c r="DW120" s="14">
        <v>14.82</v>
      </c>
      <c r="DX120" s="14">
        <v>30.15</v>
      </c>
      <c r="DY120" s="14">
        <v>6</v>
      </c>
      <c r="DZ120" s="14">
        <v>51.29</v>
      </c>
      <c r="EA120" s="14">
        <v>34.380000000000003</v>
      </c>
      <c r="EB120" s="14">
        <v>8.42</v>
      </c>
      <c r="EC120" s="14">
        <v>2.76</v>
      </c>
      <c r="ED120" s="14">
        <v>11.58</v>
      </c>
      <c r="EE120" s="14">
        <v>10.73</v>
      </c>
      <c r="EF120" s="14">
        <v>120.87</v>
      </c>
      <c r="EG120" s="14">
        <v>31.52</v>
      </c>
      <c r="EH120" s="14">
        <v>19.670000000000002</v>
      </c>
      <c r="EK120" s="14">
        <v>8.3800000000000008</v>
      </c>
      <c r="EL120" s="14">
        <v>38.650000000000006</v>
      </c>
      <c r="ER120" s="14">
        <v>15.91</v>
      </c>
      <c r="ET120" s="14">
        <v>8</v>
      </c>
      <c r="EU120" s="14">
        <v>1.1599999999999999</v>
      </c>
      <c r="EW120" s="14">
        <v>1</v>
      </c>
      <c r="EZ120" s="14">
        <v>170.64</v>
      </c>
      <c r="FA120" s="14">
        <v>16.260000000000002</v>
      </c>
      <c r="FB120" s="14">
        <v>65.19</v>
      </c>
      <c r="FC120" s="14">
        <v>1</v>
      </c>
      <c r="FD120" s="14">
        <v>1</v>
      </c>
      <c r="FE120" s="14">
        <v>4.8599999999999994</v>
      </c>
      <c r="FM120" s="14">
        <v>96.26</v>
      </c>
      <c r="FN120" s="14">
        <v>15.93</v>
      </c>
      <c r="FP120" s="14">
        <v>48.730000000000004</v>
      </c>
      <c r="FQ120" s="14">
        <v>0</v>
      </c>
      <c r="FT120" s="14">
        <v>9</v>
      </c>
      <c r="FU120" s="14">
        <v>19</v>
      </c>
      <c r="FW120" s="14">
        <v>4</v>
      </c>
      <c r="FX120" s="14">
        <v>65.02</v>
      </c>
      <c r="FY120" s="14">
        <v>5</v>
      </c>
      <c r="FZ120" s="14">
        <v>9</v>
      </c>
      <c r="GA120" s="14">
        <v>34.369999999999997</v>
      </c>
      <c r="GC120" s="14">
        <v>24.78</v>
      </c>
      <c r="GD120" s="14">
        <v>38</v>
      </c>
      <c r="GE120" s="14">
        <v>5</v>
      </c>
      <c r="GF120" s="14">
        <v>3</v>
      </c>
      <c r="GH120" s="14">
        <v>5</v>
      </c>
      <c r="GJ120" s="14">
        <v>8.7100000000000009</v>
      </c>
      <c r="GK120" s="14">
        <v>4.96</v>
      </c>
      <c r="GL120" s="14">
        <v>4</v>
      </c>
      <c r="GM120" s="14">
        <v>32.03</v>
      </c>
      <c r="GN120" s="14">
        <v>4</v>
      </c>
      <c r="GQ120" s="14">
        <v>19.32</v>
      </c>
      <c r="GT120" s="14">
        <v>7.78</v>
      </c>
      <c r="GV120" s="14">
        <v>1</v>
      </c>
      <c r="HB120" s="14">
        <v>0.92</v>
      </c>
      <c r="HC120" s="14">
        <v>29.229999999999997</v>
      </c>
      <c r="HD120" s="14">
        <v>10</v>
      </c>
      <c r="HG120" s="14">
        <v>9.7200000000000006</v>
      </c>
      <c r="HL120" s="14">
        <v>9</v>
      </c>
      <c r="HM120" s="14">
        <v>2</v>
      </c>
      <c r="HO120" s="14">
        <v>40.07</v>
      </c>
      <c r="HP120" s="14">
        <v>27.94</v>
      </c>
      <c r="HQ120" s="14">
        <v>73.58</v>
      </c>
      <c r="HT120" s="14">
        <v>0.88</v>
      </c>
      <c r="HW120" s="14">
        <v>7</v>
      </c>
      <c r="HZ120" s="14">
        <v>7.2</v>
      </c>
      <c r="IA120" s="14">
        <v>0.98</v>
      </c>
      <c r="IC120" s="14">
        <v>3</v>
      </c>
      <c r="ID120" s="14">
        <v>70.56</v>
      </c>
      <c r="IE120" s="26">
        <f t="shared" si="6"/>
        <v>3038.3300000000017</v>
      </c>
      <c r="IF120" s="27">
        <f t="shared" si="7"/>
        <v>1088.3700000000001</v>
      </c>
      <c r="IG120" s="27">
        <f t="shared" si="8"/>
        <v>1949.9600000000016</v>
      </c>
      <c r="IH120" s="26">
        <v>2743.2611999999995</v>
      </c>
      <c r="II120" s="27">
        <v>1091.3192000000001</v>
      </c>
      <c r="IJ120" s="27">
        <f t="shared" si="9"/>
        <v>1651.9419999999993</v>
      </c>
    </row>
    <row r="121" spans="1:244" x14ac:dyDescent="0.2">
      <c r="A121" s="14" t="s">
        <v>103</v>
      </c>
      <c r="B121" s="14" t="str">
        <f t="shared" si="5"/>
        <v>35</v>
      </c>
      <c r="C121" s="14">
        <v>35032</v>
      </c>
      <c r="D121" s="14" t="s">
        <v>135</v>
      </c>
      <c r="I121" s="14">
        <v>4</v>
      </c>
      <c r="M121" s="14">
        <v>107.12</v>
      </c>
      <c r="N121" s="14">
        <v>1</v>
      </c>
      <c r="O121" s="14">
        <v>30.919999999999998</v>
      </c>
      <c r="V121" s="14">
        <v>11.19</v>
      </c>
      <c r="W121" s="14">
        <v>41.6</v>
      </c>
      <c r="X121" s="14">
        <v>104.97</v>
      </c>
      <c r="Z121" s="14">
        <v>84.93</v>
      </c>
      <c r="AC121" s="14">
        <v>6.3</v>
      </c>
      <c r="AD121" s="14">
        <v>8.8099999999999987</v>
      </c>
      <c r="AF121" s="14">
        <v>4.3499999999999996</v>
      </c>
      <c r="AG121" s="14">
        <v>15.78</v>
      </c>
      <c r="AJ121" s="14">
        <v>18.170000000000002</v>
      </c>
      <c r="AR121" s="14">
        <v>26.16</v>
      </c>
      <c r="AY121" s="14">
        <v>2</v>
      </c>
      <c r="BB121" s="14">
        <v>110.91</v>
      </c>
      <c r="BF121" s="14">
        <v>71.94</v>
      </c>
      <c r="BJ121" s="14">
        <v>161.95999999999998</v>
      </c>
      <c r="BK121" s="14">
        <v>110.87</v>
      </c>
      <c r="BL121" s="14">
        <v>1</v>
      </c>
      <c r="BM121" s="14">
        <v>88.2</v>
      </c>
      <c r="BW121" s="14">
        <v>13.27</v>
      </c>
      <c r="BY121" s="14">
        <v>55.680000000000007</v>
      </c>
      <c r="CA121" s="14">
        <v>578.48</v>
      </c>
      <c r="CB121" s="14">
        <v>218.01000000000002</v>
      </c>
      <c r="CC121" s="14">
        <v>59.15</v>
      </c>
      <c r="CE121" s="14">
        <v>10.34</v>
      </c>
      <c r="CL121" s="14">
        <v>14.37</v>
      </c>
      <c r="CM121" s="14">
        <v>5.25</v>
      </c>
      <c r="CR121" s="14">
        <v>27.84</v>
      </c>
      <c r="CS121" s="14">
        <v>1</v>
      </c>
      <c r="CT121" s="14">
        <v>23.08</v>
      </c>
      <c r="CU121" s="14">
        <v>16.18</v>
      </c>
      <c r="CV121" s="14">
        <v>5.25</v>
      </c>
      <c r="DF121" s="14">
        <v>90.68</v>
      </c>
      <c r="DG121" s="14">
        <v>5.76</v>
      </c>
      <c r="DH121" s="14">
        <v>9.65</v>
      </c>
      <c r="DK121" s="14">
        <v>66.28</v>
      </c>
      <c r="DL121" s="14">
        <v>105.89</v>
      </c>
      <c r="DM121" s="14">
        <v>7.92</v>
      </c>
      <c r="DO121" s="14">
        <v>48.7</v>
      </c>
      <c r="DP121" s="14">
        <v>6</v>
      </c>
      <c r="DQ121" s="14">
        <v>2</v>
      </c>
      <c r="DR121" s="14">
        <v>37.61</v>
      </c>
      <c r="DS121" s="14">
        <v>12.57</v>
      </c>
      <c r="DT121" s="14">
        <v>12.72</v>
      </c>
      <c r="DU121" s="14">
        <v>57.12</v>
      </c>
      <c r="DV121" s="14">
        <v>2.67</v>
      </c>
      <c r="DW121" s="14">
        <v>17.84</v>
      </c>
      <c r="DX121" s="14">
        <v>9.8999999999999986</v>
      </c>
      <c r="DZ121" s="14">
        <v>50.47</v>
      </c>
      <c r="EA121" s="14">
        <v>21.349999999999998</v>
      </c>
      <c r="EB121" s="14">
        <v>5</v>
      </c>
      <c r="EC121" s="14">
        <v>5.5</v>
      </c>
      <c r="ED121" s="14">
        <v>26.82</v>
      </c>
      <c r="EE121" s="14">
        <v>9.7800000000000011</v>
      </c>
      <c r="EF121" s="14">
        <v>51.089999999999996</v>
      </c>
      <c r="EG121" s="14">
        <v>26.67</v>
      </c>
      <c r="EH121" s="14">
        <v>6.71</v>
      </c>
      <c r="EK121" s="14">
        <v>4.71</v>
      </c>
      <c r="EL121" s="14">
        <v>71.44</v>
      </c>
      <c r="ER121" s="14">
        <v>17.309999999999999</v>
      </c>
      <c r="ES121" s="14">
        <v>11.77</v>
      </c>
      <c r="ET121" s="14">
        <v>9</v>
      </c>
      <c r="EV121" s="14">
        <v>25.88</v>
      </c>
      <c r="EZ121" s="14">
        <v>124.61</v>
      </c>
      <c r="FA121" s="14">
        <v>22.22</v>
      </c>
      <c r="FB121" s="14">
        <v>55.44</v>
      </c>
      <c r="FC121" s="14">
        <v>5.99</v>
      </c>
      <c r="FM121" s="14">
        <v>7.93</v>
      </c>
      <c r="FN121" s="14">
        <v>7.8</v>
      </c>
      <c r="FP121" s="14">
        <v>42.14</v>
      </c>
      <c r="FQ121" s="14">
        <v>1</v>
      </c>
      <c r="FR121" s="14">
        <v>0</v>
      </c>
      <c r="FT121" s="14">
        <v>2</v>
      </c>
      <c r="FU121" s="14">
        <v>9</v>
      </c>
      <c r="FW121" s="14">
        <v>9</v>
      </c>
      <c r="FX121" s="14">
        <v>40.5</v>
      </c>
      <c r="FY121" s="14">
        <v>8</v>
      </c>
      <c r="FZ121" s="14">
        <v>18.07</v>
      </c>
      <c r="GA121" s="14">
        <v>37.879999999999995</v>
      </c>
      <c r="GC121" s="14">
        <v>6.73</v>
      </c>
      <c r="GD121" s="14">
        <v>23</v>
      </c>
      <c r="GH121" s="14">
        <v>1</v>
      </c>
      <c r="GJ121" s="14">
        <v>10</v>
      </c>
      <c r="GK121" s="14">
        <v>0.34</v>
      </c>
      <c r="GM121" s="14">
        <v>25.71</v>
      </c>
      <c r="GN121" s="14">
        <v>4.96</v>
      </c>
      <c r="GT121" s="14">
        <v>166.66</v>
      </c>
      <c r="GV121" s="14">
        <v>5</v>
      </c>
      <c r="HB121" s="14">
        <v>18.09</v>
      </c>
      <c r="HC121" s="14">
        <v>6.83</v>
      </c>
      <c r="HD121" s="14">
        <v>4.26</v>
      </c>
      <c r="HG121" s="14">
        <v>15.56</v>
      </c>
      <c r="HO121" s="14">
        <v>37.39</v>
      </c>
      <c r="HP121" s="14">
        <v>69.2</v>
      </c>
      <c r="HQ121" s="14">
        <v>31.38</v>
      </c>
      <c r="HU121" s="14">
        <v>17</v>
      </c>
      <c r="HW121" s="14">
        <v>1</v>
      </c>
      <c r="HY121" s="14">
        <v>4</v>
      </c>
      <c r="HZ121" s="14">
        <v>2</v>
      </c>
      <c r="IA121" s="14">
        <v>45.03</v>
      </c>
      <c r="IC121" s="14">
        <v>3</v>
      </c>
      <c r="ID121" s="14">
        <v>47.33</v>
      </c>
      <c r="IE121" s="26">
        <f t="shared" si="6"/>
        <v>3813.9400000000014</v>
      </c>
      <c r="IF121" s="27">
        <f t="shared" si="7"/>
        <v>2040.0800000000002</v>
      </c>
      <c r="IG121" s="27">
        <f t="shared" si="8"/>
        <v>1773.8600000000013</v>
      </c>
      <c r="IH121" s="26">
        <v>3095.4320000000007</v>
      </c>
      <c r="II121" s="27">
        <v>1688.6659999999999</v>
      </c>
      <c r="IJ121" s="27">
        <f t="shared" si="9"/>
        <v>1406.7660000000008</v>
      </c>
    </row>
    <row r="122" spans="1:244" x14ac:dyDescent="0.2">
      <c r="A122" s="14" t="s">
        <v>103</v>
      </c>
      <c r="B122" s="14" t="str">
        <f t="shared" si="5"/>
        <v>35</v>
      </c>
      <c r="C122" s="14">
        <v>35033</v>
      </c>
      <c r="D122" s="14" t="s">
        <v>136</v>
      </c>
      <c r="F122" s="14">
        <v>0.46</v>
      </c>
      <c r="I122" s="14">
        <v>588.16</v>
      </c>
      <c r="K122" s="14">
        <v>4.54</v>
      </c>
      <c r="L122" s="14">
        <v>16</v>
      </c>
      <c r="M122" s="14">
        <v>344.74</v>
      </c>
      <c r="N122" s="14">
        <v>8.07</v>
      </c>
      <c r="O122" s="14">
        <v>596.81999999999994</v>
      </c>
      <c r="P122" s="14">
        <v>315.99</v>
      </c>
      <c r="Q122" s="14">
        <v>176.85000000000002</v>
      </c>
      <c r="R122" s="14">
        <v>78.540000000000006</v>
      </c>
      <c r="T122" s="14">
        <v>5.1100000000000003</v>
      </c>
      <c r="U122" s="14">
        <v>1.67</v>
      </c>
      <c r="V122" s="14">
        <v>36.020000000000003</v>
      </c>
      <c r="W122" s="14">
        <v>35.56</v>
      </c>
      <c r="X122" s="14">
        <v>2382.1099999999997</v>
      </c>
      <c r="Z122" s="14">
        <v>127.94999999999999</v>
      </c>
      <c r="AA122" s="14">
        <v>56.72</v>
      </c>
      <c r="AB122" s="14">
        <v>11.03</v>
      </c>
      <c r="AC122" s="14">
        <v>19.690000000000001</v>
      </c>
      <c r="AD122" s="14">
        <v>102.80000000000001</v>
      </c>
      <c r="AF122" s="14">
        <v>33.409999999999997</v>
      </c>
      <c r="AG122" s="14">
        <v>269.52</v>
      </c>
      <c r="AJ122" s="14">
        <v>81.08</v>
      </c>
      <c r="AL122" s="14">
        <v>112.78</v>
      </c>
      <c r="AM122" s="14">
        <v>12.02</v>
      </c>
      <c r="AN122" s="14">
        <v>51.62</v>
      </c>
      <c r="AQ122" s="14">
        <v>121.53999999999999</v>
      </c>
      <c r="AR122" s="14">
        <v>340.15000000000003</v>
      </c>
      <c r="AS122" s="14">
        <v>31.23</v>
      </c>
      <c r="AU122" s="14">
        <v>7</v>
      </c>
      <c r="AV122" s="14">
        <v>26.14</v>
      </c>
      <c r="AX122" s="14">
        <v>50.59</v>
      </c>
      <c r="AY122" s="14">
        <v>53.88</v>
      </c>
      <c r="AZ122" s="14">
        <v>9.5300000000000011</v>
      </c>
      <c r="BA122" s="14">
        <v>31.549999999999997</v>
      </c>
      <c r="BC122" s="14">
        <v>37.370000000000005</v>
      </c>
      <c r="BD122" s="14">
        <v>33.979999999999997</v>
      </c>
      <c r="BE122" s="14">
        <v>207.18</v>
      </c>
      <c r="BF122" s="14">
        <v>229.76999999999998</v>
      </c>
      <c r="BG122" s="14">
        <v>34.56</v>
      </c>
      <c r="BH122" s="14">
        <v>2.98</v>
      </c>
      <c r="BJ122" s="14">
        <v>70.429999999999993</v>
      </c>
      <c r="BK122" s="14">
        <v>750.8900000000001</v>
      </c>
      <c r="BL122" s="14">
        <v>174.61</v>
      </c>
      <c r="BM122" s="14">
        <v>163.53</v>
      </c>
      <c r="BN122" s="14">
        <v>205.4</v>
      </c>
      <c r="BO122" s="14">
        <v>5</v>
      </c>
      <c r="BP122" s="14">
        <v>522.86</v>
      </c>
      <c r="BQ122" s="14">
        <v>346.73</v>
      </c>
      <c r="BR122" s="14">
        <v>27.61</v>
      </c>
      <c r="BS122" s="14">
        <v>17</v>
      </c>
      <c r="BU122" s="14">
        <v>47.81</v>
      </c>
      <c r="BV122" s="14">
        <v>2</v>
      </c>
      <c r="BW122" s="14">
        <v>6.57</v>
      </c>
      <c r="BX122" s="14">
        <v>21.5</v>
      </c>
      <c r="BY122" s="14">
        <v>1</v>
      </c>
      <c r="BZ122" s="14">
        <v>132.97999999999999</v>
      </c>
      <c r="CA122" s="14">
        <v>3281.6000000000004</v>
      </c>
      <c r="CB122" s="14">
        <v>667.44</v>
      </c>
      <c r="CC122" s="14">
        <v>469.98</v>
      </c>
      <c r="CD122" s="14">
        <v>39.840000000000003</v>
      </c>
      <c r="CE122" s="14">
        <v>536.42999999999995</v>
      </c>
      <c r="CF122" s="14">
        <v>3.97</v>
      </c>
      <c r="CG122" s="14">
        <v>2.4500000000000002</v>
      </c>
      <c r="CH122" s="14">
        <v>53.629999999999995</v>
      </c>
      <c r="CI122" s="14">
        <v>5.69</v>
      </c>
      <c r="CK122" s="14">
        <v>0</v>
      </c>
      <c r="CL122" s="14">
        <v>4.9400000000000004</v>
      </c>
      <c r="CM122" s="14">
        <v>193.56</v>
      </c>
      <c r="CN122" s="14">
        <v>38.22</v>
      </c>
      <c r="CO122" s="14">
        <v>3</v>
      </c>
      <c r="CP122" s="14">
        <v>2</v>
      </c>
      <c r="CQ122" s="14">
        <v>8</v>
      </c>
      <c r="CR122" s="14">
        <v>295.91000000000003</v>
      </c>
      <c r="CS122" s="14">
        <v>104.37</v>
      </c>
      <c r="CT122" s="14">
        <v>457.33</v>
      </c>
      <c r="CU122" s="14">
        <v>165.46</v>
      </c>
      <c r="CV122" s="14">
        <v>232.23000000000002</v>
      </c>
      <c r="CW122" s="14">
        <v>10.7</v>
      </c>
      <c r="CY122" s="14">
        <v>205.67999999999998</v>
      </c>
      <c r="CZ122" s="14">
        <v>28.15</v>
      </c>
      <c r="DA122" s="14">
        <v>190.02</v>
      </c>
      <c r="DB122" s="14">
        <v>256.35000000000002</v>
      </c>
      <c r="DC122" s="14">
        <v>11</v>
      </c>
      <c r="DD122" s="14">
        <v>5.94</v>
      </c>
      <c r="DE122" s="14">
        <v>14.79</v>
      </c>
      <c r="DF122" s="14">
        <v>1145.8399999999999</v>
      </c>
      <c r="DG122" s="14">
        <v>118.72</v>
      </c>
      <c r="DH122" s="14">
        <v>0.12</v>
      </c>
      <c r="DI122" s="14">
        <v>2.1</v>
      </c>
      <c r="DJ122" s="14">
        <v>40.519999999999996</v>
      </c>
      <c r="DK122" s="14">
        <v>1480.03</v>
      </c>
      <c r="DL122" s="14">
        <v>1777.53</v>
      </c>
      <c r="DM122" s="14">
        <v>131.38999999999999</v>
      </c>
      <c r="DN122" s="14">
        <v>598.59</v>
      </c>
      <c r="DO122" s="14">
        <v>686.16</v>
      </c>
      <c r="DP122" s="14">
        <v>422.45</v>
      </c>
      <c r="DQ122" s="14">
        <v>65.52</v>
      </c>
      <c r="DR122" s="14">
        <v>1128.71</v>
      </c>
      <c r="DS122" s="14">
        <v>66.13</v>
      </c>
      <c r="DT122" s="14">
        <v>637.04</v>
      </c>
      <c r="DU122" s="14">
        <v>970.56</v>
      </c>
      <c r="DV122" s="14">
        <v>701.12</v>
      </c>
      <c r="DW122" s="14">
        <v>812.02</v>
      </c>
      <c r="DX122" s="14">
        <v>896.27</v>
      </c>
      <c r="DY122" s="14">
        <v>301.38</v>
      </c>
      <c r="DZ122" s="14">
        <v>1885.44</v>
      </c>
      <c r="EA122" s="14">
        <v>474.12</v>
      </c>
      <c r="EB122" s="14">
        <v>130.22</v>
      </c>
      <c r="EC122" s="14">
        <v>158.30000000000001</v>
      </c>
      <c r="ED122" s="14">
        <v>531.44999999999993</v>
      </c>
      <c r="EE122" s="14">
        <v>411.63</v>
      </c>
      <c r="EF122" s="14">
        <v>2026.97</v>
      </c>
      <c r="EG122" s="14">
        <v>255.46999999999997</v>
      </c>
      <c r="EH122" s="14">
        <v>134.51999999999998</v>
      </c>
      <c r="EI122" s="14">
        <v>17.350000000000001</v>
      </c>
      <c r="EK122" s="14">
        <v>626.76</v>
      </c>
      <c r="EL122" s="14">
        <v>957.6400000000001</v>
      </c>
      <c r="EM122" s="14">
        <v>48</v>
      </c>
      <c r="ER122" s="14">
        <v>26.83</v>
      </c>
      <c r="ES122" s="14">
        <v>1525.12</v>
      </c>
      <c r="ET122" s="14">
        <v>366.75</v>
      </c>
      <c r="EU122" s="14">
        <v>128.48000000000002</v>
      </c>
      <c r="EV122" s="14">
        <v>250.64999999999998</v>
      </c>
      <c r="EW122" s="14">
        <v>131.86000000000001</v>
      </c>
      <c r="EX122" s="14">
        <v>1</v>
      </c>
      <c r="EY122" s="14">
        <v>10.54</v>
      </c>
      <c r="EZ122" s="14">
        <v>2222.92</v>
      </c>
      <c r="FA122" s="14">
        <v>1391.2199999999998</v>
      </c>
      <c r="FB122" s="14">
        <v>1231.6999999999998</v>
      </c>
      <c r="FC122" s="14">
        <v>106.03999999999999</v>
      </c>
      <c r="FD122" s="14">
        <v>3</v>
      </c>
      <c r="FE122" s="14">
        <v>99.02</v>
      </c>
      <c r="FF122" s="14">
        <v>16</v>
      </c>
      <c r="FG122" s="14">
        <v>8.41</v>
      </c>
      <c r="FH122" s="14">
        <v>76.92</v>
      </c>
      <c r="FI122" s="14">
        <v>105.83</v>
      </c>
      <c r="FL122" s="14">
        <v>158.65</v>
      </c>
      <c r="FM122" s="14">
        <v>1275.3599999999999</v>
      </c>
      <c r="FN122" s="14">
        <v>575.27</v>
      </c>
      <c r="FO122" s="14">
        <v>10.780000000000001</v>
      </c>
      <c r="FP122" s="14">
        <v>2832.99</v>
      </c>
      <c r="FQ122" s="14">
        <v>6.46</v>
      </c>
      <c r="FR122" s="14">
        <v>170.06</v>
      </c>
      <c r="FS122" s="14">
        <v>125.82</v>
      </c>
      <c r="FT122" s="14">
        <v>204.38</v>
      </c>
      <c r="FU122" s="14">
        <v>601.64</v>
      </c>
      <c r="FV122" s="14">
        <v>2</v>
      </c>
      <c r="FW122" s="14">
        <v>149.66999999999999</v>
      </c>
      <c r="FX122" s="14">
        <v>1086.93</v>
      </c>
      <c r="FY122" s="14">
        <v>291.04000000000002</v>
      </c>
      <c r="FZ122" s="14">
        <v>1061.71</v>
      </c>
      <c r="GA122" s="14">
        <v>1732.21</v>
      </c>
      <c r="GB122" s="14">
        <v>397.21</v>
      </c>
      <c r="GC122" s="14">
        <v>394.07</v>
      </c>
      <c r="GD122" s="14">
        <v>867.42</v>
      </c>
      <c r="GE122" s="14">
        <v>214.13</v>
      </c>
      <c r="GF122" s="14">
        <v>155.26</v>
      </c>
      <c r="GG122" s="14">
        <v>45.989999999999995</v>
      </c>
      <c r="GH122" s="14">
        <v>396.55</v>
      </c>
      <c r="GI122" s="14">
        <v>14</v>
      </c>
      <c r="GJ122" s="14">
        <v>259.06</v>
      </c>
      <c r="GK122" s="14">
        <v>69.17</v>
      </c>
      <c r="GL122" s="14">
        <v>86.899999999999991</v>
      </c>
      <c r="GM122" s="14">
        <v>605.11</v>
      </c>
      <c r="GN122" s="14">
        <v>70.759999999999991</v>
      </c>
      <c r="GO122" s="14">
        <v>132.78</v>
      </c>
      <c r="GP122" s="14">
        <v>21.759999999999998</v>
      </c>
      <c r="GQ122" s="14">
        <v>91.27000000000001</v>
      </c>
      <c r="GR122" s="14">
        <v>6.66</v>
      </c>
      <c r="GS122" s="14">
        <v>39.65</v>
      </c>
      <c r="GT122" s="14">
        <v>2962.55</v>
      </c>
      <c r="GU122" s="14">
        <v>48.93</v>
      </c>
      <c r="GV122" s="14">
        <v>110.35</v>
      </c>
      <c r="GW122" s="14">
        <v>9</v>
      </c>
      <c r="GX122" s="14">
        <v>164.12</v>
      </c>
      <c r="GZ122" s="14">
        <v>14.83</v>
      </c>
      <c r="HA122" s="14">
        <v>194.96</v>
      </c>
      <c r="HB122" s="14">
        <v>3407.46</v>
      </c>
      <c r="HC122" s="14">
        <v>174.84</v>
      </c>
      <c r="HD122" s="14">
        <v>91.83</v>
      </c>
      <c r="HE122" s="14">
        <v>23.27</v>
      </c>
      <c r="HF122" s="14">
        <v>31.53</v>
      </c>
      <c r="HG122" s="14">
        <v>671.6099999999999</v>
      </c>
      <c r="HH122" s="14">
        <v>221.76</v>
      </c>
      <c r="HJ122" s="14">
        <v>24.340000000000003</v>
      </c>
      <c r="HK122" s="14">
        <v>4</v>
      </c>
      <c r="HL122" s="14">
        <v>409.69999999999993</v>
      </c>
      <c r="HM122" s="14">
        <v>120.86</v>
      </c>
      <c r="HN122" s="14">
        <v>281.95999999999998</v>
      </c>
      <c r="HO122" s="14">
        <v>834.58</v>
      </c>
      <c r="HP122" s="14">
        <v>579.41000000000008</v>
      </c>
      <c r="HQ122" s="14">
        <v>15.59</v>
      </c>
      <c r="HR122" s="14">
        <v>139.14000000000001</v>
      </c>
      <c r="HS122" s="14">
        <v>1330.39</v>
      </c>
      <c r="HT122" s="14">
        <v>103.49</v>
      </c>
      <c r="HU122" s="14">
        <v>306.70000000000005</v>
      </c>
      <c r="HV122" s="14">
        <v>544.92999999999995</v>
      </c>
      <c r="HW122" s="14">
        <v>141.29999999999998</v>
      </c>
      <c r="HX122" s="14">
        <v>2</v>
      </c>
      <c r="HY122" s="14">
        <v>146.57</v>
      </c>
      <c r="HZ122" s="14">
        <v>285.19</v>
      </c>
      <c r="IA122" s="14">
        <v>111.75</v>
      </c>
      <c r="IB122" s="14">
        <v>99.009999999999991</v>
      </c>
      <c r="IC122" s="14">
        <v>147.65</v>
      </c>
      <c r="ID122" s="14">
        <v>1559.14</v>
      </c>
      <c r="IE122" s="26">
        <f t="shared" si="6"/>
        <v>73281.129999999976</v>
      </c>
      <c r="IF122" s="27">
        <f t="shared" si="7"/>
        <v>16456.059999999998</v>
      </c>
      <c r="IG122" s="27">
        <f t="shared" si="8"/>
        <v>56825.069999999978</v>
      </c>
      <c r="IH122" s="26">
        <v>57136.0478</v>
      </c>
      <c r="II122" s="27">
        <v>14530.222800000003</v>
      </c>
      <c r="IJ122" s="27">
        <f t="shared" si="9"/>
        <v>42605.824999999997</v>
      </c>
    </row>
    <row r="123" spans="1:244" x14ac:dyDescent="0.2">
      <c r="A123" s="14" t="s">
        <v>103</v>
      </c>
      <c r="B123" s="14" t="str">
        <f t="shared" si="5"/>
        <v>35</v>
      </c>
      <c r="C123" s="14">
        <v>35034</v>
      </c>
      <c r="D123" s="14" t="s">
        <v>137</v>
      </c>
      <c r="O123" s="14">
        <v>24.490000000000002</v>
      </c>
      <c r="R123" s="14">
        <v>4.5999999999999996</v>
      </c>
      <c r="T123" s="14">
        <v>2</v>
      </c>
      <c r="U123" s="14">
        <v>18.920000000000002</v>
      </c>
      <c r="V123" s="14">
        <v>54.44</v>
      </c>
      <c r="W123" s="14">
        <v>13.11</v>
      </c>
      <c r="X123" s="14">
        <v>257.39999999999998</v>
      </c>
      <c r="Z123" s="14">
        <v>38.880000000000003</v>
      </c>
      <c r="AD123" s="14">
        <v>2</v>
      </c>
      <c r="AF123" s="14">
        <v>12.24</v>
      </c>
      <c r="AP123" s="14">
        <v>27.87</v>
      </c>
      <c r="AQ123" s="14">
        <v>10.25</v>
      </c>
      <c r="AR123" s="14">
        <v>221.96000000000004</v>
      </c>
      <c r="BC123" s="14">
        <v>9.25</v>
      </c>
      <c r="BF123" s="14">
        <v>36.200000000000003</v>
      </c>
      <c r="BK123" s="14">
        <v>95.539999999999992</v>
      </c>
      <c r="BL123" s="14">
        <v>3</v>
      </c>
      <c r="BM123" s="14">
        <v>40.93</v>
      </c>
      <c r="BZ123" s="14">
        <v>1</v>
      </c>
      <c r="CB123" s="14">
        <v>80.400000000000006</v>
      </c>
      <c r="CC123" s="14">
        <v>24.06</v>
      </c>
      <c r="CE123" s="14">
        <v>3.17</v>
      </c>
      <c r="CM123" s="14">
        <v>13.02</v>
      </c>
      <c r="CN123" s="14">
        <v>8.68</v>
      </c>
      <c r="CP123" s="14">
        <v>2</v>
      </c>
      <c r="CT123" s="14">
        <v>11.43</v>
      </c>
      <c r="CV123" s="14">
        <v>3.96</v>
      </c>
      <c r="DA123" s="14">
        <v>26.14</v>
      </c>
      <c r="DF123" s="14">
        <v>8.31</v>
      </c>
      <c r="DJ123" s="14">
        <v>13.96</v>
      </c>
      <c r="DK123" s="14">
        <v>51.45</v>
      </c>
      <c r="DL123" s="14">
        <v>71.260000000000005</v>
      </c>
      <c r="DM123" s="14">
        <v>24.880000000000003</v>
      </c>
      <c r="DO123" s="14">
        <v>6.08</v>
      </c>
      <c r="DP123" s="14">
        <v>4</v>
      </c>
      <c r="DQ123" s="14">
        <v>1</v>
      </c>
      <c r="DR123" s="14">
        <v>18.630000000000003</v>
      </c>
      <c r="DT123" s="14">
        <v>1.1499999999999999</v>
      </c>
      <c r="DU123" s="14">
        <v>5.75</v>
      </c>
      <c r="DW123" s="14">
        <v>48.9</v>
      </c>
      <c r="DX123" s="14">
        <v>13.23</v>
      </c>
      <c r="DY123" s="14">
        <v>1</v>
      </c>
      <c r="DZ123" s="14">
        <v>56.29</v>
      </c>
      <c r="EA123" s="14">
        <v>21.11</v>
      </c>
      <c r="EB123" s="14">
        <v>6.85</v>
      </c>
      <c r="ED123" s="14">
        <v>8.02</v>
      </c>
      <c r="EE123" s="14">
        <v>2</v>
      </c>
      <c r="EF123" s="14">
        <v>25.58</v>
      </c>
      <c r="EG123" s="14">
        <v>11.55</v>
      </c>
      <c r="EH123" s="14">
        <v>1</v>
      </c>
      <c r="EL123" s="14">
        <v>58.94</v>
      </c>
      <c r="ES123" s="14">
        <v>1</v>
      </c>
      <c r="ET123" s="14">
        <v>3</v>
      </c>
      <c r="EV123" s="14">
        <v>1</v>
      </c>
      <c r="EZ123" s="14">
        <v>50.42</v>
      </c>
      <c r="FA123" s="14">
        <v>11.73</v>
      </c>
      <c r="FB123" s="14">
        <v>16.57</v>
      </c>
      <c r="FE123" s="14">
        <v>2</v>
      </c>
      <c r="FM123" s="14">
        <v>2</v>
      </c>
      <c r="FP123" s="14">
        <v>19</v>
      </c>
      <c r="FR123" s="14">
        <v>1</v>
      </c>
      <c r="FT123" s="14">
        <v>2</v>
      </c>
      <c r="FU123" s="14">
        <v>5</v>
      </c>
      <c r="FW123" s="14">
        <v>8</v>
      </c>
      <c r="FX123" s="14">
        <v>31.92</v>
      </c>
      <c r="FY123" s="14">
        <v>9</v>
      </c>
      <c r="FZ123" s="14">
        <v>1</v>
      </c>
      <c r="GA123" s="14">
        <v>7</v>
      </c>
      <c r="GC123" s="14">
        <v>4</v>
      </c>
      <c r="GD123" s="14">
        <v>16</v>
      </c>
      <c r="GH123" s="14">
        <v>8.1</v>
      </c>
      <c r="GJ123" s="14">
        <v>15.849999999999998</v>
      </c>
      <c r="GK123" s="14">
        <v>1</v>
      </c>
      <c r="GM123" s="14">
        <v>3.63</v>
      </c>
      <c r="GN123" s="14">
        <v>1</v>
      </c>
      <c r="GT123" s="14">
        <v>33.869999999999997</v>
      </c>
      <c r="GV123" s="14">
        <v>2</v>
      </c>
      <c r="HB123" s="14">
        <v>16.149999999999999</v>
      </c>
      <c r="HC123" s="14">
        <v>6.08</v>
      </c>
      <c r="HF123" s="14">
        <v>1</v>
      </c>
      <c r="HG123" s="14">
        <v>2.44</v>
      </c>
      <c r="HL123" s="14">
        <v>1</v>
      </c>
      <c r="HO123" s="14">
        <v>8.0399999999999991</v>
      </c>
      <c r="HP123" s="14">
        <v>12.95</v>
      </c>
      <c r="HT123" s="14">
        <v>2</v>
      </c>
      <c r="HY123" s="14">
        <v>6.85</v>
      </c>
      <c r="IA123" s="14">
        <v>10.72</v>
      </c>
      <c r="IC123" s="14">
        <v>3</v>
      </c>
      <c r="ID123" s="14">
        <v>30.330000000000002</v>
      </c>
      <c r="IE123" s="26">
        <f t="shared" si="6"/>
        <v>1865.5299999999997</v>
      </c>
      <c r="IF123" s="27">
        <f t="shared" si="7"/>
        <v>1046.9399999999998</v>
      </c>
      <c r="IG123" s="27">
        <f t="shared" si="8"/>
        <v>818.58999999999992</v>
      </c>
      <c r="IH123" s="26">
        <v>1387.0672000000004</v>
      </c>
      <c r="II123" s="27">
        <v>873.76720000000012</v>
      </c>
      <c r="IJ123" s="27">
        <f t="shared" si="9"/>
        <v>513.3000000000003</v>
      </c>
    </row>
    <row r="124" spans="1:244" x14ac:dyDescent="0.2">
      <c r="A124" s="14" t="s">
        <v>103</v>
      </c>
      <c r="B124" s="14" t="str">
        <f t="shared" si="5"/>
        <v>35</v>
      </c>
      <c r="C124" s="14">
        <v>35035</v>
      </c>
      <c r="D124" s="14" t="s">
        <v>138</v>
      </c>
      <c r="M124" s="14">
        <v>11.92</v>
      </c>
      <c r="O124" s="14">
        <v>4</v>
      </c>
      <c r="V124" s="14">
        <v>5.48</v>
      </c>
      <c r="W124" s="14">
        <v>19.670000000000002</v>
      </c>
      <c r="X124" s="14">
        <v>90.41</v>
      </c>
      <c r="Z124" s="14">
        <v>5.83</v>
      </c>
      <c r="AD124" s="14">
        <v>74.95</v>
      </c>
      <c r="AF124" s="14">
        <v>27.66</v>
      </c>
      <c r="AR124" s="14">
        <v>41.4</v>
      </c>
      <c r="AX124" s="14">
        <v>0</v>
      </c>
      <c r="AY124" s="14">
        <v>0.12</v>
      </c>
      <c r="BF124" s="14">
        <v>38.78</v>
      </c>
      <c r="BK124" s="14">
        <v>36.29</v>
      </c>
      <c r="BL124" s="14">
        <v>8.9600000000000009</v>
      </c>
      <c r="BM124" s="14">
        <v>57.730000000000004</v>
      </c>
      <c r="BW124" s="14">
        <v>50.27</v>
      </c>
      <c r="CA124" s="14">
        <v>39.92</v>
      </c>
      <c r="CB124" s="14">
        <v>55.05</v>
      </c>
      <c r="CC124" s="14">
        <v>51.5</v>
      </c>
      <c r="CE124" s="14">
        <v>94.82</v>
      </c>
      <c r="CH124" s="14">
        <v>158.09</v>
      </c>
      <c r="CT124" s="14">
        <v>7.38</v>
      </c>
      <c r="DF124" s="14">
        <v>5.6899999999999995</v>
      </c>
      <c r="DJ124" s="14">
        <v>1.25</v>
      </c>
      <c r="DK124" s="14">
        <v>9</v>
      </c>
      <c r="DL124" s="14">
        <v>15.830000000000002</v>
      </c>
      <c r="DM124" s="14">
        <v>1</v>
      </c>
      <c r="DN124" s="14">
        <v>3.71</v>
      </c>
      <c r="DO124" s="14">
        <v>9.92</v>
      </c>
      <c r="DQ124" s="14">
        <v>1</v>
      </c>
      <c r="DR124" s="14">
        <v>32.230000000000004</v>
      </c>
      <c r="DT124" s="14">
        <v>4</v>
      </c>
      <c r="DU124" s="14">
        <v>58.46</v>
      </c>
      <c r="DW124" s="14">
        <v>5.83</v>
      </c>
      <c r="DX124" s="14">
        <v>117.11</v>
      </c>
      <c r="DZ124" s="14">
        <v>14.030000000000001</v>
      </c>
      <c r="EA124" s="14">
        <v>8.67</v>
      </c>
      <c r="EB124" s="14">
        <v>10</v>
      </c>
      <c r="EC124" s="14">
        <v>1</v>
      </c>
      <c r="ED124" s="14">
        <v>4.5199999999999996</v>
      </c>
      <c r="EE124" s="14">
        <v>2.92</v>
      </c>
      <c r="EF124" s="14">
        <v>14</v>
      </c>
      <c r="EG124" s="14">
        <v>21.419999999999998</v>
      </c>
      <c r="EL124" s="14">
        <v>6.38</v>
      </c>
      <c r="ER124" s="14">
        <v>47.81</v>
      </c>
      <c r="ES124" s="14">
        <v>21.25</v>
      </c>
      <c r="ET124" s="14">
        <v>2</v>
      </c>
      <c r="EV124" s="14">
        <v>2.19</v>
      </c>
      <c r="EZ124" s="14">
        <v>21.720000000000002</v>
      </c>
      <c r="FB124" s="14">
        <v>13.97</v>
      </c>
      <c r="FM124" s="14">
        <v>5</v>
      </c>
      <c r="FN124" s="14">
        <v>2</v>
      </c>
      <c r="FP124" s="14">
        <v>12</v>
      </c>
      <c r="FQ124" s="14">
        <v>0</v>
      </c>
      <c r="FU124" s="14">
        <v>5</v>
      </c>
      <c r="FW124" s="14">
        <v>5</v>
      </c>
      <c r="FX124" s="14">
        <v>9</v>
      </c>
      <c r="FZ124" s="14">
        <v>3</v>
      </c>
      <c r="GC124" s="14">
        <v>2</v>
      </c>
      <c r="GD124" s="14">
        <v>9</v>
      </c>
      <c r="GH124" s="14">
        <v>2</v>
      </c>
      <c r="GJ124" s="14">
        <v>0.88</v>
      </c>
      <c r="GK124" s="14">
        <v>1</v>
      </c>
      <c r="GM124" s="14">
        <v>7.1</v>
      </c>
      <c r="GT124" s="14">
        <v>5.68</v>
      </c>
      <c r="HB124" s="14">
        <v>19.899999999999999</v>
      </c>
      <c r="HC124" s="14">
        <v>2.88</v>
      </c>
      <c r="HD124" s="14">
        <v>5.38</v>
      </c>
      <c r="HG124" s="14">
        <v>7.58</v>
      </c>
      <c r="HL124" s="14">
        <v>1</v>
      </c>
      <c r="HO124" s="14">
        <v>7.83</v>
      </c>
      <c r="HP124" s="14">
        <v>7.82</v>
      </c>
      <c r="HY124" s="14">
        <v>4.59</v>
      </c>
      <c r="IC124" s="14">
        <v>1</v>
      </c>
      <c r="ID124" s="14">
        <v>15.37</v>
      </c>
      <c r="IE124" s="26">
        <f t="shared" si="6"/>
        <v>1479.1500000000003</v>
      </c>
      <c r="IF124" s="27">
        <f t="shared" si="7"/>
        <v>880.23</v>
      </c>
      <c r="IG124" s="27">
        <f t="shared" si="8"/>
        <v>598.9200000000003</v>
      </c>
      <c r="IH124" s="26">
        <v>1027.7376000000002</v>
      </c>
      <c r="II124" s="27">
        <v>675.94960000000015</v>
      </c>
      <c r="IJ124" s="27">
        <f t="shared" si="9"/>
        <v>351.78800000000001</v>
      </c>
    </row>
    <row r="125" spans="1:244" x14ac:dyDescent="0.2">
      <c r="A125" s="14" t="s">
        <v>103</v>
      </c>
      <c r="B125" s="14" t="str">
        <f t="shared" si="5"/>
        <v>35</v>
      </c>
      <c r="C125" s="14">
        <v>35036</v>
      </c>
      <c r="D125" s="14" t="s">
        <v>139</v>
      </c>
      <c r="M125" s="14">
        <v>29.86</v>
      </c>
      <c r="N125" s="14">
        <v>3</v>
      </c>
      <c r="O125" s="14">
        <v>28.14</v>
      </c>
      <c r="P125" s="14">
        <v>8.84</v>
      </c>
      <c r="Q125" s="14">
        <v>41.79</v>
      </c>
      <c r="R125" s="14">
        <v>3</v>
      </c>
      <c r="T125" s="14">
        <v>27.53</v>
      </c>
      <c r="W125" s="14">
        <v>18.75</v>
      </c>
      <c r="X125" s="14">
        <v>13.759999999999998</v>
      </c>
      <c r="Z125" s="14">
        <v>28.48</v>
      </c>
      <c r="AC125" s="14">
        <v>1</v>
      </c>
      <c r="AD125" s="14">
        <v>15</v>
      </c>
      <c r="AF125" s="14">
        <v>208.75</v>
      </c>
      <c r="AG125" s="14">
        <v>41.260000000000005</v>
      </c>
      <c r="AL125" s="14">
        <v>51.56</v>
      </c>
      <c r="AN125" s="14">
        <v>81.149999999999991</v>
      </c>
      <c r="AR125" s="14">
        <v>52.66</v>
      </c>
      <c r="AS125" s="14">
        <v>5.23</v>
      </c>
      <c r="AU125" s="14">
        <v>548.09</v>
      </c>
      <c r="AW125" s="14">
        <v>2</v>
      </c>
      <c r="AX125" s="14">
        <v>12.84</v>
      </c>
      <c r="AY125" s="14">
        <v>29.279999999999998</v>
      </c>
      <c r="AZ125" s="14">
        <v>5.33</v>
      </c>
      <c r="BF125" s="14">
        <v>20.11</v>
      </c>
      <c r="BG125" s="14">
        <v>6.54</v>
      </c>
      <c r="BJ125" s="14">
        <v>1</v>
      </c>
      <c r="BK125" s="14">
        <v>74.930000000000007</v>
      </c>
      <c r="BL125" s="14">
        <v>0.28999999999999998</v>
      </c>
      <c r="BM125" s="14">
        <v>18.77</v>
      </c>
      <c r="BN125" s="14">
        <v>21.7</v>
      </c>
      <c r="BU125" s="14">
        <v>125.22</v>
      </c>
      <c r="BW125" s="14">
        <v>6.44</v>
      </c>
      <c r="BZ125" s="14">
        <v>1</v>
      </c>
      <c r="CA125" s="14">
        <v>261.19</v>
      </c>
      <c r="CB125" s="14">
        <v>23.46</v>
      </c>
      <c r="CC125" s="14">
        <v>320.65000000000003</v>
      </c>
      <c r="CE125" s="14">
        <v>96.03</v>
      </c>
      <c r="CG125" s="14">
        <v>0.43</v>
      </c>
      <c r="CM125" s="14">
        <v>2.33</v>
      </c>
      <c r="CN125" s="14">
        <v>3.34</v>
      </c>
      <c r="CQ125" s="14">
        <v>2</v>
      </c>
      <c r="CR125" s="14">
        <v>21.11</v>
      </c>
      <c r="CS125" s="14">
        <v>25.36</v>
      </c>
      <c r="CT125" s="14">
        <v>50.04</v>
      </c>
      <c r="CU125" s="14">
        <v>8.08</v>
      </c>
      <c r="CV125" s="14">
        <v>1</v>
      </c>
      <c r="DD125" s="14">
        <v>4.9400000000000004</v>
      </c>
      <c r="DF125" s="14">
        <v>25.83</v>
      </c>
      <c r="DG125" s="14">
        <v>1</v>
      </c>
      <c r="DJ125" s="14">
        <v>4.4000000000000004</v>
      </c>
      <c r="DK125" s="14">
        <v>102.35</v>
      </c>
      <c r="DL125" s="14">
        <v>90.02</v>
      </c>
      <c r="DM125" s="14">
        <v>13.49</v>
      </c>
      <c r="DN125" s="14">
        <v>25.81</v>
      </c>
      <c r="DO125" s="14">
        <v>85.35</v>
      </c>
      <c r="DP125" s="14">
        <v>11</v>
      </c>
      <c r="DQ125" s="14">
        <v>0.52</v>
      </c>
      <c r="DR125" s="14">
        <v>88.23</v>
      </c>
      <c r="DS125" s="14">
        <v>16.439999999999998</v>
      </c>
      <c r="DT125" s="14">
        <v>27.21</v>
      </c>
      <c r="DU125" s="14">
        <v>69.75</v>
      </c>
      <c r="DV125" s="14">
        <v>11.87</v>
      </c>
      <c r="DW125" s="14">
        <v>251.60000000000002</v>
      </c>
      <c r="DX125" s="14">
        <v>114.41</v>
      </c>
      <c r="DY125" s="14">
        <v>110.72999999999999</v>
      </c>
      <c r="DZ125" s="14">
        <v>167.78</v>
      </c>
      <c r="EA125" s="14">
        <v>43.07</v>
      </c>
      <c r="EB125" s="14">
        <v>2</v>
      </c>
      <c r="EC125" s="14">
        <v>2.79</v>
      </c>
      <c r="ED125" s="14">
        <v>34.879999999999995</v>
      </c>
      <c r="EE125" s="14">
        <v>10.280000000000001</v>
      </c>
      <c r="EF125" s="14">
        <v>116.65999999999998</v>
      </c>
      <c r="EG125" s="14">
        <v>24.759999999999998</v>
      </c>
      <c r="EH125" s="14">
        <v>4.83</v>
      </c>
      <c r="EJ125" s="14">
        <v>4</v>
      </c>
      <c r="EK125" s="14">
        <v>3.23</v>
      </c>
      <c r="EL125" s="14">
        <v>108.97</v>
      </c>
      <c r="ER125" s="14">
        <v>3.29</v>
      </c>
      <c r="ES125" s="14">
        <v>26.57</v>
      </c>
      <c r="ET125" s="14">
        <v>19.420000000000002</v>
      </c>
      <c r="EV125" s="14">
        <v>18.63</v>
      </c>
      <c r="EW125" s="14">
        <v>1.24</v>
      </c>
      <c r="EZ125" s="14">
        <v>332.5</v>
      </c>
      <c r="FA125" s="14">
        <v>3.79</v>
      </c>
      <c r="FB125" s="14">
        <v>98.64</v>
      </c>
      <c r="FE125" s="14">
        <v>18.46</v>
      </c>
      <c r="FL125" s="14">
        <v>8.92</v>
      </c>
      <c r="FM125" s="14">
        <v>33.74</v>
      </c>
      <c r="FN125" s="14">
        <v>16.96</v>
      </c>
      <c r="FO125" s="14">
        <v>1</v>
      </c>
      <c r="FP125" s="14">
        <v>101.16999999999999</v>
      </c>
      <c r="FQ125" s="14">
        <v>7.5</v>
      </c>
      <c r="FS125" s="14">
        <v>6.44</v>
      </c>
      <c r="FT125" s="14">
        <v>6</v>
      </c>
      <c r="FU125" s="14">
        <v>26.32</v>
      </c>
      <c r="FV125" s="14">
        <v>0</v>
      </c>
      <c r="FW125" s="14">
        <v>13</v>
      </c>
      <c r="FX125" s="14">
        <v>114.14</v>
      </c>
      <c r="FY125" s="14">
        <v>25.48</v>
      </c>
      <c r="FZ125" s="14">
        <v>13.11</v>
      </c>
      <c r="GA125" s="14">
        <v>54.68</v>
      </c>
      <c r="GC125" s="14">
        <v>10.92</v>
      </c>
      <c r="GD125" s="14">
        <v>55.47</v>
      </c>
      <c r="GE125" s="14">
        <v>2</v>
      </c>
      <c r="GF125" s="14">
        <v>2.9</v>
      </c>
      <c r="GH125" s="14">
        <v>2</v>
      </c>
      <c r="GJ125" s="14">
        <v>176.98999999999998</v>
      </c>
      <c r="GK125" s="14">
        <v>18.899999999999999</v>
      </c>
      <c r="GL125" s="14">
        <v>1</v>
      </c>
      <c r="GM125" s="14">
        <v>23</v>
      </c>
      <c r="GN125" s="14">
        <v>9</v>
      </c>
      <c r="GQ125" s="14">
        <v>5.67</v>
      </c>
      <c r="GS125" s="14">
        <v>1</v>
      </c>
      <c r="GT125" s="14">
        <v>266.99</v>
      </c>
      <c r="GV125" s="14">
        <v>4.17</v>
      </c>
      <c r="GW125" s="14">
        <v>2</v>
      </c>
      <c r="HB125" s="14">
        <v>13.96</v>
      </c>
      <c r="HC125" s="14">
        <v>12.86</v>
      </c>
      <c r="HD125" s="14">
        <v>6</v>
      </c>
      <c r="HE125" s="14">
        <v>1</v>
      </c>
      <c r="HG125" s="14">
        <v>10.89</v>
      </c>
      <c r="HL125" s="14">
        <v>13.15</v>
      </c>
      <c r="HO125" s="14">
        <v>39.78</v>
      </c>
      <c r="HP125" s="14">
        <v>17.5</v>
      </c>
      <c r="HR125" s="14">
        <v>17.61</v>
      </c>
      <c r="HS125" s="14">
        <v>35.71</v>
      </c>
      <c r="HT125" s="14">
        <v>66.64</v>
      </c>
      <c r="HV125" s="14">
        <v>52.33</v>
      </c>
      <c r="HW125" s="14">
        <v>7</v>
      </c>
      <c r="HY125" s="14">
        <v>2</v>
      </c>
      <c r="IA125" s="14">
        <v>24.340000000000003</v>
      </c>
      <c r="IB125" s="14">
        <v>2</v>
      </c>
      <c r="IC125" s="14">
        <v>10.91</v>
      </c>
      <c r="ID125" s="14">
        <v>99.05</v>
      </c>
      <c r="IE125" s="26">
        <f t="shared" si="6"/>
        <v>5892.2599999999984</v>
      </c>
      <c r="IF125" s="27">
        <f t="shared" si="7"/>
        <v>2353.2600000000002</v>
      </c>
      <c r="IG125" s="27">
        <f t="shared" si="8"/>
        <v>3538.9999999999982</v>
      </c>
      <c r="IH125" s="26">
        <v>4688.4952000000012</v>
      </c>
      <c r="II125" s="27">
        <v>1827.8832000000004</v>
      </c>
      <c r="IJ125" s="27">
        <f t="shared" si="9"/>
        <v>2860.612000000001</v>
      </c>
    </row>
    <row r="126" spans="1:244" x14ac:dyDescent="0.2">
      <c r="A126" s="14" t="s">
        <v>103</v>
      </c>
      <c r="B126" s="14" t="str">
        <f t="shared" si="5"/>
        <v>35</v>
      </c>
      <c r="C126" s="14">
        <v>35037</v>
      </c>
      <c r="D126" s="14" t="s">
        <v>140</v>
      </c>
      <c r="I126" s="14">
        <v>45.18</v>
      </c>
      <c r="L126" s="14">
        <v>24.31</v>
      </c>
      <c r="O126" s="14">
        <v>40.17</v>
      </c>
      <c r="R126" s="14">
        <v>30.21</v>
      </c>
      <c r="V126" s="14">
        <v>7.38</v>
      </c>
      <c r="W126" s="14">
        <v>52.61</v>
      </c>
      <c r="X126" s="14">
        <v>20.51</v>
      </c>
      <c r="Z126" s="14">
        <v>11.94</v>
      </c>
      <c r="AD126" s="14">
        <v>137.80000000000001</v>
      </c>
      <c r="AF126" s="14">
        <v>9.83</v>
      </c>
      <c r="AG126" s="14">
        <v>156.48000000000002</v>
      </c>
      <c r="AR126" s="14">
        <v>136.22</v>
      </c>
      <c r="AU126" s="14">
        <v>140.13999999999999</v>
      </c>
      <c r="AY126" s="14">
        <v>1</v>
      </c>
      <c r="BF126" s="14">
        <v>6.33</v>
      </c>
      <c r="BK126" s="14">
        <v>261.87</v>
      </c>
      <c r="BL126" s="14">
        <v>30.61</v>
      </c>
      <c r="BM126" s="14">
        <v>3</v>
      </c>
      <c r="BN126" s="14">
        <v>4.66</v>
      </c>
      <c r="CB126" s="14">
        <v>84.6</v>
      </c>
      <c r="CC126" s="14">
        <v>580.84</v>
      </c>
      <c r="CE126" s="14">
        <v>5</v>
      </c>
      <c r="CL126" s="14">
        <v>1</v>
      </c>
      <c r="CM126" s="14">
        <v>21.869999999999997</v>
      </c>
      <c r="CO126" s="14">
        <v>1</v>
      </c>
      <c r="CR126" s="14">
        <v>2</v>
      </c>
      <c r="CS126" s="14">
        <v>2</v>
      </c>
      <c r="CT126" s="14">
        <v>16.350000000000001</v>
      </c>
      <c r="CU126" s="14">
        <v>7.59</v>
      </c>
      <c r="DF126" s="14">
        <v>21.3</v>
      </c>
      <c r="DG126" s="14">
        <v>1</v>
      </c>
      <c r="DK126" s="14">
        <v>80.180000000000007</v>
      </c>
      <c r="DL126" s="14">
        <v>60.54</v>
      </c>
      <c r="DM126" s="14">
        <v>17.22</v>
      </c>
      <c r="DO126" s="14">
        <v>38.86</v>
      </c>
      <c r="DP126" s="14">
        <v>3</v>
      </c>
      <c r="DQ126" s="14">
        <v>2</v>
      </c>
      <c r="DR126" s="14">
        <v>32.480000000000004</v>
      </c>
      <c r="DS126" s="14">
        <v>2.4300000000000002</v>
      </c>
      <c r="DT126" s="14">
        <v>1</v>
      </c>
      <c r="DU126" s="14">
        <v>17.18</v>
      </c>
      <c r="DV126" s="14">
        <v>5.92</v>
      </c>
      <c r="DW126" s="14">
        <v>25.33</v>
      </c>
      <c r="DX126" s="14">
        <v>25.84</v>
      </c>
      <c r="DY126" s="14">
        <v>1</v>
      </c>
      <c r="DZ126" s="14">
        <v>33.729999999999997</v>
      </c>
      <c r="EA126" s="14">
        <v>10.08</v>
      </c>
      <c r="EC126" s="14">
        <v>1</v>
      </c>
      <c r="ED126" s="14">
        <v>9.3699999999999992</v>
      </c>
      <c r="EE126" s="14">
        <v>6.6</v>
      </c>
      <c r="EF126" s="14">
        <v>26.700000000000003</v>
      </c>
      <c r="EG126" s="14">
        <v>9.59</v>
      </c>
      <c r="EH126" s="14">
        <v>8</v>
      </c>
      <c r="EK126" s="14">
        <v>1</v>
      </c>
      <c r="EL126" s="14">
        <v>91.22</v>
      </c>
      <c r="ER126" s="14">
        <v>5</v>
      </c>
      <c r="ET126" s="14">
        <v>4</v>
      </c>
      <c r="EZ126" s="14">
        <v>74.09</v>
      </c>
      <c r="FA126" s="14">
        <v>5.45</v>
      </c>
      <c r="FB126" s="14">
        <v>34.43</v>
      </c>
      <c r="FM126" s="14">
        <v>79.42</v>
      </c>
      <c r="FN126" s="14">
        <v>10.31</v>
      </c>
      <c r="FP126" s="14">
        <v>22.34</v>
      </c>
      <c r="FQ126" s="14">
        <v>0</v>
      </c>
      <c r="FT126" s="14">
        <v>4</v>
      </c>
      <c r="FU126" s="14">
        <v>8</v>
      </c>
      <c r="FW126" s="14">
        <v>1</v>
      </c>
      <c r="FX126" s="14">
        <v>28.23</v>
      </c>
      <c r="FY126" s="14">
        <v>7</v>
      </c>
      <c r="FZ126" s="14">
        <v>6</v>
      </c>
      <c r="GA126" s="14">
        <v>19.649999999999999</v>
      </c>
      <c r="GB126" s="14">
        <v>3</v>
      </c>
      <c r="GC126" s="14">
        <v>95.98</v>
      </c>
      <c r="GD126" s="14">
        <v>25</v>
      </c>
      <c r="GE126" s="14">
        <v>4</v>
      </c>
      <c r="GF126" s="14">
        <v>1</v>
      </c>
      <c r="GG126" s="14">
        <v>1</v>
      </c>
      <c r="GH126" s="14">
        <v>1</v>
      </c>
      <c r="GJ126" s="14">
        <v>6.67</v>
      </c>
      <c r="GK126" s="14">
        <v>2</v>
      </c>
      <c r="GL126" s="14">
        <v>2</v>
      </c>
      <c r="GM126" s="14">
        <v>8</v>
      </c>
      <c r="GN126" s="14">
        <v>4.92</v>
      </c>
      <c r="GT126" s="14">
        <v>10.18</v>
      </c>
      <c r="GW126" s="14">
        <v>1</v>
      </c>
      <c r="HB126" s="14">
        <v>8.02</v>
      </c>
      <c r="HC126" s="14">
        <v>4.82</v>
      </c>
      <c r="HD126" s="14">
        <v>1</v>
      </c>
      <c r="HE126" s="14">
        <v>4.49</v>
      </c>
      <c r="HG126" s="14">
        <v>2</v>
      </c>
      <c r="HL126" s="14">
        <v>6</v>
      </c>
      <c r="HO126" s="14">
        <v>25.490000000000002</v>
      </c>
      <c r="HP126" s="14">
        <v>5.73</v>
      </c>
      <c r="HS126" s="14">
        <v>80.69</v>
      </c>
      <c r="HW126" s="14">
        <v>3</v>
      </c>
      <c r="HX126" s="14">
        <v>0</v>
      </c>
      <c r="HY126" s="14">
        <v>7.3</v>
      </c>
      <c r="HZ126" s="14">
        <v>5.34</v>
      </c>
      <c r="IA126" s="14">
        <v>2.42</v>
      </c>
      <c r="IB126" s="14">
        <v>9.3000000000000007</v>
      </c>
      <c r="IC126" s="14">
        <v>3</v>
      </c>
      <c r="ID126" s="14">
        <v>46.230000000000004</v>
      </c>
      <c r="IE126" s="26">
        <f t="shared" si="6"/>
        <v>3064.5699999999997</v>
      </c>
      <c r="IF126" s="27">
        <f t="shared" si="7"/>
        <v>1842.4999999999998</v>
      </c>
      <c r="IG126" s="27">
        <f t="shared" si="8"/>
        <v>1222.07</v>
      </c>
      <c r="IH126" s="26">
        <v>2613.7272000000012</v>
      </c>
      <c r="II126" s="27">
        <v>1699.8432000000005</v>
      </c>
      <c r="IJ126" s="27">
        <f t="shared" si="9"/>
        <v>913.8840000000007</v>
      </c>
    </row>
    <row r="127" spans="1:244" x14ac:dyDescent="0.2">
      <c r="A127" s="14" t="s">
        <v>103</v>
      </c>
      <c r="B127" s="14" t="str">
        <f t="shared" si="5"/>
        <v>35</v>
      </c>
      <c r="C127" s="14">
        <v>35038</v>
      </c>
      <c r="D127" s="14" t="s">
        <v>141</v>
      </c>
      <c r="I127" s="14">
        <v>19.130000000000003</v>
      </c>
      <c r="M127" s="14">
        <v>6</v>
      </c>
      <c r="O127" s="14">
        <v>8.85</v>
      </c>
      <c r="P127" s="14">
        <v>4</v>
      </c>
      <c r="V127" s="14">
        <v>1</v>
      </c>
      <c r="W127" s="14">
        <v>12.85</v>
      </c>
      <c r="X127" s="14">
        <v>4</v>
      </c>
      <c r="Z127" s="14">
        <v>6.25</v>
      </c>
      <c r="AG127" s="14">
        <v>7.73</v>
      </c>
      <c r="AR127" s="14">
        <v>10.01</v>
      </c>
      <c r="AV127" s="14">
        <v>12.85</v>
      </c>
      <c r="AX127" s="14">
        <v>8.89</v>
      </c>
      <c r="AY127" s="14">
        <v>2</v>
      </c>
      <c r="AZ127" s="14">
        <v>16.399999999999999</v>
      </c>
      <c r="BE127" s="14">
        <v>27.08</v>
      </c>
      <c r="BF127" s="14">
        <v>78.69</v>
      </c>
      <c r="BI127" s="14">
        <v>6</v>
      </c>
      <c r="BK127" s="14">
        <v>6.85</v>
      </c>
      <c r="BM127" s="14">
        <v>2</v>
      </c>
      <c r="BN127" s="14">
        <v>1</v>
      </c>
      <c r="BW127" s="14">
        <v>0</v>
      </c>
      <c r="BZ127" s="14">
        <v>2</v>
      </c>
      <c r="CA127" s="14">
        <v>161.86000000000001</v>
      </c>
      <c r="CB127" s="14">
        <v>5.62</v>
      </c>
      <c r="CC127" s="14">
        <v>7.71</v>
      </c>
      <c r="CE127" s="14">
        <v>15.59</v>
      </c>
      <c r="CM127" s="14">
        <v>16.84</v>
      </c>
      <c r="CO127" s="14">
        <v>1</v>
      </c>
      <c r="CR127" s="14">
        <v>1</v>
      </c>
      <c r="CS127" s="14">
        <v>7.33</v>
      </c>
      <c r="CT127" s="14">
        <v>17.950000000000003</v>
      </c>
      <c r="CU127" s="14">
        <v>9</v>
      </c>
      <c r="CV127" s="14">
        <v>0</v>
      </c>
      <c r="CZ127" s="14">
        <v>1</v>
      </c>
      <c r="DF127" s="14">
        <v>19.27</v>
      </c>
      <c r="DG127" s="14">
        <v>10.41</v>
      </c>
      <c r="DJ127" s="14">
        <v>8.92</v>
      </c>
      <c r="DK127" s="14">
        <v>80.989999999999995</v>
      </c>
      <c r="DL127" s="14">
        <v>62.2</v>
      </c>
      <c r="DM127" s="14">
        <v>9.15</v>
      </c>
      <c r="DN127" s="14">
        <v>2</v>
      </c>
      <c r="DO127" s="14">
        <v>34.28</v>
      </c>
      <c r="DP127" s="14">
        <v>1</v>
      </c>
      <c r="DQ127" s="14">
        <v>1</v>
      </c>
      <c r="DR127" s="14">
        <v>32.549999999999997</v>
      </c>
      <c r="DS127" s="14">
        <v>1</v>
      </c>
      <c r="DT127" s="14">
        <v>2</v>
      </c>
      <c r="DU127" s="14">
        <v>3.62</v>
      </c>
      <c r="DV127" s="14">
        <v>6.84</v>
      </c>
      <c r="DW127" s="14">
        <v>9</v>
      </c>
      <c r="DX127" s="14">
        <v>17.18</v>
      </c>
      <c r="DY127" s="14">
        <v>1</v>
      </c>
      <c r="DZ127" s="14">
        <v>54.839999999999996</v>
      </c>
      <c r="EA127" s="14">
        <v>20.16</v>
      </c>
      <c r="EB127" s="14">
        <v>3.29</v>
      </c>
      <c r="EC127" s="14">
        <v>1</v>
      </c>
      <c r="ED127" s="14">
        <v>15.67</v>
      </c>
      <c r="EE127" s="14">
        <v>6.98</v>
      </c>
      <c r="EF127" s="14">
        <v>45.31</v>
      </c>
      <c r="EG127" s="14">
        <v>12</v>
      </c>
      <c r="EH127" s="14">
        <v>1</v>
      </c>
      <c r="EK127" s="14">
        <v>25.69</v>
      </c>
      <c r="EL127" s="14">
        <v>78.03</v>
      </c>
      <c r="ER127" s="14">
        <v>0.83</v>
      </c>
      <c r="ES127" s="14">
        <v>3.14</v>
      </c>
      <c r="ET127" s="14">
        <v>3</v>
      </c>
      <c r="EV127" s="14">
        <v>6.85</v>
      </c>
      <c r="EW127" s="14">
        <v>1</v>
      </c>
      <c r="EZ127" s="14">
        <v>41.69</v>
      </c>
      <c r="FA127" s="14">
        <v>10.45</v>
      </c>
      <c r="FB127" s="14">
        <v>43.269999999999996</v>
      </c>
      <c r="FE127" s="14">
        <v>1.51</v>
      </c>
      <c r="FM127" s="14">
        <v>12.64</v>
      </c>
      <c r="FP127" s="14">
        <v>61.56</v>
      </c>
      <c r="FT127" s="14">
        <v>2</v>
      </c>
      <c r="FU127" s="14">
        <v>8</v>
      </c>
      <c r="FW127" s="14">
        <v>4</v>
      </c>
      <c r="FX127" s="14">
        <v>38.269999999999996</v>
      </c>
      <c r="FY127" s="14">
        <v>1</v>
      </c>
      <c r="FZ127" s="14">
        <v>2</v>
      </c>
      <c r="GA127" s="14">
        <v>26.310000000000002</v>
      </c>
      <c r="GC127" s="14">
        <v>10</v>
      </c>
      <c r="GD127" s="14">
        <v>13</v>
      </c>
      <c r="GE127" s="14">
        <v>3</v>
      </c>
      <c r="GH127" s="14">
        <v>5.92</v>
      </c>
      <c r="GJ127" s="14">
        <v>6</v>
      </c>
      <c r="GK127" s="14">
        <v>2</v>
      </c>
      <c r="GM127" s="14">
        <v>17.98</v>
      </c>
      <c r="GN127" s="14">
        <v>3</v>
      </c>
      <c r="GO127" s="14">
        <v>3</v>
      </c>
      <c r="GP127" s="14">
        <v>1</v>
      </c>
      <c r="GQ127" s="14">
        <v>0</v>
      </c>
      <c r="HC127" s="14">
        <v>1</v>
      </c>
      <c r="HF127" s="14">
        <v>13.6</v>
      </c>
      <c r="HG127" s="14">
        <v>5</v>
      </c>
      <c r="HL127" s="14">
        <v>4.71</v>
      </c>
      <c r="HO127" s="14">
        <v>22</v>
      </c>
      <c r="HP127" s="14">
        <v>14</v>
      </c>
      <c r="HS127" s="14">
        <v>53.34</v>
      </c>
      <c r="HV127" s="14">
        <v>3.11</v>
      </c>
      <c r="HX127" s="14">
        <v>1</v>
      </c>
      <c r="HZ127" s="14">
        <v>1.57</v>
      </c>
      <c r="IA127" s="14">
        <v>6</v>
      </c>
      <c r="IC127" s="14">
        <v>1.1200000000000001</v>
      </c>
      <c r="ID127" s="14">
        <v>27.81</v>
      </c>
      <c r="IE127" s="26">
        <f t="shared" si="6"/>
        <v>1541.5399999999995</v>
      </c>
      <c r="IF127" s="27">
        <f t="shared" si="7"/>
        <v>488.47999999999996</v>
      </c>
      <c r="IG127" s="27">
        <f t="shared" si="8"/>
        <v>1053.0599999999995</v>
      </c>
      <c r="IH127" s="26">
        <v>1108.9988000000005</v>
      </c>
      <c r="II127" s="27">
        <v>356.00879999999989</v>
      </c>
      <c r="IJ127" s="27">
        <f t="shared" si="9"/>
        <v>752.99000000000069</v>
      </c>
    </row>
    <row r="128" spans="1:244" x14ac:dyDescent="0.2">
      <c r="A128" s="14" t="s">
        <v>103</v>
      </c>
      <c r="B128" s="14" t="str">
        <f t="shared" si="5"/>
        <v>35</v>
      </c>
      <c r="C128" s="14">
        <v>35039</v>
      </c>
      <c r="D128" s="14" t="s">
        <v>142</v>
      </c>
      <c r="M128" s="14">
        <v>110.57000000000001</v>
      </c>
      <c r="N128" s="14">
        <v>20.130000000000003</v>
      </c>
      <c r="O128" s="14">
        <v>224.46</v>
      </c>
      <c r="P128" s="14">
        <v>5.27</v>
      </c>
      <c r="R128" s="14">
        <v>2</v>
      </c>
      <c r="V128" s="14">
        <v>13.97</v>
      </c>
      <c r="X128" s="14">
        <v>4.92</v>
      </c>
      <c r="AB128" s="14">
        <v>1</v>
      </c>
      <c r="AC128" s="14">
        <v>9.91</v>
      </c>
      <c r="AD128" s="14">
        <v>2</v>
      </c>
      <c r="AG128" s="14">
        <v>11</v>
      </c>
      <c r="AL128" s="14">
        <v>29.65</v>
      </c>
      <c r="AM128" s="14">
        <v>1</v>
      </c>
      <c r="AN128" s="14">
        <v>0.67</v>
      </c>
      <c r="AQ128" s="14">
        <v>1</v>
      </c>
      <c r="AR128" s="14">
        <v>43.42</v>
      </c>
      <c r="AS128" s="14">
        <v>24.61</v>
      </c>
      <c r="AV128" s="14">
        <v>21.98</v>
      </c>
      <c r="AX128" s="14">
        <v>12.15</v>
      </c>
      <c r="AY128" s="14">
        <v>1</v>
      </c>
      <c r="AZ128" s="14">
        <v>0.18</v>
      </c>
      <c r="BF128" s="14">
        <v>73.12</v>
      </c>
      <c r="BJ128" s="14">
        <v>31.46</v>
      </c>
      <c r="BK128" s="14">
        <v>198.99</v>
      </c>
      <c r="BM128" s="14">
        <v>279.56</v>
      </c>
      <c r="BN128" s="14">
        <v>7</v>
      </c>
      <c r="BU128" s="14">
        <v>50.87</v>
      </c>
      <c r="BV128" s="14">
        <v>4.97</v>
      </c>
      <c r="BW128" s="14">
        <v>19.47</v>
      </c>
      <c r="BZ128" s="14">
        <v>60.150000000000006</v>
      </c>
      <c r="CA128" s="14">
        <v>198.06</v>
      </c>
      <c r="CB128" s="14">
        <v>48.59</v>
      </c>
      <c r="CD128" s="14">
        <v>31.79</v>
      </c>
      <c r="CE128" s="14">
        <v>26.56</v>
      </c>
      <c r="CM128" s="14">
        <v>21.98</v>
      </c>
      <c r="CN128" s="14">
        <v>5</v>
      </c>
      <c r="CR128" s="14">
        <v>3</v>
      </c>
      <c r="CT128" s="14">
        <v>9.42</v>
      </c>
      <c r="CU128" s="14">
        <v>8.5500000000000007</v>
      </c>
      <c r="CY128" s="14">
        <v>3</v>
      </c>
      <c r="DA128" s="14">
        <v>29.7</v>
      </c>
      <c r="DE128" s="14">
        <v>1</v>
      </c>
      <c r="DF128" s="14">
        <v>47.710000000000008</v>
      </c>
      <c r="DK128" s="14">
        <v>76.97</v>
      </c>
      <c r="DL128" s="14">
        <v>111.31</v>
      </c>
      <c r="DM128" s="14">
        <v>6.59</v>
      </c>
      <c r="DN128" s="14">
        <v>7.91</v>
      </c>
      <c r="DO128" s="14">
        <v>49.56</v>
      </c>
      <c r="DP128" s="14">
        <v>14.98</v>
      </c>
      <c r="DQ128" s="14">
        <v>2</v>
      </c>
      <c r="DR128" s="14">
        <v>61.71</v>
      </c>
      <c r="DS128" s="14">
        <v>15.68</v>
      </c>
      <c r="DT128" s="14">
        <v>82.41</v>
      </c>
      <c r="DU128" s="14">
        <v>37.61</v>
      </c>
      <c r="DV128" s="14">
        <v>23.31</v>
      </c>
      <c r="DW128" s="14">
        <v>35.35</v>
      </c>
      <c r="DX128" s="14">
        <v>35.08</v>
      </c>
      <c r="DY128" s="14">
        <v>3</v>
      </c>
      <c r="DZ128" s="14">
        <v>133.24</v>
      </c>
      <c r="EA128" s="14">
        <v>56.11</v>
      </c>
      <c r="EB128" s="14">
        <v>11.07</v>
      </c>
      <c r="EC128" s="14">
        <v>1.8</v>
      </c>
      <c r="ED128" s="14">
        <v>24.61</v>
      </c>
      <c r="EE128" s="14">
        <v>7.12</v>
      </c>
      <c r="EF128" s="14">
        <v>75.62</v>
      </c>
      <c r="EG128" s="14">
        <v>13.99</v>
      </c>
      <c r="EH128" s="14">
        <v>6</v>
      </c>
      <c r="EK128" s="14">
        <v>10.53</v>
      </c>
      <c r="EL128" s="14">
        <v>294.81</v>
      </c>
      <c r="ER128" s="14">
        <v>47.92</v>
      </c>
      <c r="ES128" s="14">
        <v>6</v>
      </c>
      <c r="ET128" s="14">
        <v>10</v>
      </c>
      <c r="EV128" s="14">
        <v>19.579999999999998</v>
      </c>
      <c r="EZ128" s="14">
        <v>90.41</v>
      </c>
      <c r="FA128" s="14">
        <v>1.3</v>
      </c>
      <c r="FB128" s="14">
        <v>67.72</v>
      </c>
      <c r="FM128" s="14">
        <v>9.92</v>
      </c>
      <c r="FN128" s="14">
        <v>2</v>
      </c>
      <c r="FP128" s="14">
        <v>82.960000000000008</v>
      </c>
      <c r="FQ128" s="14">
        <v>0.67</v>
      </c>
      <c r="FR128" s="14">
        <v>0</v>
      </c>
      <c r="FT128" s="14">
        <v>2</v>
      </c>
      <c r="FU128" s="14">
        <v>14.31</v>
      </c>
      <c r="FW128" s="14">
        <v>4</v>
      </c>
      <c r="FX128" s="14">
        <v>51.66</v>
      </c>
      <c r="FY128" s="14">
        <v>12.5</v>
      </c>
      <c r="FZ128" s="14">
        <v>11.18</v>
      </c>
      <c r="GA128" s="14">
        <v>53.9</v>
      </c>
      <c r="GC128" s="14">
        <v>11.92</v>
      </c>
      <c r="GD128" s="14">
        <v>20</v>
      </c>
      <c r="GE128" s="14">
        <v>2</v>
      </c>
      <c r="GG128" s="14">
        <v>1</v>
      </c>
      <c r="GH128" s="14">
        <v>3</v>
      </c>
      <c r="GI128" s="14">
        <v>1</v>
      </c>
      <c r="GJ128" s="14">
        <v>64.599999999999994</v>
      </c>
      <c r="GL128" s="14">
        <v>1.92</v>
      </c>
      <c r="GM128" s="14">
        <v>29</v>
      </c>
      <c r="GN128" s="14">
        <v>8</v>
      </c>
      <c r="GO128" s="14">
        <v>23.36</v>
      </c>
      <c r="GS128" s="14">
        <v>1</v>
      </c>
      <c r="GT128" s="14">
        <v>117.45</v>
      </c>
      <c r="GV128" s="14">
        <v>10.36</v>
      </c>
      <c r="HB128" s="14">
        <v>7.8</v>
      </c>
      <c r="HC128" s="14">
        <v>8.8699999999999992</v>
      </c>
      <c r="HD128" s="14">
        <v>2.4700000000000002</v>
      </c>
      <c r="HF128" s="14">
        <v>2</v>
      </c>
      <c r="HG128" s="14">
        <v>11.01</v>
      </c>
      <c r="HL128" s="14">
        <v>25.96</v>
      </c>
      <c r="HM128" s="14">
        <v>1</v>
      </c>
      <c r="HO128" s="14">
        <v>43.64</v>
      </c>
      <c r="HP128" s="14">
        <v>47.42</v>
      </c>
      <c r="HV128" s="14">
        <v>2</v>
      </c>
      <c r="HW128" s="14">
        <v>7.09</v>
      </c>
      <c r="HY128" s="14">
        <v>22.91</v>
      </c>
      <c r="HZ128" s="14">
        <v>2</v>
      </c>
      <c r="IA128" s="14">
        <v>13.21</v>
      </c>
      <c r="IB128" s="14">
        <v>2</v>
      </c>
      <c r="IC128" s="14">
        <v>2</v>
      </c>
      <c r="ID128" s="14">
        <v>69.98</v>
      </c>
      <c r="IE128" s="26">
        <f t="shared" si="6"/>
        <v>3953.2100000000005</v>
      </c>
      <c r="IF128" s="27">
        <f t="shared" si="7"/>
        <v>1652.1299999999999</v>
      </c>
      <c r="IG128" s="27">
        <f t="shared" si="8"/>
        <v>2301.0800000000008</v>
      </c>
      <c r="IH128" s="26">
        <v>3375.8048000000022</v>
      </c>
      <c r="II128" s="27">
        <v>1796.2048000000007</v>
      </c>
      <c r="IJ128" s="27">
        <f t="shared" si="9"/>
        <v>1579.6000000000015</v>
      </c>
    </row>
    <row r="129" spans="1:244" x14ac:dyDescent="0.2">
      <c r="A129" s="14" t="s">
        <v>103</v>
      </c>
      <c r="B129" s="14" t="str">
        <f t="shared" si="5"/>
        <v>35</v>
      </c>
      <c r="C129" s="14">
        <v>35040</v>
      </c>
      <c r="D129" s="14" t="s">
        <v>143</v>
      </c>
      <c r="I129" s="14">
        <v>45.370000000000005</v>
      </c>
      <c r="M129" s="14">
        <v>37.36</v>
      </c>
      <c r="N129" s="14">
        <v>2</v>
      </c>
      <c r="O129" s="14">
        <v>55.84</v>
      </c>
      <c r="P129" s="14">
        <v>7.83</v>
      </c>
      <c r="R129" s="14">
        <v>69.11</v>
      </c>
      <c r="V129" s="14">
        <v>12.35</v>
      </c>
      <c r="W129" s="14">
        <v>8.01</v>
      </c>
      <c r="X129" s="14">
        <v>16.310000000000002</v>
      </c>
      <c r="Z129" s="14">
        <v>1.92</v>
      </c>
      <c r="AC129" s="14">
        <v>5.98</v>
      </c>
      <c r="AD129" s="14">
        <v>118.73</v>
      </c>
      <c r="AG129" s="14">
        <v>67.930000000000007</v>
      </c>
      <c r="AL129" s="14">
        <v>9.1199999999999992</v>
      </c>
      <c r="AQ129" s="14">
        <v>1</v>
      </c>
      <c r="AR129" s="14">
        <v>25.09</v>
      </c>
      <c r="AU129" s="14">
        <v>316.18</v>
      </c>
      <c r="AV129" s="14">
        <v>25.53</v>
      </c>
      <c r="AX129" s="14">
        <v>18</v>
      </c>
      <c r="AY129" s="14">
        <v>18</v>
      </c>
      <c r="BB129" s="14">
        <v>10.76</v>
      </c>
      <c r="BE129" s="14">
        <v>6</v>
      </c>
      <c r="BF129" s="14">
        <v>112.26000000000002</v>
      </c>
      <c r="BI129" s="14">
        <v>7.96</v>
      </c>
      <c r="BJ129" s="14">
        <v>60.599999999999994</v>
      </c>
      <c r="BK129" s="14">
        <v>93.800000000000011</v>
      </c>
      <c r="BL129" s="14">
        <v>75.88</v>
      </c>
      <c r="BM129" s="14">
        <v>6.98</v>
      </c>
      <c r="BN129" s="14">
        <v>19.28</v>
      </c>
      <c r="BO129" s="14">
        <v>34.909999999999997</v>
      </c>
      <c r="BS129" s="14">
        <v>1</v>
      </c>
      <c r="BU129" s="14">
        <v>13.57</v>
      </c>
      <c r="BV129" s="14">
        <v>1</v>
      </c>
      <c r="BW129" s="14">
        <v>2</v>
      </c>
      <c r="BY129" s="14">
        <v>17.95</v>
      </c>
      <c r="BZ129" s="14">
        <v>8.19</v>
      </c>
      <c r="CA129" s="14">
        <v>12.44</v>
      </c>
      <c r="CB129" s="14">
        <v>251.77</v>
      </c>
      <c r="CC129" s="14">
        <v>2.66</v>
      </c>
      <c r="CE129" s="14">
        <v>63.570000000000007</v>
      </c>
      <c r="CH129" s="14">
        <v>1</v>
      </c>
      <c r="CM129" s="14">
        <v>194.09</v>
      </c>
      <c r="CN129" s="14">
        <v>3</v>
      </c>
      <c r="CQ129" s="14">
        <v>1</v>
      </c>
      <c r="CR129" s="14">
        <v>12.85</v>
      </c>
      <c r="CS129" s="14">
        <v>11.93</v>
      </c>
      <c r="CT129" s="14">
        <v>112.39</v>
      </c>
      <c r="CU129" s="14">
        <v>43.14</v>
      </c>
      <c r="CV129" s="14">
        <v>26.36</v>
      </c>
      <c r="DA129" s="14">
        <v>2.1800000000000002</v>
      </c>
      <c r="DD129" s="14">
        <v>7.88</v>
      </c>
      <c r="DE129" s="14">
        <v>0</v>
      </c>
      <c r="DF129" s="14">
        <v>126.28</v>
      </c>
      <c r="DJ129" s="14">
        <v>10</v>
      </c>
      <c r="DK129" s="14">
        <v>274.36</v>
      </c>
      <c r="DL129" s="14">
        <v>256.98</v>
      </c>
      <c r="DM129" s="14">
        <v>22.89</v>
      </c>
      <c r="DN129" s="14">
        <v>32.979999999999997</v>
      </c>
      <c r="DO129" s="14">
        <v>108.84</v>
      </c>
      <c r="DP129" s="14">
        <v>40.840000000000003</v>
      </c>
      <c r="DQ129" s="14">
        <v>4</v>
      </c>
      <c r="DR129" s="14">
        <v>158.18</v>
      </c>
      <c r="DS129" s="14">
        <v>7.75</v>
      </c>
      <c r="DT129" s="14">
        <v>104.08</v>
      </c>
      <c r="DU129" s="14">
        <v>70.490000000000009</v>
      </c>
      <c r="DV129" s="14">
        <v>22.200000000000003</v>
      </c>
      <c r="DW129" s="14">
        <v>95.12</v>
      </c>
      <c r="DX129" s="14">
        <v>114.68</v>
      </c>
      <c r="DY129" s="14">
        <v>4</v>
      </c>
      <c r="DZ129" s="14">
        <v>183.54</v>
      </c>
      <c r="EA129" s="14">
        <v>76.710000000000008</v>
      </c>
      <c r="EB129" s="14">
        <v>15.53</v>
      </c>
      <c r="EC129" s="14">
        <v>19.940000000000001</v>
      </c>
      <c r="ED129" s="14">
        <v>61.2</v>
      </c>
      <c r="EE129" s="14">
        <v>36.58</v>
      </c>
      <c r="EF129" s="14">
        <v>202.49</v>
      </c>
      <c r="EG129" s="14">
        <v>52.04</v>
      </c>
      <c r="EH129" s="14">
        <v>6.94</v>
      </c>
      <c r="EK129" s="14">
        <v>4</v>
      </c>
      <c r="EL129" s="14">
        <v>193.82</v>
      </c>
      <c r="ER129" s="14">
        <v>2</v>
      </c>
      <c r="ES129" s="14">
        <v>8.5399999999999991</v>
      </c>
      <c r="ET129" s="14">
        <v>64.210000000000008</v>
      </c>
      <c r="EV129" s="14">
        <v>14.67</v>
      </c>
      <c r="EZ129" s="14">
        <v>255.07999999999998</v>
      </c>
      <c r="FA129" s="14">
        <v>49.540000000000006</v>
      </c>
      <c r="FB129" s="14">
        <v>154.63</v>
      </c>
      <c r="FC129" s="14">
        <v>0.14000000000000001</v>
      </c>
      <c r="FE129" s="14">
        <v>4.93</v>
      </c>
      <c r="FF129" s="14">
        <v>1</v>
      </c>
      <c r="FG129" s="14">
        <v>1</v>
      </c>
      <c r="FL129" s="14">
        <v>0</v>
      </c>
      <c r="FM129" s="14">
        <v>99.609999999999985</v>
      </c>
      <c r="FN129" s="14">
        <v>21.08</v>
      </c>
      <c r="FP129" s="14">
        <v>171.87</v>
      </c>
      <c r="FQ129" s="14">
        <v>0</v>
      </c>
      <c r="FR129" s="14">
        <v>2.41</v>
      </c>
      <c r="FT129" s="14">
        <v>6.88</v>
      </c>
      <c r="FU129" s="14">
        <v>53.56</v>
      </c>
      <c r="FW129" s="14">
        <v>9</v>
      </c>
      <c r="FX129" s="14">
        <v>144.37</v>
      </c>
      <c r="FY129" s="14">
        <v>27.56</v>
      </c>
      <c r="FZ129" s="14">
        <v>38.19</v>
      </c>
      <c r="GA129" s="14">
        <v>132.25</v>
      </c>
      <c r="GB129" s="14">
        <v>25.310000000000002</v>
      </c>
      <c r="GC129" s="14">
        <v>21.34</v>
      </c>
      <c r="GD129" s="14">
        <v>77.59</v>
      </c>
      <c r="GE129" s="14">
        <v>6.11</v>
      </c>
      <c r="GF129" s="14">
        <v>5</v>
      </c>
      <c r="GH129" s="14">
        <v>22.509999999999998</v>
      </c>
      <c r="GI129" s="14">
        <v>1.06</v>
      </c>
      <c r="GJ129" s="14">
        <v>31.92</v>
      </c>
      <c r="GK129" s="14">
        <v>24.810000000000002</v>
      </c>
      <c r="GL129" s="14">
        <v>3</v>
      </c>
      <c r="GM129" s="14">
        <v>73.789999999999992</v>
      </c>
      <c r="GN129" s="14">
        <v>13</v>
      </c>
      <c r="GQ129" s="14">
        <v>35.880000000000003</v>
      </c>
      <c r="GS129" s="14">
        <v>0</v>
      </c>
      <c r="GT129" s="14">
        <v>5.74</v>
      </c>
      <c r="GV129" s="14">
        <v>11.65</v>
      </c>
      <c r="HB129" s="14">
        <v>51.739999999999995</v>
      </c>
      <c r="HC129" s="14">
        <v>14.61</v>
      </c>
      <c r="HD129" s="14">
        <v>10</v>
      </c>
      <c r="HF129" s="14">
        <v>1</v>
      </c>
      <c r="HG129" s="14">
        <v>22.48</v>
      </c>
      <c r="HL129" s="14">
        <v>14.76</v>
      </c>
      <c r="HM129" s="14">
        <v>1</v>
      </c>
      <c r="HO129" s="14">
        <v>110.97</v>
      </c>
      <c r="HP129" s="14">
        <v>89.4</v>
      </c>
      <c r="HQ129" s="14">
        <v>117.43</v>
      </c>
      <c r="HS129" s="14">
        <v>179.52</v>
      </c>
      <c r="HT129" s="14">
        <v>1.88</v>
      </c>
      <c r="HV129" s="14">
        <v>14.04</v>
      </c>
      <c r="HW129" s="14">
        <v>6.54</v>
      </c>
      <c r="HY129" s="14">
        <v>10.77</v>
      </c>
      <c r="HZ129" s="14">
        <v>4.26</v>
      </c>
      <c r="IA129" s="14">
        <v>19.509999999999998</v>
      </c>
      <c r="IB129" s="14">
        <v>4</v>
      </c>
      <c r="IC129" s="14">
        <v>25</v>
      </c>
      <c r="ID129" s="14">
        <v>215.02</v>
      </c>
      <c r="IE129" s="26">
        <f t="shared" si="6"/>
        <v>6921.6800000000021</v>
      </c>
      <c r="IF129" s="27">
        <f t="shared" si="7"/>
        <v>2080.0600000000004</v>
      </c>
      <c r="IG129" s="27">
        <f t="shared" si="8"/>
        <v>4841.6200000000017</v>
      </c>
      <c r="IH129" s="26">
        <v>5583.6716000000006</v>
      </c>
      <c r="II129" s="27">
        <v>1758.5616000000002</v>
      </c>
      <c r="IJ129" s="27">
        <f t="shared" si="9"/>
        <v>3825.1100000000006</v>
      </c>
    </row>
    <row r="130" spans="1:244" x14ac:dyDescent="0.2">
      <c r="A130" s="14" t="s">
        <v>144</v>
      </c>
      <c r="B130" s="14" t="str">
        <f t="shared" si="5"/>
        <v>35</v>
      </c>
      <c r="C130" s="14">
        <v>35041</v>
      </c>
      <c r="D130" s="14" t="s">
        <v>145</v>
      </c>
      <c r="I130" s="14">
        <v>29.78</v>
      </c>
      <c r="M130" s="14">
        <v>14.55</v>
      </c>
      <c r="O130" s="14">
        <v>12.65</v>
      </c>
      <c r="P130" s="14">
        <v>5</v>
      </c>
      <c r="X130" s="14">
        <v>4.92</v>
      </c>
      <c r="AD130" s="14">
        <v>10</v>
      </c>
      <c r="AU130" s="14">
        <v>231.29</v>
      </c>
      <c r="AV130" s="14">
        <v>50.77</v>
      </c>
      <c r="AX130" s="14">
        <v>1</v>
      </c>
      <c r="AY130" s="14">
        <v>1</v>
      </c>
      <c r="BF130" s="14">
        <v>17.78</v>
      </c>
      <c r="BK130" s="14">
        <v>16.73</v>
      </c>
      <c r="BM130" s="14">
        <v>22.630000000000003</v>
      </c>
      <c r="CE130" s="14">
        <v>16.38</v>
      </c>
      <c r="CM130" s="14">
        <v>1</v>
      </c>
      <c r="CT130" s="14">
        <v>5</v>
      </c>
      <c r="CU130" s="14">
        <v>6.44</v>
      </c>
      <c r="CY130" s="14">
        <v>4.54</v>
      </c>
      <c r="DF130" s="14">
        <v>47.050000000000004</v>
      </c>
      <c r="DG130" s="14">
        <v>0.65</v>
      </c>
      <c r="DJ130" s="14">
        <v>19.190000000000001</v>
      </c>
      <c r="DK130" s="14">
        <v>27.3</v>
      </c>
      <c r="DL130" s="14">
        <v>45.18</v>
      </c>
      <c r="DM130" s="14">
        <v>15.57</v>
      </c>
      <c r="DO130" s="14">
        <v>16.009999999999998</v>
      </c>
      <c r="DR130" s="14">
        <v>26.82</v>
      </c>
      <c r="DS130" s="14">
        <v>2.86</v>
      </c>
      <c r="DT130" s="14">
        <v>10</v>
      </c>
      <c r="DU130" s="14">
        <v>6.83</v>
      </c>
      <c r="DW130" s="14">
        <v>3</v>
      </c>
      <c r="DX130" s="14">
        <v>7</v>
      </c>
      <c r="DZ130" s="14">
        <v>15.35</v>
      </c>
      <c r="EA130" s="14">
        <v>20.11</v>
      </c>
      <c r="EB130" s="14">
        <v>2</v>
      </c>
      <c r="ED130" s="14">
        <v>15.280000000000001</v>
      </c>
      <c r="EE130" s="14">
        <v>3</v>
      </c>
      <c r="EF130" s="14">
        <v>20.48</v>
      </c>
      <c r="EG130" s="14">
        <v>2</v>
      </c>
      <c r="EK130" s="14">
        <v>49.76</v>
      </c>
      <c r="EL130" s="14">
        <v>42.78</v>
      </c>
      <c r="ES130" s="14">
        <v>0</v>
      </c>
      <c r="ET130" s="14">
        <v>7</v>
      </c>
      <c r="EX130" s="14">
        <v>1</v>
      </c>
      <c r="EZ130" s="14">
        <v>32.64</v>
      </c>
      <c r="FB130" s="14">
        <v>34.71</v>
      </c>
      <c r="FL130" s="14">
        <v>1</v>
      </c>
      <c r="FM130" s="14">
        <v>2</v>
      </c>
      <c r="FP130" s="14">
        <v>28.33</v>
      </c>
      <c r="FT130" s="14">
        <v>1</v>
      </c>
      <c r="FU130" s="14">
        <v>4</v>
      </c>
      <c r="FW130" s="14">
        <v>2</v>
      </c>
      <c r="FX130" s="14">
        <v>16.5</v>
      </c>
      <c r="FY130" s="14">
        <v>1</v>
      </c>
      <c r="GA130" s="14">
        <v>1</v>
      </c>
      <c r="GC130" s="14">
        <v>1.96</v>
      </c>
      <c r="GD130" s="14">
        <v>20.82</v>
      </c>
      <c r="GE130" s="14">
        <v>1.88</v>
      </c>
      <c r="GH130" s="14">
        <v>1</v>
      </c>
      <c r="GI130" s="14">
        <v>1</v>
      </c>
      <c r="GJ130" s="14">
        <v>5</v>
      </c>
      <c r="GK130" s="14">
        <v>1</v>
      </c>
      <c r="GM130" s="14">
        <v>2</v>
      </c>
      <c r="GN130" s="14">
        <v>5.59</v>
      </c>
      <c r="GT130" s="14">
        <v>0.41</v>
      </c>
      <c r="HB130" s="14">
        <v>8.74</v>
      </c>
      <c r="HC130" s="14">
        <v>1</v>
      </c>
      <c r="HG130" s="14">
        <v>2.87</v>
      </c>
      <c r="HL130" s="14">
        <v>2</v>
      </c>
      <c r="HO130" s="14">
        <v>6.75</v>
      </c>
      <c r="HP130" s="14">
        <v>1</v>
      </c>
      <c r="HW130" s="14">
        <v>1</v>
      </c>
      <c r="HY130" s="14">
        <v>0.92</v>
      </c>
      <c r="IA130" s="14">
        <v>1</v>
      </c>
      <c r="IC130" s="14">
        <v>1</v>
      </c>
      <c r="ID130" s="14">
        <v>16.119999999999997</v>
      </c>
      <c r="IE130" s="26">
        <f t="shared" si="6"/>
        <v>1064.92</v>
      </c>
      <c r="IF130" s="27">
        <f t="shared" si="7"/>
        <v>451.46000000000004</v>
      </c>
      <c r="IG130" s="27">
        <f t="shared" si="8"/>
        <v>613.46</v>
      </c>
      <c r="IH130" s="26">
        <v>774.21239999999966</v>
      </c>
      <c r="II130" s="27">
        <v>377.11840000000001</v>
      </c>
      <c r="IJ130" s="27">
        <f t="shared" si="9"/>
        <v>397.09399999999965</v>
      </c>
    </row>
    <row r="131" spans="1:244" x14ac:dyDescent="0.2">
      <c r="A131" s="14" t="s">
        <v>103</v>
      </c>
      <c r="B131" s="14" t="str">
        <f t="shared" si="5"/>
        <v>35</v>
      </c>
      <c r="C131" s="14">
        <v>35042</v>
      </c>
      <c r="D131" s="14" t="s">
        <v>146</v>
      </c>
      <c r="F131" s="14">
        <v>3.06</v>
      </c>
      <c r="O131" s="14">
        <v>7.97</v>
      </c>
      <c r="P131" s="14">
        <v>2</v>
      </c>
      <c r="AD131" s="14">
        <v>1</v>
      </c>
      <c r="AU131" s="14">
        <v>64</v>
      </c>
      <c r="AY131" s="14">
        <v>2</v>
      </c>
      <c r="BM131" s="14">
        <v>19.579999999999998</v>
      </c>
      <c r="CR131" s="14">
        <v>1.1000000000000001</v>
      </c>
      <c r="CT131" s="14">
        <v>1</v>
      </c>
      <c r="CV131" s="14">
        <v>1</v>
      </c>
      <c r="DF131" s="14">
        <v>11.190000000000001</v>
      </c>
      <c r="DJ131" s="14">
        <v>4.17</v>
      </c>
      <c r="DK131" s="14">
        <v>4.9399999999999995</v>
      </c>
      <c r="DL131" s="14">
        <v>24</v>
      </c>
      <c r="DM131" s="14">
        <v>1</v>
      </c>
      <c r="DO131" s="14">
        <v>1</v>
      </c>
      <c r="DR131" s="14">
        <v>5.56</v>
      </c>
      <c r="DS131" s="14">
        <v>2</v>
      </c>
      <c r="DU131" s="14">
        <v>3</v>
      </c>
      <c r="DV131" s="14">
        <v>1</v>
      </c>
      <c r="DW131" s="14">
        <v>1.58</v>
      </c>
      <c r="DZ131" s="14">
        <v>12.030000000000001</v>
      </c>
      <c r="EA131" s="14">
        <v>5</v>
      </c>
      <c r="EB131" s="14">
        <v>2</v>
      </c>
      <c r="ED131" s="14">
        <v>3</v>
      </c>
      <c r="EE131" s="14">
        <v>1</v>
      </c>
      <c r="EF131" s="14">
        <v>4</v>
      </c>
      <c r="EG131" s="14">
        <v>14.67</v>
      </c>
      <c r="EK131" s="14">
        <v>15.08</v>
      </c>
      <c r="EL131" s="14">
        <v>18</v>
      </c>
      <c r="ES131" s="14">
        <v>17.329999999999998</v>
      </c>
      <c r="ET131" s="14">
        <v>2</v>
      </c>
      <c r="EZ131" s="14">
        <v>14.86</v>
      </c>
      <c r="FB131" s="14">
        <v>10.91</v>
      </c>
      <c r="FM131" s="14">
        <v>1.17</v>
      </c>
      <c r="FP131" s="14">
        <v>2.75</v>
      </c>
      <c r="FU131" s="14">
        <v>1</v>
      </c>
      <c r="FX131" s="14">
        <v>3</v>
      </c>
      <c r="FZ131" s="14">
        <v>1</v>
      </c>
      <c r="GA131" s="14">
        <v>2</v>
      </c>
      <c r="GC131" s="14">
        <v>2</v>
      </c>
      <c r="GD131" s="14">
        <v>5</v>
      </c>
      <c r="GE131" s="14">
        <v>2</v>
      </c>
      <c r="GF131" s="14">
        <v>1</v>
      </c>
      <c r="GJ131" s="14">
        <v>1</v>
      </c>
      <c r="GM131" s="14">
        <v>2</v>
      </c>
      <c r="GN131" s="14">
        <v>1</v>
      </c>
      <c r="HC131" s="14">
        <v>1</v>
      </c>
      <c r="HO131" s="14">
        <v>3.98</v>
      </c>
      <c r="HP131" s="14">
        <v>1</v>
      </c>
      <c r="HQ131" s="14">
        <v>24.78</v>
      </c>
      <c r="HT131" s="14">
        <v>0</v>
      </c>
      <c r="HW131" s="14">
        <v>1</v>
      </c>
      <c r="IC131" s="14">
        <v>1</v>
      </c>
      <c r="ID131" s="14">
        <v>5.83</v>
      </c>
      <c r="IE131" s="26">
        <f t="shared" si="6"/>
        <v>345.54</v>
      </c>
      <c r="IF131" s="27">
        <f t="shared" si="7"/>
        <v>99.649999999999991</v>
      </c>
      <c r="IG131" s="27">
        <f t="shared" si="8"/>
        <v>245.89000000000004</v>
      </c>
      <c r="IH131" s="26">
        <v>269.702</v>
      </c>
      <c r="II131" s="27">
        <v>72.672000000000011</v>
      </c>
      <c r="IJ131" s="27">
        <f t="shared" si="9"/>
        <v>197.02999999999997</v>
      </c>
    </row>
    <row r="132" spans="1:244" x14ac:dyDescent="0.2">
      <c r="A132" s="14" t="s">
        <v>103</v>
      </c>
      <c r="B132" s="14" t="str">
        <f t="shared" si="5"/>
        <v>35</v>
      </c>
      <c r="C132" s="14">
        <v>35043</v>
      </c>
      <c r="D132" s="14" t="s">
        <v>147</v>
      </c>
      <c r="M132" s="14">
        <v>4.33</v>
      </c>
      <c r="O132" s="14">
        <v>6.15</v>
      </c>
      <c r="W132" s="14">
        <v>1</v>
      </c>
      <c r="X132" s="14">
        <v>4.34</v>
      </c>
      <c r="AC132" s="14">
        <v>4</v>
      </c>
      <c r="AD132" s="14">
        <v>34.69</v>
      </c>
      <c r="AG132" s="14">
        <v>2</v>
      </c>
      <c r="AR132" s="14">
        <v>23.49</v>
      </c>
      <c r="AV132" s="14">
        <v>11.83</v>
      </c>
      <c r="AY132" s="14">
        <v>7</v>
      </c>
      <c r="BF132" s="14">
        <v>13.97</v>
      </c>
      <c r="BG132" s="14">
        <v>1</v>
      </c>
      <c r="BJ132" s="14">
        <v>8.99</v>
      </c>
      <c r="BK132" s="14">
        <v>83.25</v>
      </c>
      <c r="BM132" s="14">
        <v>11.53</v>
      </c>
      <c r="BU132" s="14">
        <v>10.41</v>
      </c>
      <c r="BX132" s="14">
        <v>1</v>
      </c>
      <c r="BZ132" s="14">
        <v>1</v>
      </c>
      <c r="CA132" s="14">
        <v>278.39999999999998</v>
      </c>
      <c r="CB132" s="14">
        <v>11</v>
      </c>
      <c r="CC132" s="14">
        <v>19.47</v>
      </c>
      <c r="CE132" s="14">
        <v>5.96</v>
      </c>
      <c r="CH132" s="14">
        <v>14.15</v>
      </c>
      <c r="CL132" s="14">
        <v>1</v>
      </c>
      <c r="CM132" s="14">
        <v>29.99</v>
      </c>
      <c r="CS132" s="14">
        <v>1</v>
      </c>
      <c r="CT132" s="14">
        <v>5.52</v>
      </c>
      <c r="CU132" s="14">
        <v>1</v>
      </c>
      <c r="DF132" s="14">
        <v>5</v>
      </c>
      <c r="DJ132" s="14">
        <v>3</v>
      </c>
      <c r="DK132" s="14">
        <v>43.61</v>
      </c>
      <c r="DL132" s="14">
        <v>41.92</v>
      </c>
      <c r="DO132" s="14">
        <v>25.83</v>
      </c>
      <c r="DP132" s="14">
        <v>3</v>
      </c>
      <c r="DQ132" s="14">
        <v>1</v>
      </c>
      <c r="DR132" s="14">
        <v>16.78</v>
      </c>
      <c r="DS132" s="14">
        <v>4</v>
      </c>
      <c r="DT132" s="14">
        <v>1</v>
      </c>
      <c r="DU132" s="14">
        <v>1</v>
      </c>
      <c r="DX132" s="14">
        <v>4</v>
      </c>
      <c r="DZ132" s="14">
        <v>12.25</v>
      </c>
      <c r="EA132" s="14">
        <v>15.64</v>
      </c>
      <c r="EB132" s="14">
        <v>2</v>
      </c>
      <c r="ED132" s="14">
        <v>11.33</v>
      </c>
      <c r="EE132" s="14">
        <v>5</v>
      </c>
      <c r="EF132" s="14">
        <v>8.5500000000000007</v>
      </c>
      <c r="EG132" s="14">
        <v>6</v>
      </c>
      <c r="EK132" s="14">
        <v>1</v>
      </c>
      <c r="EL132" s="14">
        <v>21.94</v>
      </c>
      <c r="ET132" s="14">
        <v>3</v>
      </c>
      <c r="EZ132" s="14">
        <v>60.82</v>
      </c>
      <c r="FB132" s="14">
        <v>21.6</v>
      </c>
      <c r="FM132" s="14">
        <v>3.97</v>
      </c>
      <c r="FN132" s="14">
        <v>1</v>
      </c>
      <c r="FP132" s="14">
        <v>21.2</v>
      </c>
      <c r="FT132" s="14">
        <v>2</v>
      </c>
      <c r="FU132" s="14">
        <v>4.67</v>
      </c>
      <c r="FW132" s="14">
        <v>8</v>
      </c>
      <c r="FX132" s="14">
        <v>27.17</v>
      </c>
      <c r="FY132" s="14">
        <v>1</v>
      </c>
      <c r="FZ132" s="14">
        <v>3</v>
      </c>
      <c r="GA132" s="14">
        <v>5</v>
      </c>
      <c r="GC132" s="14">
        <v>5.96</v>
      </c>
      <c r="GD132" s="14">
        <v>8</v>
      </c>
      <c r="GG132" s="14">
        <v>1</v>
      </c>
      <c r="GH132" s="14">
        <v>2</v>
      </c>
      <c r="GJ132" s="14">
        <v>1</v>
      </c>
      <c r="GK132" s="14">
        <v>2</v>
      </c>
      <c r="GM132" s="14">
        <v>7</v>
      </c>
      <c r="GN132" s="14">
        <v>1</v>
      </c>
      <c r="GT132" s="14">
        <v>108.37</v>
      </c>
      <c r="HB132" s="14">
        <v>3</v>
      </c>
      <c r="HC132" s="14">
        <v>2</v>
      </c>
      <c r="HG132" s="14">
        <v>4</v>
      </c>
      <c r="HL132" s="14">
        <v>1</v>
      </c>
      <c r="HM132" s="14">
        <v>1</v>
      </c>
      <c r="HO132" s="14">
        <v>6.98</v>
      </c>
      <c r="HP132" s="14">
        <v>119.3</v>
      </c>
      <c r="HW132" s="14">
        <v>1</v>
      </c>
      <c r="HY132" s="14">
        <v>5</v>
      </c>
      <c r="HZ132" s="14">
        <v>1</v>
      </c>
      <c r="IA132" s="14">
        <v>35.11</v>
      </c>
      <c r="ID132" s="14">
        <v>23.37</v>
      </c>
      <c r="IE132" s="26">
        <f t="shared" si="6"/>
        <v>1332.84</v>
      </c>
      <c r="IF132" s="27">
        <f t="shared" si="7"/>
        <v>597.47</v>
      </c>
      <c r="IG132" s="27">
        <f t="shared" si="8"/>
        <v>735.36999999999989</v>
      </c>
      <c r="IH132" s="26">
        <v>1148.0999999999999</v>
      </c>
      <c r="II132" s="27">
        <v>523.14799999999991</v>
      </c>
      <c r="IJ132" s="27">
        <f t="shared" si="9"/>
        <v>624.952</v>
      </c>
    </row>
    <row r="133" spans="1:244" x14ac:dyDescent="0.2">
      <c r="A133" s="14" t="s">
        <v>103</v>
      </c>
      <c r="B133" s="14" t="str">
        <f t="shared" ref="B133:B196" si="10">LEFT(C133,2)</f>
        <v>35</v>
      </c>
      <c r="C133" s="14">
        <v>35044</v>
      </c>
      <c r="D133" s="14" t="s">
        <v>148</v>
      </c>
      <c r="I133" s="14">
        <v>0</v>
      </c>
      <c r="M133" s="14">
        <v>11.49</v>
      </c>
      <c r="O133" s="14">
        <v>4.68</v>
      </c>
      <c r="X133" s="14">
        <v>11.92</v>
      </c>
      <c r="AA133" s="14">
        <v>1</v>
      </c>
      <c r="AC133" s="14">
        <v>4.54</v>
      </c>
      <c r="AD133" s="14">
        <v>10</v>
      </c>
      <c r="AG133" s="14">
        <v>1</v>
      </c>
      <c r="AR133" s="14">
        <v>4</v>
      </c>
      <c r="AU133" s="14">
        <v>160.44</v>
      </c>
      <c r="AV133" s="14">
        <v>1</v>
      </c>
      <c r="BF133" s="14">
        <v>17.86</v>
      </c>
      <c r="BK133" s="14">
        <v>13.14</v>
      </c>
      <c r="BU133" s="14">
        <v>10.74</v>
      </c>
      <c r="BZ133" s="14">
        <v>10.1</v>
      </c>
      <c r="CB133" s="14">
        <v>102.87</v>
      </c>
      <c r="CE133" s="14">
        <v>387.38</v>
      </c>
      <c r="CM133" s="14">
        <v>12.83</v>
      </c>
      <c r="CR133" s="14">
        <v>2</v>
      </c>
      <c r="CS133" s="14">
        <v>5</v>
      </c>
      <c r="CT133" s="14">
        <v>7.98</v>
      </c>
      <c r="CU133" s="14">
        <v>1.08</v>
      </c>
      <c r="DC133" s="14">
        <v>7.86</v>
      </c>
      <c r="DF133" s="14">
        <v>6</v>
      </c>
      <c r="DJ133" s="14">
        <v>3.12</v>
      </c>
      <c r="DK133" s="14">
        <v>29.82</v>
      </c>
      <c r="DL133" s="14">
        <v>20.84</v>
      </c>
      <c r="DM133" s="14">
        <v>9</v>
      </c>
      <c r="DN133" s="14">
        <v>2</v>
      </c>
      <c r="DO133" s="14">
        <v>9</v>
      </c>
      <c r="DP133" s="14">
        <v>1</v>
      </c>
      <c r="DR133" s="14">
        <v>16.310000000000002</v>
      </c>
      <c r="DS133" s="14">
        <v>1</v>
      </c>
      <c r="DU133" s="14">
        <v>1</v>
      </c>
      <c r="DW133" s="14">
        <v>2</v>
      </c>
      <c r="DZ133" s="14">
        <v>14.03</v>
      </c>
      <c r="EA133" s="14">
        <v>10</v>
      </c>
      <c r="ED133" s="14">
        <v>3.44</v>
      </c>
      <c r="EE133" s="14">
        <v>1</v>
      </c>
      <c r="EF133" s="14">
        <v>18</v>
      </c>
      <c r="EG133" s="14">
        <v>4</v>
      </c>
      <c r="EH133" s="14">
        <v>0.16</v>
      </c>
      <c r="EK133" s="14">
        <v>1.58</v>
      </c>
      <c r="EL133" s="14">
        <v>22.57</v>
      </c>
      <c r="ET133" s="14">
        <v>2</v>
      </c>
      <c r="EV133" s="14">
        <v>11.4</v>
      </c>
      <c r="EW133" s="14">
        <v>6.31</v>
      </c>
      <c r="EZ133" s="14">
        <v>30.44</v>
      </c>
      <c r="FB133" s="14">
        <v>24.1</v>
      </c>
      <c r="FC133" s="14">
        <v>2</v>
      </c>
      <c r="FM133" s="14">
        <v>1.25</v>
      </c>
      <c r="FN133" s="14">
        <v>2</v>
      </c>
      <c r="FP133" s="14">
        <v>33.489999999999995</v>
      </c>
      <c r="FT133" s="14">
        <v>4</v>
      </c>
      <c r="FU133" s="14">
        <v>2</v>
      </c>
      <c r="FW133" s="14">
        <v>2</v>
      </c>
      <c r="FX133" s="14">
        <v>10.96</v>
      </c>
      <c r="FY133" s="14">
        <v>3.6100000000000003</v>
      </c>
      <c r="FZ133" s="14">
        <v>1</v>
      </c>
      <c r="GA133" s="14">
        <v>11.04</v>
      </c>
      <c r="GC133" s="14">
        <v>2.1800000000000002</v>
      </c>
      <c r="GD133" s="14">
        <v>12</v>
      </c>
      <c r="GH133" s="14">
        <v>2</v>
      </c>
      <c r="GJ133" s="14">
        <v>2</v>
      </c>
      <c r="GL133" s="14">
        <v>2</v>
      </c>
      <c r="GM133" s="14">
        <v>2</v>
      </c>
      <c r="GN133" s="14">
        <v>3</v>
      </c>
      <c r="GT133" s="14">
        <v>6.46</v>
      </c>
      <c r="HB133" s="14">
        <v>2.96</v>
      </c>
      <c r="HD133" s="14">
        <v>2</v>
      </c>
      <c r="HG133" s="14">
        <v>1</v>
      </c>
      <c r="HJ133" s="14">
        <v>1</v>
      </c>
      <c r="HL133" s="14">
        <v>1</v>
      </c>
      <c r="HO133" s="14">
        <v>6</v>
      </c>
      <c r="HP133" s="14">
        <v>1</v>
      </c>
      <c r="HW133" s="14">
        <v>2</v>
      </c>
      <c r="HZ133" s="14">
        <v>1</v>
      </c>
      <c r="IA133" s="14">
        <v>2</v>
      </c>
      <c r="IC133" s="14">
        <v>2</v>
      </c>
      <c r="ID133" s="14">
        <v>10.35</v>
      </c>
      <c r="IE133" s="26">
        <f t="shared" ref="IE133:IE196" si="11">SUM(E133:ID133)</f>
        <v>1176.3300000000002</v>
      </c>
      <c r="IF133" s="27">
        <f t="shared" ref="IF133:IF196" si="12">SUM(I133:DD133)</f>
        <v>788.9100000000002</v>
      </c>
      <c r="IG133" s="27">
        <f t="shared" ref="IG133:IG196" si="13">IE133-IF133</f>
        <v>387.41999999999996</v>
      </c>
      <c r="IH133" s="26">
        <v>868.34999999999911</v>
      </c>
      <c r="II133" s="27">
        <v>567.6640000000001</v>
      </c>
      <c r="IJ133" s="27">
        <f t="shared" ref="IJ133:IJ196" si="14">IH133-II133</f>
        <v>300.68599999999901</v>
      </c>
    </row>
    <row r="134" spans="1:244" x14ac:dyDescent="0.2">
      <c r="A134" s="14" t="s">
        <v>103</v>
      </c>
      <c r="B134" s="14" t="str">
        <f t="shared" si="10"/>
        <v>35</v>
      </c>
      <c r="C134" s="14">
        <v>35045</v>
      </c>
      <c r="D134" s="14" t="s">
        <v>149</v>
      </c>
      <c r="F134" s="14">
        <v>1.98</v>
      </c>
      <c r="M134" s="14">
        <v>21.42</v>
      </c>
      <c r="O134" s="14">
        <v>15.350000000000001</v>
      </c>
      <c r="X134" s="14">
        <v>7.71</v>
      </c>
      <c r="AD134" s="14">
        <v>8</v>
      </c>
      <c r="AG134" s="14">
        <v>2</v>
      </c>
      <c r="AX134" s="14">
        <v>19.850000000000001</v>
      </c>
      <c r="AY134" s="14">
        <v>3</v>
      </c>
      <c r="BJ134" s="14">
        <v>0.2</v>
      </c>
      <c r="BK134" s="14">
        <v>1</v>
      </c>
      <c r="BL134" s="14">
        <v>1</v>
      </c>
      <c r="BM134" s="14">
        <v>1</v>
      </c>
      <c r="CS134" s="14">
        <v>1</v>
      </c>
      <c r="CT134" s="14">
        <v>1</v>
      </c>
      <c r="CU134" s="14">
        <v>2</v>
      </c>
      <c r="CV134" s="14">
        <v>2.13</v>
      </c>
      <c r="DF134" s="14">
        <v>38.230000000000004</v>
      </c>
      <c r="DG134" s="14">
        <v>9</v>
      </c>
      <c r="DI134" s="14">
        <v>20.78</v>
      </c>
      <c r="DJ134" s="14">
        <v>6</v>
      </c>
      <c r="DK134" s="14">
        <v>17</v>
      </c>
      <c r="DL134" s="14">
        <v>51.29</v>
      </c>
      <c r="DM134" s="14">
        <v>9.3000000000000007</v>
      </c>
      <c r="DN134" s="14">
        <v>1.3</v>
      </c>
      <c r="DO134" s="14">
        <v>18.89</v>
      </c>
      <c r="DP134" s="14">
        <v>1</v>
      </c>
      <c r="DR134" s="14">
        <v>8.65</v>
      </c>
      <c r="DX134" s="14">
        <v>5.41</v>
      </c>
      <c r="DY134" s="14">
        <v>1</v>
      </c>
      <c r="DZ134" s="14">
        <v>14.31</v>
      </c>
      <c r="EA134" s="14">
        <v>13.8</v>
      </c>
      <c r="EB134" s="14">
        <v>4</v>
      </c>
      <c r="EC134" s="14">
        <v>5.97</v>
      </c>
      <c r="ED134" s="14">
        <v>17</v>
      </c>
      <c r="EE134" s="14">
        <v>2.04</v>
      </c>
      <c r="EF134" s="14">
        <v>8</v>
      </c>
      <c r="EG134" s="14">
        <v>5</v>
      </c>
      <c r="EK134" s="14">
        <v>18.010000000000002</v>
      </c>
      <c r="EL134" s="14">
        <v>5</v>
      </c>
      <c r="ES134" s="14">
        <v>3.52</v>
      </c>
      <c r="ET134" s="14">
        <v>9</v>
      </c>
      <c r="EV134" s="14">
        <v>4.43</v>
      </c>
      <c r="EW134" s="14">
        <v>12.830000000000002</v>
      </c>
      <c r="EX134" s="14">
        <v>1</v>
      </c>
      <c r="EZ134" s="14">
        <v>40.309999999999995</v>
      </c>
      <c r="FA134" s="14">
        <v>4.5199999999999996</v>
      </c>
      <c r="FB134" s="14">
        <v>30.86</v>
      </c>
      <c r="FE134" s="14">
        <v>0.88</v>
      </c>
      <c r="FM134" s="14">
        <v>1</v>
      </c>
      <c r="FN134" s="14">
        <v>0.98</v>
      </c>
      <c r="FP134" s="14">
        <v>10.130000000000001</v>
      </c>
      <c r="FU134" s="14">
        <v>3</v>
      </c>
      <c r="FX134" s="14">
        <v>5</v>
      </c>
      <c r="FY134" s="14">
        <v>1</v>
      </c>
      <c r="FZ134" s="14">
        <v>4.66</v>
      </c>
      <c r="GA134" s="14">
        <v>4</v>
      </c>
      <c r="GC134" s="14">
        <v>2</v>
      </c>
      <c r="GD134" s="14">
        <v>23.58</v>
      </c>
      <c r="GE134" s="14">
        <v>2.73</v>
      </c>
      <c r="GH134" s="14">
        <v>1</v>
      </c>
      <c r="GJ134" s="14">
        <v>4</v>
      </c>
      <c r="GK134" s="14">
        <v>2.99</v>
      </c>
      <c r="GM134" s="14">
        <v>5</v>
      </c>
      <c r="GN134" s="14">
        <v>2</v>
      </c>
      <c r="GQ134" s="14">
        <v>2</v>
      </c>
      <c r="HB134" s="14">
        <v>1</v>
      </c>
      <c r="HD134" s="14">
        <v>1</v>
      </c>
      <c r="HL134" s="14">
        <v>1</v>
      </c>
      <c r="HO134" s="14">
        <v>7.71</v>
      </c>
      <c r="HP134" s="14">
        <v>2</v>
      </c>
      <c r="HQ134" s="14">
        <v>44.88</v>
      </c>
      <c r="HZ134" s="14">
        <v>2.41</v>
      </c>
      <c r="IA134" s="14">
        <v>0</v>
      </c>
      <c r="ID134" s="14">
        <v>8.2100000000000009</v>
      </c>
      <c r="IE134" s="26">
        <f t="shared" si="11"/>
        <v>620.25000000000011</v>
      </c>
      <c r="IF134" s="27">
        <f t="shared" si="12"/>
        <v>86.660000000000011</v>
      </c>
      <c r="IG134" s="27">
        <f t="shared" si="13"/>
        <v>533.59000000000015</v>
      </c>
      <c r="IH134" s="26">
        <v>564.92240000000004</v>
      </c>
      <c r="II134" s="27">
        <v>111.96840000000002</v>
      </c>
      <c r="IJ134" s="27">
        <f t="shared" si="14"/>
        <v>452.95400000000001</v>
      </c>
    </row>
    <row r="135" spans="1:244" x14ac:dyDescent="0.2">
      <c r="A135" s="14" t="s">
        <v>103</v>
      </c>
      <c r="B135" s="14" t="str">
        <f t="shared" si="10"/>
        <v>35</v>
      </c>
      <c r="C135" s="14">
        <v>35046</v>
      </c>
      <c r="D135" s="14" t="s">
        <v>372</v>
      </c>
      <c r="F135" s="14">
        <v>4.8600000000000003</v>
      </c>
      <c r="I135" s="14">
        <v>19.489999999999998</v>
      </c>
      <c r="K135" s="14">
        <v>2.95</v>
      </c>
      <c r="M135" s="14">
        <v>9.7200000000000006</v>
      </c>
      <c r="O135" s="14">
        <v>20.880000000000003</v>
      </c>
      <c r="R135" s="14">
        <v>20.13</v>
      </c>
      <c r="X135" s="14">
        <v>1</v>
      </c>
      <c r="AD135" s="14">
        <v>14.780000000000001</v>
      </c>
      <c r="BF135" s="14">
        <v>4</v>
      </c>
      <c r="BG135" s="14">
        <v>14.9</v>
      </c>
      <c r="BK135" s="14">
        <v>1</v>
      </c>
      <c r="BM135" s="14">
        <v>2</v>
      </c>
      <c r="BN135" s="14">
        <v>36.36</v>
      </c>
      <c r="BU135" s="14">
        <v>38.29</v>
      </c>
      <c r="BW135" s="14">
        <v>15.33</v>
      </c>
      <c r="BZ135" s="14">
        <v>2</v>
      </c>
      <c r="CE135" s="14">
        <v>3.83</v>
      </c>
      <c r="CT135" s="14">
        <v>1</v>
      </c>
      <c r="CU135" s="14">
        <v>8.7100000000000009</v>
      </c>
      <c r="CV135" s="14">
        <v>5.75</v>
      </c>
      <c r="CY135" s="14">
        <v>0</v>
      </c>
      <c r="CZ135" s="14">
        <v>1</v>
      </c>
      <c r="DD135" s="14">
        <v>1.81</v>
      </c>
      <c r="DF135" s="14">
        <v>42.99</v>
      </c>
      <c r="DH135" s="14">
        <v>7.86</v>
      </c>
      <c r="DI135" s="14">
        <v>4.2</v>
      </c>
      <c r="DJ135" s="14">
        <v>22.24</v>
      </c>
      <c r="DK135" s="14">
        <v>32.07</v>
      </c>
      <c r="DL135" s="14">
        <v>53.75</v>
      </c>
      <c r="DM135" s="14">
        <v>4.51</v>
      </c>
      <c r="DO135" s="14">
        <v>5.92</v>
      </c>
      <c r="DP135" s="14">
        <v>1.54</v>
      </c>
      <c r="DQ135" s="14">
        <v>4</v>
      </c>
      <c r="DR135" s="14">
        <v>6</v>
      </c>
      <c r="DU135" s="14">
        <v>0</v>
      </c>
      <c r="DX135" s="14">
        <v>7.78</v>
      </c>
      <c r="DZ135" s="14">
        <v>11.39</v>
      </c>
      <c r="EA135" s="14">
        <v>27.380000000000003</v>
      </c>
      <c r="EB135" s="14">
        <v>3.8600000000000003</v>
      </c>
      <c r="ED135" s="14">
        <v>5</v>
      </c>
      <c r="EE135" s="14">
        <v>18.55</v>
      </c>
      <c r="EF135" s="14">
        <v>7.67</v>
      </c>
      <c r="EG135" s="14">
        <v>8.33</v>
      </c>
      <c r="EH135" s="14">
        <v>4.9400000000000004</v>
      </c>
      <c r="EK135" s="14">
        <v>15.2</v>
      </c>
      <c r="EL135" s="14">
        <v>40.07</v>
      </c>
      <c r="ET135" s="14">
        <v>6.51</v>
      </c>
      <c r="EV135" s="14">
        <v>17.02</v>
      </c>
      <c r="EW135" s="14">
        <v>25.87</v>
      </c>
      <c r="EX135" s="14">
        <v>15.61</v>
      </c>
      <c r="EZ135" s="14">
        <v>88.179999999999993</v>
      </c>
      <c r="FB135" s="14">
        <v>25.32</v>
      </c>
      <c r="FL135" s="14">
        <v>0.98</v>
      </c>
      <c r="FM135" s="14">
        <v>1</v>
      </c>
      <c r="FP135" s="14">
        <v>28</v>
      </c>
      <c r="FW135" s="14">
        <v>0</v>
      </c>
      <c r="FX135" s="14">
        <v>6.42</v>
      </c>
      <c r="FY135" s="14">
        <v>1.1100000000000001</v>
      </c>
      <c r="FZ135" s="14">
        <v>1</v>
      </c>
      <c r="GA135" s="14">
        <v>2</v>
      </c>
      <c r="GC135" s="14">
        <v>1</v>
      </c>
      <c r="GD135" s="14">
        <v>15.24</v>
      </c>
      <c r="GH135" s="14">
        <v>2</v>
      </c>
      <c r="GJ135" s="14">
        <v>1</v>
      </c>
      <c r="GM135" s="14">
        <v>3</v>
      </c>
      <c r="GN135" s="14">
        <v>3</v>
      </c>
      <c r="GP135" s="14">
        <v>2</v>
      </c>
      <c r="GW135" s="14">
        <v>7.36</v>
      </c>
      <c r="HB135" s="14">
        <v>6.45</v>
      </c>
      <c r="HC135" s="14">
        <v>7</v>
      </c>
      <c r="HN135" s="14">
        <v>28.22</v>
      </c>
      <c r="HO135" s="14">
        <v>4</v>
      </c>
      <c r="HP135" s="14">
        <v>1</v>
      </c>
      <c r="HQ135" s="14">
        <v>5.85</v>
      </c>
      <c r="HS135" s="14">
        <v>6.26</v>
      </c>
      <c r="HT135" s="14">
        <v>0.28999999999999998</v>
      </c>
      <c r="HW135" s="14">
        <v>2</v>
      </c>
      <c r="HY135" s="14">
        <v>4</v>
      </c>
      <c r="HZ135" s="14">
        <v>16.329999999999998</v>
      </c>
      <c r="IA135" s="14">
        <v>10.92</v>
      </c>
      <c r="ID135" s="14">
        <v>11.6</v>
      </c>
      <c r="IE135" s="26">
        <f t="shared" si="11"/>
        <v>922.58000000000015</v>
      </c>
      <c r="IF135" s="27">
        <f t="shared" si="12"/>
        <v>224.93000000000004</v>
      </c>
      <c r="IG135" s="27">
        <f t="shared" si="13"/>
        <v>697.65000000000009</v>
      </c>
      <c r="IH135" s="26">
        <v>943.21559999999988</v>
      </c>
      <c r="II135" s="27">
        <v>228.59960000000001</v>
      </c>
      <c r="IJ135" s="27">
        <f t="shared" si="14"/>
        <v>714.61599999999987</v>
      </c>
    </row>
    <row r="136" spans="1:244" x14ac:dyDescent="0.2">
      <c r="A136" s="14" t="s">
        <v>150</v>
      </c>
      <c r="B136" s="14" t="str">
        <f t="shared" si="10"/>
        <v>36</v>
      </c>
      <c r="C136" s="14">
        <v>36001</v>
      </c>
      <c r="D136" s="14" t="s">
        <v>151</v>
      </c>
      <c r="O136" s="14">
        <v>4</v>
      </c>
      <c r="P136" s="14">
        <v>6</v>
      </c>
      <c r="W136" s="14">
        <v>1</v>
      </c>
      <c r="Z136" s="14">
        <v>1</v>
      </c>
      <c r="AD136" s="14">
        <v>1</v>
      </c>
      <c r="AG136" s="14">
        <v>7</v>
      </c>
      <c r="AR136" s="14">
        <v>9.3000000000000007</v>
      </c>
      <c r="AY136" s="14">
        <v>6.52</v>
      </c>
      <c r="BE136" s="14">
        <v>24.54</v>
      </c>
      <c r="BF136" s="14">
        <v>75.33</v>
      </c>
      <c r="BJ136" s="14">
        <v>12.74</v>
      </c>
      <c r="BK136" s="14">
        <v>24.71</v>
      </c>
      <c r="BL136" s="14">
        <v>3.55</v>
      </c>
      <c r="BM136" s="14">
        <v>25.2</v>
      </c>
      <c r="BN136" s="14">
        <v>5.43</v>
      </c>
      <c r="BP136" s="14">
        <v>2</v>
      </c>
      <c r="BW136" s="14">
        <v>1</v>
      </c>
      <c r="BY136" s="14">
        <v>5.99</v>
      </c>
      <c r="BZ136" s="14">
        <v>1.93</v>
      </c>
      <c r="CA136" s="14">
        <v>7.15</v>
      </c>
      <c r="CB136" s="14">
        <v>1.63</v>
      </c>
      <c r="CC136" s="14">
        <v>10.53</v>
      </c>
      <c r="CD136" s="14">
        <v>1</v>
      </c>
      <c r="CE136" s="14">
        <v>6.96</v>
      </c>
      <c r="CM136" s="14">
        <v>10</v>
      </c>
      <c r="CQ136" s="14">
        <v>31.09</v>
      </c>
      <c r="CT136" s="14">
        <v>8.48</v>
      </c>
      <c r="CU136" s="14">
        <v>4.92</v>
      </c>
      <c r="DF136" s="14">
        <v>82.05</v>
      </c>
      <c r="DJ136" s="14">
        <v>2</v>
      </c>
      <c r="DK136" s="14">
        <v>26.39</v>
      </c>
      <c r="DL136" s="14">
        <v>45.69</v>
      </c>
      <c r="DM136" s="14">
        <v>1</v>
      </c>
      <c r="DO136" s="14">
        <v>32.729999999999997</v>
      </c>
      <c r="DP136" s="14">
        <v>9.34</v>
      </c>
      <c r="DR136" s="14">
        <v>18.8</v>
      </c>
      <c r="DU136" s="14">
        <v>16.990000000000002</v>
      </c>
      <c r="DW136" s="14">
        <v>25.79</v>
      </c>
      <c r="DX136" s="14">
        <v>5.98</v>
      </c>
      <c r="DY136" s="14">
        <v>14.17</v>
      </c>
      <c r="DZ136" s="14">
        <v>24.07</v>
      </c>
      <c r="EA136" s="14">
        <v>14.45</v>
      </c>
      <c r="EB136" s="14">
        <v>2.54</v>
      </c>
      <c r="ED136" s="14">
        <v>12.82</v>
      </c>
      <c r="EE136" s="14">
        <v>4</v>
      </c>
      <c r="EF136" s="14">
        <v>13.71</v>
      </c>
      <c r="EG136" s="14">
        <v>7</v>
      </c>
      <c r="EH136" s="14">
        <v>1</v>
      </c>
      <c r="EK136" s="14">
        <v>2</v>
      </c>
      <c r="EL136" s="14">
        <v>79.350000000000009</v>
      </c>
      <c r="ES136" s="14">
        <v>6.47</v>
      </c>
      <c r="ET136" s="14">
        <v>2</v>
      </c>
      <c r="EZ136" s="14">
        <v>26.1</v>
      </c>
      <c r="FA136" s="14">
        <v>2.42</v>
      </c>
      <c r="FB136" s="14">
        <v>9.74</v>
      </c>
      <c r="FM136" s="14">
        <v>5</v>
      </c>
      <c r="FN136" s="14">
        <v>6.5600000000000005</v>
      </c>
      <c r="FP136" s="14">
        <v>9</v>
      </c>
      <c r="FT136" s="14">
        <v>4</v>
      </c>
      <c r="FW136" s="14">
        <v>3</v>
      </c>
      <c r="FX136" s="14">
        <v>34.36</v>
      </c>
      <c r="FY136" s="14">
        <v>3.75</v>
      </c>
      <c r="FZ136" s="14">
        <v>1</v>
      </c>
      <c r="GA136" s="14">
        <v>5</v>
      </c>
      <c r="GC136" s="14">
        <v>6.84</v>
      </c>
      <c r="GD136" s="14">
        <v>14.690000000000001</v>
      </c>
      <c r="GH136" s="14">
        <v>1</v>
      </c>
      <c r="GJ136" s="14">
        <v>4</v>
      </c>
      <c r="GK136" s="14">
        <v>0.92</v>
      </c>
      <c r="GL136" s="14">
        <v>2</v>
      </c>
      <c r="GM136" s="14">
        <v>7</v>
      </c>
      <c r="GN136" s="14">
        <v>4</v>
      </c>
      <c r="GQ136" s="14">
        <v>1</v>
      </c>
      <c r="HB136" s="14">
        <v>2</v>
      </c>
      <c r="HC136" s="14">
        <v>1</v>
      </c>
      <c r="HG136" s="14">
        <v>6.5</v>
      </c>
      <c r="HJ136" s="14">
        <v>2</v>
      </c>
      <c r="HL136" s="14">
        <v>0.92</v>
      </c>
      <c r="HO136" s="14">
        <v>6.93</v>
      </c>
      <c r="HP136" s="14">
        <v>9.85</v>
      </c>
      <c r="HW136" s="14">
        <v>1</v>
      </c>
      <c r="HZ136" s="14">
        <v>1</v>
      </c>
      <c r="ID136" s="14">
        <v>15.9</v>
      </c>
      <c r="IE136" s="26">
        <f t="shared" si="11"/>
        <v>948.82</v>
      </c>
      <c r="IF136" s="27">
        <f t="shared" si="12"/>
        <v>300.00000000000006</v>
      </c>
      <c r="IG136" s="27">
        <f t="shared" si="13"/>
        <v>648.81999999999994</v>
      </c>
      <c r="IH136" s="26">
        <v>555.13480000000004</v>
      </c>
      <c r="II136" s="27">
        <v>232.18879999999999</v>
      </c>
      <c r="IJ136" s="27">
        <f t="shared" si="14"/>
        <v>322.94600000000003</v>
      </c>
    </row>
    <row r="137" spans="1:244" x14ac:dyDescent="0.2">
      <c r="A137" s="14" t="s">
        <v>150</v>
      </c>
      <c r="B137" s="14" t="str">
        <f t="shared" si="10"/>
        <v>36</v>
      </c>
      <c r="C137" s="14">
        <v>36002</v>
      </c>
      <c r="D137" s="14" t="s">
        <v>152</v>
      </c>
      <c r="K137" s="14">
        <v>6.73</v>
      </c>
      <c r="O137" s="14">
        <v>95.110000000000014</v>
      </c>
      <c r="P137" s="14">
        <v>59.949999999999996</v>
      </c>
      <c r="Q137" s="14">
        <v>28.17</v>
      </c>
      <c r="R137" s="14">
        <v>28.32</v>
      </c>
      <c r="V137" s="14">
        <v>3</v>
      </c>
      <c r="W137" s="14">
        <v>6</v>
      </c>
      <c r="X137" s="14">
        <v>64.62</v>
      </c>
      <c r="Z137" s="14">
        <v>10.42</v>
      </c>
      <c r="AA137" s="14">
        <v>7</v>
      </c>
      <c r="AB137" s="14">
        <v>0</v>
      </c>
      <c r="AC137" s="14">
        <v>9.11</v>
      </c>
      <c r="AD137" s="14">
        <v>0.57999999999999996</v>
      </c>
      <c r="AF137" s="14">
        <v>109.41</v>
      </c>
      <c r="AG137" s="14">
        <v>38.270000000000003</v>
      </c>
      <c r="AQ137" s="14">
        <v>15.57</v>
      </c>
      <c r="AR137" s="14">
        <v>36.92</v>
      </c>
      <c r="BA137" s="14">
        <v>0.17</v>
      </c>
      <c r="BF137" s="14">
        <v>88.940000000000012</v>
      </c>
      <c r="BJ137" s="14">
        <v>7</v>
      </c>
      <c r="BK137" s="14">
        <v>88.64</v>
      </c>
      <c r="BL137" s="14">
        <v>14.86</v>
      </c>
      <c r="BM137" s="14">
        <v>26.23</v>
      </c>
      <c r="BP137" s="14">
        <v>0</v>
      </c>
      <c r="BU137" s="14">
        <v>26.98</v>
      </c>
      <c r="BY137" s="14">
        <v>2</v>
      </c>
      <c r="BZ137" s="14">
        <v>3</v>
      </c>
      <c r="CA137" s="14">
        <v>113.51</v>
      </c>
      <c r="CB137" s="14">
        <v>476.16</v>
      </c>
      <c r="CC137" s="14">
        <v>20.990000000000002</v>
      </c>
      <c r="CD137" s="14">
        <v>28.150000000000002</v>
      </c>
      <c r="CE137" s="14">
        <v>51.84</v>
      </c>
      <c r="CH137" s="14">
        <v>32.86</v>
      </c>
      <c r="CM137" s="14">
        <v>39.35</v>
      </c>
      <c r="CR137" s="14">
        <v>71.760000000000005</v>
      </c>
      <c r="CS137" s="14">
        <v>4</v>
      </c>
      <c r="CT137" s="14">
        <v>45.26</v>
      </c>
      <c r="CU137" s="14">
        <v>22.3</v>
      </c>
      <c r="CV137" s="14">
        <v>0</v>
      </c>
      <c r="DE137" s="14">
        <v>0</v>
      </c>
      <c r="DF137" s="14">
        <v>86.960000000000008</v>
      </c>
      <c r="DI137" s="14">
        <v>2.13</v>
      </c>
      <c r="DJ137" s="14">
        <v>1</v>
      </c>
      <c r="DK137" s="14">
        <v>92.52</v>
      </c>
      <c r="DL137" s="14">
        <v>106.33</v>
      </c>
      <c r="DM137" s="14">
        <v>3.47</v>
      </c>
      <c r="DN137" s="14">
        <v>137.78</v>
      </c>
      <c r="DO137" s="14">
        <v>38.92</v>
      </c>
      <c r="DP137" s="14">
        <v>16.399999999999999</v>
      </c>
      <c r="DQ137" s="14">
        <v>3</v>
      </c>
      <c r="DR137" s="14">
        <v>26</v>
      </c>
      <c r="DS137" s="14">
        <v>2.5099999999999998</v>
      </c>
      <c r="DT137" s="14">
        <v>343.76</v>
      </c>
      <c r="DU137" s="14">
        <v>80.38</v>
      </c>
      <c r="DV137" s="14">
        <v>3</v>
      </c>
      <c r="DW137" s="14">
        <v>29.259999999999998</v>
      </c>
      <c r="DX137" s="14">
        <v>43.47</v>
      </c>
      <c r="DY137" s="14">
        <v>1</v>
      </c>
      <c r="DZ137" s="14">
        <v>108.76</v>
      </c>
      <c r="EA137" s="14">
        <v>20.75</v>
      </c>
      <c r="EB137" s="14">
        <v>70.58</v>
      </c>
      <c r="EC137" s="14">
        <v>2.92</v>
      </c>
      <c r="ED137" s="14">
        <v>10</v>
      </c>
      <c r="EE137" s="14">
        <v>8.5300000000000011</v>
      </c>
      <c r="EF137" s="14">
        <v>46.6</v>
      </c>
      <c r="EG137" s="14">
        <v>9.9499999999999993</v>
      </c>
      <c r="EH137" s="14">
        <v>4</v>
      </c>
      <c r="EK137" s="14">
        <v>10.5</v>
      </c>
      <c r="EL137" s="14">
        <v>42.14</v>
      </c>
      <c r="ES137" s="14">
        <v>15.91</v>
      </c>
      <c r="ET137" s="14">
        <v>6</v>
      </c>
      <c r="EV137" s="14">
        <v>8.52</v>
      </c>
      <c r="EZ137" s="14">
        <v>81.099999999999994</v>
      </c>
      <c r="FA137" s="14">
        <v>32.629999999999995</v>
      </c>
      <c r="FB137" s="14">
        <v>24.17</v>
      </c>
      <c r="FF137" s="14">
        <v>2</v>
      </c>
      <c r="FM137" s="14">
        <v>5</v>
      </c>
      <c r="FN137" s="14">
        <v>3</v>
      </c>
      <c r="FP137" s="14">
        <v>36.94</v>
      </c>
      <c r="FQ137" s="14">
        <v>0</v>
      </c>
      <c r="FT137" s="14">
        <v>2</v>
      </c>
      <c r="FU137" s="14">
        <v>2.56</v>
      </c>
      <c r="FW137" s="14">
        <v>15</v>
      </c>
      <c r="FX137" s="14">
        <v>48.14</v>
      </c>
      <c r="FY137" s="14">
        <v>5</v>
      </c>
      <c r="FZ137" s="14">
        <v>5.89</v>
      </c>
      <c r="GA137" s="14">
        <v>30.74</v>
      </c>
      <c r="GC137" s="14">
        <v>7</v>
      </c>
      <c r="GD137" s="14">
        <v>41.92</v>
      </c>
      <c r="GH137" s="14">
        <v>1</v>
      </c>
      <c r="GJ137" s="14">
        <v>9</v>
      </c>
      <c r="GK137" s="14">
        <v>1</v>
      </c>
      <c r="GL137" s="14">
        <v>0.98</v>
      </c>
      <c r="GM137" s="14">
        <v>14.86</v>
      </c>
      <c r="GN137" s="14">
        <v>2</v>
      </c>
      <c r="GQ137" s="14">
        <v>7</v>
      </c>
      <c r="GT137" s="14">
        <v>19.059999999999999</v>
      </c>
      <c r="HB137" s="14">
        <v>29.3</v>
      </c>
      <c r="HC137" s="14">
        <v>6.61</v>
      </c>
      <c r="HD137" s="14">
        <v>1</v>
      </c>
      <c r="HG137" s="14">
        <v>49.71</v>
      </c>
      <c r="HL137" s="14">
        <v>4</v>
      </c>
      <c r="HO137" s="14">
        <v>18.61</v>
      </c>
      <c r="HP137" s="14">
        <v>5.98</v>
      </c>
      <c r="HW137" s="14">
        <v>1</v>
      </c>
      <c r="HY137" s="14">
        <v>3.35</v>
      </c>
      <c r="HZ137" s="14">
        <v>3</v>
      </c>
      <c r="IB137" s="14">
        <v>3</v>
      </c>
      <c r="IC137" s="14">
        <v>4</v>
      </c>
      <c r="ID137" s="14">
        <v>73.050000000000011</v>
      </c>
      <c r="IE137" s="26">
        <f t="shared" si="11"/>
        <v>3666.8300000000004</v>
      </c>
      <c r="IF137" s="27">
        <f t="shared" si="12"/>
        <v>1683.1799999999998</v>
      </c>
      <c r="IG137" s="27">
        <f t="shared" si="13"/>
        <v>1983.6500000000005</v>
      </c>
      <c r="IH137" s="26">
        <v>3054.7671999999998</v>
      </c>
      <c r="II137" s="27">
        <v>1373.6752000000001</v>
      </c>
      <c r="IJ137" s="27">
        <f t="shared" si="14"/>
        <v>1681.0919999999996</v>
      </c>
    </row>
    <row r="138" spans="1:244" x14ac:dyDescent="0.2">
      <c r="A138" s="14" t="s">
        <v>150</v>
      </c>
      <c r="B138" s="14" t="str">
        <f t="shared" si="10"/>
        <v>36</v>
      </c>
      <c r="C138" s="14">
        <v>36003</v>
      </c>
      <c r="D138" s="14" t="s">
        <v>153</v>
      </c>
      <c r="F138" s="14">
        <v>0.5</v>
      </c>
      <c r="M138" s="14">
        <v>22.93</v>
      </c>
      <c r="O138" s="14">
        <v>56.27</v>
      </c>
      <c r="P138" s="14">
        <v>1</v>
      </c>
      <c r="R138" s="14">
        <v>3.41</v>
      </c>
      <c r="U138" s="14">
        <v>3</v>
      </c>
      <c r="V138" s="14">
        <v>72.819999999999993</v>
      </c>
      <c r="W138" s="14">
        <v>14.44</v>
      </c>
      <c r="X138" s="14">
        <v>17.62</v>
      </c>
      <c r="Z138" s="14">
        <v>28.79</v>
      </c>
      <c r="AA138" s="14">
        <v>1</v>
      </c>
      <c r="AC138" s="14">
        <v>1</v>
      </c>
      <c r="AD138" s="14">
        <v>8.83</v>
      </c>
      <c r="AG138" s="14">
        <v>4</v>
      </c>
      <c r="AJ138" s="14">
        <v>1</v>
      </c>
      <c r="AN138" s="14">
        <v>1</v>
      </c>
      <c r="AR138" s="14">
        <v>130.69999999999999</v>
      </c>
      <c r="AS138" s="14">
        <v>2.77</v>
      </c>
      <c r="AT138" s="14">
        <v>3.08</v>
      </c>
      <c r="AU138" s="14">
        <v>7.75</v>
      </c>
      <c r="AY138" s="14">
        <v>14.09</v>
      </c>
      <c r="AZ138" s="14">
        <v>1</v>
      </c>
      <c r="BC138" s="14">
        <v>14.66</v>
      </c>
      <c r="BF138" s="14">
        <v>44.319999999999993</v>
      </c>
      <c r="BG138" s="14">
        <v>74.36</v>
      </c>
      <c r="BK138" s="14">
        <v>22.19</v>
      </c>
      <c r="BM138" s="14">
        <v>1</v>
      </c>
      <c r="BN138" s="14">
        <v>36.49</v>
      </c>
      <c r="BO138" s="14">
        <v>3.67</v>
      </c>
      <c r="BR138" s="14">
        <v>52.36</v>
      </c>
      <c r="BU138" s="14">
        <v>2.84</v>
      </c>
      <c r="BZ138" s="14">
        <v>21.95</v>
      </c>
      <c r="CA138" s="14">
        <v>21.72</v>
      </c>
      <c r="CB138" s="14">
        <v>295.14</v>
      </c>
      <c r="CC138" s="14">
        <v>19.86</v>
      </c>
      <c r="CD138" s="14">
        <v>0</v>
      </c>
      <c r="CE138" s="14">
        <v>22.1</v>
      </c>
      <c r="CF138" s="14">
        <v>0</v>
      </c>
      <c r="CH138" s="14">
        <v>11.6</v>
      </c>
      <c r="CM138" s="14">
        <v>1.1200000000000001</v>
      </c>
      <c r="CO138" s="14">
        <v>1</v>
      </c>
      <c r="CQ138" s="14">
        <v>7.47</v>
      </c>
      <c r="CR138" s="14">
        <v>3</v>
      </c>
      <c r="CT138" s="14">
        <v>73.61</v>
      </c>
      <c r="CU138" s="14">
        <v>25.979999999999997</v>
      </c>
      <c r="DA138" s="14">
        <v>24.31</v>
      </c>
      <c r="DC138" s="14">
        <v>1.61</v>
      </c>
      <c r="DF138" s="14">
        <v>36.43</v>
      </c>
      <c r="DG138" s="14">
        <v>47.31</v>
      </c>
      <c r="DH138" s="14">
        <v>71.47</v>
      </c>
      <c r="DK138" s="14">
        <v>113.37</v>
      </c>
      <c r="DL138" s="14">
        <v>100.27</v>
      </c>
      <c r="DM138" s="14">
        <v>6.73</v>
      </c>
      <c r="DN138" s="14">
        <v>7.92</v>
      </c>
      <c r="DO138" s="14">
        <v>62.42</v>
      </c>
      <c r="DP138" s="14">
        <v>17.64</v>
      </c>
      <c r="DQ138" s="14">
        <v>1</v>
      </c>
      <c r="DR138" s="14">
        <v>40.299999999999997</v>
      </c>
      <c r="DT138" s="14">
        <v>48.75</v>
      </c>
      <c r="DU138" s="14">
        <v>65.06</v>
      </c>
      <c r="DV138" s="14">
        <v>15.32</v>
      </c>
      <c r="DW138" s="14">
        <v>149.13999999999999</v>
      </c>
      <c r="DX138" s="14">
        <v>93.17</v>
      </c>
      <c r="DY138" s="14">
        <v>5</v>
      </c>
      <c r="DZ138" s="14">
        <v>132.03</v>
      </c>
      <c r="EA138" s="14">
        <v>49.33</v>
      </c>
      <c r="EB138" s="14">
        <v>32.56</v>
      </c>
      <c r="EC138" s="14">
        <v>2</v>
      </c>
      <c r="ED138" s="14">
        <v>16.369999999999997</v>
      </c>
      <c r="EE138" s="14">
        <v>40.989999999999995</v>
      </c>
      <c r="EF138" s="14">
        <v>36.739999999999995</v>
      </c>
      <c r="EG138" s="14">
        <v>17.03</v>
      </c>
      <c r="EH138" s="14">
        <v>87.16</v>
      </c>
      <c r="EK138" s="14">
        <v>2.75</v>
      </c>
      <c r="EL138" s="14">
        <v>314.02000000000004</v>
      </c>
      <c r="ER138" s="14">
        <v>31.88</v>
      </c>
      <c r="ES138" s="14">
        <v>539.5</v>
      </c>
      <c r="ET138" s="14">
        <v>6</v>
      </c>
      <c r="EV138" s="14">
        <v>14.15</v>
      </c>
      <c r="EW138" s="14">
        <v>2.98</v>
      </c>
      <c r="EZ138" s="14">
        <v>185.13</v>
      </c>
      <c r="FB138" s="14">
        <v>37.08</v>
      </c>
      <c r="FC138" s="14">
        <v>1</v>
      </c>
      <c r="FE138" s="14">
        <v>1</v>
      </c>
      <c r="FM138" s="14">
        <v>26.990000000000002</v>
      </c>
      <c r="FN138" s="14">
        <v>10.940000000000001</v>
      </c>
      <c r="FP138" s="14">
        <v>62.83</v>
      </c>
      <c r="FQ138" s="14">
        <v>0</v>
      </c>
      <c r="FT138" s="14">
        <v>7</v>
      </c>
      <c r="FU138" s="14">
        <v>5</v>
      </c>
      <c r="FW138" s="14">
        <v>11.54</v>
      </c>
      <c r="FX138" s="14">
        <v>76.94</v>
      </c>
      <c r="FY138" s="14">
        <v>8.17</v>
      </c>
      <c r="FZ138" s="14">
        <v>3</v>
      </c>
      <c r="GA138" s="14">
        <v>36.510000000000005</v>
      </c>
      <c r="GB138" s="14">
        <v>3</v>
      </c>
      <c r="GC138" s="14">
        <v>32.24</v>
      </c>
      <c r="GD138" s="14">
        <v>20.86</v>
      </c>
      <c r="GE138" s="14">
        <v>83.2</v>
      </c>
      <c r="GF138" s="14">
        <v>3</v>
      </c>
      <c r="GG138" s="14">
        <v>1</v>
      </c>
      <c r="GH138" s="14">
        <v>1</v>
      </c>
      <c r="GI138" s="14">
        <v>3</v>
      </c>
      <c r="GJ138" s="14">
        <v>6.87</v>
      </c>
      <c r="GK138" s="14">
        <v>1</v>
      </c>
      <c r="GL138" s="14">
        <v>1</v>
      </c>
      <c r="GM138" s="14">
        <v>46.67</v>
      </c>
      <c r="GN138" s="14">
        <v>4</v>
      </c>
      <c r="GO138" s="14">
        <v>1</v>
      </c>
      <c r="GQ138" s="14">
        <v>7.14</v>
      </c>
      <c r="GT138" s="14">
        <v>36.83</v>
      </c>
      <c r="GV138" s="14">
        <v>1.17</v>
      </c>
      <c r="HB138" s="14">
        <v>134.87</v>
      </c>
      <c r="HC138" s="14">
        <v>1</v>
      </c>
      <c r="HE138" s="14">
        <v>4</v>
      </c>
      <c r="HF138" s="14">
        <v>1</v>
      </c>
      <c r="HG138" s="14">
        <v>32.97</v>
      </c>
      <c r="HL138" s="14">
        <v>1</v>
      </c>
      <c r="HO138" s="14">
        <v>39</v>
      </c>
      <c r="HP138" s="14">
        <v>17.5</v>
      </c>
      <c r="HU138" s="14">
        <v>1</v>
      </c>
      <c r="HW138" s="14">
        <v>3</v>
      </c>
      <c r="HY138" s="14">
        <v>1.93</v>
      </c>
      <c r="HZ138" s="14">
        <v>1</v>
      </c>
      <c r="IA138" s="14">
        <v>1</v>
      </c>
      <c r="IC138" s="14">
        <v>4</v>
      </c>
      <c r="ID138" s="14">
        <v>49.28</v>
      </c>
      <c r="IE138" s="26">
        <f t="shared" si="11"/>
        <v>4404.8099999999995</v>
      </c>
      <c r="IF138" s="27">
        <f t="shared" si="12"/>
        <v>1178.8599999999997</v>
      </c>
      <c r="IG138" s="27">
        <f t="shared" si="13"/>
        <v>3225.95</v>
      </c>
      <c r="IH138" s="26">
        <v>2818.2655999999993</v>
      </c>
      <c r="II138" s="27">
        <v>915.05760000000009</v>
      </c>
      <c r="IJ138" s="27">
        <f t="shared" si="14"/>
        <v>1903.2079999999992</v>
      </c>
    </row>
    <row r="139" spans="1:244" x14ac:dyDescent="0.2">
      <c r="A139" s="14" t="s">
        <v>150</v>
      </c>
      <c r="B139" s="14" t="str">
        <f t="shared" si="10"/>
        <v>36</v>
      </c>
      <c r="C139" s="14">
        <v>36004</v>
      </c>
      <c r="D139" s="14" t="s">
        <v>154</v>
      </c>
      <c r="O139" s="14">
        <v>20.2</v>
      </c>
      <c r="W139" s="14">
        <v>9.0399999999999991</v>
      </c>
      <c r="X139" s="14">
        <v>1</v>
      </c>
      <c r="Z139" s="14">
        <v>11.65</v>
      </c>
      <c r="AD139" s="14">
        <v>7.46</v>
      </c>
      <c r="AF139" s="14">
        <v>189.89</v>
      </c>
      <c r="AG139" s="14">
        <v>21.9</v>
      </c>
      <c r="AR139" s="14">
        <v>95.54</v>
      </c>
      <c r="AU139" s="14">
        <v>180.8</v>
      </c>
      <c r="BF139" s="14">
        <v>21.93</v>
      </c>
      <c r="BK139" s="14">
        <v>122.53999999999999</v>
      </c>
      <c r="BY139" s="14">
        <v>24.51</v>
      </c>
      <c r="CB139" s="14">
        <v>51.48</v>
      </c>
      <c r="CE139" s="14">
        <v>33.89</v>
      </c>
      <c r="CM139" s="14">
        <v>4</v>
      </c>
      <c r="CR139" s="14">
        <v>2</v>
      </c>
      <c r="CU139" s="14">
        <v>3.33</v>
      </c>
      <c r="DE139" s="14">
        <v>0</v>
      </c>
      <c r="DF139" s="14">
        <v>6.98</v>
      </c>
      <c r="DJ139" s="14">
        <v>3.79</v>
      </c>
      <c r="DK139" s="14">
        <v>26.39</v>
      </c>
      <c r="DL139" s="14">
        <v>22.060000000000002</v>
      </c>
      <c r="DM139" s="14">
        <v>4.4399999999999995</v>
      </c>
      <c r="DN139" s="14">
        <v>1</v>
      </c>
      <c r="DO139" s="14">
        <v>153.05000000000001</v>
      </c>
      <c r="DR139" s="14">
        <v>9.9600000000000009</v>
      </c>
      <c r="DS139" s="14">
        <v>34.33</v>
      </c>
      <c r="DV139" s="14">
        <v>1</v>
      </c>
      <c r="DW139" s="14">
        <v>1</v>
      </c>
      <c r="DX139" s="14">
        <v>2</v>
      </c>
      <c r="DZ139" s="14">
        <v>16.899999999999999</v>
      </c>
      <c r="EA139" s="14">
        <v>9.99</v>
      </c>
      <c r="EB139" s="14">
        <v>8.73</v>
      </c>
      <c r="ED139" s="14">
        <v>9.2899999999999991</v>
      </c>
      <c r="EE139" s="14">
        <v>1.66</v>
      </c>
      <c r="EF139" s="14">
        <v>6</v>
      </c>
      <c r="EG139" s="14">
        <v>6</v>
      </c>
      <c r="EH139" s="14">
        <v>2</v>
      </c>
      <c r="EK139" s="14">
        <v>5.76</v>
      </c>
      <c r="EL139" s="14">
        <v>24.47</v>
      </c>
      <c r="ET139" s="14">
        <v>18.87</v>
      </c>
      <c r="EW139" s="14">
        <v>3.06</v>
      </c>
      <c r="EZ139" s="14">
        <v>28.9</v>
      </c>
      <c r="FB139" s="14">
        <v>19.29</v>
      </c>
      <c r="FM139" s="14">
        <v>1</v>
      </c>
      <c r="FN139" s="14">
        <v>2.25</v>
      </c>
      <c r="FP139" s="14">
        <v>31</v>
      </c>
      <c r="FT139" s="14">
        <v>1</v>
      </c>
      <c r="FU139" s="14">
        <v>3</v>
      </c>
      <c r="FW139" s="14">
        <v>1</v>
      </c>
      <c r="FX139" s="14">
        <v>6</v>
      </c>
      <c r="FY139" s="14">
        <v>2</v>
      </c>
      <c r="GA139" s="14">
        <v>3</v>
      </c>
      <c r="GC139" s="14">
        <v>4</v>
      </c>
      <c r="GD139" s="14">
        <v>5</v>
      </c>
      <c r="GE139" s="14">
        <v>2</v>
      </c>
      <c r="GG139" s="14">
        <v>1</v>
      </c>
      <c r="GH139" s="14">
        <v>1</v>
      </c>
      <c r="GJ139" s="14">
        <v>2</v>
      </c>
      <c r="GL139" s="14">
        <v>3</v>
      </c>
      <c r="GM139" s="14">
        <v>6</v>
      </c>
      <c r="GO139" s="14">
        <v>3.27</v>
      </c>
      <c r="GT139" s="14">
        <v>19.389999999999997</v>
      </c>
      <c r="HB139" s="14">
        <v>1</v>
      </c>
      <c r="HC139" s="14">
        <v>6.05</v>
      </c>
      <c r="HF139" s="14">
        <v>0.73</v>
      </c>
      <c r="HG139" s="14">
        <v>5</v>
      </c>
      <c r="HO139" s="14">
        <v>5.36</v>
      </c>
      <c r="HP139" s="14">
        <v>2</v>
      </c>
      <c r="HW139" s="14">
        <v>2</v>
      </c>
      <c r="IB139" s="14">
        <v>1</v>
      </c>
      <c r="IC139" s="14">
        <v>4</v>
      </c>
      <c r="ID139" s="14">
        <v>26.439999999999998</v>
      </c>
      <c r="IE139" s="26">
        <f t="shared" si="11"/>
        <v>1378.57</v>
      </c>
      <c r="IF139" s="27">
        <f t="shared" si="12"/>
        <v>801.16</v>
      </c>
      <c r="IG139" s="27">
        <f t="shared" si="13"/>
        <v>577.41</v>
      </c>
      <c r="IH139" s="26">
        <v>1092.5032000000003</v>
      </c>
      <c r="II139" s="27">
        <v>689.9312000000001</v>
      </c>
      <c r="IJ139" s="27">
        <f t="shared" si="14"/>
        <v>402.57200000000023</v>
      </c>
    </row>
    <row r="140" spans="1:244" x14ac:dyDescent="0.2">
      <c r="A140" s="14" t="s">
        <v>150</v>
      </c>
      <c r="B140" s="14" t="str">
        <f t="shared" si="10"/>
        <v>36</v>
      </c>
      <c r="C140" s="14">
        <v>36005</v>
      </c>
      <c r="D140" s="14" t="s">
        <v>155</v>
      </c>
      <c r="I140" s="14">
        <v>213.63</v>
      </c>
      <c r="M140" s="14">
        <v>48.72</v>
      </c>
      <c r="N140" s="14">
        <v>26.45</v>
      </c>
      <c r="O140" s="14">
        <v>102.81</v>
      </c>
      <c r="P140" s="14">
        <v>55.730000000000004</v>
      </c>
      <c r="Q140" s="14">
        <v>58.84</v>
      </c>
      <c r="R140" s="14">
        <v>52.92</v>
      </c>
      <c r="T140" s="14">
        <v>7.6400000000000006</v>
      </c>
      <c r="U140" s="14">
        <v>296.25</v>
      </c>
      <c r="V140" s="14">
        <v>364.74</v>
      </c>
      <c r="W140" s="14">
        <v>751.63</v>
      </c>
      <c r="X140" s="14">
        <v>2315.9</v>
      </c>
      <c r="Y140" s="14">
        <v>3</v>
      </c>
      <c r="Z140" s="14">
        <v>927.29</v>
      </c>
      <c r="AA140" s="14">
        <v>10.42</v>
      </c>
      <c r="AB140" s="14">
        <v>3.67</v>
      </c>
      <c r="AC140" s="14">
        <v>10.72</v>
      </c>
      <c r="AD140" s="14">
        <v>23.84</v>
      </c>
      <c r="AF140" s="14">
        <v>303.53000000000003</v>
      </c>
      <c r="AG140" s="14">
        <v>236.60000000000002</v>
      </c>
      <c r="AJ140" s="14">
        <v>3</v>
      </c>
      <c r="AM140" s="14">
        <v>17.36</v>
      </c>
      <c r="AP140" s="14">
        <v>14.42</v>
      </c>
      <c r="AQ140" s="14">
        <v>14.79</v>
      </c>
      <c r="AR140" s="14">
        <v>243.04999999999998</v>
      </c>
      <c r="AS140" s="14">
        <v>1</v>
      </c>
      <c r="AX140" s="14">
        <v>4</v>
      </c>
      <c r="AY140" s="14">
        <v>7</v>
      </c>
      <c r="AZ140" s="14">
        <v>1</v>
      </c>
      <c r="BC140" s="14">
        <v>16.79</v>
      </c>
      <c r="BE140" s="14">
        <v>14.209999999999999</v>
      </c>
      <c r="BF140" s="14">
        <v>36.78</v>
      </c>
      <c r="BG140" s="14">
        <v>3.17</v>
      </c>
      <c r="BJ140" s="14">
        <v>67.569999999999993</v>
      </c>
      <c r="BK140" s="14">
        <v>177.94</v>
      </c>
      <c r="BL140" s="14">
        <v>276.97000000000003</v>
      </c>
      <c r="BM140" s="14">
        <v>18.13</v>
      </c>
      <c r="BN140" s="14">
        <v>39.67</v>
      </c>
      <c r="BO140" s="14">
        <v>2.04</v>
      </c>
      <c r="BP140" s="14">
        <v>0.5</v>
      </c>
      <c r="BR140" s="14">
        <v>10.050000000000001</v>
      </c>
      <c r="BS140" s="14">
        <v>77.42</v>
      </c>
      <c r="BU140" s="14">
        <v>39.97</v>
      </c>
      <c r="BW140" s="14">
        <v>5.58</v>
      </c>
      <c r="BX140" s="14">
        <v>2.5099999999999998</v>
      </c>
      <c r="BY140" s="14">
        <v>26</v>
      </c>
      <c r="BZ140" s="14">
        <v>26.4</v>
      </c>
      <c r="CA140" s="14">
        <v>23.48</v>
      </c>
      <c r="CB140" s="14">
        <v>178.45999999999998</v>
      </c>
      <c r="CC140" s="14">
        <v>250.44</v>
      </c>
      <c r="CD140" s="14">
        <v>81.349999999999994</v>
      </c>
      <c r="CE140" s="14">
        <v>327.63</v>
      </c>
      <c r="CG140" s="14">
        <v>10.290000000000001</v>
      </c>
      <c r="CH140" s="14">
        <v>152.45999999999998</v>
      </c>
      <c r="CK140" s="14">
        <v>10.39</v>
      </c>
      <c r="CM140" s="14">
        <v>49.89</v>
      </c>
      <c r="CN140" s="14">
        <v>5.1400000000000006</v>
      </c>
      <c r="CO140" s="14">
        <v>1</v>
      </c>
      <c r="CP140" s="14">
        <v>2</v>
      </c>
      <c r="CR140" s="14">
        <v>267.56</v>
      </c>
      <c r="CS140" s="14">
        <v>25.62</v>
      </c>
      <c r="CT140" s="14">
        <v>103.66</v>
      </c>
      <c r="CU140" s="14">
        <v>27.310000000000002</v>
      </c>
      <c r="CV140" s="14">
        <v>20.36</v>
      </c>
      <c r="CW140" s="14">
        <v>21.630000000000003</v>
      </c>
      <c r="CZ140" s="14">
        <v>89.1</v>
      </c>
      <c r="DA140" s="14">
        <v>176.72</v>
      </c>
      <c r="DC140" s="14">
        <v>20.09</v>
      </c>
      <c r="DE140" s="14">
        <v>2</v>
      </c>
      <c r="DF140" s="14">
        <v>581.68000000000006</v>
      </c>
      <c r="DG140" s="14">
        <v>66.550000000000011</v>
      </c>
      <c r="DH140" s="14">
        <v>8.4600000000000009</v>
      </c>
      <c r="DJ140" s="14">
        <v>21.74</v>
      </c>
      <c r="DK140" s="14">
        <v>571.04999999999995</v>
      </c>
      <c r="DL140" s="14">
        <v>471.64</v>
      </c>
      <c r="DM140" s="14">
        <v>47.7</v>
      </c>
      <c r="DN140" s="14">
        <v>133.85</v>
      </c>
      <c r="DO140" s="14">
        <v>232.91</v>
      </c>
      <c r="DP140" s="14">
        <v>77.2</v>
      </c>
      <c r="DQ140" s="14">
        <v>24.41</v>
      </c>
      <c r="DR140" s="14">
        <v>436.69000000000005</v>
      </c>
      <c r="DS140" s="14">
        <v>16.55</v>
      </c>
      <c r="DT140" s="14">
        <v>131.49</v>
      </c>
      <c r="DU140" s="14">
        <v>473.71999999999991</v>
      </c>
      <c r="DV140" s="14">
        <v>49.379999999999995</v>
      </c>
      <c r="DW140" s="14">
        <v>188.35</v>
      </c>
      <c r="DX140" s="14">
        <v>211.34</v>
      </c>
      <c r="DY140" s="14">
        <v>20.05</v>
      </c>
      <c r="DZ140" s="14">
        <v>715.03</v>
      </c>
      <c r="EA140" s="14">
        <v>282.87</v>
      </c>
      <c r="EB140" s="14">
        <v>34.75</v>
      </c>
      <c r="EC140" s="14">
        <v>28.59</v>
      </c>
      <c r="ED140" s="14">
        <v>173.92000000000002</v>
      </c>
      <c r="EE140" s="14">
        <v>145.73000000000002</v>
      </c>
      <c r="EF140" s="14">
        <v>981.68</v>
      </c>
      <c r="EG140" s="14">
        <v>157.44999999999999</v>
      </c>
      <c r="EH140" s="14">
        <v>145.27000000000001</v>
      </c>
      <c r="EI140" s="14">
        <v>2</v>
      </c>
      <c r="EK140" s="14">
        <v>87</v>
      </c>
      <c r="EL140" s="14">
        <v>301.80999999999995</v>
      </c>
      <c r="EN140" s="14">
        <v>1</v>
      </c>
      <c r="ER140" s="14">
        <v>4.3600000000000003</v>
      </c>
      <c r="ES140" s="14">
        <v>541.57999999999993</v>
      </c>
      <c r="ET140" s="14">
        <v>121.03</v>
      </c>
      <c r="EU140" s="14">
        <v>0.89</v>
      </c>
      <c r="EV140" s="14">
        <v>38.76</v>
      </c>
      <c r="EW140" s="14">
        <v>6.3</v>
      </c>
      <c r="EZ140" s="14">
        <v>894.41000000000008</v>
      </c>
      <c r="FA140" s="14">
        <v>22.740000000000002</v>
      </c>
      <c r="FB140" s="14">
        <v>372.36</v>
      </c>
      <c r="FC140" s="14">
        <v>7.66</v>
      </c>
      <c r="FE140" s="14">
        <v>12.65</v>
      </c>
      <c r="FF140" s="14">
        <v>4.0599999999999996</v>
      </c>
      <c r="FG140" s="14">
        <v>25</v>
      </c>
      <c r="FH140" s="14">
        <v>1</v>
      </c>
      <c r="FI140" s="14">
        <v>2</v>
      </c>
      <c r="FL140" s="14">
        <v>35.019999999999996</v>
      </c>
      <c r="FM140" s="14">
        <v>381.65</v>
      </c>
      <c r="FN140" s="14">
        <v>107.32</v>
      </c>
      <c r="FO140" s="14">
        <v>1</v>
      </c>
      <c r="FP140" s="14">
        <v>317.90999999999997</v>
      </c>
      <c r="FQ140" s="14">
        <v>0</v>
      </c>
      <c r="FR140" s="14">
        <v>0</v>
      </c>
      <c r="FT140" s="14">
        <v>38.57</v>
      </c>
      <c r="FU140" s="14">
        <v>177.09</v>
      </c>
      <c r="FV140" s="14">
        <v>1</v>
      </c>
      <c r="FW140" s="14">
        <v>63.31</v>
      </c>
      <c r="FX140" s="14">
        <v>553.73</v>
      </c>
      <c r="FY140" s="14">
        <v>132.05000000000001</v>
      </c>
      <c r="FZ140" s="14">
        <v>214.29</v>
      </c>
      <c r="GA140" s="14">
        <v>402.74</v>
      </c>
      <c r="GB140" s="14">
        <v>14.13</v>
      </c>
      <c r="GC140" s="14">
        <v>125.48</v>
      </c>
      <c r="GD140" s="14">
        <v>321.87</v>
      </c>
      <c r="GE140" s="14">
        <v>45.66</v>
      </c>
      <c r="GF140" s="14">
        <v>8.2100000000000009</v>
      </c>
      <c r="GG140" s="14">
        <v>6</v>
      </c>
      <c r="GH140" s="14">
        <v>99.48</v>
      </c>
      <c r="GI140" s="14">
        <v>8.6999999999999993</v>
      </c>
      <c r="GJ140" s="14">
        <v>259.55</v>
      </c>
      <c r="GK140" s="14">
        <v>37.519999999999996</v>
      </c>
      <c r="GL140" s="14">
        <v>10</v>
      </c>
      <c r="GM140" s="14">
        <v>208.99</v>
      </c>
      <c r="GN140" s="14">
        <v>19</v>
      </c>
      <c r="GP140" s="14">
        <v>2</v>
      </c>
      <c r="GQ140" s="14">
        <v>16.54</v>
      </c>
      <c r="GR140" s="14">
        <v>4</v>
      </c>
      <c r="GS140" s="14">
        <v>17.79</v>
      </c>
      <c r="GT140" s="14">
        <v>405.83000000000004</v>
      </c>
      <c r="GV140" s="14">
        <v>45.12</v>
      </c>
      <c r="GW140" s="14">
        <v>3</v>
      </c>
      <c r="GX140" s="14">
        <v>15.49</v>
      </c>
      <c r="GZ140" s="14">
        <v>13.52</v>
      </c>
      <c r="HB140" s="14">
        <v>361.85</v>
      </c>
      <c r="HC140" s="14">
        <v>52.19</v>
      </c>
      <c r="HD140" s="14">
        <v>71.23</v>
      </c>
      <c r="HF140" s="14">
        <v>8.82</v>
      </c>
      <c r="HG140" s="14">
        <v>104.97</v>
      </c>
      <c r="HJ140" s="14">
        <v>4.42</v>
      </c>
      <c r="HL140" s="14">
        <v>118.73</v>
      </c>
      <c r="HM140" s="14">
        <v>4</v>
      </c>
      <c r="HO140" s="14">
        <v>335.85</v>
      </c>
      <c r="HP140" s="14">
        <v>113.83</v>
      </c>
      <c r="HQ140" s="14">
        <v>50.73</v>
      </c>
      <c r="HS140" s="14">
        <v>6.69</v>
      </c>
      <c r="HT140" s="14">
        <v>20.7</v>
      </c>
      <c r="HU140" s="14">
        <v>30.310000000000002</v>
      </c>
      <c r="HV140" s="14">
        <v>226.31</v>
      </c>
      <c r="HW140" s="14">
        <v>61.269999999999996</v>
      </c>
      <c r="HY140" s="14">
        <v>77.63</v>
      </c>
      <c r="HZ140" s="14">
        <v>104.97</v>
      </c>
      <c r="IA140" s="14">
        <v>56.4</v>
      </c>
      <c r="IB140" s="14">
        <v>14.330000000000002</v>
      </c>
      <c r="IC140" s="14">
        <v>36.520000000000003</v>
      </c>
      <c r="ID140" s="14">
        <v>618.36</v>
      </c>
      <c r="IE140" s="26">
        <f t="shared" si="11"/>
        <v>24278.560000000019</v>
      </c>
      <c r="IF140" s="27">
        <f t="shared" si="12"/>
        <v>8806.2300000000014</v>
      </c>
      <c r="IG140" s="27">
        <f t="shared" si="13"/>
        <v>15472.330000000018</v>
      </c>
      <c r="IH140" s="26">
        <v>16991.997999999996</v>
      </c>
      <c r="II140" s="27">
        <v>6673.216000000004</v>
      </c>
      <c r="IJ140" s="27">
        <f t="shared" si="14"/>
        <v>10318.781999999992</v>
      </c>
    </row>
    <row r="141" spans="1:244" x14ac:dyDescent="0.2">
      <c r="A141" s="14" t="s">
        <v>156</v>
      </c>
      <c r="B141" s="14" t="str">
        <f t="shared" si="10"/>
        <v>36</v>
      </c>
      <c r="C141" s="14">
        <v>36006</v>
      </c>
      <c r="D141" s="14" t="s">
        <v>157</v>
      </c>
      <c r="I141" s="14">
        <v>14.2</v>
      </c>
      <c r="M141" s="14">
        <v>54.370000000000005</v>
      </c>
      <c r="N141" s="14">
        <v>5</v>
      </c>
      <c r="O141" s="14">
        <v>59.9</v>
      </c>
      <c r="P141" s="14">
        <v>4.1399999999999997</v>
      </c>
      <c r="R141" s="14">
        <v>7</v>
      </c>
      <c r="U141" s="14">
        <v>2.88</v>
      </c>
      <c r="V141" s="14">
        <v>22.73</v>
      </c>
      <c r="W141" s="14">
        <v>10.71</v>
      </c>
      <c r="X141" s="14">
        <v>13.52</v>
      </c>
      <c r="Y141" s="14">
        <v>1</v>
      </c>
      <c r="Z141" s="14">
        <v>11.78</v>
      </c>
      <c r="AA141" s="14">
        <v>23.01</v>
      </c>
      <c r="AC141" s="14">
        <v>2.92</v>
      </c>
      <c r="AD141" s="14">
        <v>43.57</v>
      </c>
      <c r="AF141" s="14">
        <v>1</v>
      </c>
      <c r="AG141" s="14">
        <v>71.710000000000008</v>
      </c>
      <c r="AM141" s="14">
        <v>4</v>
      </c>
      <c r="AN141" s="14">
        <v>3</v>
      </c>
      <c r="AR141" s="14">
        <v>108.95</v>
      </c>
      <c r="AY141" s="14">
        <v>25.8</v>
      </c>
      <c r="BC141" s="14">
        <v>6</v>
      </c>
      <c r="BD141" s="14">
        <v>1</v>
      </c>
      <c r="BF141" s="14">
        <v>98.61</v>
      </c>
      <c r="BJ141" s="14">
        <v>36.760000000000005</v>
      </c>
      <c r="BK141" s="14">
        <v>272.77</v>
      </c>
      <c r="BL141" s="14">
        <v>24.560000000000002</v>
      </c>
      <c r="BM141" s="14">
        <v>2.37</v>
      </c>
      <c r="BN141" s="14">
        <v>2</v>
      </c>
      <c r="BP141" s="14">
        <v>1</v>
      </c>
      <c r="BR141" s="14">
        <v>0</v>
      </c>
      <c r="BS141" s="14">
        <v>1</v>
      </c>
      <c r="BU141" s="14">
        <v>9.68</v>
      </c>
      <c r="BY141" s="14">
        <v>1</v>
      </c>
      <c r="CA141" s="14">
        <v>369.37</v>
      </c>
      <c r="CB141" s="14">
        <v>465.68999999999994</v>
      </c>
      <c r="CC141" s="14">
        <v>66.400000000000006</v>
      </c>
      <c r="CD141" s="14">
        <v>34.04</v>
      </c>
      <c r="CE141" s="14">
        <v>285.71000000000004</v>
      </c>
      <c r="CH141" s="14">
        <v>1</v>
      </c>
      <c r="CI141" s="14">
        <v>24</v>
      </c>
      <c r="CM141" s="14">
        <v>44.21</v>
      </c>
      <c r="CN141" s="14">
        <v>1</v>
      </c>
      <c r="CQ141" s="14">
        <v>5</v>
      </c>
      <c r="CR141" s="14">
        <v>11</v>
      </c>
      <c r="CS141" s="14">
        <v>7.35</v>
      </c>
      <c r="CT141" s="14">
        <v>74.759999999999991</v>
      </c>
      <c r="CU141" s="14">
        <v>16.98</v>
      </c>
      <c r="CV141" s="14">
        <v>5.58</v>
      </c>
      <c r="CZ141" s="14">
        <v>7.03</v>
      </c>
      <c r="DA141" s="14">
        <v>13</v>
      </c>
      <c r="DB141" s="14">
        <v>2</v>
      </c>
      <c r="DC141" s="14">
        <v>7.92</v>
      </c>
      <c r="DF141" s="14">
        <v>155.24</v>
      </c>
      <c r="DI141" s="14">
        <v>0</v>
      </c>
      <c r="DJ141" s="14">
        <v>8.17</v>
      </c>
      <c r="DK141" s="14">
        <v>360.83000000000004</v>
      </c>
      <c r="DL141" s="14">
        <v>244.23</v>
      </c>
      <c r="DM141" s="14">
        <v>18.579999999999998</v>
      </c>
      <c r="DN141" s="14">
        <v>8.6900000000000013</v>
      </c>
      <c r="DO141" s="14">
        <v>144.01999999999998</v>
      </c>
      <c r="DP141" s="14">
        <v>15.93</v>
      </c>
      <c r="DQ141" s="14">
        <v>8.5</v>
      </c>
      <c r="DR141" s="14">
        <v>141.98000000000002</v>
      </c>
      <c r="DS141" s="14">
        <v>17</v>
      </c>
      <c r="DT141" s="14">
        <v>352.86</v>
      </c>
      <c r="DU141" s="14">
        <v>54.32</v>
      </c>
      <c r="DV141" s="14">
        <v>4</v>
      </c>
      <c r="DW141" s="14">
        <v>79.040000000000006</v>
      </c>
      <c r="DX141" s="14">
        <v>84.58</v>
      </c>
      <c r="DY141" s="14">
        <v>20.75</v>
      </c>
      <c r="DZ141" s="14">
        <v>297</v>
      </c>
      <c r="EA141" s="14">
        <v>70.09</v>
      </c>
      <c r="EB141" s="14">
        <v>8.2100000000000009</v>
      </c>
      <c r="EC141" s="14">
        <v>4</v>
      </c>
      <c r="ED141" s="14">
        <v>40.94</v>
      </c>
      <c r="EE141" s="14">
        <v>38.65</v>
      </c>
      <c r="EF141" s="14">
        <v>198.09</v>
      </c>
      <c r="EG141" s="14">
        <v>50.83</v>
      </c>
      <c r="EH141" s="14">
        <v>19.66</v>
      </c>
      <c r="EK141" s="14">
        <v>13.54</v>
      </c>
      <c r="EL141" s="14">
        <v>190.95</v>
      </c>
      <c r="ER141" s="14">
        <v>39.799999999999997</v>
      </c>
      <c r="ES141" s="14">
        <v>11.71</v>
      </c>
      <c r="ET141" s="14">
        <v>58.71</v>
      </c>
      <c r="EV141" s="14">
        <v>18.489999999999998</v>
      </c>
      <c r="EW141" s="14">
        <v>3.42</v>
      </c>
      <c r="EZ141" s="14">
        <v>204.88000000000002</v>
      </c>
      <c r="FA141" s="14">
        <v>19.549999999999997</v>
      </c>
      <c r="FB141" s="14">
        <v>115.35</v>
      </c>
      <c r="FD141" s="14">
        <v>1</v>
      </c>
      <c r="FE141" s="14">
        <v>4.7799999999999994</v>
      </c>
      <c r="FL141" s="14">
        <v>2</v>
      </c>
      <c r="FM141" s="14">
        <v>22.57</v>
      </c>
      <c r="FN141" s="14">
        <v>28.35</v>
      </c>
      <c r="FP141" s="14">
        <v>107.36</v>
      </c>
      <c r="FT141" s="14">
        <v>13.96</v>
      </c>
      <c r="FU141" s="14">
        <v>58.730000000000004</v>
      </c>
      <c r="FW141" s="14">
        <v>16.41</v>
      </c>
      <c r="FX141" s="14">
        <v>123.87</v>
      </c>
      <c r="FY141" s="14">
        <v>51.15</v>
      </c>
      <c r="FZ141" s="14">
        <v>30.92</v>
      </c>
      <c r="GA141" s="14">
        <v>44.86</v>
      </c>
      <c r="GC141" s="14">
        <v>26.96</v>
      </c>
      <c r="GD141" s="14">
        <v>67.960000000000008</v>
      </c>
      <c r="GE141" s="14">
        <v>4.2699999999999996</v>
      </c>
      <c r="GF141" s="14">
        <v>7.99</v>
      </c>
      <c r="GH141" s="14">
        <v>2</v>
      </c>
      <c r="GI141" s="14">
        <v>1.98</v>
      </c>
      <c r="GJ141" s="14">
        <v>16.630000000000003</v>
      </c>
      <c r="GK141" s="14">
        <v>19.41</v>
      </c>
      <c r="GL141" s="14">
        <v>5</v>
      </c>
      <c r="GM141" s="14">
        <v>56.81</v>
      </c>
      <c r="GN141" s="14">
        <v>14</v>
      </c>
      <c r="GO141" s="14">
        <v>1</v>
      </c>
      <c r="GP141" s="14">
        <v>0.67</v>
      </c>
      <c r="GQ141" s="14">
        <v>18.97</v>
      </c>
      <c r="GT141" s="14">
        <v>179.27999999999997</v>
      </c>
      <c r="GV141" s="14">
        <v>7.26</v>
      </c>
      <c r="GW141" s="14">
        <v>1.96</v>
      </c>
      <c r="HB141" s="14">
        <v>136.16999999999999</v>
      </c>
      <c r="HC141" s="14">
        <v>13.47</v>
      </c>
      <c r="HD141" s="14">
        <v>4</v>
      </c>
      <c r="HF141" s="14">
        <v>1</v>
      </c>
      <c r="HG141" s="14">
        <v>48.69</v>
      </c>
      <c r="HL141" s="14">
        <v>12.16</v>
      </c>
      <c r="HO141" s="14">
        <v>134.62</v>
      </c>
      <c r="HP141" s="14">
        <v>31.259999999999998</v>
      </c>
      <c r="HQ141" s="14">
        <v>1</v>
      </c>
      <c r="HS141" s="14">
        <v>78.05</v>
      </c>
      <c r="HT141" s="14">
        <v>17.29</v>
      </c>
      <c r="HW141" s="14">
        <v>20.14</v>
      </c>
      <c r="HY141" s="14">
        <v>12.46</v>
      </c>
      <c r="HZ141" s="14">
        <v>7.18</v>
      </c>
      <c r="IA141" s="14">
        <v>5.2799999999999994</v>
      </c>
      <c r="IB141" s="14">
        <v>10.08</v>
      </c>
      <c r="IC141" s="14">
        <v>10</v>
      </c>
      <c r="ID141" s="14">
        <v>209.16</v>
      </c>
      <c r="IE141" s="26">
        <f t="shared" si="11"/>
        <v>7202.69</v>
      </c>
      <c r="IF141" s="27">
        <f t="shared" si="12"/>
        <v>2389.9800000000005</v>
      </c>
      <c r="IG141" s="27">
        <f t="shared" si="13"/>
        <v>4812.7099999999991</v>
      </c>
      <c r="IH141" s="26">
        <v>5648.5264000000025</v>
      </c>
      <c r="II141" s="27">
        <v>2117.3024000000009</v>
      </c>
      <c r="IJ141" s="27">
        <f t="shared" si="14"/>
        <v>3531.2240000000015</v>
      </c>
    </row>
    <row r="142" spans="1:244" x14ac:dyDescent="0.2">
      <c r="A142" s="14" t="s">
        <v>156</v>
      </c>
      <c r="B142" s="14" t="str">
        <f t="shared" si="10"/>
        <v>36</v>
      </c>
      <c r="C142" s="14">
        <v>36007</v>
      </c>
      <c r="D142" s="14" t="s">
        <v>158</v>
      </c>
      <c r="I142" s="14">
        <v>927.09999999999991</v>
      </c>
      <c r="L142" s="14">
        <v>115.33</v>
      </c>
      <c r="M142" s="14">
        <v>19.14</v>
      </c>
      <c r="O142" s="14">
        <v>41.78</v>
      </c>
      <c r="P142" s="14">
        <v>103.55</v>
      </c>
      <c r="Q142" s="14">
        <v>24.740000000000002</v>
      </c>
      <c r="R142" s="14">
        <v>2</v>
      </c>
      <c r="W142" s="14">
        <v>8.7100000000000009</v>
      </c>
      <c r="X142" s="14">
        <v>9.19</v>
      </c>
      <c r="Z142" s="14">
        <v>8.69</v>
      </c>
      <c r="AA142" s="14">
        <v>15.68</v>
      </c>
      <c r="AD142" s="14">
        <v>17.02</v>
      </c>
      <c r="AF142" s="14">
        <v>1</v>
      </c>
      <c r="AG142" s="14">
        <v>16.899999999999999</v>
      </c>
      <c r="AJ142" s="14">
        <v>7.81</v>
      </c>
      <c r="AN142" s="14">
        <v>47.07</v>
      </c>
      <c r="AR142" s="14">
        <v>7.5</v>
      </c>
      <c r="AU142" s="14">
        <v>5.75</v>
      </c>
      <c r="AY142" s="14">
        <v>8.7899999999999991</v>
      </c>
      <c r="BF142" s="14">
        <v>22.67</v>
      </c>
      <c r="BK142" s="14">
        <v>100.37</v>
      </c>
      <c r="BL142" s="14">
        <v>0</v>
      </c>
      <c r="BN142" s="14">
        <v>73.52</v>
      </c>
      <c r="BU142" s="14">
        <v>12.55</v>
      </c>
      <c r="BZ142" s="14">
        <v>44.14</v>
      </c>
      <c r="CB142" s="14">
        <v>107.5</v>
      </c>
      <c r="CC142" s="14">
        <v>19.559999999999999</v>
      </c>
      <c r="CE142" s="14">
        <v>121.15</v>
      </c>
      <c r="CG142" s="14">
        <v>6.74</v>
      </c>
      <c r="CL142" s="14">
        <v>2</v>
      </c>
      <c r="CM142" s="14">
        <v>12.56</v>
      </c>
      <c r="CQ142" s="14">
        <v>1</v>
      </c>
      <c r="CR142" s="14">
        <v>6.92</v>
      </c>
      <c r="CT142" s="14">
        <v>84.5</v>
      </c>
      <c r="CU142" s="14">
        <v>64.790000000000006</v>
      </c>
      <c r="CV142" s="14">
        <v>0</v>
      </c>
      <c r="DA142" s="14">
        <v>3</v>
      </c>
      <c r="DC142" s="14">
        <v>12</v>
      </c>
      <c r="DF142" s="14">
        <v>64.44</v>
      </c>
      <c r="DG142" s="14">
        <v>7.96</v>
      </c>
      <c r="DJ142" s="14">
        <v>26.05</v>
      </c>
      <c r="DK142" s="14">
        <v>129.19</v>
      </c>
      <c r="DL142" s="14">
        <v>108.71</v>
      </c>
      <c r="DM142" s="14">
        <v>108.5</v>
      </c>
      <c r="DN142" s="14">
        <v>29.03</v>
      </c>
      <c r="DO142" s="14">
        <v>40.56</v>
      </c>
      <c r="DP142" s="14">
        <v>7.86</v>
      </c>
      <c r="DQ142" s="14">
        <v>2</v>
      </c>
      <c r="DR142" s="14">
        <v>99.24</v>
      </c>
      <c r="DS142" s="14">
        <v>21</v>
      </c>
      <c r="DT142" s="14">
        <v>79.17</v>
      </c>
      <c r="DU142" s="14">
        <v>34.56</v>
      </c>
      <c r="DV142" s="14">
        <v>2</v>
      </c>
      <c r="DW142" s="14">
        <v>31.479999999999997</v>
      </c>
      <c r="DX142" s="14">
        <v>80.089999999999989</v>
      </c>
      <c r="DY142" s="14">
        <v>12.82</v>
      </c>
      <c r="DZ142" s="14">
        <v>87.170000000000016</v>
      </c>
      <c r="EA142" s="14">
        <v>51.900000000000006</v>
      </c>
      <c r="EB142" s="14">
        <v>3</v>
      </c>
      <c r="EC142" s="14">
        <v>10.94</v>
      </c>
      <c r="ED142" s="14">
        <v>50.510000000000005</v>
      </c>
      <c r="EE142" s="14">
        <v>7</v>
      </c>
      <c r="EF142" s="14">
        <v>81.460000000000008</v>
      </c>
      <c r="EG142" s="14">
        <v>38.380000000000003</v>
      </c>
      <c r="EH142" s="14">
        <v>9.2899999999999991</v>
      </c>
      <c r="EK142" s="14">
        <v>9.39</v>
      </c>
      <c r="EL142" s="14">
        <v>81.52</v>
      </c>
      <c r="ER142" s="14">
        <v>3</v>
      </c>
      <c r="ES142" s="14">
        <v>5</v>
      </c>
      <c r="ET142" s="14">
        <v>7</v>
      </c>
      <c r="EZ142" s="14">
        <v>135.41</v>
      </c>
      <c r="FA142" s="14">
        <v>4</v>
      </c>
      <c r="FB142" s="14">
        <v>57.870000000000005</v>
      </c>
      <c r="FC142" s="14">
        <v>1</v>
      </c>
      <c r="FH142" s="14">
        <v>2</v>
      </c>
      <c r="FL142" s="14">
        <v>2</v>
      </c>
      <c r="FM142" s="14">
        <v>10.33</v>
      </c>
      <c r="FN142" s="14">
        <v>11.58</v>
      </c>
      <c r="FP142" s="14">
        <v>49.08</v>
      </c>
      <c r="FQ142" s="14">
        <v>0</v>
      </c>
      <c r="FT142" s="14">
        <v>5.96</v>
      </c>
      <c r="FU142" s="14">
        <v>19</v>
      </c>
      <c r="FW142" s="14">
        <v>13.54</v>
      </c>
      <c r="FX142" s="14">
        <v>86.19</v>
      </c>
      <c r="FY142" s="14">
        <v>20.619999999999997</v>
      </c>
      <c r="FZ142" s="14">
        <v>15</v>
      </c>
      <c r="GA142" s="14">
        <v>17.71</v>
      </c>
      <c r="GB142" s="14">
        <v>2</v>
      </c>
      <c r="GC142" s="14">
        <v>28.33</v>
      </c>
      <c r="GD142" s="14">
        <v>51.04</v>
      </c>
      <c r="GE142" s="14">
        <v>10.19</v>
      </c>
      <c r="GF142" s="14">
        <v>1.9</v>
      </c>
      <c r="GH142" s="14">
        <v>14</v>
      </c>
      <c r="GI142" s="14">
        <v>1</v>
      </c>
      <c r="GJ142" s="14">
        <v>16</v>
      </c>
      <c r="GK142" s="14">
        <v>4</v>
      </c>
      <c r="GL142" s="14">
        <v>5.81</v>
      </c>
      <c r="GM142" s="14">
        <v>50.57</v>
      </c>
      <c r="GN142" s="14">
        <v>7</v>
      </c>
      <c r="GP142" s="14">
        <v>5.81</v>
      </c>
      <c r="GQ142" s="14">
        <v>0</v>
      </c>
      <c r="GT142" s="14">
        <v>2.06</v>
      </c>
      <c r="GV142" s="14">
        <v>7</v>
      </c>
      <c r="GW142" s="14">
        <v>1</v>
      </c>
      <c r="HA142" s="14">
        <v>3</v>
      </c>
      <c r="HB142" s="14">
        <v>114.91999999999999</v>
      </c>
      <c r="HC142" s="14">
        <v>11.29</v>
      </c>
      <c r="HD142" s="14">
        <v>2.62</v>
      </c>
      <c r="HG142" s="14">
        <v>22.45</v>
      </c>
      <c r="HI142" s="14">
        <v>41.86</v>
      </c>
      <c r="HK142" s="14">
        <v>0.92</v>
      </c>
      <c r="HL142" s="14">
        <v>10</v>
      </c>
      <c r="HM142" s="14">
        <v>1</v>
      </c>
      <c r="HO142" s="14">
        <v>65.33</v>
      </c>
      <c r="HP142" s="14">
        <v>19</v>
      </c>
      <c r="HU142" s="14">
        <v>3.73</v>
      </c>
      <c r="HV142" s="14">
        <v>4</v>
      </c>
      <c r="HW142" s="14">
        <v>29.09</v>
      </c>
      <c r="HY142" s="14">
        <v>2.73</v>
      </c>
      <c r="HZ142" s="14">
        <v>3</v>
      </c>
      <c r="IA142" s="14">
        <v>1</v>
      </c>
      <c r="IB142" s="14">
        <v>3</v>
      </c>
      <c r="IC142" s="14">
        <v>2</v>
      </c>
      <c r="ID142" s="14">
        <v>121.32</v>
      </c>
      <c r="IE142" s="26">
        <f t="shared" si="11"/>
        <v>4534.1999999999989</v>
      </c>
      <c r="IF142" s="27">
        <f t="shared" si="12"/>
        <v>2082.7200000000003</v>
      </c>
      <c r="IG142" s="27">
        <f t="shared" si="13"/>
        <v>2451.4799999999987</v>
      </c>
      <c r="IH142" s="26">
        <v>4232.5080000000053</v>
      </c>
      <c r="II142" s="27">
        <v>2460.8400000000011</v>
      </c>
      <c r="IJ142" s="27">
        <f t="shared" si="14"/>
        <v>1771.6680000000042</v>
      </c>
    </row>
    <row r="143" spans="1:244" x14ac:dyDescent="0.2">
      <c r="A143" s="14" t="s">
        <v>156</v>
      </c>
      <c r="B143" s="14" t="str">
        <f t="shared" si="10"/>
        <v>36</v>
      </c>
      <c r="C143" s="14">
        <v>36008</v>
      </c>
      <c r="D143" s="14" t="s">
        <v>159</v>
      </c>
      <c r="I143" s="14">
        <v>1038.21</v>
      </c>
      <c r="M143" s="14">
        <v>6.76</v>
      </c>
      <c r="N143" s="14">
        <v>11.61</v>
      </c>
      <c r="O143" s="14">
        <v>6.16</v>
      </c>
      <c r="P143" s="14">
        <v>35.730000000000004</v>
      </c>
      <c r="Q143" s="14">
        <v>1</v>
      </c>
      <c r="R143" s="14">
        <v>25.86</v>
      </c>
      <c r="Z143" s="14">
        <v>2</v>
      </c>
      <c r="AC143" s="14">
        <v>9.5399999999999991</v>
      </c>
      <c r="AD143" s="14">
        <v>182.53</v>
      </c>
      <c r="AG143" s="14">
        <v>7.55</v>
      </c>
      <c r="AN143" s="14">
        <v>1.65</v>
      </c>
      <c r="AU143" s="14">
        <v>1219.94</v>
      </c>
      <c r="AX143" s="14">
        <v>2.35</v>
      </c>
      <c r="BF143" s="14">
        <v>48.28</v>
      </c>
      <c r="BK143" s="14">
        <v>115.97</v>
      </c>
      <c r="BL143" s="14">
        <v>1</v>
      </c>
      <c r="BM143" s="14">
        <v>9</v>
      </c>
      <c r="BU143" s="14">
        <v>3</v>
      </c>
      <c r="BZ143" s="14">
        <v>4</v>
      </c>
      <c r="CA143" s="14">
        <v>2.84</v>
      </c>
      <c r="CB143" s="14">
        <v>24.43</v>
      </c>
      <c r="CC143" s="14">
        <v>180.95</v>
      </c>
      <c r="CD143" s="14">
        <v>1</v>
      </c>
      <c r="CE143" s="14">
        <v>70.099999999999994</v>
      </c>
      <c r="CG143" s="14">
        <v>2</v>
      </c>
      <c r="CK143" s="14">
        <v>6.45</v>
      </c>
      <c r="CM143" s="14">
        <v>1</v>
      </c>
      <c r="CR143" s="14">
        <v>5.8</v>
      </c>
      <c r="CS143" s="14">
        <v>4.7</v>
      </c>
      <c r="CT143" s="14">
        <v>21.71</v>
      </c>
      <c r="CU143" s="14">
        <v>34.269999999999996</v>
      </c>
      <c r="DC143" s="14">
        <v>0.39</v>
      </c>
      <c r="DF143" s="14">
        <v>52.79</v>
      </c>
      <c r="DI143" s="14">
        <v>0</v>
      </c>
      <c r="DJ143" s="14">
        <v>9</v>
      </c>
      <c r="DK143" s="14">
        <v>118.75999999999999</v>
      </c>
      <c r="DL143" s="14">
        <v>67.08</v>
      </c>
      <c r="DM143" s="14">
        <v>1.71</v>
      </c>
      <c r="DN143" s="14">
        <v>2.54</v>
      </c>
      <c r="DO143" s="14">
        <v>24.92</v>
      </c>
      <c r="DP143" s="14">
        <v>10</v>
      </c>
      <c r="DQ143" s="14">
        <v>1</v>
      </c>
      <c r="DR143" s="14">
        <v>40.01</v>
      </c>
      <c r="DS143" s="14">
        <v>4</v>
      </c>
      <c r="DT143" s="14">
        <v>85.07</v>
      </c>
      <c r="DU143" s="14">
        <v>23.92</v>
      </c>
      <c r="DV143" s="14">
        <v>2</v>
      </c>
      <c r="DW143" s="14">
        <v>4</v>
      </c>
      <c r="DX143" s="14">
        <v>20.100000000000001</v>
      </c>
      <c r="DY143" s="14">
        <v>2</v>
      </c>
      <c r="DZ143" s="14">
        <v>47.8</v>
      </c>
      <c r="EA143" s="14">
        <v>22.39</v>
      </c>
      <c r="EB143" s="14">
        <v>3</v>
      </c>
      <c r="EC143" s="14">
        <v>2</v>
      </c>
      <c r="ED143" s="14">
        <v>20</v>
      </c>
      <c r="EE143" s="14">
        <v>11</v>
      </c>
      <c r="EF143" s="14">
        <v>37.35</v>
      </c>
      <c r="EG143" s="14">
        <v>60.98</v>
      </c>
      <c r="EH143" s="14">
        <v>40.54</v>
      </c>
      <c r="EK143" s="14">
        <v>1</v>
      </c>
      <c r="EL143" s="14">
        <v>107.63</v>
      </c>
      <c r="EQ143" s="14">
        <v>3.25</v>
      </c>
      <c r="ER143" s="14">
        <v>12.56</v>
      </c>
      <c r="ES143" s="14">
        <v>180.60999999999999</v>
      </c>
      <c r="ET143" s="14">
        <v>12.5</v>
      </c>
      <c r="EV143" s="14">
        <v>11.32</v>
      </c>
      <c r="EW143" s="14">
        <v>6.33</v>
      </c>
      <c r="EZ143" s="14">
        <v>401.28999999999996</v>
      </c>
      <c r="FA143" s="14">
        <v>17.049999999999997</v>
      </c>
      <c r="FB143" s="14">
        <v>26.53</v>
      </c>
      <c r="FC143" s="14">
        <v>8.9599999999999991</v>
      </c>
      <c r="FE143" s="14">
        <v>0.9</v>
      </c>
      <c r="FG143" s="14">
        <v>1</v>
      </c>
      <c r="FM143" s="14">
        <v>10</v>
      </c>
      <c r="FN143" s="14">
        <v>0.98</v>
      </c>
      <c r="FO143" s="14">
        <v>1</v>
      </c>
      <c r="FP143" s="14">
        <v>38.31</v>
      </c>
      <c r="FQ143" s="14">
        <v>0</v>
      </c>
      <c r="FR143" s="14">
        <v>1</v>
      </c>
      <c r="FT143" s="14">
        <v>4.8</v>
      </c>
      <c r="FU143" s="14">
        <v>7.98</v>
      </c>
      <c r="FW143" s="14">
        <v>9.5</v>
      </c>
      <c r="FX143" s="14">
        <v>41.519999999999996</v>
      </c>
      <c r="FY143" s="14">
        <v>7</v>
      </c>
      <c r="FZ143" s="14">
        <v>6</v>
      </c>
      <c r="GA143" s="14">
        <v>21.36</v>
      </c>
      <c r="GB143" s="14">
        <v>20.43</v>
      </c>
      <c r="GC143" s="14">
        <v>14.15</v>
      </c>
      <c r="GD143" s="14">
        <v>30.88</v>
      </c>
      <c r="GE143" s="14">
        <v>15.53</v>
      </c>
      <c r="GF143" s="14">
        <v>6.54</v>
      </c>
      <c r="GH143" s="14">
        <v>1</v>
      </c>
      <c r="GJ143" s="14">
        <v>5</v>
      </c>
      <c r="GK143" s="14">
        <v>2</v>
      </c>
      <c r="GL143" s="14">
        <v>2</v>
      </c>
      <c r="GM143" s="14">
        <v>31.14</v>
      </c>
      <c r="GN143" s="14">
        <v>2</v>
      </c>
      <c r="GO143" s="14">
        <v>2.5499999999999998</v>
      </c>
      <c r="GP143" s="14">
        <v>1</v>
      </c>
      <c r="GT143" s="14">
        <v>113.84</v>
      </c>
      <c r="HB143" s="14">
        <v>21.939999999999998</v>
      </c>
      <c r="HC143" s="14">
        <v>3</v>
      </c>
      <c r="HD143" s="14">
        <v>18.16</v>
      </c>
      <c r="HE143" s="14">
        <v>7.82</v>
      </c>
      <c r="HG143" s="14">
        <v>9.92</v>
      </c>
      <c r="HK143" s="14">
        <v>1</v>
      </c>
      <c r="HL143" s="14">
        <v>1</v>
      </c>
      <c r="HM143" s="14">
        <v>1</v>
      </c>
      <c r="HO143" s="14">
        <v>41.08</v>
      </c>
      <c r="HP143" s="14">
        <v>14.98</v>
      </c>
      <c r="HQ143" s="14">
        <v>64</v>
      </c>
      <c r="HW143" s="14">
        <v>4</v>
      </c>
      <c r="HX143" s="14">
        <v>1</v>
      </c>
      <c r="HY143" s="14">
        <v>1.5</v>
      </c>
      <c r="HZ143" s="14">
        <v>1</v>
      </c>
      <c r="IA143" s="14">
        <v>0.87</v>
      </c>
      <c r="IC143" s="14">
        <v>3</v>
      </c>
      <c r="ID143" s="14">
        <v>40.35</v>
      </c>
      <c r="IE143" s="26">
        <f t="shared" si="11"/>
        <v>5225.7999999999975</v>
      </c>
      <c r="IF143" s="27">
        <f t="shared" si="12"/>
        <v>3087.7799999999993</v>
      </c>
      <c r="IG143" s="27">
        <f t="shared" si="13"/>
        <v>2138.0199999999982</v>
      </c>
      <c r="IH143" s="26">
        <v>5319.8143999999984</v>
      </c>
      <c r="II143" s="27">
        <v>3065.8704000000007</v>
      </c>
      <c r="IJ143" s="27">
        <f t="shared" si="14"/>
        <v>2253.9439999999977</v>
      </c>
    </row>
    <row r="144" spans="1:244" x14ac:dyDescent="0.2">
      <c r="A144" s="14" t="s">
        <v>150</v>
      </c>
      <c r="B144" s="14" t="str">
        <f t="shared" si="10"/>
        <v>36</v>
      </c>
      <c r="C144" s="14">
        <v>36009</v>
      </c>
      <c r="D144" s="14" t="s">
        <v>160</v>
      </c>
      <c r="O144" s="14">
        <v>8.18</v>
      </c>
      <c r="P144" s="14">
        <v>242.15</v>
      </c>
      <c r="T144" s="14">
        <v>2.96</v>
      </c>
      <c r="U144" s="14">
        <v>1</v>
      </c>
      <c r="V144" s="14">
        <v>17.989999999999998</v>
      </c>
      <c r="W144" s="14">
        <v>6.74</v>
      </c>
      <c r="X144" s="14">
        <v>100.28999999999999</v>
      </c>
      <c r="Z144" s="14">
        <v>50.67</v>
      </c>
      <c r="AD144" s="14">
        <v>17.96</v>
      </c>
      <c r="AF144" s="14">
        <v>2</v>
      </c>
      <c r="AG144" s="14">
        <v>13.83</v>
      </c>
      <c r="AL144" s="14">
        <v>3.77</v>
      </c>
      <c r="AQ144" s="14">
        <v>1</v>
      </c>
      <c r="AR144" s="14">
        <v>80.19</v>
      </c>
      <c r="BF144" s="14">
        <v>66.610000000000014</v>
      </c>
      <c r="BK144" s="14">
        <v>50.07</v>
      </c>
      <c r="BL144" s="14">
        <v>1</v>
      </c>
      <c r="BS144" s="14">
        <v>1</v>
      </c>
      <c r="CA144" s="14">
        <v>3</v>
      </c>
      <c r="CB144" s="14">
        <v>301.46999999999997</v>
      </c>
      <c r="CE144" s="14">
        <v>58.04</v>
      </c>
      <c r="CL144" s="14">
        <v>1</v>
      </c>
      <c r="CM144" s="14">
        <v>7.89</v>
      </c>
      <c r="CN144" s="14">
        <v>2</v>
      </c>
      <c r="CP144" s="14">
        <v>9.83</v>
      </c>
      <c r="CR144" s="14">
        <v>2.5</v>
      </c>
      <c r="CS144" s="14">
        <v>0</v>
      </c>
      <c r="CT144" s="14">
        <v>4</v>
      </c>
      <c r="CU144" s="14">
        <v>15.4</v>
      </c>
      <c r="CV144" s="14">
        <v>5.72</v>
      </c>
      <c r="CZ144" s="14">
        <v>5.44</v>
      </c>
      <c r="DF144" s="14">
        <v>112.07</v>
      </c>
      <c r="DI144" s="14">
        <v>1</v>
      </c>
      <c r="DJ144" s="14">
        <v>1</v>
      </c>
      <c r="DK144" s="14">
        <v>50.67</v>
      </c>
      <c r="DL144" s="14">
        <v>37.090000000000003</v>
      </c>
      <c r="DM144" s="14">
        <v>3</v>
      </c>
      <c r="DN144" s="14">
        <v>2</v>
      </c>
      <c r="DO144" s="14">
        <v>51.98</v>
      </c>
      <c r="DP144" s="14">
        <v>1</v>
      </c>
      <c r="DR144" s="14">
        <v>19.86</v>
      </c>
      <c r="DT144" s="14">
        <v>51.58</v>
      </c>
      <c r="DU144" s="14">
        <v>9.33</v>
      </c>
      <c r="DV144" s="14">
        <v>3</v>
      </c>
      <c r="DW144" s="14">
        <v>12.88</v>
      </c>
      <c r="DX144" s="14">
        <v>8</v>
      </c>
      <c r="DZ144" s="14">
        <v>55.58</v>
      </c>
      <c r="EA144" s="14">
        <v>25.93</v>
      </c>
      <c r="EB144" s="14">
        <v>4.4000000000000004</v>
      </c>
      <c r="EC144" s="14">
        <v>3</v>
      </c>
      <c r="ED144" s="14">
        <v>34.47</v>
      </c>
      <c r="EE144" s="14">
        <v>7.02</v>
      </c>
      <c r="EF144" s="14">
        <v>53.199999999999996</v>
      </c>
      <c r="EG144" s="14">
        <v>28.07</v>
      </c>
      <c r="EH144" s="14">
        <v>1</v>
      </c>
      <c r="EL144" s="14">
        <v>31.46</v>
      </c>
      <c r="ER144" s="14">
        <v>2</v>
      </c>
      <c r="ET144" s="14">
        <v>4</v>
      </c>
      <c r="EV144" s="14">
        <v>6.6800000000000006</v>
      </c>
      <c r="EZ144" s="14">
        <v>50.760000000000005</v>
      </c>
      <c r="FA144" s="14">
        <v>12.51</v>
      </c>
      <c r="FB144" s="14">
        <v>37.69</v>
      </c>
      <c r="FM144" s="14">
        <v>1</v>
      </c>
      <c r="FN144" s="14">
        <v>17.14</v>
      </c>
      <c r="FP144" s="14">
        <v>51.39</v>
      </c>
      <c r="FQ144" s="14">
        <v>0</v>
      </c>
      <c r="FT144" s="14">
        <v>3</v>
      </c>
      <c r="FU144" s="14">
        <v>9</v>
      </c>
      <c r="FW144" s="14">
        <v>5</v>
      </c>
      <c r="FX144" s="14">
        <v>48.620000000000005</v>
      </c>
      <c r="FY144" s="14">
        <v>5</v>
      </c>
      <c r="FZ144" s="14">
        <v>8.0599999999999987</v>
      </c>
      <c r="GA144" s="14">
        <v>14</v>
      </c>
      <c r="GB144" s="14">
        <v>134.5</v>
      </c>
      <c r="GC144" s="14">
        <v>9</v>
      </c>
      <c r="GD144" s="14">
        <v>32.15</v>
      </c>
      <c r="GF144" s="14">
        <v>2</v>
      </c>
      <c r="GI144" s="14">
        <v>3.99</v>
      </c>
      <c r="GJ144" s="14">
        <v>12.92</v>
      </c>
      <c r="GK144" s="14">
        <v>1</v>
      </c>
      <c r="GM144" s="14">
        <v>8</v>
      </c>
      <c r="GN144" s="14">
        <v>2</v>
      </c>
      <c r="GQ144" s="14">
        <v>1</v>
      </c>
      <c r="GT144" s="14">
        <v>9.74</v>
      </c>
      <c r="GV144" s="14">
        <v>1</v>
      </c>
      <c r="HB144" s="14">
        <v>1.92</v>
      </c>
      <c r="HC144" s="14">
        <v>6.25</v>
      </c>
      <c r="HD144" s="14">
        <v>2</v>
      </c>
      <c r="HE144" s="14">
        <v>2</v>
      </c>
      <c r="HG144" s="14">
        <v>19.399999999999999</v>
      </c>
      <c r="HL144" s="14">
        <v>5</v>
      </c>
      <c r="HO144" s="14">
        <v>28.44</v>
      </c>
      <c r="HP144" s="14">
        <v>10</v>
      </c>
      <c r="HT144" s="14">
        <v>74.98</v>
      </c>
      <c r="HW144" s="14">
        <v>30.33</v>
      </c>
      <c r="HY144" s="14">
        <v>3</v>
      </c>
      <c r="HZ144" s="14">
        <v>2</v>
      </c>
      <c r="IA144" s="14">
        <v>5.74</v>
      </c>
      <c r="IC144" s="14">
        <v>3.83</v>
      </c>
      <c r="ID144" s="14">
        <v>46.739999999999995</v>
      </c>
      <c r="IE144" s="26">
        <f t="shared" si="11"/>
        <v>2427.0699999999997</v>
      </c>
      <c r="IF144" s="27">
        <f t="shared" si="12"/>
        <v>1083.7000000000003</v>
      </c>
      <c r="IG144" s="27">
        <f t="shared" si="13"/>
        <v>1343.3699999999994</v>
      </c>
      <c r="IH144" s="26">
        <v>1971.6968000000002</v>
      </c>
      <c r="II144" s="27">
        <v>972.75279999999998</v>
      </c>
      <c r="IJ144" s="27">
        <f t="shared" si="14"/>
        <v>998.94400000000019</v>
      </c>
    </row>
    <row r="145" spans="1:244" x14ac:dyDescent="0.2">
      <c r="A145" s="14" t="s">
        <v>150</v>
      </c>
      <c r="B145" s="14" t="str">
        <f t="shared" si="10"/>
        <v>36</v>
      </c>
      <c r="C145" s="14">
        <v>36010</v>
      </c>
      <c r="D145" s="14" t="s">
        <v>161</v>
      </c>
      <c r="L145" s="14">
        <v>33</v>
      </c>
      <c r="M145" s="14">
        <v>14.93</v>
      </c>
      <c r="O145" s="14">
        <v>12.47</v>
      </c>
      <c r="P145" s="14">
        <v>9.0299999999999994</v>
      </c>
      <c r="R145" s="14">
        <v>5.48</v>
      </c>
      <c r="T145" s="14">
        <v>52.48</v>
      </c>
      <c r="U145" s="14">
        <v>10.88</v>
      </c>
      <c r="V145" s="14">
        <v>24.990000000000002</v>
      </c>
      <c r="W145" s="14">
        <v>8.8699999999999992</v>
      </c>
      <c r="X145" s="14">
        <v>184.26</v>
      </c>
      <c r="Z145" s="14">
        <v>95.88</v>
      </c>
      <c r="AC145" s="14">
        <v>2</v>
      </c>
      <c r="AD145" s="14">
        <v>1</v>
      </c>
      <c r="AG145" s="14">
        <v>13.18</v>
      </c>
      <c r="AR145" s="14">
        <v>42.080000000000005</v>
      </c>
      <c r="AX145" s="14">
        <v>1</v>
      </c>
      <c r="AY145" s="14">
        <v>5.18</v>
      </c>
      <c r="AZ145" s="14">
        <v>25.34</v>
      </c>
      <c r="BF145" s="14">
        <v>21.55</v>
      </c>
      <c r="BK145" s="14">
        <v>43.05</v>
      </c>
      <c r="BL145" s="14">
        <v>6.99</v>
      </c>
      <c r="BM145" s="14">
        <v>72.959999999999994</v>
      </c>
      <c r="BN145" s="14">
        <v>16</v>
      </c>
      <c r="BO145" s="14">
        <v>8.25</v>
      </c>
      <c r="BP145" s="14">
        <v>47.55</v>
      </c>
      <c r="BW145" s="14">
        <v>2.08</v>
      </c>
      <c r="BX145" s="14">
        <v>1</v>
      </c>
      <c r="BZ145" s="14">
        <v>3.35</v>
      </c>
      <c r="CB145" s="14">
        <v>4.7</v>
      </c>
      <c r="CC145" s="14">
        <v>9.2899999999999991</v>
      </c>
      <c r="CE145" s="14">
        <v>38.08</v>
      </c>
      <c r="CO145" s="14">
        <v>1.29</v>
      </c>
      <c r="CR145" s="14">
        <v>10.77</v>
      </c>
      <c r="CT145" s="14">
        <v>13.19</v>
      </c>
      <c r="CU145" s="14">
        <v>6.9</v>
      </c>
      <c r="CV145" s="14">
        <v>2</v>
      </c>
      <c r="CW145" s="14">
        <v>13.81</v>
      </c>
      <c r="CZ145" s="14">
        <v>116.75</v>
      </c>
      <c r="DF145" s="14">
        <v>75.64</v>
      </c>
      <c r="DG145" s="14">
        <v>26.04</v>
      </c>
      <c r="DH145" s="14">
        <v>524.04999999999995</v>
      </c>
      <c r="DI145" s="14">
        <v>0</v>
      </c>
      <c r="DJ145" s="14">
        <v>1</v>
      </c>
      <c r="DK145" s="14">
        <v>55</v>
      </c>
      <c r="DL145" s="14">
        <v>76.7</v>
      </c>
      <c r="DM145" s="14">
        <v>0</v>
      </c>
      <c r="DN145" s="14">
        <v>5.79</v>
      </c>
      <c r="DO145" s="14">
        <v>27.92</v>
      </c>
      <c r="DP145" s="14">
        <v>2</v>
      </c>
      <c r="DR145" s="14">
        <v>45.99</v>
      </c>
      <c r="DS145" s="14">
        <v>2.94</v>
      </c>
      <c r="DT145" s="14">
        <v>8.58</v>
      </c>
      <c r="DU145" s="14">
        <v>18.939999999999998</v>
      </c>
      <c r="DW145" s="14">
        <v>7.08</v>
      </c>
      <c r="DX145" s="14">
        <v>10.5</v>
      </c>
      <c r="DY145" s="14">
        <v>1</v>
      </c>
      <c r="DZ145" s="14">
        <v>52.519999999999996</v>
      </c>
      <c r="EA145" s="14">
        <v>29</v>
      </c>
      <c r="ED145" s="14">
        <v>23</v>
      </c>
      <c r="EE145" s="14">
        <v>7</v>
      </c>
      <c r="EF145" s="14">
        <v>44.2</v>
      </c>
      <c r="EG145" s="14">
        <v>15.44</v>
      </c>
      <c r="EK145" s="14">
        <v>5.7</v>
      </c>
      <c r="EL145" s="14">
        <v>25.450000000000003</v>
      </c>
      <c r="ES145" s="14">
        <v>37.840000000000003</v>
      </c>
      <c r="ET145" s="14">
        <v>5</v>
      </c>
      <c r="EV145" s="14">
        <v>7.52</v>
      </c>
      <c r="EW145" s="14">
        <v>1</v>
      </c>
      <c r="EZ145" s="14">
        <v>47.64</v>
      </c>
      <c r="FA145" s="14">
        <v>4.29</v>
      </c>
      <c r="FB145" s="14">
        <v>39.510000000000005</v>
      </c>
      <c r="FM145" s="14">
        <v>10.24</v>
      </c>
      <c r="FN145" s="14">
        <v>5.25</v>
      </c>
      <c r="FP145" s="14">
        <v>47.91</v>
      </c>
      <c r="FQ145" s="14">
        <v>0</v>
      </c>
      <c r="FU145" s="14">
        <v>6</v>
      </c>
      <c r="FW145" s="14">
        <v>5</v>
      </c>
      <c r="FX145" s="14">
        <v>31.55</v>
      </c>
      <c r="FY145" s="14">
        <v>2.83</v>
      </c>
      <c r="FZ145" s="14">
        <v>11.879999999999999</v>
      </c>
      <c r="GA145" s="14">
        <v>8.25</v>
      </c>
      <c r="GB145" s="14">
        <v>1</v>
      </c>
      <c r="GC145" s="14">
        <v>5</v>
      </c>
      <c r="GD145" s="14">
        <v>34.58</v>
      </c>
      <c r="GE145" s="14">
        <v>2</v>
      </c>
      <c r="GH145" s="14">
        <v>1.78</v>
      </c>
      <c r="GJ145" s="14">
        <v>5.9399999999999995</v>
      </c>
      <c r="GK145" s="14">
        <v>7</v>
      </c>
      <c r="GL145" s="14">
        <v>2</v>
      </c>
      <c r="GM145" s="14">
        <v>7.96</v>
      </c>
      <c r="GN145" s="14">
        <v>2.75</v>
      </c>
      <c r="GQ145" s="14">
        <v>1</v>
      </c>
      <c r="GT145" s="14">
        <v>19.54</v>
      </c>
      <c r="GV145" s="14">
        <v>1</v>
      </c>
      <c r="HA145" s="14">
        <v>0</v>
      </c>
      <c r="HB145" s="14">
        <v>118.93</v>
      </c>
      <c r="HC145" s="14">
        <v>1</v>
      </c>
      <c r="HL145" s="14">
        <v>3</v>
      </c>
      <c r="HO145" s="14">
        <v>17.46</v>
      </c>
      <c r="HP145" s="14">
        <v>4</v>
      </c>
      <c r="HW145" s="14">
        <v>6.99</v>
      </c>
      <c r="HY145" s="14">
        <v>8.11</v>
      </c>
      <c r="HZ145" s="14">
        <v>2.68</v>
      </c>
      <c r="IA145" s="14">
        <v>6</v>
      </c>
      <c r="IB145" s="14">
        <v>4.99</v>
      </c>
      <c r="IC145" s="14">
        <v>6</v>
      </c>
      <c r="ID145" s="14">
        <v>52.180000000000007</v>
      </c>
      <c r="IE145" s="26">
        <f t="shared" si="11"/>
        <v>2667.6899999999996</v>
      </c>
      <c r="IF145" s="27">
        <f t="shared" si="12"/>
        <v>981.6099999999999</v>
      </c>
      <c r="IG145" s="27">
        <f t="shared" si="13"/>
        <v>1686.0799999999997</v>
      </c>
      <c r="IH145" s="26">
        <v>1441.3672000000001</v>
      </c>
      <c r="II145" s="27">
        <v>759.99520000000007</v>
      </c>
      <c r="IJ145" s="27">
        <f t="shared" si="14"/>
        <v>681.37200000000007</v>
      </c>
    </row>
    <row r="146" spans="1:244" x14ac:dyDescent="0.2">
      <c r="A146" s="14" t="s">
        <v>3</v>
      </c>
      <c r="B146" s="14" t="str">
        <f t="shared" si="10"/>
        <v>36</v>
      </c>
      <c r="C146" s="14">
        <v>36011</v>
      </c>
      <c r="D146" s="14" t="s">
        <v>162</v>
      </c>
      <c r="I146" s="14">
        <v>0.92</v>
      </c>
      <c r="M146" s="14">
        <v>0.25</v>
      </c>
      <c r="O146" s="14">
        <v>19.25</v>
      </c>
      <c r="R146" s="14">
        <v>33.69</v>
      </c>
      <c r="W146" s="14">
        <v>1</v>
      </c>
      <c r="AD146" s="14">
        <v>8</v>
      </c>
      <c r="AG146" s="14">
        <v>3.65</v>
      </c>
      <c r="AY146" s="14">
        <v>2</v>
      </c>
      <c r="BF146" s="14">
        <v>14.49</v>
      </c>
      <c r="BK146" s="14">
        <v>1</v>
      </c>
      <c r="CA146" s="14">
        <v>178.79000000000002</v>
      </c>
      <c r="CR146" s="14">
        <v>1</v>
      </c>
      <c r="CT146" s="14">
        <v>6.87</v>
      </c>
      <c r="CV146" s="14">
        <v>2</v>
      </c>
      <c r="CW146" s="14">
        <v>1.17</v>
      </c>
      <c r="DF146" s="14">
        <v>12.02</v>
      </c>
      <c r="DJ146" s="14">
        <v>6.42</v>
      </c>
      <c r="DK146" s="14">
        <v>31</v>
      </c>
      <c r="DL146" s="14">
        <v>35</v>
      </c>
      <c r="DM146" s="14">
        <v>1</v>
      </c>
      <c r="DN146" s="14">
        <v>1</v>
      </c>
      <c r="DO146" s="14">
        <v>22.880000000000003</v>
      </c>
      <c r="DP146" s="14">
        <v>2</v>
      </c>
      <c r="DR146" s="14">
        <v>10</v>
      </c>
      <c r="DT146" s="14">
        <v>16.880000000000003</v>
      </c>
      <c r="DU146" s="14">
        <v>2</v>
      </c>
      <c r="DW146" s="14">
        <v>12.14</v>
      </c>
      <c r="DX146" s="14">
        <v>4.01</v>
      </c>
      <c r="DZ146" s="14">
        <v>4.3100000000000005</v>
      </c>
      <c r="EA146" s="14">
        <v>27.04</v>
      </c>
      <c r="EB146" s="14">
        <v>1</v>
      </c>
      <c r="ED146" s="14">
        <v>7</v>
      </c>
      <c r="EE146" s="14">
        <v>13.28</v>
      </c>
      <c r="EF146" s="14">
        <v>26.64</v>
      </c>
      <c r="EG146" s="14">
        <v>10.74</v>
      </c>
      <c r="EH146" s="14">
        <v>1</v>
      </c>
      <c r="EK146" s="14">
        <v>11.28</v>
      </c>
      <c r="EL146" s="14">
        <v>12.219999999999999</v>
      </c>
      <c r="ET146" s="14">
        <v>3</v>
      </c>
      <c r="EV146" s="14">
        <v>44</v>
      </c>
      <c r="EW146" s="14">
        <v>9.89</v>
      </c>
      <c r="EZ146" s="14">
        <v>77.760000000000005</v>
      </c>
      <c r="FA146" s="14">
        <v>7.2</v>
      </c>
      <c r="FB146" s="14">
        <v>31.52</v>
      </c>
      <c r="FF146" s="14">
        <v>0</v>
      </c>
      <c r="FM146" s="14">
        <v>1</v>
      </c>
      <c r="FN146" s="14">
        <v>0.21</v>
      </c>
      <c r="FP146" s="14">
        <v>13</v>
      </c>
      <c r="FQ146" s="14">
        <v>2.08</v>
      </c>
      <c r="FU146" s="14">
        <v>3</v>
      </c>
      <c r="FW146" s="14">
        <v>6</v>
      </c>
      <c r="FX146" s="14">
        <v>11.309999999999999</v>
      </c>
      <c r="FY146" s="14">
        <v>4</v>
      </c>
      <c r="GA146" s="14">
        <v>6.56</v>
      </c>
      <c r="GC146" s="14">
        <v>6.35</v>
      </c>
      <c r="GD146" s="14">
        <v>12</v>
      </c>
      <c r="GE146" s="14">
        <v>2</v>
      </c>
      <c r="GK146" s="14">
        <v>3</v>
      </c>
      <c r="GL146" s="14">
        <v>1</v>
      </c>
      <c r="GM146" s="14">
        <v>2</v>
      </c>
      <c r="GN146" s="14">
        <v>2</v>
      </c>
      <c r="GP146" s="14">
        <v>1</v>
      </c>
      <c r="GW146" s="14">
        <v>1</v>
      </c>
      <c r="HC146" s="14">
        <v>5</v>
      </c>
      <c r="HL146" s="14">
        <v>5.31</v>
      </c>
      <c r="HO146" s="14">
        <v>5</v>
      </c>
      <c r="HP146" s="14">
        <v>4</v>
      </c>
      <c r="ID146" s="14">
        <v>29.81</v>
      </c>
      <c r="IE146" s="26">
        <f t="shared" si="11"/>
        <v>844.93999999999983</v>
      </c>
      <c r="IF146" s="27">
        <f t="shared" si="12"/>
        <v>274.08000000000004</v>
      </c>
      <c r="IG146" s="27">
        <f t="shared" si="13"/>
        <v>570.85999999999979</v>
      </c>
      <c r="IH146" s="26">
        <v>801.19959999999992</v>
      </c>
      <c r="II146" s="27">
        <v>225.34560000000005</v>
      </c>
      <c r="IJ146" s="27">
        <f t="shared" si="14"/>
        <v>575.85399999999981</v>
      </c>
    </row>
    <row r="147" spans="1:244" x14ac:dyDescent="0.2">
      <c r="A147" s="14" t="s">
        <v>163</v>
      </c>
      <c r="B147" s="14" t="str">
        <f t="shared" si="10"/>
        <v>36</v>
      </c>
      <c r="C147" s="14">
        <v>36012</v>
      </c>
      <c r="D147" s="14" t="s">
        <v>164</v>
      </c>
      <c r="I147" s="14">
        <v>18.36</v>
      </c>
      <c r="K147" s="14">
        <v>3.96</v>
      </c>
      <c r="O147" s="14">
        <v>48.72</v>
      </c>
      <c r="P147" s="14">
        <v>8.7100000000000009</v>
      </c>
      <c r="Q147" s="14">
        <v>5.89</v>
      </c>
      <c r="R147" s="14">
        <v>57.1</v>
      </c>
      <c r="T147" s="14">
        <v>1</v>
      </c>
      <c r="U147" s="14">
        <v>4.67</v>
      </c>
      <c r="V147" s="14">
        <v>3.77</v>
      </c>
      <c r="W147" s="14">
        <v>16.489999999999998</v>
      </c>
      <c r="X147" s="14">
        <v>81.210000000000008</v>
      </c>
      <c r="Z147" s="14">
        <v>5.41</v>
      </c>
      <c r="AD147" s="14">
        <v>1</v>
      </c>
      <c r="AG147" s="14">
        <v>16.16</v>
      </c>
      <c r="AL147" s="14">
        <v>43.4</v>
      </c>
      <c r="AM147" s="14">
        <v>7</v>
      </c>
      <c r="AU147" s="14">
        <v>671.04</v>
      </c>
      <c r="AY147" s="14">
        <v>24.88</v>
      </c>
      <c r="BF147" s="14">
        <v>37.89</v>
      </c>
      <c r="BJ147" s="14">
        <v>40.07</v>
      </c>
      <c r="BK147" s="14">
        <v>34.340000000000003</v>
      </c>
      <c r="BL147" s="14">
        <v>6.82</v>
      </c>
      <c r="BR147" s="14">
        <v>4.5</v>
      </c>
      <c r="CB147" s="14">
        <v>188.11</v>
      </c>
      <c r="CC147" s="14">
        <v>285.27</v>
      </c>
      <c r="CE147" s="14">
        <v>162.59</v>
      </c>
      <c r="CH147" s="14">
        <v>225.33</v>
      </c>
      <c r="CM147" s="14">
        <v>1</v>
      </c>
      <c r="CR147" s="14">
        <v>3</v>
      </c>
      <c r="CS147" s="14">
        <v>1</v>
      </c>
      <c r="CT147" s="14">
        <v>62.129999999999995</v>
      </c>
      <c r="CU147" s="14">
        <v>111.78</v>
      </c>
      <c r="CV147" s="14">
        <v>13.98</v>
      </c>
      <c r="CY147" s="14">
        <v>27.73</v>
      </c>
      <c r="CZ147" s="14">
        <v>2.96</v>
      </c>
      <c r="DA147" s="14">
        <v>21.12</v>
      </c>
      <c r="DB147" s="14">
        <v>1</v>
      </c>
      <c r="DC147" s="14">
        <v>18</v>
      </c>
      <c r="DF147" s="14">
        <v>123.41999999999999</v>
      </c>
      <c r="DG147" s="14">
        <v>25.97</v>
      </c>
      <c r="DJ147" s="14">
        <v>12.100000000000001</v>
      </c>
      <c r="DK147" s="14">
        <v>197.75</v>
      </c>
      <c r="DL147" s="14">
        <v>130.38</v>
      </c>
      <c r="DM147" s="14">
        <v>48.88</v>
      </c>
      <c r="DN147" s="14">
        <v>6</v>
      </c>
      <c r="DO147" s="14">
        <v>52.5</v>
      </c>
      <c r="DP147" s="14">
        <v>21.5</v>
      </c>
      <c r="DQ147" s="14">
        <v>3</v>
      </c>
      <c r="DR147" s="14">
        <v>61.93</v>
      </c>
      <c r="DS147" s="14">
        <v>34.56</v>
      </c>
      <c r="DT147" s="14">
        <v>43.95</v>
      </c>
      <c r="DU147" s="14">
        <v>11.25</v>
      </c>
      <c r="DV147" s="14">
        <v>4.6399999999999997</v>
      </c>
      <c r="DW147" s="14">
        <v>12</v>
      </c>
      <c r="DX147" s="14">
        <v>47.27</v>
      </c>
      <c r="DY147" s="14">
        <v>1</v>
      </c>
      <c r="DZ147" s="14">
        <v>124.26</v>
      </c>
      <c r="EA147" s="14">
        <v>41.78</v>
      </c>
      <c r="EB147" s="14">
        <v>13.33</v>
      </c>
      <c r="EC147" s="14">
        <v>6.34</v>
      </c>
      <c r="ED147" s="14">
        <v>52.160000000000004</v>
      </c>
      <c r="EE147" s="14">
        <v>16.84</v>
      </c>
      <c r="EF147" s="14">
        <v>134.4</v>
      </c>
      <c r="EG147" s="14">
        <v>55.18</v>
      </c>
      <c r="EH147" s="14">
        <v>8.41</v>
      </c>
      <c r="EK147" s="14">
        <v>21</v>
      </c>
      <c r="EL147" s="14">
        <v>35.489999999999995</v>
      </c>
      <c r="ES147" s="14">
        <v>54.679999999999993</v>
      </c>
      <c r="ET147" s="14">
        <v>14.96</v>
      </c>
      <c r="EV147" s="14">
        <v>1</v>
      </c>
      <c r="EW147" s="14">
        <v>4.4000000000000004</v>
      </c>
      <c r="EZ147" s="14">
        <v>220.17000000000002</v>
      </c>
      <c r="FA147" s="14">
        <v>12.25</v>
      </c>
      <c r="FB147" s="14">
        <v>78.929999999999993</v>
      </c>
      <c r="FC147" s="14">
        <v>1</v>
      </c>
      <c r="FE147" s="14">
        <v>1</v>
      </c>
      <c r="FM147" s="14">
        <v>25.700000000000003</v>
      </c>
      <c r="FN147" s="14">
        <v>6.62</v>
      </c>
      <c r="FP147" s="14">
        <v>62.05</v>
      </c>
      <c r="FQ147" s="14">
        <v>0</v>
      </c>
      <c r="FT147" s="14">
        <v>7</v>
      </c>
      <c r="FU147" s="14">
        <v>28.21</v>
      </c>
      <c r="FW147" s="14">
        <v>15.58</v>
      </c>
      <c r="FX147" s="14">
        <v>75.52</v>
      </c>
      <c r="FY147" s="14">
        <v>12</v>
      </c>
      <c r="FZ147" s="14">
        <v>53.96</v>
      </c>
      <c r="GA147" s="14">
        <v>46.629999999999995</v>
      </c>
      <c r="GC147" s="14">
        <v>17.439999999999998</v>
      </c>
      <c r="GD147" s="14">
        <v>44.86</v>
      </c>
      <c r="GE147" s="14">
        <v>14.05</v>
      </c>
      <c r="GF147" s="14">
        <v>1</v>
      </c>
      <c r="GH147" s="14">
        <v>1.96</v>
      </c>
      <c r="GI147" s="14">
        <v>1</v>
      </c>
      <c r="GJ147" s="14">
        <v>35.629999999999995</v>
      </c>
      <c r="GK147" s="14">
        <v>5</v>
      </c>
      <c r="GL147" s="14">
        <v>1</v>
      </c>
      <c r="GM147" s="14">
        <v>25.36</v>
      </c>
      <c r="GN147" s="14">
        <v>5</v>
      </c>
      <c r="GP147" s="14">
        <v>2</v>
      </c>
      <c r="GQ147" s="14">
        <v>13.87</v>
      </c>
      <c r="GT147" s="14">
        <v>88.37</v>
      </c>
      <c r="GV147" s="14">
        <v>3</v>
      </c>
      <c r="GZ147" s="14">
        <v>3</v>
      </c>
      <c r="HB147" s="14">
        <v>64.849999999999994</v>
      </c>
      <c r="HC147" s="14">
        <v>13.79</v>
      </c>
      <c r="HD147" s="14">
        <v>1</v>
      </c>
      <c r="HG147" s="14">
        <v>12</v>
      </c>
      <c r="HK147" s="14">
        <v>1</v>
      </c>
      <c r="HL147" s="14">
        <v>8.9600000000000009</v>
      </c>
      <c r="HO147" s="14">
        <v>36.11</v>
      </c>
      <c r="HP147" s="14">
        <v>69.949999999999989</v>
      </c>
      <c r="HS147" s="14">
        <v>1.87</v>
      </c>
      <c r="HV147" s="14">
        <v>2</v>
      </c>
      <c r="HW147" s="14">
        <v>6</v>
      </c>
      <c r="HY147" s="14">
        <v>3.38</v>
      </c>
      <c r="IA147" s="14">
        <v>3.5500000000000003</v>
      </c>
      <c r="IC147" s="14">
        <v>3</v>
      </c>
      <c r="ID147" s="14">
        <v>104.22</v>
      </c>
      <c r="IE147" s="26">
        <f t="shared" si="11"/>
        <v>4930.5599999999986</v>
      </c>
      <c r="IF147" s="27">
        <f t="shared" si="12"/>
        <v>2267.39</v>
      </c>
      <c r="IG147" s="27">
        <f t="shared" si="13"/>
        <v>2663.1699999999987</v>
      </c>
      <c r="IH147" s="26">
        <v>3637.7268000000004</v>
      </c>
      <c r="II147" s="27">
        <v>1716.1408000000004</v>
      </c>
      <c r="IJ147" s="27">
        <f t="shared" si="14"/>
        <v>1921.586</v>
      </c>
    </row>
    <row r="148" spans="1:244" x14ac:dyDescent="0.2">
      <c r="A148" s="14" t="s">
        <v>156</v>
      </c>
      <c r="B148" s="14" t="str">
        <f t="shared" si="10"/>
        <v>36</v>
      </c>
      <c r="C148" s="14">
        <v>36013</v>
      </c>
      <c r="D148" s="14" t="s">
        <v>165</v>
      </c>
      <c r="F148" s="14">
        <v>4.8600000000000003</v>
      </c>
      <c r="I148" s="14">
        <v>15.77</v>
      </c>
      <c r="M148" s="14">
        <v>6</v>
      </c>
      <c r="O148" s="14">
        <v>31.6</v>
      </c>
      <c r="P148" s="14">
        <v>3</v>
      </c>
      <c r="W148" s="14">
        <v>29.86</v>
      </c>
      <c r="X148" s="14">
        <v>26.740000000000002</v>
      </c>
      <c r="Z148" s="14">
        <v>4.22</v>
      </c>
      <c r="AD148" s="14">
        <v>148.58000000000001</v>
      </c>
      <c r="AF148" s="14">
        <v>52.36</v>
      </c>
      <c r="AG148" s="14">
        <v>173.3</v>
      </c>
      <c r="AJ148" s="14">
        <v>56.29</v>
      </c>
      <c r="AL148" s="14">
        <v>557.41</v>
      </c>
      <c r="AN148" s="14">
        <v>131.03</v>
      </c>
      <c r="AR148" s="14">
        <v>94.08</v>
      </c>
      <c r="AT148" s="14">
        <v>27.18</v>
      </c>
      <c r="AU148" s="14">
        <v>4497.4799999999996</v>
      </c>
      <c r="AV148" s="14">
        <v>54.25</v>
      </c>
      <c r="AX148" s="14">
        <v>2.69</v>
      </c>
      <c r="AY148" s="14">
        <v>107.44</v>
      </c>
      <c r="AZ148" s="14">
        <v>13.66</v>
      </c>
      <c r="BD148" s="14">
        <v>2</v>
      </c>
      <c r="BF148" s="14">
        <v>189.25</v>
      </c>
      <c r="BJ148" s="14">
        <v>18.829999999999998</v>
      </c>
      <c r="BK148" s="14">
        <v>209.76</v>
      </c>
      <c r="BL148" s="14">
        <v>80.709999999999994</v>
      </c>
      <c r="BM148" s="14">
        <v>9.16</v>
      </c>
      <c r="BN148" s="14">
        <v>1</v>
      </c>
      <c r="BR148" s="14">
        <v>17.170000000000002</v>
      </c>
      <c r="BU148" s="14">
        <v>136.43</v>
      </c>
      <c r="BZ148" s="14">
        <v>76.94</v>
      </c>
      <c r="CA148" s="14">
        <v>106.24000000000001</v>
      </c>
      <c r="CB148" s="14">
        <v>957.7399999999999</v>
      </c>
      <c r="CC148" s="14">
        <v>5.94</v>
      </c>
      <c r="CD148" s="14">
        <v>8</v>
      </c>
      <c r="CE148" s="14">
        <v>961.3</v>
      </c>
      <c r="CG148" s="14">
        <v>9.59</v>
      </c>
      <c r="CH148" s="14">
        <v>54.04</v>
      </c>
      <c r="CL148" s="14">
        <v>1</v>
      </c>
      <c r="CM148" s="14">
        <v>28.91</v>
      </c>
      <c r="CP148" s="14">
        <v>10.64</v>
      </c>
      <c r="CR148" s="14">
        <v>5.66</v>
      </c>
      <c r="CS148" s="14">
        <v>3.93</v>
      </c>
      <c r="CT148" s="14">
        <v>213.97</v>
      </c>
      <c r="CU148" s="14">
        <v>160.70999999999998</v>
      </c>
      <c r="CV148" s="14">
        <v>49.73</v>
      </c>
      <c r="CZ148" s="14">
        <v>8.77</v>
      </c>
      <c r="DA148" s="14">
        <v>34.14</v>
      </c>
      <c r="DF148" s="14">
        <v>52.91</v>
      </c>
      <c r="DG148" s="14">
        <v>5.96</v>
      </c>
      <c r="DJ148" s="14">
        <v>17.849999999999998</v>
      </c>
      <c r="DK148" s="14">
        <v>331.62</v>
      </c>
      <c r="DL148" s="14">
        <v>111.72999999999999</v>
      </c>
      <c r="DM148" s="14">
        <v>34.479999999999997</v>
      </c>
      <c r="DN148" s="14">
        <v>35.97</v>
      </c>
      <c r="DO148" s="14">
        <v>144</v>
      </c>
      <c r="DP148" s="14">
        <v>19.090000000000003</v>
      </c>
      <c r="DQ148" s="14">
        <v>3.83</v>
      </c>
      <c r="DR148" s="14">
        <v>79.650000000000006</v>
      </c>
      <c r="DT148" s="14">
        <v>16.22</v>
      </c>
      <c r="DU148" s="14">
        <v>100.11999999999999</v>
      </c>
      <c r="DV148" s="14">
        <v>1.83</v>
      </c>
      <c r="DW148" s="14">
        <v>117.85999999999999</v>
      </c>
      <c r="DX148" s="14">
        <v>711.34</v>
      </c>
      <c r="DY148" s="14">
        <v>12.24</v>
      </c>
      <c r="DZ148" s="14">
        <v>192.24</v>
      </c>
      <c r="EA148" s="14">
        <v>51.59</v>
      </c>
      <c r="EB148" s="14">
        <v>13.1</v>
      </c>
      <c r="ED148" s="14">
        <v>223.21</v>
      </c>
      <c r="EE148" s="14">
        <v>23.89</v>
      </c>
      <c r="EF148" s="14">
        <v>96.98</v>
      </c>
      <c r="EG148" s="14">
        <v>18.3</v>
      </c>
      <c r="EH148" s="14">
        <v>15.030000000000001</v>
      </c>
      <c r="EK148" s="14">
        <v>1.38</v>
      </c>
      <c r="EL148" s="14">
        <v>133.13999999999999</v>
      </c>
      <c r="ER148" s="14">
        <v>36.849999999999994</v>
      </c>
      <c r="ES148" s="14">
        <v>9</v>
      </c>
      <c r="ET148" s="14">
        <v>17.560000000000002</v>
      </c>
      <c r="EV148" s="14">
        <v>23.36</v>
      </c>
      <c r="EW148" s="14">
        <v>5.9799999999999995</v>
      </c>
      <c r="EZ148" s="14">
        <v>272.34000000000003</v>
      </c>
      <c r="FA148" s="14">
        <v>25.09</v>
      </c>
      <c r="FB148" s="14">
        <v>92.84</v>
      </c>
      <c r="FE148" s="14">
        <v>4</v>
      </c>
      <c r="FM148" s="14">
        <v>53.81</v>
      </c>
      <c r="FN148" s="14">
        <v>6.98</v>
      </c>
      <c r="FP148" s="14">
        <v>108.46000000000001</v>
      </c>
      <c r="FQ148" s="14">
        <v>0</v>
      </c>
      <c r="FR148" s="14">
        <v>0</v>
      </c>
      <c r="FT148" s="14">
        <v>1.86</v>
      </c>
      <c r="FU148" s="14">
        <v>5</v>
      </c>
      <c r="FW148" s="14">
        <v>9.11</v>
      </c>
      <c r="FX148" s="14">
        <v>152.46</v>
      </c>
      <c r="FY148" s="14">
        <v>21.98</v>
      </c>
      <c r="FZ148" s="14">
        <v>13.98</v>
      </c>
      <c r="GA148" s="14">
        <v>30.67</v>
      </c>
      <c r="GB148" s="14">
        <v>99.67</v>
      </c>
      <c r="GC148" s="14">
        <v>32.43</v>
      </c>
      <c r="GD148" s="14">
        <v>34.25</v>
      </c>
      <c r="GE148" s="14">
        <v>5.31</v>
      </c>
      <c r="GF148" s="14">
        <v>1</v>
      </c>
      <c r="GH148" s="14">
        <v>6</v>
      </c>
      <c r="GJ148" s="14">
        <v>61.180000000000007</v>
      </c>
      <c r="GK148" s="14">
        <v>7</v>
      </c>
      <c r="GL148" s="14">
        <v>3</v>
      </c>
      <c r="GM148" s="14">
        <v>33.92</v>
      </c>
      <c r="GN148" s="14">
        <v>7</v>
      </c>
      <c r="GO148" s="14">
        <v>16.61</v>
      </c>
      <c r="GP148" s="14">
        <v>2</v>
      </c>
      <c r="GQ148" s="14">
        <v>28.61</v>
      </c>
      <c r="GS148" s="14">
        <v>2</v>
      </c>
      <c r="GT148" s="14">
        <v>356.88</v>
      </c>
      <c r="GV148" s="14">
        <v>10.45</v>
      </c>
      <c r="GY148" s="14">
        <v>13.79</v>
      </c>
      <c r="HB148" s="14">
        <v>86.59</v>
      </c>
      <c r="HC148" s="14">
        <v>33.020000000000003</v>
      </c>
      <c r="HD148" s="14">
        <v>1</v>
      </c>
      <c r="HG148" s="14">
        <v>21.78</v>
      </c>
      <c r="HH148" s="14">
        <v>2.67</v>
      </c>
      <c r="HL148" s="14">
        <v>6.46</v>
      </c>
      <c r="HO148" s="14">
        <v>55.14</v>
      </c>
      <c r="HP148" s="14">
        <v>28.650000000000002</v>
      </c>
      <c r="HV148" s="14">
        <v>13.799999999999999</v>
      </c>
      <c r="HW148" s="14">
        <v>6</v>
      </c>
      <c r="HY148" s="14">
        <v>10</v>
      </c>
      <c r="HZ148" s="14">
        <v>1.58</v>
      </c>
      <c r="IA148" s="14">
        <v>5</v>
      </c>
      <c r="IB148" s="14">
        <v>4.43</v>
      </c>
      <c r="IC148" s="14">
        <v>4</v>
      </c>
      <c r="ID148" s="14">
        <v>125.27000000000001</v>
      </c>
      <c r="IE148" s="26">
        <f t="shared" si="11"/>
        <v>13982.739999999991</v>
      </c>
      <c r="IF148" s="27">
        <f t="shared" si="12"/>
        <v>9394.4999999999964</v>
      </c>
      <c r="IG148" s="27">
        <f t="shared" si="13"/>
        <v>4588.2399999999943</v>
      </c>
      <c r="IH148" s="26">
        <v>9827.8508000000002</v>
      </c>
      <c r="II148" s="27">
        <v>7014.3108000000002</v>
      </c>
      <c r="IJ148" s="27">
        <f t="shared" si="14"/>
        <v>2813.54</v>
      </c>
    </row>
    <row r="149" spans="1:244" x14ac:dyDescent="0.2">
      <c r="A149" s="14" t="s">
        <v>3</v>
      </c>
      <c r="B149" s="14" t="str">
        <f t="shared" si="10"/>
        <v>36</v>
      </c>
      <c r="C149" s="14">
        <v>36014</v>
      </c>
      <c r="D149" s="14" t="s">
        <v>166</v>
      </c>
      <c r="K149" s="14">
        <v>4</v>
      </c>
      <c r="O149" s="14">
        <v>10</v>
      </c>
      <c r="AD149" s="14">
        <v>13.73</v>
      </c>
      <c r="AY149" s="14">
        <v>2</v>
      </c>
      <c r="BM149" s="14">
        <v>1</v>
      </c>
      <c r="CU149" s="14">
        <v>3</v>
      </c>
      <c r="CV149" s="14">
        <v>4.0199999999999996</v>
      </c>
      <c r="DF149" s="14">
        <v>39.72</v>
      </c>
      <c r="DJ149" s="14">
        <v>4.29</v>
      </c>
      <c r="DK149" s="14">
        <v>17.759999999999998</v>
      </c>
      <c r="DL149" s="14">
        <v>12.51</v>
      </c>
      <c r="DM149" s="14">
        <v>6</v>
      </c>
      <c r="DO149" s="14">
        <v>9.89</v>
      </c>
      <c r="DU149" s="14">
        <v>1</v>
      </c>
      <c r="DX149" s="14">
        <v>2.68</v>
      </c>
      <c r="DZ149" s="14">
        <v>2.33</v>
      </c>
      <c r="EA149" s="14">
        <v>17.89</v>
      </c>
      <c r="EC149" s="14">
        <v>1</v>
      </c>
      <c r="ED149" s="14">
        <v>2</v>
      </c>
      <c r="EE149" s="14">
        <v>3.04</v>
      </c>
      <c r="EF149" s="14">
        <v>10</v>
      </c>
      <c r="EG149" s="14">
        <v>2</v>
      </c>
      <c r="EK149" s="14">
        <v>2</v>
      </c>
      <c r="EL149" s="14">
        <v>13.91</v>
      </c>
      <c r="ET149" s="14">
        <v>1</v>
      </c>
      <c r="EV149" s="14">
        <v>37.239999999999995</v>
      </c>
      <c r="EW149" s="14">
        <v>3.13</v>
      </c>
      <c r="EZ149" s="14">
        <v>25.93</v>
      </c>
      <c r="FB149" s="14">
        <v>7.66</v>
      </c>
      <c r="FP149" s="14">
        <v>7.34</v>
      </c>
      <c r="FU149" s="14">
        <v>1</v>
      </c>
      <c r="FW149" s="14">
        <v>0</v>
      </c>
      <c r="FX149" s="14">
        <v>0</v>
      </c>
      <c r="FY149" s="14">
        <v>6</v>
      </c>
      <c r="GD149" s="14">
        <v>5</v>
      </c>
      <c r="GM149" s="14">
        <v>2</v>
      </c>
      <c r="GN149" s="14">
        <v>1</v>
      </c>
      <c r="GP149" s="14">
        <v>4.43</v>
      </c>
      <c r="HB149" s="14">
        <v>4.7699999999999996</v>
      </c>
      <c r="HC149" s="14">
        <v>1</v>
      </c>
      <c r="HD149" s="14">
        <v>1</v>
      </c>
      <c r="HG149" s="14">
        <v>6.45</v>
      </c>
      <c r="HL149" s="14">
        <v>1</v>
      </c>
      <c r="HO149" s="14">
        <v>3</v>
      </c>
      <c r="HP149" s="14">
        <v>1</v>
      </c>
      <c r="ID149" s="14">
        <v>4.2</v>
      </c>
      <c r="IE149" s="26">
        <f t="shared" si="11"/>
        <v>309.92</v>
      </c>
      <c r="IF149" s="27">
        <f t="shared" si="12"/>
        <v>37.75</v>
      </c>
      <c r="IG149" s="27">
        <f t="shared" si="13"/>
        <v>272.17</v>
      </c>
      <c r="IH149" s="26">
        <v>245.56800000000001</v>
      </c>
      <c r="II149" s="27">
        <v>50.256</v>
      </c>
      <c r="IJ149" s="27">
        <f t="shared" si="14"/>
        <v>195.31200000000001</v>
      </c>
    </row>
    <row r="150" spans="1:244" x14ac:dyDescent="0.2">
      <c r="A150" s="14" t="s">
        <v>156</v>
      </c>
      <c r="B150" s="14" t="str">
        <f t="shared" si="10"/>
        <v>36</v>
      </c>
      <c r="C150" s="14">
        <v>36015</v>
      </c>
      <c r="D150" s="14" t="s">
        <v>167</v>
      </c>
      <c r="F150" s="14">
        <v>2.5099999999999998</v>
      </c>
      <c r="I150" s="14">
        <v>604.23</v>
      </c>
      <c r="K150" s="14">
        <v>2</v>
      </c>
      <c r="M150" s="14">
        <v>17.439999999999998</v>
      </c>
      <c r="O150" s="14">
        <v>62</v>
      </c>
      <c r="P150" s="14">
        <v>15.86</v>
      </c>
      <c r="R150" s="14">
        <v>31.509999999999998</v>
      </c>
      <c r="V150" s="14">
        <v>15.41</v>
      </c>
      <c r="W150" s="14">
        <v>46.38</v>
      </c>
      <c r="X150" s="14">
        <v>7.93</v>
      </c>
      <c r="Z150" s="14">
        <v>29.299999999999997</v>
      </c>
      <c r="AA150" s="14">
        <v>1</v>
      </c>
      <c r="AC150" s="14">
        <v>1</v>
      </c>
      <c r="AD150" s="14">
        <v>28.79</v>
      </c>
      <c r="AF150" s="14">
        <v>124.25999999999999</v>
      </c>
      <c r="AG150" s="14">
        <v>82.43</v>
      </c>
      <c r="AL150" s="14">
        <v>0.26</v>
      </c>
      <c r="AM150" s="14">
        <v>4</v>
      </c>
      <c r="AO150" s="14">
        <v>127.22</v>
      </c>
      <c r="AR150" s="14">
        <v>76.599999999999994</v>
      </c>
      <c r="AS150" s="14">
        <v>3</v>
      </c>
      <c r="AU150" s="14">
        <v>147.99</v>
      </c>
      <c r="AV150" s="14">
        <v>0</v>
      </c>
      <c r="AX150" s="14">
        <v>2.33</v>
      </c>
      <c r="AY150" s="14">
        <v>24.560000000000002</v>
      </c>
      <c r="AZ150" s="14">
        <v>15.24</v>
      </c>
      <c r="BE150" s="14">
        <v>11.02</v>
      </c>
      <c r="BF150" s="14">
        <v>153.74</v>
      </c>
      <c r="BG150" s="14">
        <v>9.39</v>
      </c>
      <c r="BJ150" s="14">
        <v>15.33</v>
      </c>
      <c r="BK150" s="14">
        <v>326.09000000000003</v>
      </c>
      <c r="BL150" s="14">
        <v>22.04</v>
      </c>
      <c r="BM150" s="14">
        <v>67.52000000000001</v>
      </c>
      <c r="BN150" s="14">
        <v>59.41</v>
      </c>
      <c r="BR150" s="14">
        <v>9.41</v>
      </c>
      <c r="BU150" s="14">
        <v>57.6</v>
      </c>
      <c r="BW150" s="14">
        <v>4.54</v>
      </c>
      <c r="BX150" s="14">
        <v>1</v>
      </c>
      <c r="CA150" s="14">
        <v>445.12</v>
      </c>
      <c r="CB150" s="14">
        <v>591</v>
      </c>
      <c r="CC150" s="14">
        <v>27.57</v>
      </c>
      <c r="CD150" s="14">
        <v>49.510000000000005</v>
      </c>
      <c r="CE150" s="14">
        <v>273.97000000000003</v>
      </c>
      <c r="CF150" s="14">
        <v>19</v>
      </c>
      <c r="CG150" s="14">
        <v>36.510000000000005</v>
      </c>
      <c r="CH150" s="14">
        <v>7.89</v>
      </c>
      <c r="CL150" s="14">
        <v>1</v>
      </c>
      <c r="CM150" s="14">
        <v>31.82</v>
      </c>
      <c r="CN150" s="14">
        <v>1.81</v>
      </c>
      <c r="CP150" s="14">
        <v>4.99</v>
      </c>
      <c r="CR150" s="14">
        <v>21.46</v>
      </c>
      <c r="CS150" s="14">
        <v>16.32</v>
      </c>
      <c r="CT150" s="14">
        <v>202.8</v>
      </c>
      <c r="CU150" s="14">
        <v>183.42000000000002</v>
      </c>
      <c r="CZ150" s="14">
        <v>13</v>
      </c>
      <c r="DC150" s="14">
        <v>9.98</v>
      </c>
      <c r="DE150" s="14">
        <v>0</v>
      </c>
      <c r="DF150" s="14">
        <v>140.26999999999998</v>
      </c>
      <c r="DG150" s="14">
        <v>0</v>
      </c>
      <c r="DJ150" s="14">
        <v>27.660000000000004</v>
      </c>
      <c r="DK150" s="14">
        <v>246.38</v>
      </c>
      <c r="DL150" s="14">
        <v>186.06</v>
      </c>
      <c r="DM150" s="14">
        <v>42.14</v>
      </c>
      <c r="DN150" s="14">
        <v>8.4</v>
      </c>
      <c r="DO150" s="14">
        <v>145.97999999999999</v>
      </c>
      <c r="DP150" s="14">
        <v>15.18</v>
      </c>
      <c r="DQ150" s="14">
        <v>15.58</v>
      </c>
      <c r="DR150" s="14">
        <v>263.77999999999997</v>
      </c>
      <c r="DS150" s="14">
        <v>4</v>
      </c>
      <c r="DT150" s="14">
        <v>106.48</v>
      </c>
      <c r="DU150" s="14">
        <v>56.649999999999991</v>
      </c>
      <c r="DV150" s="14">
        <v>6.84</v>
      </c>
      <c r="DW150" s="14">
        <v>55.72</v>
      </c>
      <c r="DX150" s="14">
        <v>197.88</v>
      </c>
      <c r="DY150" s="14">
        <v>16</v>
      </c>
      <c r="DZ150" s="14">
        <v>216.01</v>
      </c>
      <c r="EA150" s="14">
        <v>84.74</v>
      </c>
      <c r="EB150" s="14">
        <v>14.16</v>
      </c>
      <c r="EC150" s="14">
        <v>13.09</v>
      </c>
      <c r="ED150" s="14">
        <v>104.24000000000001</v>
      </c>
      <c r="EE150" s="14">
        <v>46.96</v>
      </c>
      <c r="EF150" s="14">
        <v>246.27</v>
      </c>
      <c r="EG150" s="14">
        <v>52.73</v>
      </c>
      <c r="EH150" s="14">
        <v>13.34</v>
      </c>
      <c r="EK150" s="14">
        <v>24.439999999999998</v>
      </c>
      <c r="EL150" s="14">
        <v>105.18</v>
      </c>
      <c r="ER150" s="14">
        <v>6</v>
      </c>
      <c r="ES150" s="14">
        <v>149.93</v>
      </c>
      <c r="ET150" s="14">
        <v>61.33</v>
      </c>
      <c r="EV150" s="14">
        <v>88.65</v>
      </c>
      <c r="EW150" s="14">
        <v>2.96</v>
      </c>
      <c r="EZ150" s="14">
        <v>410.88</v>
      </c>
      <c r="FA150" s="14">
        <v>24.27</v>
      </c>
      <c r="FB150" s="14">
        <v>183.52999999999997</v>
      </c>
      <c r="FC150" s="14">
        <v>3</v>
      </c>
      <c r="FE150" s="14">
        <v>1</v>
      </c>
      <c r="FM150" s="14">
        <v>140.51999999999998</v>
      </c>
      <c r="FN150" s="14">
        <v>46.9</v>
      </c>
      <c r="FP150" s="14">
        <v>171</v>
      </c>
      <c r="FQ150" s="14">
        <v>0.5</v>
      </c>
      <c r="FT150" s="14">
        <v>18.75</v>
      </c>
      <c r="FU150" s="14">
        <v>46</v>
      </c>
      <c r="FW150" s="14">
        <v>27.5</v>
      </c>
      <c r="FX150" s="14">
        <v>199.34</v>
      </c>
      <c r="FY150" s="14">
        <v>56.71</v>
      </c>
      <c r="FZ150" s="14">
        <v>37.71</v>
      </c>
      <c r="GA150" s="14">
        <v>99.58</v>
      </c>
      <c r="GC150" s="14">
        <v>42.32</v>
      </c>
      <c r="GD150" s="14">
        <v>121.5</v>
      </c>
      <c r="GE150" s="14">
        <v>3</v>
      </c>
      <c r="GF150" s="14">
        <v>3</v>
      </c>
      <c r="GH150" s="14">
        <v>14.52</v>
      </c>
      <c r="GI150" s="14">
        <v>3</v>
      </c>
      <c r="GJ150" s="14">
        <v>125.63</v>
      </c>
      <c r="GK150" s="14">
        <v>12</v>
      </c>
      <c r="GL150" s="14">
        <v>5</v>
      </c>
      <c r="GM150" s="14">
        <v>111.77000000000001</v>
      </c>
      <c r="GN150" s="14">
        <v>15.190000000000001</v>
      </c>
      <c r="GO150" s="14">
        <v>2.59</v>
      </c>
      <c r="GP150" s="14">
        <v>1</v>
      </c>
      <c r="GQ150" s="14">
        <v>5.18</v>
      </c>
      <c r="GS150" s="14">
        <v>11.75</v>
      </c>
      <c r="GT150" s="14">
        <v>182.93</v>
      </c>
      <c r="GV150" s="14">
        <v>6.43</v>
      </c>
      <c r="GZ150" s="14">
        <v>1</v>
      </c>
      <c r="HA150" s="14">
        <v>19.46</v>
      </c>
      <c r="HB150" s="14">
        <v>114.35</v>
      </c>
      <c r="HC150" s="14">
        <v>23</v>
      </c>
      <c r="HD150" s="14">
        <v>13.5</v>
      </c>
      <c r="HF150" s="14">
        <v>6.58</v>
      </c>
      <c r="HG150" s="14">
        <v>208.42</v>
      </c>
      <c r="HJ150" s="14">
        <v>8.69</v>
      </c>
      <c r="HL150" s="14">
        <v>34.269999999999996</v>
      </c>
      <c r="HO150" s="14">
        <v>159.29000000000002</v>
      </c>
      <c r="HP150" s="14">
        <v>54.14</v>
      </c>
      <c r="HS150" s="14">
        <v>1</v>
      </c>
      <c r="HT150" s="14">
        <v>173.99</v>
      </c>
      <c r="HV150" s="14">
        <v>38.409999999999997</v>
      </c>
      <c r="HW150" s="14">
        <v>7.88</v>
      </c>
      <c r="HY150" s="14">
        <v>31.659999999999997</v>
      </c>
      <c r="HZ150" s="14">
        <v>22.740000000000002</v>
      </c>
      <c r="IA150" s="14">
        <v>0.75</v>
      </c>
      <c r="IB150" s="14">
        <v>11.129999999999999</v>
      </c>
      <c r="IC150" s="14">
        <v>13</v>
      </c>
      <c r="ID150" s="14">
        <v>252.87</v>
      </c>
      <c r="IE150" s="26">
        <f t="shared" si="11"/>
        <v>10242.669999999996</v>
      </c>
      <c r="IF150" s="27">
        <f t="shared" si="12"/>
        <v>4145</v>
      </c>
      <c r="IG150" s="27">
        <f t="shared" si="13"/>
        <v>6097.6699999999964</v>
      </c>
      <c r="IH150" s="26">
        <v>8662.8783999999923</v>
      </c>
      <c r="II150" s="27">
        <v>3950.6784000000002</v>
      </c>
      <c r="IJ150" s="27">
        <f t="shared" si="14"/>
        <v>4712.1999999999916</v>
      </c>
    </row>
    <row r="151" spans="1:244" x14ac:dyDescent="0.2">
      <c r="A151" s="14" t="s">
        <v>156</v>
      </c>
      <c r="B151" s="14" t="str">
        <f t="shared" si="10"/>
        <v>36</v>
      </c>
      <c r="C151" s="14">
        <v>36016</v>
      </c>
      <c r="D151" s="14" t="s">
        <v>168</v>
      </c>
      <c r="M151" s="14">
        <v>6.52</v>
      </c>
      <c r="O151" s="14">
        <v>7.17</v>
      </c>
      <c r="AD151" s="14">
        <v>2</v>
      </c>
      <c r="AU151" s="14">
        <v>130.19</v>
      </c>
      <c r="AV151" s="14">
        <v>1</v>
      </c>
      <c r="BK151" s="14">
        <v>3</v>
      </c>
      <c r="BM151" s="14">
        <v>1</v>
      </c>
      <c r="CA151" s="14">
        <v>90.65</v>
      </c>
      <c r="CC151" s="14">
        <v>15.83</v>
      </c>
      <c r="CT151" s="14">
        <v>4</v>
      </c>
      <c r="DA151" s="14">
        <v>2.11</v>
      </c>
      <c r="DF151" s="14">
        <v>29.560000000000002</v>
      </c>
      <c r="DK151" s="14">
        <v>10</v>
      </c>
      <c r="DL151" s="14">
        <v>41.629999999999995</v>
      </c>
      <c r="DM151" s="14">
        <v>4.33</v>
      </c>
      <c r="DO151" s="14">
        <v>5</v>
      </c>
      <c r="DP151" s="14">
        <v>3.98</v>
      </c>
      <c r="DR151" s="14">
        <v>9</v>
      </c>
      <c r="DZ151" s="14">
        <v>9.7100000000000009</v>
      </c>
      <c r="EA151" s="14">
        <v>15.83</v>
      </c>
      <c r="ED151" s="14">
        <v>13.22</v>
      </c>
      <c r="EF151" s="14">
        <v>13.23</v>
      </c>
      <c r="EG151" s="14">
        <v>4.13</v>
      </c>
      <c r="EK151" s="14">
        <v>2</v>
      </c>
      <c r="EL151" s="14">
        <v>22.04</v>
      </c>
      <c r="ET151" s="14">
        <v>4</v>
      </c>
      <c r="EV151" s="14">
        <v>8.1300000000000008</v>
      </c>
      <c r="EW151" s="14">
        <v>0.5</v>
      </c>
      <c r="EX151" s="14">
        <v>4</v>
      </c>
      <c r="EZ151" s="14">
        <v>41.96</v>
      </c>
      <c r="FB151" s="14">
        <v>11.02</v>
      </c>
      <c r="FN151" s="14">
        <v>3</v>
      </c>
      <c r="FP151" s="14">
        <v>7.92</v>
      </c>
      <c r="FU151" s="14">
        <v>8.0599999999999987</v>
      </c>
      <c r="FX151" s="14">
        <v>9</v>
      </c>
      <c r="GA151" s="14">
        <v>2</v>
      </c>
      <c r="GD151" s="14">
        <v>5</v>
      </c>
      <c r="GJ151" s="14">
        <v>0.63</v>
      </c>
      <c r="GL151" s="14">
        <v>1</v>
      </c>
      <c r="GM151" s="14">
        <v>1</v>
      </c>
      <c r="GP151" s="14">
        <v>5</v>
      </c>
      <c r="HC151" s="14">
        <v>2</v>
      </c>
      <c r="HF151" s="14">
        <v>1.69</v>
      </c>
      <c r="HL151" s="14">
        <v>1</v>
      </c>
      <c r="HO151" s="14">
        <v>2</v>
      </c>
      <c r="HW151" s="14">
        <v>1</v>
      </c>
      <c r="HZ151" s="14">
        <v>2</v>
      </c>
      <c r="ID151" s="14">
        <v>7</v>
      </c>
      <c r="IE151" s="26">
        <f t="shared" si="11"/>
        <v>576.04</v>
      </c>
      <c r="IF151" s="27">
        <f t="shared" si="12"/>
        <v>263.47000000000003</v>
      </c>
      <c r="IG151" s="27">
        <f t="shared" si="13"/>
        <v>312.56999999999994</v>
      </c>
      <c r="IH151" s="26">
        <v>437.80759999999998</v>
      </c>
      <c r="II151" s="27">
        <v>193.66160000000005</v>
      </c>
      <c r="IJ151" s="27">
        <f t="shared" si="14"/>
        <v>244.14599999999993</v>
      </c>
    </row>
    <row r="152" spans="1:244" x14ac:dyDescent="0.2">
      <c r="A152" s="14" t="s">
        <v>156</v>
      </c>
      <c r="B152" s="14" t="str">
        <f t="shared" si="10"/>
        <v>36</v>
      </c>
      <c r="C152" s="14">
        <v>36017</v>
      </c>
      <c r="D152" s="14" t="s">
        <v>169</v>
      </c>
      <c r="I152" s="14">
        <v>38.65</v>
      </c>
      <c r="M152" s="14">
        <v>5.28</v>
      </c>
      <c r="O152" s="14">
        <v>13.55</v>
      </c>
      <c r="P152" s="14">
        <v>1</v>
      </c>
      <c r="X152" s="14">
        <v>4.2</v>
      </c>
      <c r="AD152" s="14">
        <v>5</v>
      </c>
      <c r="AG152" s="14">
        <v>4</v>
      </c>
      <c r="AW152" s="14">
        <v>2</v>
      </c>
      <c r="BF152" s="14">
        <v>18.829999999999998</v>
      </c>
      <c r="BK152" s="14">
        <v>24.82</v>
      </c>
      <c r="BL152" s="14">
        <v>2</v>
      </c>
      <c r="BM152" s="14">
        <v>21.09</v>
      </c>
      <c r="BN152" s="14">
        <v>2</v>
      </c>
      <c r="CA152" s="14">
        <v>0.82</v>
      </c>
      <c r="CB152" s="14">
        <v>7.66</v>
      </c>
      <c r="CH152" s="14">
        <v>63.01</v>
      </c>
      <c r="CR152" s="14">
        <v>2</v>
      </c>
      <c r="CT152" s="14">
        <v>5.0199999999999996</v>
      </c>
      <c r="CU152" s="14">
        <v>1</v>
      </c>
      <c r="CV152" s="14">
        <v>0.5</v>
      </c>
      <c r="DC152" s="14">
        <v>1</v>
      </c>
      <c r="DF152" s="14">
        <v>12.45</v>
      </c>
      <c r="DJ152" s="14">
        <v>4.8599999999999994</v>
      </c>
      <c r="DK152" s="14">
        <v>18.82</v>
      </c>
      <c r="DL152" s="14">
        <v>33.119999999999997</v>
      </c>
      <c r="DM152" s="14">
        <v>5</v>
      </c>
      <c r="DO152" s="14">
        <v>9.92</v>
      </c>
      <c r="DP152" s="14">
        <v>2</v>
      </c>
      <c r="DQ152" s="14">
        <v>1</v>
      </c>
      <c r="DR152" s="14">
        <v>24.25</v>
      </c>
      <c r="DS152" s="14">
        <v>1</v>
      </c>
      <c r="DU152" s="14">
        <v>1</v>
      </c>
      <c r="DW152" s="14">
        <v>2</v>
      </c>
      <c r="DY152" s="14">
        <v>1</v>
      </c>
      <c r="DZ152" s="14">
        <v>10.16</v>
      </c>
      <c r="EA152" s="14">
        <v>16.3</v>
      </c>
      <c r="EB152" s="14">
        <v>2</v>
      </c>
      <c r="ED152" s="14">
        <v>9.83</v>
      </c>
      <c r="EE152" s="14">
        <v>3.08</v>
      </c>
      <c r="EF152" s="14">
        <v>9</v>
      </c>
      <c r="EG152" s="14">
        <v>1</v>
      </c>
      <c r="EH152" s="14">
        <v>2</v>
      </c>
      <c r="EK152" s="14">
        <v>3.08</v>
      </c>
      <c r="EL152" s="14">
        <v>11.530000000000001</v>
      </c>
      <c r="ES152" s="14">
        <v>17.41</v>
      </c>
      <c r="ET152" s="14">
        <v>5</v>
      </c>
      <c r="EV152" s="14">
        <v>2.4500000000000002</v>
      </c>
      <c r="EW152" s="14">
        <v>0.65</v>
      </c>
      <c r="EZ152" s="14">
        <v>42.849999999999994</v>
      </c>
      <c r="FA152" s="14">
        <v>4.82</v>
      </c>
      <c r="FB152" s="14">
        <v>17.380000000000003</v>
      </c>
      <c r="FM152" s="14">
        <v>7.83</v>
      </c>
      <c r="FN152" s="14">
        <v>0.5</v>
      </c>
      <c r="FP152" s="14">
        <v>10</v>
      </c>
      <c r="FT152" s="14">
        <v>1</v>
      </c>
      <c r="FU152" s="14">
        <v>1</v>
      </c>
      <c r="FW152" s="14">
        <v>0</v>
      </c>
      <c r="FX152" s="14">
        <v>10</v>
      </c>
      <c r="FY152" s="14">
        <v>1</v>
      </c>
      <c r="FZ152" s="14">
        <v>2</v>
      </c>
      <c r="GA152" s="14">
        <v>3</v>
      </c>
      <c r="GC152" s="14">
        <v>5</v>
      </c>
      <c r="GD152" s="14">
        <v>8</v>
      </c>
      <c r="GJ152" s="14">
        <v>8</v>
      </c>
      <c r="GK152" s="14">
        <v>1</v>
      </c>
      <c r="GL152" s="14">
        <v>3</v>
      </c>
      <c r="GM152" s="14">
        <v>8</v>
      </c>
      <c r="GN152" s="14">
        <v>4</v>
      </c>
      <c r="GP152" s="14">
        <v>1</v>
      </c>
      <c r="HB152" s="14">
        <v>3</v>
      </c>
      <c r="HC152" s="14">
        <v>5</v>
      </c>
      <c r="HG152" s="14">
        <v>7.25</v>
      </c>
      <c r="HL152" s="14">
        <v>2</v>
      </c>
      <c r="HO152" s="14">
        <v>7</v>
      </c>
      <c r="HP152" s="14">
        <v>3</v>
      </c>
      <c r="HQ152" s="14">
        <v>19.2</v>
      </c>
      <c r="HT152" s="14">
        <v>3.61</v>
      </c>
      <c r="HV152" s="14">
        <v>8.6999999999999993</v>
      </c>
      <c r="IC152" s="14">
        <v>1</v>
      </c>
      <c r="ID152" s="14">
        <v>8.5</v>
      </c>
      <c r="IE152" s="26">
        <f t="shared" si="11"/>
        <v>640.98000000000013</v>
      </c>
      <c r="IF152" s="27">
        <f t="shared" si="12"/>
        <v>223.43</v>
      </c>
      <c r="IG152" s="27">
        <f t="shared" si="13"/>
        <v>417.55000000000013</v>
      </c>
      <c r="IH152" s="26">
        <v>593.0315999999998</v>
      </c>
      <c r="II152" s="27">
        <v>229.22559999999999</v>
      </c>
      <c r="IJ152" s="27">
        <f t="shared" si="14"/>
        <v>363.80599999999981</v>
      </c>
    </row>
    <row r="153" spans="1:244" x14ac:dyDescent="0.2">
      <c r="A153" s="14" t="s">
        <v>156</v>
      </c>
      <c r="B153" s="14" t="str">
        <f t="shared" si="10"/>
        <v>36</v>
      </c>
      <c r="C153" s="14">
        <v>36018</v>
      </c>
      <c r="D153" s="14" t="s">
        <v>170</v>
      </c>
      <c r="I153" s="14">
        <v>5</v>
      </c>
      <c r="M153" s="14">
        <v>5.43</v>
      </c>
      <c r="O153" s="14">
        <v>4.24</v>
      </c>
      <c r="P153" s="14">
        <v>8.34</v>
      </c>
      <c r="Z153" s="14">
        <v>1</v>
      </c>
      <c r="AC153" s="14">
        <v>17.47</v>
      </c>
      <c r="AD153" s="14">
        <v>3</v>
      </c>
      <c r="AV153" s="14">
        <v>1</v>
      </c>
      <c r="BF153" s="14">
        <v>2</v>
      </c>
      <c r="BK153" s="14">
        <v>64.84</v>
      </c>
      <c r="BM153" s="14">
        <v>1</v>
      </c>
      <c r="CE153" s="14">
        <v>0</v>
      </c>
      <c r="CM153" s="14">
        <v>4.25</v>
      </c>
      <c r="CU153" s="14">
        <v>1.98</v>
      </c>
      <c r="CV153" s="14">
        <v>1.91</v>
      </c>
      <c r="CZ153" s="14">
        <v>0.9</v>
      </c>
      <c r="DF153" s="14">
        <v>12.83</v>
      </c>
      <c r="DJ153" s="14">
        <v>17.059999999999999</v>
      </c>
      <c r="DK153" s="14">
        <v>23.16</v>
      </c>
      <c r="DL153" s="14">
        <v>49.06</v>
      </c>
      <c r="DM153" s="14">
        <v>13.12</v>
      </c>
      <c r="DO153" s="14">
        <v>21.62</v>
      </c>
      <c r="DR153" s="14">
        <v>8</v>
      </c>
      <c r="DS153" s="14">
        <v>2</v>
      </c>
      <c r="DT153" s="14">
        <v>2</v>
      </c>
      <c r="DX153" s="14">
        <v>7.34</v>
      </c>
      <c r="DZ153" s="14">
        <v>11.34</v>
      </c>
      <c r="EA153" s="14">
        <v>13.25</v>
      </c>
      <c r="EB153" s="14">
        <v>3</v>
      </c>
      <c r="ED153" s="14">
        <v>6.24</v>
      </c>
      <c r="EF153" s="14">
        <v>18.600000000000001</v>
      </c>
      <c r="EG153" s="14">
        <v>8.98</v>
      </c>
      <c r="EL153" s="14">
        <v>15.77</v>
      </c>
      <c r="ET153" s="14">
        <v>3</v>
      </c>
      <c r="EV153" s="14">
        <v>9.99</v>
      </c>
      <c r="EW153" s="14">
        <v>2.81</v>
      </c>
      <c r="EX153" s="14">
        <v>6.74</v>
      </c>
      <c r="EZ153" s="14">
        <v>44.69</v>
      </c>
      <c r="FB153" s="14">
        <v>21.57</v>
      </c>
      <c r="FG153" s="14">
        <v>2</v>
      </c>
      <c r="FN153" s="14">
        <v>0.25</v>
      </c>
      <c r="FP153" s="14">
        <v>19.649999999999999</v>
      </c>
      <c r="FU153" s="14">
        <v>2</v>
      </c>
      <c r="FX153" s="14">
        <v>2.5</v>
      </c>
      <c r="FY153" s="14">
        <v>2</v>
      </c>
      <c r="FZ153" s="14">
        <v>5.83</v>
      </c>
      <c r="GA153" s="14">
        <v>6.32</v>
      </c>
      <c r="GC153" s="14">
        <v>2.8</v>
      </c>
      <c r="GD153" s="14">
        <v>8.84</v>
      </c>
      <c r="GE153" s="14">
        <v>1</v>
      </c>
      <c r="GH153" s="14">
        <v>0.88</v>
      </c>
      <c r="GJ153" s="14">
        <v>1</v>
      </c>
      <c r="GM153" s="14">
        <v>1</v>
      </c>
      <c r="HC153" s="14">
        <v>1</v>
      </c>
      <c r="HG153" s="14">
        <v>2</v>
      </c>
      <c r="HO153" s="14">
        <v>7.71</v>
      </c>
      <c r="HP153" s="14">
        <v>3</v>
      </c>
      <c r="HV153" s="14">
        <v>1.81</v>
      </c>
      <c r="HW153" s="14">
        <v>2</v>
      </c>
      <c r="HZ153" s="14">
        <v>3.72</v>
      </c>
      <c r="ID153" s="14">
        <v>18.149999999999999</v>
      </c>
      <c r="IE153" s="26">
        <f t="shared" si="11"/>
        <v>539.9899999999999</v>
      </c>
      <c r="IF153" s="27">
        <f t="shared" si="12"/>
        <v>122.36</v>
      </c>
      <c r="IG153" s="27">
        <f t="shared" si="13"/>
        <v>417.62999999999988</v>
      </c>
      <c r="IH153" s="26">
        <v>529.92520000000002</v>
      </c>
      <c r="II153" s="27">
        <v>196.6772</v>
      </c>
      <c r="IJ153" s="27">
        <f t="shared" si="14"/>
        <v>333.24800000000005</v>
      </c>
    </row>
    <row r="154" spans="1:244" x14ac:dyDescent="0.2">
      <c r="A154" s="14" t="s">
        <v>156</v>
      </c>
      <c r="B154" s="14" t="str">
        <f t="shared" si="10"/>
        <v>36</v>
      </c>
      <c r="C154" s="14">
        <v>36019</v>
      </c>
      <c r="D154" s="14" t="s">
        <v>171</v>
      </c>
      <c r="G154" s="14">
        <v>17.95</v>
      </c>
      <c r="I154" s="14">
        <v>5</v>
      </c>
      <c r="M154" s="14">
        <v>34.33</v>
      </c>
      <c r="O154" s="14">
        <v>33.43</v>
      </c>
      <c r="P154" s="14">
        <v>9.64</v>
      </c>
      <c r="R154" s="14">
        <v>6</v>
      </c>
      <c r="T154" s="14">
        <v>2</v>
      </c>
      <c r="W154" s="14">
        <v>8.65</v>
      </c>
      <c r="X154" s="14">
        <v>9.5399999999999991</v>
      </c>
      <c r="Z154" s="14">
        <v>4.71</v>
      </c>
      <c r="AD154" s="14">
        <v>14.98</v>
      </c>
      <c r="AF154" s="14">
        <v>112.19</v>
      </c>
      <c r="AG154" s="14">
        <v>15</v>
      </c>
      <c r="AL154" s="14">
        <v>2</v>
      </c>
      <c r="AM154" s="14">
        <v>5</v>
      </c>
      <c r="AN154" s="14">
        <v>9.9600000000000009</v>
      </c>
      <c r="AR154" s="14">
        <v>8.73</v>
      </c>
      <c r="AU154" s="14">
        <v>607.92000000000007</v>
      </c>
      <c r="AV154" s="14">
        <v>26.05</v>
      </c>
      <c r="AZ154" s="14">
        <v>7.08</v>
      </c>
      <c r="BB154" s="14">
        <v>12.16</v>
      </c>
      <c r="BE154" s="14">
        <v>17.579999999999998</v>
      </c>
      <c r="BF154" s="14">
        <v>158.24</v>
      </c>
      <c r="BH154" s="14">
        <v>42.2</v>
      </c>
      <c r="BK154" s="14">
        <v>61.41</v>
      </c>
      <c r="BL154" s="14">
        <v>7</v>
      </c>
      <c r="BM154" s="14">
        <v>3.59</v>
      </c>
      <c r="BN154" s="14">
        <v>13.71</v>
      </c>
      <c r="BU154" s="14">
        <v>30.59</v>
      </c>
      <c r="BV154" s="14">
        <v>5</v>
      </c>
      <c r="BX154" s="14">
        <v>3.81</v>
      </c>
      <c r="BZ154" s="14">
        <v>2</v>
      </c>
      <c r="CA154" s="14">
        <v>1</v>
      </c>
      <c r="CB154" s="14">
        <v>144.94</v>
      </c>
      <c r="CE154" s="14">
        <v>161.66</v>
      </c>
      <c r="CF154" s="14">
        <v>2019</v>
      </c>
      <c r="CH154" s="14">
        <v>215.78000000000003</v>
      </c>
      <c r="CL154" s="14">
        <v>4</v>
      </c>
      <c r="CM154" s="14">
        <v>4</v>
      </c>
      <c r="CR154" s="14">
        <v>4</v>
      </c>
      <c r="CT154" s="14">
        <v>148.71</v>
      </c>
      <c r="CU154" s="14">
        <v>48.480000000000004</v>
      </c>
      <c r="CV154" s="14">
        <v>10</v>
      </c>
      <c r="DF154" s="14">
        <v>88.5</v>
      </c>
      <c r="DJ154" s="14">
        <v>9.9600000000000009</v>
      </c>
      <c r="DK154" s="14">
        <v>162.44</v>
      </c>
      <c r="DL154" s="14">
        <v>111.53999999999999</v>
      </c>
      <c r="DM154" s="14">
        <v>63.22</v>
      </c>
      <c r="DN154" s="14">
        <v>6</v>
      </c>
      <c r="DO154" s="14">
        <v>177.41</v>
      </c>
      <c r="DP154" s="14">
        <v>24.16</v>
      </c>
      <c r="DQ154" s="14">
        <v>5.98</v>
      </c>
      <c r="DR154" s="14">
        <v>85.09</v>
      </c>
      <c r="DS154" s="14">
        <v>2</v>
      </c>
      <c r="DT154" s="14">
        <v>35.97</v>
      </c>
      <c r="DU154" s="14">
        <v>35.269999999999996</v>
      </c>
      <c r="DV154" s="14">
        <v>3</v>
      </c>
      <c r="DW154" s="14">
        <v>167.32</v>
      </c>
      <c r="DX154" s="14">
        <v>118.22999999999999</v>
      </c>
      <c r="DY154" s="14">
        <v>4</v>
      </c>
      <c r="DZ154" s="14">
        <v>41.7</v>
      </c>
      <c r="EA154" s="14">
        <v>54.1</v>
      </c>
      <c r="EB154" s="14">
        <v>20.48</v>
      </c>
      <c r="EC154" s="14">
        <v>22.46</v>
      </c>
      <c r="ED154" s="14">
        <v>43.48</v>
      </c>
      <c r="EE154" s="14">
        <v>36.870000000000005</v>
      </c>
      <c r="EF154" s="14">
        <v>111.19000000000001</v>
      </c>
      <c r="EG154" s="14">
        <v>56.31</v>
      </c>
      <c r="EH154" s="14">
        <v>12.96</v>
      </c>
      <c r="EK154" s="14">
        <v>17</v>
      </c>
      <c r="EL154" s="14">
        <v>74.320000000000007</v>
      </c>
      <c r="ER154" s="14">
        <v>28.74</v>
      </c>
      <c r="ES154" s="14">
        <v>11.56</v>
      </c>
      <c r="ET154" s="14">
        <v>16.54</v>
      </c>
      <c r="EU154" s="14">
        <v>1</v>
      </c>
      <c r="EV154" s="14">
        <v>43.54</v>
      </c>
      <c r="EW154" s="14">
        <v>7.62</v>
      </c>
      <c r="EZ154" s="14">
        <v>319.31</v>
      </c>
      <c r="FA154" s="14">
        <v>73.81</v>
      </c>
      <c r="FB154" s="14">
        <v>104.19</v>
      </c>
      <c r="FF154" s="14">
        <v>2</v>
      </c>
      <c r="FL154" s="14">
        <v>2</v>
      </c>
      <c r="FM154" s="14">
        <v>148.93</v>
      </c>
      <c r="FN154" s="14">
        <v>3.55</v>
      </c>
      <c r="FO154" s="14">
        <v>1</v>
      </c>
      <c r="FP154" s="14">
        <v>85.759999999999991</v>
      </c>
      <c r="FQ154" s="14">
        <v>0.5</v>
      </c>
      <c r="FR154" s="14">
        <v>2.2200000000000002</v>
      </c>
      <c r="FT154" s="14">
        <v>2</v>
      </c>
      <c r="FU154" s="14">
        <v>21.92</v>
      </c>
      <c r="FW154" s="14">
        <v>4.9400000000000004</v>
      </c>
      <c r="FX154" s="14">
        <v>127.75999999999999</v>
      </c>
      <c r="FY154" s="14">
        <v>25.96</v>
      </c>
      <c r="FZ154" s="14">
        <v>24.61</v>
      </c>
      <c r="GA154" s="14">
        <v>48.69</v>
      </c>
      <c r="GC154" s="14">
        <v>35.58</v>
      </c>
      <c r="GD154" s="14">
        <v>48.73</v>
      </c>
      <c r="GE154" s="14">
        <v>36.61</v>
      </c>
      <c r="GF154" s="14">
        <v>3</v>
      </c>
      <c r="GH154" s="14">
        <v>28.119999999999997</v>
      </c>
      <c r="GI154" s="14">
        <v>2</v>
      </c>
      <c r="GJ154" s="14">
        <v>71.2</v>
      </c>
      <c r="GK154" s="14">
        <v>16.670000000000002</v>
      </c>
      <c r="GL154" s="14">
        <v>4</v>
      </c>
      <c r="GM154" s="14">
        <v>66.800000000000011</v>
      </c>
      <c r="GN154" s="14">
        <v>7</v>
      </c>
      <c r="GO154" s="14">
        <v>25.07</v>
      </c>
      <c r="GQ154" s="14">
        <v>1.76</v>
      </c>
      <c r="GT154" s="14">
        <v>212.33999999999997</v>
      </c>
      <c r="GV154" s="14">
        <v>7.33</v>
      </c>
      <c r="HB154" s="14">
        <v>106.31</v>
      </c>
      <c r="HC154" s="14">
        <v>14.44</v>
      </c>
      <c r="HG154" s="14">
        <v>155.30000000000001</v>
      </c>
      <c r="HL154" s="14">
        <v>50.26</v>
      </c>
      <c r="HO154" s="14">
        <v>59.08</v>
      </c>
      <c r="HP154" s="14">
        <v>36.230000000000004</v>
      </c>
      <c r="HQ154" s="14">
        <v>34.909999999999997</v>
      </c>
      <c r="HS154" s="14">
        <v>80.819999999999993</v>
      </c>
      <c r="HT154" s="14">
        <v>4.88</v>
      </c>
      <c r="HU154" s="14">
        <v>2</v>
      </c>
      <c r="HW154" s="14">
        <v>120.97</v>
      </c>
      <c r="HY154" s="14">
        <v>6.94</v>
      </c>
      <c r="HZ154" s="14">
        <v>982.88</v>
      </c>
      <c r="IA154" s="14">
        <v>2.57</v>
      </c>
      <c r="IB154" s="14">
        <v>1</v>
      </c>
      <c r="IC154" s="14">
        <v>6.75</v>
      </c>
      <c r="ID154" s="14">
        <v>133.30000000000001</v>
      </c>
      <c r="IE154" s="26">
        <f t="shared" si="11"/>
        <v>9122.9799999999959</v>
      </c>
      <c r="IF154" s="27">
        <f t="shared" si="12"/>
        <v>4041.0700000000006</v>
      </c>
      <c r="IG154" s="27">
        <f t="shared" si="13"/>
        <v>5081.9099999999953</v>
      </c>
      <c r="IH154" s="26">
        <v>8006.8063999999995</v>
      </c>
      <c r="II154" s="27">
        <v>2792.3664000000003</v>
      </c>
      <c r="IJ154" s="27">
        <f t="shared" si="14"/>
        <v>5214.4399999999987</v>
      </c>
    </row>
    <row r="155" spans="1:244" x14ac:dyDescent="0.2">
      <c r="A155" s="14" t="s">
        <v>156</v>
      </c>
      <c r="B155" s="14" t="str">
        <f t="shared" si="10"/>
        <v>36</v>
      </c>
      <c r="C155" s="14">
        <v>36020</v>
      </c>
      <c r="D155" s="14" t="s">
        <v>172</v>
      </c>
      <c r="F155" s="14">
        <v>0</v>
      </c>
      <c r="I155" s="14">
        <v>27.880000000000003</v>
      </c>
      <c r="M155" s="14">
        <v>3.82</v>
      </c>
      <c r="N155" s="14">
        <v>6.83</v>
      </c>
      <c r="O155" s="14">
        <v>14.780000000000001</v>
      </c>
      <c r="Q155" s="14">
        <v>3</v>
      </c>
      <c r="W155" s="14">
        <v>1</v>
      </c>
      <c r="X155" s="14">
        <v>1</v>
      </c>
      <c r="Z155" s="14">
        <v>29.27</v>
      </c>
      <c r="AD155" s="14">
        <v>14.43</v>
      </c>
      <c r="AG155" s="14">
        <v>1.96</v>
      </c>
      <c r="AJ155" s="14">
        <v>5</v>
      </c>
      <c r="AN155" s="14">
        <v>1</v>
      </c>
      <c r="AR155" s="14">
        <v>76.37</v>
      </c>
      <c r="AU155" s="14">
        <v>40</v>
      </c>
      <c r="AX155" s="14">
        <v>5.5</v>
      </c>
      <c r="AY155" s="14">
        <v>4</v>
      </c>
      <c r="AZ155" s="14">
        <v>1</v>
      </c>
      <c r="BF155" s="14">
        <v>94.949999999999989</v>
      </c>
      <c r="BK155" s="14">
        <v>519.39</v>
      </c>
      <c r="BM155" s="14">
        <v>2</v>
      </c>
      <c r="BU155" s="14">
        <v>7.69</v>
      </c>
      <c r="CA155" s="14">
        <v>8.09</v>
      </c>
      <c r="CB155" s="14">
        <v>32.340000000000003</v>
      </c>
      <c r="CC155" s="14">
        <v>12.9</v>
      </c>
      <c r="CE155" s="14">
        <v>8.8800000000000008</v>
      </c>
      <c r="CM155" s="14">
        <v>19.759999999999998</v>
      </c>
      <c r="CR155" s="14">
        <v>1</v>
      </c>
      <c r="CT155" s="14">
        <v>5</v>
      </c>
      <c r="CU155" s="14">
        <v>14.06</v>
      </c>
      <c r="CV155" s="14">
        <v>0</v>
      </c>
      <c r="DF155" s="14">
        <v>8</v>
      </c>
      <c r="DG155" s="14">
        <v>105.37</v>
      </c>
      <c r="DJ155" s="14">
        <v>3</v>
      </c>
      <c r="DK155" s="14">
        <v>20.260000000000002</v>
      </c>
      <c r="DL155" s="14">
        <v>42.63</v>
      </c>
      <c r="DM155" s="14">
        <v>4.08</v>
      </c>
      <c r="DN155" s="14">
        <v>3.18</v>
      </c>
      <c r="DO155" s="14">
        <v>20</v>
      </c>
      <c r="DP155" s="14">
        <v>5.27</v>
      </c>
      <c r="DR155" s="14">
        <v>18</v>
      </c>
      <c r="DT155" s="14">
        <v>8</v>
      </c>
      <c r="DU155" s="14">
        <v>6</v>
      </c>
      <c r="DX155" s="14">
        <v>19.060000000000002</v>
      </c>
      <c r="DY155" s="14">
        <v>2</v>
      </c>
      <c r="DZ155" s="14">
        <v>20.079999999999998</v>
      </c>
      <c r="EA155" s="14">
        <v>9.42</v>
      </c>
      <c r="EB155" s="14">
        <v>10.58</v>
      </c>
      <c r="ED155" s="14">
        <v>20</v>
      </c>
      <c r="EE155" s="14">
        <v>7.62</v>
      </c>
      <c r="EF155" s="14">
        <v>15.63</v>
      </c>
      <c r="EG155" s="14">
        <v>12.969999999999999</v>
      </c>
      <c r="EH155" s="14">
        <v>2.8</v>
      </c>
      <c r="EL155" s="14">
        <v>75.45</v>
      </c>
      <c r="ES155" s="14">
        <v>2.21</v>
      </c>
      <c r="ET155" s="14">
        <v>5</v>
      </c>
      <c r="EU155" s="14">
        <v>2</v>
      </c>
      <c r="EZ155" s="14">
        <v>58.93</v>
      </c>
      <c r="FB155" s="14">
        <v>16</v>
      </c>
      <c r="FM155" s="14">
        <v>4.88</v>
      </c>
      <c r="FN155" s="14">
        <v>5</v>
      </c>
      <c r="FP155" s="14">
        <v>10</v>
      </c>
      <c r="FQ155" s="14">
        <v>0</v>
      </c>
      <c r="FU155" s="14">
        <v>6.71</v>
      </c>
      <c r="FW155" s="14">
        <v>2</v>
      </c>
      <c r="FX155" s="14">
        <v>19.93</v>
      </c>
      <c r="FY155" s="14">
        <v>3</v>
      </c>
      <c r="FZ155" s="14">
        <v>2</v>
      </c>
      <c r="GA155" s="14">
        <v>2</v>
      </c>
      <c r="GC155" s="14">
        <v>2</v>
      </c>
      <c r="GD155" s="14">
        <v>7</v>
      </c>
      <c r="GF155" s="14">
        <v>1</v>
      </c>
      <c r="GJ155" s="14">
        <v>5</v>
      </c>
      <c r="GK155" s="14">
        <v>1</v>
      </c>
      <c r="GM155" s="14">
        <v>9.25</v>
      </c>
      <c r="GT155" s="14">
        <v>2.67</v>
      </c>
      <c r="HB155" s="14">
        <v>4</v>
      </c>
      <c r="HC155" s="14">
        <v>10.9</v>
      </c>
      <c r="HD155" s="14">
        <v>1</v>
      </c>
      <c r="HL155" s="14">
        <v>1</v>
      </c>
      <c r="HO155" s="14">
        <v>16.579999999999998</v>
      </c>
      <c r="HP155" s="14">
        <v>5.75</v>
      </c>
      <c r="HS155" s="14">
        <v>64.38</v>
      </c>
      <c r="HV155" s="14">
        <v>3.97</v>
      </c>
      <c r="IB155" s="14">
        <v>1</v>
      </c>
      <c r="IC155" s="14">
        <v>1</v>
      </c>
      <c r="ID155" s="14">
        <v>18.649999999999999</v>
      </c>
      <c r="IE155" s="26">
        <f t="shared" si="11"/>
        <v>1698.1100000000004</v>
      </c>
      <c r="IF155" s="27">
        <f t="shared" si="12"/>
        <v>962.9</v>
      </c>
      <c r="IG155" s="27">
        <f t="shared" si="13"/>
        <v>735.21000000000038</v>
      </c>
      <c r="IH155" s="26">
        <v>1913.4584</v>
      </c>
      <c r="II155" s="27">
        <v>1344.1584</v>
      </c>
      <c r="IJ155" s="27">
        <f t="shared" si="14"/>
        <v>569.29999999999995</v>
      </c>
    </row>
    <row r="156" spans="1:244" x14ac:dyDescent="0.2">
      <c r="A156" s="14" t="s">
        <v>150</v>
      </c>
      <c r="B156" s="14" t="str">
        <f t="shared" si="10"/>
        <v>36</v>
      </c>
      <c r="C156" s="14">
        <v>36021</v>
      </c>
      <c r="D156" s="14" t="s">
        <v>173</v>
      </c>
      <c r="I156" s="14">
        <v>6.83</v>
      </c>
      <c r="M156" s="14">
        <v>1</v>
      </c>
      <c r="O156" s="14">
        <v>27.33</v>
      </c>
      <c r="P156" s="14">
        <v>169.62</v>
      </c>
      <c r="T156" s="14">
        <v>26.91</v>
      </c>
      <c r="U156" s="14">
        <v>2.99</v>
      </c>
      <c r="V156" s="14">
        <v>8.18</v>
      </c>
      <c r="W156" s="14">
        <v>28.009999999999998</v>
      </c>
      <c r="X156" s="14">
        <v>48.54</v>
      </c>
      <c r="Z156" s="14">
        <v>9.4</v>
      </c>
      <c r="AA156" s="14">
        <v>1</v>
      </c>
      <c r="AD156" s="14">
        <v>27.78</v>
      </c>
      <c r="AG156" s="14">
        <v>3.73</v>
      </c>
      <c r="AM156" s="14">
        <v>29.2</v>
      </c>
      <c r="AO156" s="14">
        <v>77.820000000000007</v>
      </c>
      <c r="AP156" s="14">
        <v>6.48</v>
      </c>
      <c r="AR156" s="14">
        <v>111.15</v>
      </c>
      <c r="AX156" s="14">
        <v>2</v>
      </c>
      <c r="AY156" s="14">
        <v>2</v>
      </c>
      <c r="BF156" s="14">
        <v>26.61</v>
      </c>
      <c r="BK156" s="14">
        <v>61.64</v>
      </c>
      <c r="BM156" s="14">
        <v>11</v>
      </c>
      <c r="BN156" s="14">
        <v>1</v>
      </c>
      <c r="BS156" s="14">
        <v>265.79999999999995</v>
      </c>
      <c r="BU156" s="14">
        <v>21.22</v>
      </c>
      <c r="BW156" s="14">
        <v>22.09</v>
      </c>
      <c r="CA156" s="14">
        <v>14.64</v>
      </c>
      <c r="CB156" s="14">
        <v>57.67</v>
      </c>
      <c r="CC156" s="14">
        <v>6.08</v>
      </c>
      <c r="CE156" s="14">
        <v>65</v>
      </c>
      <c r="CH156" s="14">
        <v>1</v>
      </c>
      <c r="CR156" s="14">
        <v>616.38</v>
      </c>
      <c r="CT156" s="14">
        <v>9.9499999999999993</v>
      </c>
      <c r="CU156" s="14">
        <v>8.5</v>
      </c>
      <c r="DB156" s="14">
        <v>2</v>
      </c>
      <c r="DF156" s="14">
        <v>38.36</v>
      </c>
      <c r="DJ156" s="14">
        <v>2</v>
      </c>
      <c r="DK156" s="14">
        <v>83.14</v>
      </c>
      <c r="DL156" s="14">
        <v>61.14</v>
      </c>
      <c r="DM156" s="14">
        <v>5</v>
      </c>
      <c r="DN156" s="14">
        <v>14.94</v>
      </c>
      <c r="DO156" s="14">
        <v>35.56</v>
      </c>
      <c r="DP156" s="14">
        <v>12</v>
      </c>
      <c r="DQ156" s="14">
        <v>3</v>
      </c>
      <c r="DR156" s="14">
        <v>26.86</v>
      </c>
      <c r="DT156" s="14">
        <v>13.27</v>
      </c>
      <c r="DU156" s="14">
        <v>34.269999999999996</v>
      </c>
      <c r="DV156" s="14">
        <v>1</v>
      </c>
      <c r="DW156" s="14">
        <v>28.9</v>
      </c>
      <c r="DX156" s="14">
        <v>23.33</v>
      </c>
      <c r="DY156" s="14">
        <v>2</v>
      </c>
      <c r="DZ156" s="14">
        <v>28.22</v>
      </c>
      <c r="EA156" s="14">
        <v>17.149999999999999</v>
      </c>
      <c r="EB156" s="14">
        <v>4.0599999999999996</v>
      </c>
      <c r="ED156" s="14">
        <v>14.3</v>
      </c>
      <c r="EE156" s="14">
        <v>3</v>
      </c>
      <c r="EF156" s="14">
        <v>26.23</v>
      </c>
      <c r="EG156" s="14">
        <v>11</v>
      </c>
      <c r="EH156" s="14">
        <v>1</v>
      </c>
      <c r="EK156" s="14">
        <v>15.43</v>
      </c>
      <c r="EL156" s="14">
        <v>30.11</v>
      </c>
      <c r="ET156" s="14">
        <v>5</v>
      </c>
      <c r="EV156" s="14">
        <v>7.6</v>
      </c>
      <c r="EW156" s="14">
        <v>2</v>
      </c>
      <c r="EZ156" s="14">
        <v>86.539999999999992</v>
      </c>
      <c r="FA156" s="14">
        <v>159.72999999999999</v>
      </c>
      <c r="FB156" s="14">
        <v>22.37</v>
      </c>
      <c r="FM156" s="14">
        <v>4</v>
      </c>
      <c r="FN156" s="14">
        <v>12.09</v>
      </c>
      <c r="FO156" s="14">
        <v>1</v>
      </c>
      <c r="FP156" s="14">
        <v>37.5</v>
      </c>
      <c r="FT156" s="14">
        <v>4</v>
      </c>
      <c r="FU156" s="14">
        <v>4</v>
      </c>
      <c r="FW156" s="14">
        <v>6</v>
      </c>
      <c r="FX156" s="14">
        <v>20</v>
      </c>
      <c r="FY156" s="14">
        <v>1</v>
      </c>
      <c r="FZ156" s="14">
        <v>4</v>
      </c>
      <c r="GA156" s="14">
        <v>9.85</v>
      </c>
      <c r="GC156" s="14">
        <v>15.95</v>
      </c>
      <c r="GD156" s="14">
        <v>25</v>
      </c>
      <c r="GE156" s="14">
        <v>3.8</v>
      </c>
      <c r="GF156" s="14">
        <v>7.75</v>
      </c>
      <c r="GG156" s="14">
        <v>0.92</v>
      </c>
      <c r="GJ156" s="14">
        <v>4.79</v>
      </c>
      <c r="GK156" s="14">
        <v>2.33</v>
      </c>
      <c r="GL156" s="14">
        <v>1</v>
      </c>
      <c r="GM156" s="14">
        <v>18.98</v>
      </c>
      <c r="GN156" s="14">
        <v>4</v>
      </c>
      <c r="GQ156" s="14">
        <v>2.16</v>
      </c>
      <c r="GT156" s="14">
        <v>34.56</v>
      </c>
      <c r="GV156" s="14">
        <v>1</v>
      </c>
      <c r="HB156" s="14">
        <v>1</v>
      </c>
      <c r="HD156" s="14">
        <v>1</v>
      </c>
      <c r="HG156" s="14">
        <v>4.55</v>
      </c>
      <c r="HL156" s="14">
        <v>2</v>
      </c>
      <c r="HO156" s="14">
        <v>11</v>
      </c>
      <c r="HP156" s="14">
        <v>12.98</v>
      </c>
      <c r="HT156" s="14">
        <v>3.05</v>
      </c>
      <c r="HV156" s="14">
        <v>2</v>
      </c>
      <c r="HW156" s="14">
        <v>1</v>
      </c>
      <c r="HY156" s="14">
        <v>4</v>
      </c>
      <c r="HZ156" s="14">
        <v>2</v>
      </c>
      <c r="IB156" s="14">
        <v>0.86</v>
      </c>
      <c r="IC156" s="14">
        <v>1</v>
      </c>
      <c r="ID156" s="14">
        <v>63.05</v>
      </c>
      <c r="IE156" s="26">
        <f t="shared" si="11"/>
        <v>2934.2300000000005</v>
      </c>
      <c r="IF156" s="27">
        <f t="shared" si="12"/>
        <v>1780.55</v>
      </c>
      <c r="IG156" s="27">
        <f t="shared" si="13"/>
        <v>1153.6800000000005</v>
      </c>
      <c r="IH156" s="26">
        <v>2751.9480000000008</v>
      </c>
      <c r="II156" s="27">
        <v>1601.7720000000002</v>
      </c>
      <c r="IJ156" s="27">
        <f t="shared" si="14"/>
        <v>1150.1760000000006</v>
      </c>
    </row>
    <row r="157" spans="1:244" x14ac:dyDescent="0.2">
      <c r="A157" s="14" t="s">
        <v>150</v>
      </c>
      <c r="B157" s="14" t="str">
        <f t="shared" si="10"/>
        <v>36</v>
      </c>
      <c r="C157" s="14">
        <v>36022</v>
      </c>
      <c r="D157" s="14" t="s">
        <v>174</v>
      </c>
      <c r="N157" s="14">
        <v>6.13</v>
      </c>
      <c r="O157" s="14">
        <v>53.91</v>
      </c>
      <c r="P157" s="14">
        <v>19.66</v>
      </c>
      <c r="Q157" s="14">
        <v>4.8</v>
      </c>
      <c r="T157" s="14">
        <v>4.95</v>
      </c>
      <c r="W157" s="14">
        <v>20.380000000000003</v>
      </c>
      <c r="X157" s="14">
        <v>149.12</v>
      </c>
      <c r="Z157" s="14">
        <v>54.9</v>
      </c>
      <c r="AA157" s="14">
        <v>23.12</v>
      </c>
      <c r="AB157" s="14">
        <v>1</v>
      </c>
      <c r="AC157" s="14">
        <v>1.77</v>
      </c>
      <c r="AD157" s="14">
        <v>14</v>
      </c>
      <c r="AG157" s="14">
        <v>61.82</v>
      </c>
      <c r="AJ157" s="14">
        <v>18.760000000000002</v>
      </c>
      <c r="AQ157" s="14">
        <v>4.1900000000000004</v>
      </c>
      <c r="AR157" s="14">
        <v>222.07999999999998</v>
      </c>
      <c r="AS157" s="14">
        <v>13.58</v>
      </c>
      <c r="AX157" s="14">
        <v>2</v>
      </c>
      <c r="AY157" s="14">
        <v>36.71</v>
      </c>
      <c r="AZ157" s="14">
        <v>1.83</v>
      </c>
      <c r="BF157" s="14">
        <v>128.18</v>
      </c>
      <c r="BK157" s="14">
        <v>240.41</v>
      </c>
      <c r="BL157" s="14">
        <v>50.629999999999995</v>
      </c>
      <c r="BM157" s="14">
        <v>1</v>
      </c>
      <c r="BN157" s="14">
        <v>87.259999999999991</v>
      </c>
      <c r="BR157" s="14">
        <v>13.23</v>
      </c>
      <c r="BS157" s="14">
        <v>1360.73</v>
      </c>
      <c r="BU157" s="14">
        <v>33.099999999999994</v>
      </c>
      <c r="BW157" s="14">
        <v>10.08</v>
      </c>
      <c r="BZ157" s="14">
        <v>24.4</v>
      </c>
      <c r="CA157" s="14">
        <v>2.4</v>
      </c>
      <c r="CB157" s="14">
        <v>234.33</v>
      </c>
      <c r="CC157" s="14">
        <v>34.94</v>
      </c>
      <c r="CD157" s="14">
        <v>24.92</v>
      </c>
      <c r="CE157" s="14">
        <v>240.24</v>
      </c>
      <c r="CG157" s="14">
        <v>20.170000000000002</v>
      </c>
      <c r="CH157" s="14">
        <v>21.299999999999997</v>
      </c>
      <c r="CM157" s="14">
        <v>2.2799999999999998</v>
      </c>
      <c r="CN157" s="14">
        <v>9.49</v>
      </c>
      <c r="CQ157" s="14">
        <v>1</v>
      </c>
      <c r="CR157" s="14">
        <v>1142.8900000000001</v>
      </c>
      <c r="CS157" s="14">
        <v>1</v>
      </c>
      <c r="CT157" s="14">
        <v>41.47</v>
      </c>
      <c r="CU157" s="14">
        <v>112.27</v>
      </c>
      <c r="CV157" s="14">
        <v>23.68</v>
      </c>
      <c r="CW157" s="14">
        <v>50.32</v>
      </c>
      <c r="CZ157" s="14">
        <v>1</v>
      </c>
      <c r="DA157" s="14">
        <v>79.59</v>
      </c>
      <c r="DB157" s="14">
        <v>234.58</v>
      </c>
      <c r="DC157" s="14">
        <v>8.44</v>
      </c>
      <c r="DE157" s="14">
        <v>1</v>
      </c>
      <c r="DF157" s="14">
        <v>284.25</v>
      </c>
      <c r="DG157" s="14">
        <v>81.62</v>
      </c>
      <c r="DH157" s="14">
        <v>331.18</v>
      </c>
      <c r="DJ157" s="14">
        <v>15.14</v>
      </c>
      <c r="DK157" s="14">
        <v>299.3</v>
      </c>
      <c r="DL157" s="14">
        <v>213.07</v>
      </c>
      <c r="DM157" s="14">
        <v>6</v>
      </c>
      <c r="DN157" s="14">
        <v>87.15</v>
      </c>
      <c r="DO157" s="14">
        <v>256.68</v>
      </c>
      <c r="DP157" s="14">
        <v>37.549999999999997</v>
      </c>
      <c r="DQ157" s="14">
        <v>1</v>
      </c>
      <c r="DR157" s="14">
        <v>100.98</v>
      </c>
      <c r="DS157" s="14">
        <v>16.72</v>
      </c>
      <c r="DT157" s="14">
        <v>58.03</v>
      </c>
      <c r="DU157" s="14">
        <v>118.22</v>
      </c>
      <c r="DV157" s="14">
        <v>27.97</v>
      </c>
      <c r="DW157" s="14">
        <v>30.14</v>
      </c>
      <c r="DX157" s="14">
        <v>90.320000000000007</v>
      </c>
      <c r="DY157" s="14">
        <v>13.94</v>
      </c>
      <c r="DZ157" s="14">
        <v>376.14</v>
      </c>
      <c r="EA157" s="14">
        <v>74.06</v>
      </c>
      <c r="EB157" s="14">
        <v>28.080000000000002</v>
      </c>
      <c r="EC157" s="14">
        <v>11.13</v>
      </c>
      <c r="ED157" s="14">
        <v>57.61</v>
      </c>
      <c r="EE157" s="14">
        <v>33.64</v>
      </c>
      <c r="EF157" s="14">
        <v>216.75</v>
      </c>
      <c r="EG157" s="14">
        <v>32</v>
      </c>
      <c r="EH157" s="14">
        <v>18.369999999999997</v>
      </c>
      <c r="EK157" s="14">
        <v>19.37</v>
      </c>
      <c r="EL157" s="14">
        <v>87.99</v>
      </c>
      <c r="ES157" s="14">
        <v>6.36</v>
      </c>
      <c r="ET157" s="14">
        <v>57.38</v>
      </c>
      <c r="EV157" s="14">
        <v>25.67</v>
      </c>
      <c r="EW157" s="14">
        <v>4</v>
      </c>
      <c r="EZ157" s="14">
        <v>241.19</v>
      </c>
      <c r="FA157" s="14">
        <v>35.42</v>
      </c>
      <c r="FB157" s="14">
        <v>114.13</v>
      </c>
      <c r="FC157" s="14">
        <v>3</v>
      </c>
      <c r="FE157" s="14">
        <v>1.75</v>
      </c>
      <c r="FG157" s="14">
        <v>17.52</v>
      </c>
      <c r="FI157" s="14">
        <v>2</v>
      </c>
      <c r="FL157" s="14">
        <v>1</v>
      </c>
      <c r="FM157" s="14">
        <v>98.66</v>
      </c>
      <c r="FN157" s="14">
        <v>43.68</v>
      </c>
      <c r="FO157" s="14">
        <v>2.9</v>
      </c>
      <c r="FP157" s="14">
        <v>129.38</v>
      </c>
      <c r="FQ157" s="14">
        <v>0</v>
      </c>
      <c r="FT157" s="14">
        <v>11.96</v>
      </c>
      <c r="FU157" s="14">
        <v>88.64</v>
      </c>
      <c r="FW157" s="14">
        <v>10.719999999999999</v>
      </c>
      <c r="FX157" s="14">
        <v>147.29</v>
      </c>
      <c r="FY157" s="14">
        <v>24.66</v>
      </c>
      <c r="FZ157" s="14">
        <v>70.78</v>
      </c>
      <c r="GA157" s="14">
        <v>153.4</v>
      </c>
      <c r="GC157" s="14">
        <v>28.97</v>
      </c>
      <c r="GD157" s="14">
        <v>110.41</v>
      </c>
      <c r="GE157" s="14">
        <v>29.57</v>
      </c>
      <c r="GF157" s="14">
        <v>22.4</v>
      </c>
      <c r="GH157" s="14">
        <v>17.8</v>
      </c>
      <c r="GI157" s="14">
        <v>1</v>
      </c>
      <c r="GJ157" s="14">
        <v>21</v>
      </c>
      <c r="GK157" s="14">
        <v>4</v>
      </c>
      <c r="GL157" s="14">
        <v>7.67</v>
      </c>
      <c r="GM157" s="14">
        <v>66.97</v>
      </c>
      <c r="GN157" s="14">
        <v>9</v>
      </c>
      <c r="GQ157" s="14">
        <v>7.71</v>
      </c>
      <c r="GT157" s="14">
        <v>650.6400000000001</v>
      </c>
      <c r="GV157" s="14">
        <v>12</v>
      </c>
      <c r="GW157" s="14">
        <v>1</v>
      </c>
      <c r="HA157" s="14">
        <v>1</v>
      </c>
      <c r="HB157" s="14">
        <v>67.430000000000007</v>
      </c>
      <c r="HC157" s="14">
        <v>18.009999999999998</v>
      </c>
      <c r="HD157" s="14">
        <v>3</v>
      </c>
      <c r="HG157" s="14">
        <v>61.15</v>
      </c>
      <c r="HL157" s="14">
        <v>15.86</v>
      </c>
      <c r="HM157" s="14">
        <v>2.7399999999999998</v>
      </c>
      <c r="HO157" s="14">
        <v>131.54</v>
      </c>
      <c r="HP157" s="14">
        <v>33.92</v>
      </c>
      <c r="HS157" s="14">
        <v>22.91</v>
      </c>
      <c r="HT157" s="14">
        <v>9</v>
      </c>
      <c r="HW157" s="14">
        <v>7.07</v>
      </c>
      <c r="HY157" s="14">
        <v>6.36</v>
      </c>
      <c r="HZ157" s="14">
        <v>14.49</v>
      </c>
      <c r="IA157" s="14">
        <v>10</v>
      </c>
      <c r="IB157" s="14">
        <v>28.05</v>
      </c>
      <c r="IC157" s="14">
        <v>19.310000000000002</v>
      </c>
      <c r="ID157" s="14">
        <v>168.97</v>
      </c>
      <c r="IE157" s="26">
        <f t="shared" si="11"/>
        <v>10877.879999999994</v>
      </c>
      <c r="IF157" s="27">
        <f t="shared" si="12"/>
        <v>4950.0400000000009</v>
      </c>
      <c r="IG157" s="27">
        <f t="shared" si="13"/>
        <v>5927.8399999999929</v>
      </c>
      <c r="IH157" s="26">
        <v>7517.8475999999955</v>
      </c>
      <c r="II157" s="27">
        <v>4115.6056000000008</v>
      </c>
      <c r="IJ157" s="27">
        <f t="shared" si="14"/>
        <v>3402.2419999999947</v>
      </c>
    </row>
    <row r="158" spans="1:244" x14ac:dyDescent="0.2">
      <c r="A158" s="14" t="s">
        <v>156</v>
      </c>
      <c r="B158" s="14" t="str">
        <f t="shared" si="10"/>
        <v>36</v>
      </c>
      <c r="C158" s="14">
        <v>36023</v>
      </c>
      <c r="D158" s="14" t="s">
        <v>175</v>
      </c>
      <c r="F158" s="14">
        <v>0</v>
      </c>
      <c r="I158" s="14">
        <v>720.69</v>
      </c>
      <c r="J158" s="14">
        <v>1.1299999999999999</v>
      </c>
      <c r="K158" s="14">
        <v>1</v>
      </c>
      <c r="L158" s="14">
        <v>5.96</v>
      </c>
      <c r="M158" s="14">
        <v>278.17</v>
      </c>
      <c r="N158" s="14">
        <v>89.73</v>
      </c>
      <c r="O158" s="14">
        <v>557.93999999999994</v>
      </c>
      <c r="P158" s="14">
        <v>348.45</v>
      </c>
      <c r="R158" s="14">
        <v>10.5</v>
      </c>
      <c r="T158" s="14">
        <v>10.29</v>
      </c>
      <c r="U158" s="14">
        <v>5</v>
      </c>
      <c r="V158" s="14">
        <v>114.07000000000001</v>
      </c>
      <c r="W158" s="14">
        <v>63.669999999999995</v>
      </c>
      <c r="X158" s="14">
        <v>887</v>
      </c>
      <c r="Y158" s="14">
        <v>10.86</v>
      </c>
      <c r="Z158" s="14">
        <v>68.789999999999992</v>
      </c>
      <c r="AA158" s="14">
        <v>188.6</v>
      </c>
      <c r="AB158" s="14">
        <v>1</v>
      </c>
      <c r="AC158" s="14">
        <v>6.8</v>
      </c>
      <c r="AD158" s="14">
        <v>158.66999999999999</v>
      </c>
      <c r="AF158" s="14">
        <v>190.67000000000002</v>
      </c>
      <c r="AG158" s="14">
        <v>370.59000000000003</v>
      </c>
      <c r="AH158" s="14">
        <v>4</v>
      </c>
      <c r="AI158" s="14">
        <v>27.89</v>
      </c>
      <c r="AJ158" s="14">
        <v>143.32999999999998</v>
      </c>
      <c r="AL158" s="14">
        <v>21.52</v>
      </c>
      <c r="AM158" s="14">
        <v>14.96</v>
      </c>
      <c r="AN158" s="14">
        <v>10</v>
      </c>
      <c r="AP158" s="14">
        <v>145.94</v>
      </c>
      <c r="AQ158" s="14">
        <v>110.68</v>
      </c>
      <c r="AR158" s="14">
        <v>144.55000000000001</v>
      </c>
      <c r="AS158" s="14">
        <v>19.939999999999998</v>
      </c>
      <c r="AU158" s="14">
        <v>30.91</v>
      </c>
      <c r="AX158" s="14">
        <v>15.440000000000001</v>
      </c>
      <c r="AY158" s="14">
        <v>90.52000000000001</v>
      </c>
      <c r="AZ158" s="14">
        <v>19.7</v>
      </c>
      <c r="BA158" s="14">
        <v>11.18</v>
      </c>
      <c r="BB158" s="14">
        <v>41.9</v>
      </c>
      <c r="BC158" s="14">
        <v>105.23</v>
      </c>
      <c r="BD158" s="14">
        <v>68.709999999999994</v>
      </c>
      <c r="BE158" s="14">
        <v>187.77999999999997</v>
      </c>
      <c r="BF158" s="14">
        <v>366.53999999999996</v>
      </c>
      <c r="BG158" s="14">
        <v>27.18</v>
      </c>
      <c r="BH158" s="14">
        <v>1</v>
      </c>
      <c r="BJ158" s="14">
        <v>92.72</v>
      </c>
      <c r="BK158" s="14">
        <v>1079.1799999999998</v>
      </c>
      <c r="BL158" s="14">
        <v>360.69000000000005</v>
      </c>
      <c r="BM158" s="14">
        <v>216.47</v>
      </c>
      <c r="BN158" s="14">
        <v>386.51</v>
      </c>
      <c r="BO158" s="14">
        <v>55.099999999999994</v>
      </c>
      <c r="BP158" s="14">
        <v>65.47</v>
      </c>
      <c r="BQ158" s="14">
        <v>8.57</v>
      </c>
      <c r="BR158" s="14">
        <v>78.86</v>
      </c>
      <c r="BS158" s="14">
        <v>24.89</v>
      </c>
      <c r="BU158" s="14">
        <v>239.67</v>
      </c>
      <c r="BW158" s="14">
        <v>2</v>
      </c>
      <c r="BY158" s="14">
        <v>75.03</v>
      </c>
      <c r="BZ158" s="14">
        <v>165.13</v>
      </c>
      <c r="CA158" s="14">
        <v>1737.68</v>
      </c>
      <c r="CB158" s="14">
        <v>2035.1999999999998</v>
      </c>
      <c r="CC158" s="14">
        <v>1923.8400000000001</v>
      </c>
      <c r="CD158" s="14">
        <v>272.60000000000002</v>
      </c>
      <c r="CE158" s="14">
        <v>759.34999999999991</v>
      </c>
      <c r="CF158" s="14">
        <v>1423.44</v>
      </c>
      <c r="CG158" s="14">
        <v>30.76</v>
      </c>
      <c r="CH158" s="14">
        <v>343.46000000000004</v>
      </c>
      <c r="CJ158" s="14">
        <v>1</v>
      </c>
      <c r="CK158" s="14">
        <v>7</v>
      </c>
      <c r="CL158" s="14">
        <v>61.629999999999995</v>
      </c>
      <c r="CM158" s="14">
        <v>121.53999999999999</v>
      </c>
      <c r="CN158" s="14">
        <v>38.22</v>
      </c>
      <c r="CO158" s="14">
        <v>9.92</v>
      </c>
      <c r="CP158" s="14">
        <v>2.73</v>
      </c>
      <c r="CQ158" s="14">
        <v>0</v>
      </c>
      <c r="CR158" s="14">
        <v>241.15</v>
      </c>
      <c r="CS158" s="14">
        <v>31.69</v>
      </c>
      <c r="CT158" s="14">
        <v>372.89</v>
      </c>
      <c r="CU158" s="14">
        <v>201.97</v>
      </c>
      <c r="CV158" s="14">
        <v>83.759999999999991</v>
      </c>
      <c r="CW158" s="14">
        <v>210.27</v>
      </c>
      <c r="CX158" s="14">
        <v>24.06</v>
      </c>
      <c r="CY158" s="14">
        <v>338.78999999999996</v>
      </c>
      <c r="CZ158" s="14">
        <v>95.25</v>
      </c>
      <c r="DA158" s="14">
        <v>39.32</v>
      </c>
      <c r="DB158" s="14">
        <v>85.78</v>
      </c>
      <c r="DC158" s="14">
        <v>58.38</v>
      </c>
      <c r="DD158" s="14">
        <v>1.75</v>
      </c>
      <c r="DE158" s="14">
        <v>61.05</v>
      </c>
      <c r="DF158" s="14">
        <v>1471.6599999999999</v>
      </c>
      <c r="DG158" s="14">
        <v>156.41</v>
      </c>
      <c r="DI158" s="14">
        <v>7.22</v>
      </c>
      <c r="DJ158" s="14">
        <v>62.34</v>
      </c>
      <c r="DK158" s="14">
        <v>1932.6200000000001</v>
      </c>
      <c r="DL158" s="14">
        <v>1196.21</v>
      </c>
      <c r="DM158" s="14">
        <v>151.51</v>
      </c>
      <c r="DN158" s="14">
        <v>679.61</v>
      </c>
      <c r="DO158" s="14">
        <v>859.54999999999984</v>
      </c>
      <c r="DP158" s="14">
        <v>335.8</v>
      </c>
      <c r="DQ158" s="14">
        <v>69.2</v>
      </c>
      <c r="DR158" s="14">
        <v>1103.8700000000001</v>
      </c>
      <c r="DS158" s="14">
        <v>48.67</v>
      </c>
      <c r="DT158" s="14">
        <v>703.65</v>
      </c>
      <c r="DU158" s="14">
        <v>921.27</v>
      </c>
      <c r="DV158" s="14">
        <v>315.46000000000004</v>
      </c>
      <c r="DW158" s="14">
        <v>796.4</v>
      </c>
      <c r="DX158" s="14">
        <v>1212.0800000000002</v>
      </c>
      <c r="DY158" s="14">
        <v>322.52</v>
      </c>
      <c r="DZ158" s="14">
        <v>2637.4300000000003</v>
      </c>
      <c r="EA158" s="14">
        <v>639.63</v>
      </c>
      <c r="EB158" s="14">
        <v>291</v>
      </c>
      <c r="EC158" s="14">
        <v>169.63</v>
      </c>
      <c r="ED158" s="14">
        <v>789.14</v>
      </c>
      <c r="EE158" s="14">
        <v>472.04</v>
      </c>
      <c r="EF158" s="14">
        <v>2181.04</v>
      </c>
      <c r="EG158" s="14">
        <v>222.92000000000002</v>
      </c>
      <c r="EH158" s="14">
        <v>152.37</v>
      </c>
      <c r="EI158" s="14">
        <v>15</v>
      </c>
      <c r="EJ158" s="14">
        <v>9.91</v>
      </c>
      <c r="EK158" s="14">
        <v>524.81999999999994</v>
      </c>
      <c r="EL158" s="14">
        <v>1017.36</v>
      </c>
      <c r="EO158" s="14">
        <v>9</v>
      </c>
      <c r="ER158" s="14">
        <v>13.4</v>
      </c>
      <c r="ES158" s="14">
        <v>3593.92</v>
      </c>
      <c r="ET158" s="14">
        <v>366.77</v>
      </c>
      <c r="EU158" s="14">
        <v>109.03</v>
      </c>
      <c r="EV158" s="14">
        <v>320.12</v>
      </c>
      <c r="EW158" s="14">
        <v>49.95</v>
      </c>
      <c r="EX158" s="14">
        <v>2.41</v>
      </c>
      <c r="EY158" s="14">
        <v>1.25</v>
      </c>
      <c r="EZ158" s="14">
        <v>2880.2499999999995</v>
      </c>
      <c r="FA158" s="14">
        <v>262.25</v>
      </c>
      <c r="FB158" s="14">
        <v>1371.1100000000001</v>
      </c>
      <c r="FC158" s="14">
        <v>582.11</v>
      </c>
      <c r="FD158" s="14">
        <v>46.35</v>
      </c>
      <c r="FE158" s="14">
        <v>81.36999999999999</v>
      </c>
      <c r="FF158" s="14">
        <v>7</v>
      </c>
      <c r="FG158" s="14">
        <v>5.19</v>
      </c>
      <c r="FH158" s="14">
        <v>18.59</v>
      </c>
      <c r="FI158" s="14">
        <v>264.07</v>
      </c>
      <c r="FK158" s="14">
        <v>1</v>
      </c>
      <c r="FL158" s="14">
        <v>51.95</v>
      </c>
      <c r="FM158" s="14">
        <v>2131.35</v>
      </c>
      <c r="FN158" s="14">
        <v>930.81999999999994</v>
      </c>
      <c r="FO158" s="14">
        <v>16.189999999999998</v>
      </c>
      <c r="FP158" s="14">
        <v>3387.84</v>
      </c>
      <c r="FQ158" s="14">
        <v>12.53</v>
      </c>
      <c r="FR158" s="14">
        <v>128.13</v>
      </c>
      <c r="FS158" s="14">
        <v>65.72999999999999</v>
      </c>
      <c r="FT158" s="14">
        <v>199.68</v>
      </c>
      <c r="FU158" s="14">
        <v>693.14</v>
      </c>
      <c r="FV158" s="14">
        <v>19.670000000000002</v>
      </c>
      <c r="FW158" s="14">
        <v>130.49</v>
      </c>
      <c r="FX158" s="14">
        <v>1295.77</v>
      </c>
      <c r="FY158" s="14">
        <v>470.01000000000005</v>
      </c>
      <c r="FZ158" s="14">
        <v>1496.77</v>
      </c>
      <c r="GA158" s="14">
        <v>2068.67</v>
      </c>
      <c r="GB158" s="14">
        <v>60.54</v>
      </c>
      <c r="GC158" s="14">
        <v>733.54000000000008</v>
      </c>
      <c r="GD158" s="14">
        <v>1168.6399999999999</v>
      </c>
      <c r="GE158" s="14">
        <v>214.54000000000002</v>
      </c>
      <c r="GF158" s="14">
        <v>610</v>
      </c>
      <c r="GG158" s="14">
        <v>9</v>
      </c>
      <c r="GH158" s="14">
        <v>262.08999999999997</v>
      </c>
      <c r="GI158" s="14">
        <v>44.16</v>
      </c>
      <c r="GJ158" s="14">
        <v>400.88</v>
      </c>
      <c r="GK158" s="14">
        <v>89.36</v>
      </c>
      <c r="GL158" s="14">
        <v>120.61</v>
      </c>
      <c r="GM158" s="14">
        <v>826.62000000000012</v>
      </c>
      <c r="GN158" s="14">
        <v>92.84</v>
      </c>
      <c r="GO158" s="14">
        <v>26.200000000000003</v>
      </c>
      <c r="GP158" s="14">
        <v>16.61</v>
      </c>
      <c r="GQ158" s="14">
        <v>64.2</v>
      </c>
      <c r="GR158" s="14">
        <v>16.25</v>
      </c>
      <c r="GS158" s="14">
        <v>71.98</v>
      </c>
      <c r="GT158" s="14">
        <v>3495.79</v>
      </c>
      <c r="GV158" s="14">
        <v>90.789999999999992</v>
      </c>
      <c r="GW158" s="14">
        <v>15.61</v>
      </c>
      <c r="GX158" s="14">
        <v>258.33</v>
      </c>
      <c r="GY158" s="14">
        <v>39.299999999999997</v>
      </c>
      <c r="GZ158" s="14">
        <v>47.46</v>
      </c>
      <c r="HA158" s="14">
        <v>21.7</v>
      </c>
      <c r="HB158" s="14">
        <v>4061.22</v>
      </c>
      <c r="HC158" s="14">
        <v>172.14</v>
      </c>
      <c r="HD158" s="14">
        <v>407.22999999999996</v>
      </c>
      <c r="HE158" s="14">
        <v>17.600000000000001</v>
      </c>
      <c r="HF158" s="14">
        <v>50.14</v>
      </c>
      <c r="HG158" s="14">
        <v>576.72</v>
      </c>
      <c r="HH158" s="14">
        <v>28.96</v>
      </c>
      <c r="HI158" s="14">
        <v>139.53</v>
      </c>
      <c r="HJ158" s="14">
        <v>29.54</v>
      </c>
      <c r="HK158" s="14">
        <v>3</v>
      </c>
      <c r="HL158" s="14">
        <v>431.22999999999996</v>
      </c>
      <c r="HM158" s="14">
        <v>10.879999999999999</v>
      </c>
      <c r="HN158" s="14">
        <v>810.02</v>
      </c>
      <c r="HO158" s="14">
        <v>1709.98</v>
      </c>
      <c r="HP158" s="14">
        <v>607.16999999999996</v>
      </c>
      <c r="HQ158" s="14">
        <v>152.41</v>
      </c>
      <c r="HR158" s="14">
        <v>46.8</v>
      </c>
      <c r="HS158" s="14">
        <v>2787.9500000000003</v>
      </c>
      <c r="HT158" s="14">
        <v>190.55</v>
      </c>
      <c r="HU158" s="14">
        <v>133.89000000000001</v>
      </c>
      <c r="HV158" s="14">
        <v>251.68</v>
      </c>
      <c r="HW158" s="14">
        <v>271.42</v>
      </c>
      <c r="HX158" s="14">
        <v>8</v>
      </c>
      <c r="HY158" s="14">
        <v>213.38</v>
      </c>
      <c r="HZ158" s="14">
        <v>201.28</v>
      </c>
      <c r="IA158" s="14">
        <v>118.49000000000001</v>
      </c>
      <c r="IB158" s="14">
        <v>38.03</v>
      </c>
      <c r="IC158" s="14">
        <v>135.80000000000001</v>
      </c>
      <c r="ID158" s="14">
        <v>1959.6599999999999</v>
      </c>
      <c r="IE158" s="26">
        <f t="shared" si="11"/>
        <v>88077.209999999977</v>
      </c>
      <c r="IF158" s="27">
        <f t="shared" si="12"/>
        <v>19102.2</v>
      </c>
      <c r="IG158" s="27">
        <f t="shared" si="13"/>
        <v>68975.00999999998</v>
      </c>
      <c r="IH158" s="26">
        <v>68124.428400000004</v>
      </c>
      <c r="II158" s="27">
        <v>16190.362399999998</v>
      </c>
      <c r="IJ158" s="27">
        <f t="shared" si="14"/>
        <v>51934.066000000006</v>
      </c>
    </row>
    <row r="159" spans="1:244" x14ac:dyDescent="0.2">
      <c r="A159" s="14" t="s">
        <v>156</v>
      </c>
      <c r="B159" s="14" t="str">
        <f t="shared" si="10"/>
        <v>36</v>
      </c>
      <c r="C159" s="14">
        <v>36024</v>
      </c>
      <c r="D159" s="14" t="s">
        <v>176</v>
      </c>
      <c r="M159" s="14">
        <v>10.43</v>
      </c>
      <c r="O159" s="14">
        <v>8.5</v>
      </c>
      <c r="AD159" s="14">
        <v>13.85</v>
      </c>
      <c r="BF159" s="14">
        <v>2</v>
      </c>
      <c r="CB159" s="14">
        <v>1</v>
      </c>
      <c r="CV159" s="14">
        <v>1</v>
      </c>
      <c r="DF159" s="14">
        <v>7.19</v>
      </c>
      <c r="DK159" s="14">
        <v>8</v>
      </c>
      <c r="DL159" s="14">
        <v>17.71</v>
      </c>
      <c r="DM159" s="14">
        <v>5</v>
      </c>
      <c r="DP159" s="14">
        <v>2</v>
      </c>
      <c r="DR159" s="14">
        <v>1</v>
      </c>
      <c r="DT159" s="14">
        <v>8</v>
      </c>
      <c r="DY159" s="14">
        <v>1</v>
      </c>
      <c r="DZ159" s="14">
        <v>10.79</v>
      </c>
      <c r="EA159" s="14">
        <v>3.83</v>
      </c>
      <c r="ED159" s="14">
        <v>2</v>
      </c>
      <c r="EE159" s="14">
        <v>1.1100000000000001</v>
      </c>
      <c r="EF159" s="14">
        <v>4.75</v>
      </c>
      <c r="EQ159" s="14">
        <v>1</v>
      </c>
      <c r="ET159" s="14">
        <v>2</v>
      </c>
      <c r="EW159" s="14">
        <v>8.5399999999999991</v>
      </c>
      <c r="EZ159" s="14">
        <v>40.269999999999996</v>
      </c>
      <c r="FB159" s="14">
        <v>8.5299999999999994</v>
      </c>
      <c r="FN159" s="14">
        <v>1</v>
      </c>
      <c r="FP159" s="14">
        <v>1.92</v>
      </c>
      <c r="FU159" s="14">
        <v>1</v>
      </c>
      <c r="FX159" s="14">
        <v>2</v>
      </c>
      <c r="FY159" s="14">
        <v>4.7699999999999996</v>
      </c>
      <c r="GC159" s="14">
        <v>1</v>
      </c>
      <c r="GD159" s="14">
        <v>2</v>
      </c>
      <c r="GP159" s="14">
        <v>2</v>
      </c>
      <c r="HG159" s="14">
        <v>1</v>
      </c>
      <c r="HL159" s="14">
        <v>1</v>
      </c>
      <c r="HO159" s="14">
        <v>1</v>
      </c>
      <c r="HP159" s="14">
        <v>1</v>
      </c>
      <c r="HW159" s="14">
        <v>1</v>
      </c>
      <c r="ID159" s="14">
        <v>6</v>
      </c>
      <c r="IE159" s="26">
        <f t="shared" si="11"/>
        <v>196.18999999999997</v>
      </c>
      <c r="IF159" s="27">
        <f t="shared" si="12"/>
        <v>36.78</v>
      </c>
      <c r="IG159" s="27">
        <f t="shared" si="13"/>
        <v>159.40999999999997</v>
      </c>
      <c r="IH159" s="26">
        <v>254.02000000000007</v>
      </c>
      <c r="II159" s="27">
        <v>56.812000000000012</v>
      </c>
      <c r="IJ159" s="27">
        <f t="shared" si="14"/>
        <v>197.20800000000006</v>
      </c>
    </row>
    <row r="160" spans="1:244" x14ac:dyDescent="0.2">
      <c r="A160" s="14" t="s">
        <v>156</v>
      </c>
      <c r="B160" s="14" t="str">
        <f t="shared" si="10"/>
        <v>36</v>
      </c>
      <c r="C160" s="14">
        <v>36025</v>
      </c>
      <c r="D160" s="14" t="s">
        <v>177</v>
      </c>
      <c r="F160" s="14">
        <v>1</v>
      </c>
      <c r="M160" s="14">
        <v>6.18</v>
      </c>
      <c r="O160" s="14">
        <v>13.6</v>
      </c>
      <c r="AC160" s="14">
        <v>1</v>
      </c>
      <c r="AD160" s="14">
        <v>3</v>
      </c>
      <c r="AU160" s="14">
        <v>32.659999999999997</v>
      </c>
      <c r="AV160" s="14">
        <v>12.66</v>
      </c>
      <c r="AY160" s="14">
        <v>19.13</v>
      </c>
      <c r="BK160" s="14">
        <v>7</v>
      </c>
      <c r="BU160" s="14">
        <v>0</v>
      </c>
      <c r="CB160" s="14">
        <v>28.52</v>
      </c>
      <c r="CC160" s="14">
        <v>11.41</v>
      </c>
      <c r="CD160" s="14">
        <v>15.64</v>
      </c>
      <c r="CT160" s="14">
        <v>8</v>
      </c>
      <c r="CV160" s="14">
        <v>9</v>
      </c>
      <c r="DF160" s="14">
        <v>10</v>
      </c>
      <c r="DI160" s="14">
        <v>6.8</v>
      </c>
      <c r="DJ160" s="14">
        <v>2.4700000000000002</v>
      </c>
      <c r="DK160" s="14">
        <v>10</v>
      </c>
      <c r="DL160" s="14">
        <v>21.42</v>
      </c>
      <c r="DM160" s="14">
        <v>4</v>
      </c>
      <c r="DO160" s="14">
        <v>8</v>
      </c>
      <c r="DP160" s="14">
        <v>1</v>
      </c>
      <c r="DR160" s="14">
        <v>6</v>
      </c>
      <c r="DS160" s="14">
        <v>6.57</v>
      </c>
      <c r="DU160" s="14">
        <v>2</v>
      </c>
      <c r="DW160" s="14">
        <v>3</v>
      </c>
      <c r="DX160" s="14">
        <v>3</v>
      </c>
      <c r="DZ160" s="14">
        <v>12.04</v>
      </c>
      <c r="EA160" s="14">
        <v>12.32</v>
      </c>
      <c r="EB160" s="14">
        <v>4</v>
      </c>
      <c r="ED160" s="14">
        <v>6</v>
      </c>
      <c r="EE160" s="14">
        <v>4</v>
      </c>
      <c r="EF160" s="14">
        <v>10</v>
      </c>
      <c r="EG160" s="14">
        <v>7.12</v>
      </c>
      <c r="EH160" s="14">
        <v>6.08</v>
      </c>
      <c r="EL160" s="14">
        <v>20.350000000000001</v>
      </c>
      <c r="ES160" s="14">
        <v>3</v>
      </c>
      <c r="ET160" s="14">
        <v>11.57</v>
      </c>
      <c r="EZ160" s="14">
        <v>23.88</v>
      </c>
      <c r="FA160" s="14">
        <v>3.38</v>
      </c>
      <c r="FB160" s="14">
        <v>14.79</v>
      </c>
      <c r="FM160" s="14">
        <v>3</v>
      </c>
      <c r="FN160" s="14">
        <v>0.92</v>
      </c>
      <c r="FP160" s="14">
        <v>9</v>
      </c>
      <c r="FX160" s="14">
        <v>4</v>
      </c>
      <c r="FZ160" s="14">
        <v>1</v>
      </c>
      <c r="GA160" s="14">
        <v>3.33</v>
      </c>
      <c r="GC160" s="14">
        <v>2</v>
      </c>
      <c r="GD160" s="14">
        <v>4</v>
      </c>
      <c r="GJ160" s="14">
        <v>2</v>
      </c>
      <c r="HB160" s="14">
        <v>4</v>
      </c>
      <c r="HG160" s="14">
        <v>4</v>
      </c>
      <c r="HO160" s="14">
        <v>6</v>
      </c>
      <c r="HP160" s="14">
        <v>2</v>
      </c>
      <c r="HS160" s="14">
        <v>81.679999999999993</v>
      </c>
      <c r="HV160" s="14">
        <v>2</v>
      </c>
      <c r="HW160" s="14">
        <v>2</v>
      </c>
      <c r="HZ160" s="14">
        <v>0</v>
      </c>
      <c r="ID160" s="14">
        <v>4.68</v>
      </c>
      <c r="IE160" s="26">
        <f t="shared" si="11"/>
        <v>527.19999999999993</v>
      </c>
      <c r="IF160" s="27">
        <f t="shared" si="12"/>
        <v>167.8</v>
      </c>
      <c r="IG160" s="27">
        <f t="shared" si="13"/>
        <v>359.39999999999992</v>
      </c>
      <c r="IH160" s="26">
        <v>528.80279999999993</v>
      </c>
      <c r="II160" s="27">
        <v>143.58880000000002</v>
      </c>
      <c r="IJ160" s="27">
        <f t="shared" si="14"/>
        <v>385.21399999999994</v>
      </c>
    </row>
    <row r="161" spans="1:244" x14ac:dyDescent="0.2">
      <c r="A161" s="14" t="s">
        <v>3</v>
      </c>
      <c r="B161" s="14" t="str">
        <f t="shared" si="10"/>
        <v>36</v>
      </c>
      <c r="C161" s="14">
        <v>36026</v>
      </c>
      <c r="D161" s="14" t="s">
        <v>178</v>
      </c>
      <c r="K161" s="14">
        <v>4.17</v>
      </c>
      <c r="M161" s="14">
        <v>19.149999999999999</v>
      </c>
      <c r="O161" s="14">
        <v>20.64</v>
      </c>
      <c r="W161" s="14">
        <v>1</v>
      </c>
      <c r="X161" s="14">
        <v>1</v>
      </c>
      <c r="AD161" s="14">
        <v>13.07</v>
      </c>
      <c r="AG161" s="14">
        <v>2</v>
      </c>
      <c r="AQ161" s="14">
        <v>14.53</v>
      </c>
      <c r="AR161" s="14">
        <v>11.559999999999999</v>
      </c>
      <c r="AY161" s="14">
        <v>3</v>
      </c>
      <c r="BF161" s="14">
        <v>12.99</v>
      </c>
      <c r="BK161" s="14">
        <v>2</v>
      </c>
      <c r="BZ161" s="14">
        <v>4</v>
      </c>
      <c r="CB161" s="14">
        <v>2.83</v>
      </c>
      <c r="CC161" s="14">
        <v>35.08</v>
      </c>
      <c r="CE161" s="14">
        <v>16</v>
      </c>
      <c r="CT161" s="14">
        <v>4</v>
      </c>
      <c r="CV161" s="14">
        <v>3</v>
      </c>
      <c r="DF161" s="14">
        <v>18.34</v>
      </c>
      <c r="DG161" s="14">
        <v>27.57</v>
      </c>
      <c r="DJ161" s="14">
        <v>19.96</v>
      </c>
      <c r="DK161" s="14">
        <v>29.28</v>
      </c>
      <c r="DL161" s="14">
        <v>22.58</v>
      </c>
      <c r="DM161" s="14">
        <v>75.47</v>
      </c>
      <c r="DN161" s="14">
        <v>0.65</v>
      </c>
      <c r="DO161" s="14">
        <v>15.24</v>
      </c>
      <c r="DP161" s="14">
        <v>2</v>
      </c>
      <c r="DR161" s="14">
        <v>7</v>
      </c>
      <c r="DS161" s="14">
        <v>5</v>
      </c>
      <c r="DT161" s="14">
        <v>33.18</v>
      </c>
      <c r="DV161" s="14">
        <v>1</v>
      </c>
      <c r="DX161" s="14">
        <v>6.33</v>
      </c>
      <c r="DZ161" s="14">
        <v>19.39</v>
      </c>
      <c r="EA161" s="14">
        <v>21.57</v>
      </c>
      <c r="EB161" s="14">
        <v>1</v>
      </c>
      <c r="ED161" s="14">
        <v>18.7</v>
      </c>
      <c r="EE161" s="14">
        <v>1.67</v>
      </c>
      <c r="EF161" s="14">
        <v>24.93</v>
      </c>
      <c r="EG161" s="14">
        <v>18.46</v>
      </c>
      <c r="EH161" s="14">
        <v>4</v>
      </c>
      <c r="EK161" s="14">
        <v>13.64</v>
      </c>
      <c r="EL161" s="14">
        <v>25.65</v>
      </c>
      <c r="ET161" s="14">
        <v>4</v>
      </c>
      <c r="EV161" s="14">
        <v>3.79</v>
      </c>
      <c r="EW161" s="14">
        <v>0</v>
      </c>
      <c r="EX161" s="14">
        <v>2.3199999999999998</v>
      </c>
      <c r="EZ161" s="14">
        <v>43.62</v>
      </c>
      <c r="FA161" s="14">
        <v>2.0299999999999998</v>
      </c>
      <c r="FB161" s="14">
        <v>11.51</v>
      </c>
      <c r="FF161" s="14">
        <v>2</v>
      </c>
      <c r="FN161" s="14">
        <v>0.96</v>
      </c>
      <c r="FP161" s="14">
        <v>17.420000000000002</v>
      </c>
      <c r="FT161" s="14">
        <v>2</v>
      </c>
      <c r="FU161" s="14">
        <v>4</v>
      </c>
      <c r="FW161" s="14">
        <v>3</v>
      </c>
      <c r="FX161" s="14">
        <v>6.96</v>
      </c>
      <c r="FY161" s="14">
        <v>1</v>
      </c>
      <c r="GA161" s="14">
        <v>4</v>
      </c>
      <c r="GC161" s="14">
        <v>1</v>
      </c>
      <c r="GD161" s="14">
        <v>8</v>
      </c>
      <c r="GH161" s="14">
        <v>0.75</v>
      </c>
      <c r="GK161" s="14">
        <v>1</v>
      </c>
      <c r="GM161" s="14">
        <v>2</v>
      </c>
      <c r="GN161" s="14">
        <v>2</v>
      </c>
      <c r="GW161" s="14">
        <v>0</v>
      </c>
      <c r="HB161" s="14">
        <v>11.58</v>
      </c>
      <c r="HC161" s="14">
        <v>2</v>
      </c>
      <c r="HD161" s="14">
        <v>2</v>
      </c>
      <c r="HG161" s="14">
        <v>1</v>
      </c>
      <c r="HO161" s="14">
        <v>10.780000000000001</v>
      </c>
      <c r="HP161" s="14">
        <v>1</v>
      </c>
      <c r="HS161" s="14">
        <v>14.42</v>
      </c>
      <c r="HW161" s="14">
        <v>2.41</v>
      </c>
      <c r="HZ161" s="14">
        <v>2.21</v>
      </c>
      <c r="IA161" s="14">
        <v>7.16</v>
      </c>
      <c r="IB161" s="14">
        <v>1</v>
      </c>
      <c r="ID161" s="14">
        <v>15.1</v>
      </c>
      <c r="IE161" s="26">
        <f t="shared" si="11"/>
        <v>776.64999999999986</v>
      </c>
      <c r="IF161" s="27">
        <f t="shared" si="12"/>
        <v>170.01999999999998</v>
      </c>
      <c r="IG161" s="27">
        <f t="shared" si="13"/>
        <v>606.62999999999988</v>
      </c>
      <c r="IH161" s="26">
        <v>614.58279999999979</v>
      </c>
      <c r="II161" s="27">
        <v>179.32880000000003</v>
      </c>
      <c r="IJ161" s="27">
        <f t="shared" si="14"/>
        <v>435.25399999999979</v>
      </c>
    </row>
    <row r="162" spans="1:244" x14ac:dyDescent="0.2">
      <c r="A162" s="14" t="s">
        <v>163</v>
      </c>
      <c r="B162" s="14" t="str">
        <f t="shared" si="10"/>
        <v>36</v>
      </c>
      <c r="C162" s="14">
        <v>36027</v>
      </c>
      <c r="D162" s="14" t="s">
        <v>179</v>
      </c>
      <c r="I162" s="14">
        <v>19.940000000000001</v>
      </c>
      <c r="K162" s="14">
        <v>2</v>
      </c>
      <c r="M162" s="14">
        <v>0.54</v>
      </c>
      <c r="O162" s="14">
        <v>30.23</v>
      </c>
      <c r="P162" s="14">
        <v>42.6</v>
      </c>
      <c r="W162" s="14">
        <v>30.369999999999997</v>
      </c>
      <c r="X162" s="14">
        <v>41.67</v>
      </c>
      <c r="Z162" s="14">
        <v>8.8699999999999992</v>
      </c>
      <c r="AD162" s="14">
        <v>12.42</v>
      </c>
      <c r="AG162" s="14">
        <v>4.58</v>
      </c>
      <c r="AO162" s="14">
        <v>30</v>
      </c>
      <c r="AR162" s="14">
        <v>5</v>
      </c>
      <c r="BB162" s="14">
        <v>9.83</v>
      </c>
      <c r="BE162" s="14">
        <v>30.53</v>
      </c>
      <c r="BF162" s="14">
        <v>48.82</v>
      </c>
      <c r="BK162" s="14">
        <v>152.72999999999999</v>
      </c>
      <c r="BL162" s="14">
        <v>5.73</v>
      </c>
      <c r="BM162" s="14">
        <v>5.52</v>
      </c>
      <c r="BN162" s="14">
        <v>11.73</v>
      </c>
      <c r="BU162" s="14">
        <v>10.96</v>
      </c>
      <c r="BZ162" s="14">
        <v>13.96</v>
      </c>
      <c r="CA162" s="14">
        <v>582.9</v>
      </c>
      <c r="CB162" s="14">
        <v>119.74</v>
      </c>
      <c r="CD162" s="14">
        <v>28.58</v>
      </c>
      <c r="CE162" s="14">
        <v>217.92</v>
      </c>
      <c r="CL162" s="14">
        <v>1</v>
      </c>
      <c r="CM162" s="14">
        <v>19.810000000000002</v>
      </c>
      <c r="CR162" s="14">
        <v>6.33</v>
      </c>
      <c r="CT162" s="14">
        <v>32.120000000000005</v>
      </c>
      <c r="CU162" s="14">
        <v>10.34</v>
      </c>
      <c r="CV162" s="14">
        <v>5</v>
      </c>
      <c r="DA162" s="14">
        <v>7.8</v>
      </c>
      <c r="DC162" s="14">
        <v>6.97</v>
      </c>
      <c r="DD162" s="14">
        <v>1</v>
      </c>
      <c r="DF162" s="14">
        <v>80.12</v>
      </c>
      <c r="DG162" s="14">
        <v>3.91</v>
      </c>
      <c r="DJ162" s="14">
        <v>4.07</v>
      </c>
      <c r="DK162" s="14">
        <v>76.81</v>
      </c>
      <c r="DL162" s="14">
        <v>115.62</v>
      </c>
      <c r="DM162" s="14">
        <v>37.799999999999997</v>
      </c>
      <c r="DN162" s="14">
        <v>15</v>
      </c>
      <c r="DO162" s="14">
        <v>75.13</v>
      </c>
      <c r="DP162" s="14">
        <v>38.65</v>
      </c>
      <c r="DQ162" s="14">
        <v>1</v>
      </c>
      <c r="DR162" s="14">
        <v>59.1</v>
      </c>
      <c r="DS162" s="14">
        <v>29.9</v>
      </c>
      <c r="DT162" s="14">
        <v>53.620000000000005</v>
      </c>
      <c r="DU162" s="14">
        <v>8.23</v>
      </c>
      <c r="DW162" s="14">
        <v>157.29999999999998</v>
      </c>
      <c r="DX162" s="14">
        <v>78.209999999999994</v>
      </c>
      <c r="DZ162" s="14">
        <v>25.27</v>
      </c>
      <c r="EA162" s="14">
        <v>36.68</v>
      </c>
      <c r="EB162" s="14">
        <v>1.18</v>
      </c>
      <c r="ED162" s="14">
        <v>25</v>
      </c>
      <c r="EE162" s="14">
        <v>12</v>
      </c>
      <c r="EF162" s="14">
        <v>70.039999999999992</v>
      </c>
      <c r="EG162" s="14">
        <v>5</v>
      </c>
      <c r="EH162" s="14">
        <v>6.69</v>
      </c>
      <c r="EK162" s="14">
        <v>2</v>
      </c>
      <c r="EL162" s="14">
        <v>86.429999999999993</v>
      </c>
      <c r="ES162" s="14">
        <v>20.990000000000002</v>
      </c>
      <c r="ET162" s="14">
        <v>8</v>
      </c>
      <c r="EV162" s="14">
        <v>5.43</v>
      </c>
      <c r="EW162" s="14">
        <v>4.99</v>
      </c>
      <c r="EZ162" s="14">
        <v>123.38</v>
      </c>
      <c r="FA162" s="14">
        <v>14.89</v>
      </c>
      <c r="FB162" s="14">
        <v>67.81</v>
      </c>
      <c r="FC162" s="14">
        <v>2</v>
      </c>
      <c r="FL162" s="14">
        <v>1</v>
      </c>
      <c r="FM162" s="14">
        <v>27.53</v>
      </c>
      <c r="FN162" s="14">
        <v>7.37</v>
      </c>
      <c r="FP162" s="14">
        <v>83.28</v>
      </c>
      <c r="FQ162" s="14">
        <v>0</v>
      </c>
      <c r="FT162" s="14">
        <v>3.5</v>
      </c>
      <c r="FU162" s="14">
        <v>22</v>
      </c>
      <c r="FW162" s="14">
        <v>13.66</v>
      </c>
      <c r="FX162" s="14">
        <v>65.849999999999994</v>
      </c>
      <c r="FY162" s="14">
        <v>15.9</v>
      </c>
      <c r="FZ162" s="14">
        <v>8</v>
      </c>
      <c r="GA162" s="14">
        <v>6</v>
      </c>
      <c r="GC162" s="14">
        <v>19.23</v>
      </c>
      <c r="GD162" s="14">
        <v>37.340000000000003</v>
      </c>
      <c r="GE162" s="14">
        <v>9.91</v>
      </c>
      <c r="GH162" s="14">
        <v>1</v>
      </c>
      <c r="GI162" s="14">
        <v>3.79</v>
      </c>
      <c r="GJ162" s="14">
        <v>15</v>
      </c>
      <c r="GK162" s="14">
        <v>3</v>
      </c>
      <c r="GL162" s="14">
        <v>9</v>
      </c>
      <c r="GM162" s="14">
        <v>30.69</v>
      </c>
      <c r="GN162" s="14">
        <v>6</v>
      </c>
      <c r="GQ162" s="14">
        <v>13.42</v>
      </c>
      <c r="GS162" s="14">
        <v>2</v>
      </c>
      <c r="GT162" s="14">
        <v>134.94999999999999</v>
      </c>
      <c r="GV162" s="14">
        <v>0.99</v>
      </c>
      <c r="GW162" s="14">
        <v>1</v>
      </c>
      <c r="HB162" s="14">
        <v>5</v>
      </c>
      <c r="HC162" s="14">
        <v>11.89</v>
      </c>
      <c r="HD162" s="14">
        <v>1</v>
      </c>
      <c r="HF162" s="14">
        <v>1</v>
      </c>
      <c r="HG162" s="14">
        <v>34.769999999999996</v>
      </c>
      <c r="HL162" s="14">
        <v>7.3</v>
      </c>
      <c r="HO162" s="14">
        <v>30.08</v>
      </c>
      <c r="HP162" s="14">
        <v>19.630000000000003</v>
      </c>
      <c r="HW162" s="14">
        <v>3</v>
      </c>
      <c r="HY162" s="14">
        <v>2.31</v>
      </c>
      <c r="HZ162" s="14">
        <v>1</v>
      </c>
      <c r="IA162" s="14">
        <v>5.33</v>
      </c>
      <c r="IB162" s="14">
        <v>0.57999999999999996</v>
      </c>
      <c r="IC162" s="14">
        <v>6</v>
      </c>
      <c r="ID162" s="14">
        <v>71.98</v>
      </c>
      <c r="IE162" s="26">
        <f t="shared" si="11"/>
        <v>3652.0699999999983</v>
      </c>
      <c r="IF162" s="27">
        <f t="shared" si="12"/>
        <v>1557.5399999999997</v>
      </c>
      <c r="IG162" s="27">
        <f t="shared" si="13"/>
        <v>2094.5299999999988</v>
      </c>
      <c r="IH162" s="26">
        <v>2839.155600000001</v>
      </c>
      <c r="II162" s="27">
        <v>1370.5616000000005</v>
      </c>
      <c r="IJ162" s="27">
        <f t="shared" si="14"/>
        <v>1468.5940000000005</v>
      </c>
    </row>
    <row r="163" spans="1:244" x14ac:dyDescent="0.2">
      <c r="A163" s="14" t="s">
        <v>150</v>
      </c>
      <c r="B163" s="14" t="str">
        <f t="shared" si="10"/>
        <v>36</v>
      </c>
      <c r="C163" s="14">
        <v>36028</v>
      </c>
      <c r="D163" s="14" t="s">
        <v>180</v>
      </c>
      <c r="E163" s="14">
        <v>2</v>
      </c>
      <c r="I163" s="14">
        <v>13.02</v>
      </c>
      <c r="M163" s="14">
        <v>41.23</v>
      </c>
      <c r="O163" s="14">
        <v>14.8</v>
      </c>
      <c r="U163" s="14">
        <v>9.77</v>
      </c>
      <c r="V163" s="14">
        <v>63.04</v>
      </c>
      <c r="W163" s="14">
        <v>95.62</v>
      </c>
      <c r="X163" s="14">
        <v>260.05</v>
      </c>
      <c r="Z163" s="14">
        <v>74.28</v>
      </c>
      <c r="AB163" s="14">
        <v>5.97</v>
      </c>
      <c r="AC163" s="14">
        <v>1</v>
      </c>
      <c r="AD163" s="14">
        <v>77.77000000000001</v>
      </c>
      <c r="AG163" s="14">
        <v>21.62</v>
      </c>
      <c r="AM163" s="14">
        <v>0.94</v>
      </c>
      <c r="AP163" s="14">
        <v>43.99</v>
      </c>
      <c r="AQ163" s="14">
        <v>1</v>
      </c>
      <c r="AR163" s="14">
        <v>177.05</v>
      </c>
      <c r="AS163" s="14">
        <v>1</v>
      </c>
      <c r="AU163" s="14">
        <v>0</v>
      </c>
      <c r="AY163" s="14">
        <v>1</v>
      </c>
      <c r="BF163" s="14">
        <v>121.91</v>
      </c>
      <c r="BI163" s="14">
        <v>1</v>
      </c>
      <c r="BK163" s="14">
        <v>12.99</v>
      </c>
      <c r="BL163" s="14">
        <v>28.08</v>
      </c>
      <c r="BM163" s="14">
        <v>32.33</v>
      </c>
      <c r="BO163" s="14">
        <v>5.88</v>
      </c>
      <c r="BU163" s="14">
        <v>3</v>
      </c>
      <c r="BW163" s="14">
        <v>18.34</v>
      </c>
      <c r="CB163" s="14">
        <v>18.47</v>
      </c>
      <c r="CC163" s="14">
        <v>14.91</v>
      </c>
      <c r="CE163" s="14">
        <v>80.039999999999992</v>
      </c>
      <c r="CH163" s="14">
        <v>22.23</v>
      </c>
      <c r="CL163" s="14">
        <v>4</v>
      </c>
      <c r="CM163" s="14">
        <v>8</v>
      </c>
      <c r="CN163" s="14">
        <v>1</v>
      </c>
      <c r="CR163" s="14">
        <v>11</v>
      </c>
      <c r="CT163" s="14">
        <v>8.57</v>
      </c>
      <c r="CU163" s="14">
        <v>45.46</v>
      </c>
      <c r="CZ163" s="14">
        <v>2</v>
      </c>
      <c r="DB163" s="14">
        <v>3.78</v>
      </c>
      <c r="DF163" s="14">
        <v>37.56</v>
      </c>
      <c r="DJ163" s="14">
        <v>10.280000000000001</v>
      </c>
      <c r="DK163" s="14">
        <v>72.19</v>
      </c>
      <c r="DL163" s="14">
        <v>69.06</v>
      </c>
      <c r="DM163" s="14">
        <v>10.96</v>
      </c>
      <c r="DN163" s="14">
        <v>2</v>
      </c>
      <c r="DO163" s="14">
        <v>25.14</v>
      </c>
      <c r="DP163" s="14">
        <v>6</v>
      </c>
      <c r="DR163" s="14">
        <v>31.75</v>
      </c>
      <c r="DS163" s="14">
        <v>2.94</v>
      </c>
      <c r="DT163" s="14">
        <v>17.5</v>
      </c>
      <c r="DU163" s="14">
        <v>5</v>
      </c>
      <c r="DV163" s="14">
        <v>2</v>
      </c>
      <c r="DW163" s="14">
        <v>2</v>
      </c>
      <c r="DX163" s="14">
        <v>37.410000000000004</v>
      </c>
      <c r="DY163" s="14">
        <v>1.75</v>
      </c>
      <c r="DZ163" s="14">
        <v>56.95</v>
      </c>
      <c r="EA163" s="14">
        <v>28.19</v>
      </c>
      <c r="EB163" s="14">
        <v>6.2200000000000006</v>
      </c>
      <c r="EC163" s="14">
        <v>2</v>
      </c>
      <c r="ED163" s="14">
        <v>22.58</v>
      </c>
      <c r="EE163" s="14">
        <v>5.09</v>
      </c>
      <c r="EF163" s="14">
        <v>26.96</v>
      </c>
      <c r="EG163" s="14">
        <v>32.020000000000003</v>
      </c>
      <c r="EH163" s="14">
        <v>3</v>
      </c>
      <c r="EK163" s="14">
        <v>1</v>
      </c>
      <c r="EL163" s="14">
        <v>25</v>
      </c>
      <c r="ES163" s="14">
        <v>10.959999999999999</v>
      </c>
      <c r="ET163" s="14">
        <v>5</v>
      </c>
      <c r="EZ163" s="14">
        <v>37.729999999999997</v>
      </c>
      <c r="FB163" s="14">
        <v>29.98</v>
      </c>
      <c r="FE163" s="14">
        <v>1</v>
      </c>
      <c r="FM163" s="14">
        <v>5.83</v>
      </c>
      <c r="FN163" s="14">
        <v>5.82</v>
      </c>
      <c r="FP163" s="14">
        <v>32.21</v>
      </c>
      <c r="FT163" s="14">
        <v>6</v>
      </c>
      <c r="FU163" s="14">
        <v>7.79</v>
      </c>
      <c r="FW163" s="14">
        <v>5</v>
      </c>
      <c r="FX163" s="14">
        <v>65.95</v>
      </c>
      <c r="FY163" s="14">
        <v>6.06</v>
      </c>
      <c r="FZ163" s="14">
        <v>7.54</v>
      </c>
      <c r="GA163" s="14">
        <v>2</v>
      </c>
      <c r="GC163" s="14">
        <v>2</v>
      </c>
      <c r="GD163" s="14">
        <v>23.83</v>
      </c>
      <c r="GH163" s="14">
        <v>2.92</v>
      </c>
      <c r="GJ163" s="14">
        <v>10</v>
      </c>
      <c r="GL163" s="14">
        <v>2</v>
      </c>
      <c r="GM163" s="14">
        <v>13</v>
      </c>
      <c r="GN163" s="14">
        <v>3</v>
      </c>
      <c r="GQ163" s="14">
        <v>2</v>
      </c>
      <c r="GT163" s="14">
        <v>9.93</v>
      </c>
      <c r="HB163" s="14">
        <v>25.5</v>
      </c>
      <c r="HC163" s="14">
        <v>1.57</v>
      </c>
      <c r="HD163" s="14">
        <v>4.75</v>
      </c>
      <c r="HG163" s="14">
        <v>6</v>
      </c>
      <c r="HL163" s="14">
        <v>3</v>
      </c>
      <c r="HO163" s="14">
        <v>29.990000000000002</v>
      </c>
      <c r="HP163" s="14">
        <v>8</v>
      </c>
      <c r="HY163" s="14">
        <v>2.76</v>
      </c>
      <c r="HZ163" s="14">
        <v>3</v>
      </c>
      <c r="IA163" s="14">
        <v>2</v>
      </c>
      <c r="IC163" s="14">
        <v>5.98</v>
      </c>
      <c r="ID163" s="14">
        <v>38.730000000000004</v>
      </c>
      <c r="IE163" s="26">
        <f t="shared" si="11"/>
        <v>2319.52</v>
      </c>
      <c r="IF163" s="27">
        <f t="shared" si="12"/>
        <v>1346.14</v>
      </c>
      <c r="IG163" s="27">
        <f t="shared" si="13"/>
        <v>973.37999999999988</v>
      </c>
      <c r="IH163" s="26">
        <v>1641.8076000000008</v>
      </c>
      <c r="II163" s="27">
        <v>1055.2095999999999</v>
      </c>
      <c r="IJ163" s="27">
        <f t="shared" si="14"/>
        <v>586.59800000000087</v>
      </c>
    </row>
    <row r="164" spans="1:244" x14ac:dyDescent="0.2">
      <c r="A164" s="14" t="s">
        <v>156</v>
      </c>
      <c r="B164" s="14" t="str">
        <f t="shared" si="10"/>
        <v>36</v>
      </c>
      <c r="C164" s="14">
        <v>36029</v>
      </c>
      <c r="D164" s="14" t="s">
        <v>181</v>
      </c>
      <c r="F164" s="14">
        <v>1</v>
      </c>
      <c r="I164" s="14">
        <v>5.54</v>
      </c>
      <c r="M164" s="14">
        <v>7.34</v>
      </c>
      <c r="N164" s="14">
        <v>6.02</v>
      </c>
      <c r="O164" s="14">
        <v>5.86</v>
      </c>
      <c r="P164" s="14">
        <v>4.88</v>
      </c>
      <c r="Z164" s="14">
        <v>19.55</v>
      </c>
      <c r="AC164" s="14">
        <v>1</v>
      </c>
      <c r="AD164" s="14">
        <v>2</v>
      </c>
      <c r="AU164" s="14">
        <v>56.83</v>
      </c>
      <c r="AV164" s="14">
        <v>4.91</v>
      </c>
      <c r="AY164" s="14">
        <v>4.29</v>
      </c>
      <c r="BF164" s="14">
        <v>5.8599999999999994</v>
      </c>
      <c r="CM164" s="14">
        <v>17.95</v>
      </c>
      <c r="CT164" s="14">
        <v>2</v>
      </c>
      <c r="DF164" s="14">
        <v>12.62</v>
      </c>
      <c r="DG164" s="14">
        <v>22.58</v>
      </c>
      <c r="DJ164" s="14">
        <v>34.739999999999995</v>
      </c>
      <c r="DK164" s="14">
        <v>19.27</v>
      </c>
      <c r="DL164" s="14">
        <v>15.89</v>
      </c>
      <c r="DM164" s="14">
        <v>3.7</v>
      </c>
      <c r="DN164" s="14">
        <v>3</v>
      </c>
      <c r="DO164" s="14">
        <v>12.66</v>
      </c>
      <c r="DR164" s="14">
        <v>6.54</v>
      </c>
      <c r="DX164" s="14">
        <v>1</v>
      </c>
      <c r="DY164" s="14">
        <v>1</v>
      </c>
      <c r="DZ164" s="14">
        <v>12.61</v>
      </c>
      <c r="EA164" s="14">
        <v>9.33</v>
      </c>
      <c r="ED164" s="14">
        <v>10.87</v>
      </c>
      <c r="EE164" s="14">
        <v>1</v>
      </c>
      <c r="EF164" s="14">
        <v>6.99</v>
      </c>
      <c r="EG164" s="14">
        <v>1.63</v>
      </c>
      <c r="EH164" s="14">
        <v>1</v>
      </c>
      <c r="EK164" s="14">
        <v>8.4600000000000009</v>
      </c>
      <c r="EL164" s="14">
        <v>19.990000000000002</v>
      </c>
      <c r="ET164" s="14">
        <v>2.67</v>
      </c>
      <c r="EZ164" s="14">
        <v>23.57</v>
      </c>
      <c r="FB164" s="14">
        <v>9.4699999999999989</v>
      </c>
      <c r="FN164" s="14">
        <v>1.25</v>
      </c>
      <c r="FP164" s="14">
        <v>5</v>
      </c>
      <c r="FU164" s="14">
        <v>1.71</v>
      </c>
      <c r="FW164" s="14">
        <v>1</v>
      </c>
      <c r="FX164" s="14">
        <v>3</v>
      </c>
      <c r="GA164" s="14">
        <v>2</v>
      </c>
      <c r="GD164" s="14">
        <v>6</v>
      </c>
      <c r="GF164" s="14">
        <v>1</v>
      </c>
      <c r="GJ164" s="14">
        <v>1</v>
      </c>
      <c r="GM164" s="14">
        <v>1</v>
      </c>
      <c r="GN164" s="14">
        <v>4</v>
      </c>
      <c r="GQ164" s="14">
        <v>0</v>
      </c>
      <c r="HG164" s="14">
        <v>0.8</v>
      </c>
      <c r="HJ164" s="14">
        <v>6</v>
      </c>
      <c r="HO164" s="14">
        <v>3</v>
      </c>
      <c r="HP164" s="14">
        <v>1</v>
      </c>
      <c r="ID164" s="14">
        <v>11</v>
      </c>
      <c r="IE164" s="26">
        <f t="shared" si="11"/>
        <v>434.38000000000011</v>
      </c>
      <c r="IF164" s="27">
        <f t="shared" si="12"/>
        <v>144.03</v>
      </c>
      <c r="IG164" s="27">
        <f t="shared" si="13"/>
        <v>290.35000000000014</v>
      </c>
      <c r="IH164" s="26">
        <v>307.63279999999997</v>
      </c>
      <c r="II164" s="27">
        <v>128.50880000000001</v>
      </c>
      <c r="IJ164" s="27">
        <f t="shared" si="14"/>
        <v>179.12399999999997</v>
      </c>
    </row>
    <row r="165" spans="1:244" x14ac:dyDescent="0.2">
      <c r="A165" s="14" t="s">
        <v>156</v>
      </c>
      <c r="B165" s="14" t="str">
        <f t="shared" si="10"/>
        <v>36</v>
      </c>
      <c r="C165" s="14">
        <v>36030</v>
      </c>
      <c r="D165" s="14" t="s">
        <v>182</v>
      </c>
      <c r="F165" s="14">
        <v>1</v>
      </c>
      <c r="I165" s="14">
        <v>6.93</v>
      </c>
      <c r="K165" s="14">
        <v>9</v>
      </c>
      <c r="M165" s="14">
        <v>61.61</v>
      </c>
      <c r="N165" s="14">
        <v>11.75</v>
      </c>
      <c r="O165" s="14">
        <v>116.53999999999999</v>
      </c>
      <c r="P165" s="14">
        <v>6.7899999999999991</v>
      </c>
      <c r="Q165" s="14">
        <v>11.63</v>
      </c>
      <c r="X165" s="14">
        <v>14.899999999999999</v>
      </c>
      <c r="AD165" s="14">
        <v>45.910000000000004</v>
      </c>
      <c r="AG165" s="14">
        <v>14.04</v>
      </c>
      <c r="AJ165" s="14">
        <v>56.16</v>
      </c>
      <c r="AR165" s="14">
        <v>1</v>
      </c>
      <c r="AU165" s="14">
        <v>595.81999999999994</v>
      </c>
      <c r="AV165" s="14">
        <v>1.5</v>
      </c>
      <c r="AX165" s="14">
        <v>2.42</v>
      </c>
      <c r="AY165" s="14">
        <v>2</v>
      </c>
      <c r="BF165" s="14">
        <v>72.47999999999999</v>
      </c>
      <c r="BG165" s="14">
        <v>5.0199999999999996</v>
      </c>
      <c r="BJ165" s="14">
        <v>39.46</v>
      </c>
      <c r="BK165" s="14">
        <v>155.82</v>
      </c>
      <c r="BM165" s="14">
        <v>4.91</v>
      </c>
      <c r="BP165" s="14">
        <v>1</v>
      </c>
      <c r="BY165" s="14">
        <v>1</v>
      </c>
      <c r="CA165" s="14">
        <v>454.56</v>
      </c>
      <c r="CB165" s="14">
        <v>80.38</v>
      </c>
      <c r="CC165" s="14">
        <v>40.19</v>
      </c>
      <c r="CD165" s="14">
        <v>33.56</v>
      </c>
      <c r="CE165" s="14">
        <v>11.5</v>
      </c>
      <c r="CH165" s="14">
        <v>11.99</v>
      </c>
      <c r="CK165" s="14">
        <v>0</v>
      </c>
      <c r="CM165" s="14">
        <v>17.490000000000002</v>
      </c>
      <c r="CR165" s="14">
        <v>9</v>
      </c>
      <c r="CT165" s="14">
        <v>20.3</v>
      </c>
      <c r="CU165" s="14">
        <v>22.84</v>
      </c>
      <c r="CV165" s="14">
        <v>1.22</v>
      </c>
      <c r="CW165" s="14">
        <v>23</v>
      </c>
      <c r="CY165" s="14">
        <v>21.35</v>
      </c>
      <c r="CZ165" s="14">
        <v>23.09</v>
      </c>
      <c r="DA165" s="14">
        <v>1</v>
      </c>
      <c r="DF165" s="14">
        <v>96.37</v>
      </c>
      <c r="DG165" s="14">
        <v>17.760000000000002</v>
      </c>
      <c r="DI165" s="14">
        <v>1.85</v>
      </c>
      <c r="DJ165" s="14">
        <v>8.0399999999999991</v>
      </c>
      <c r="DK165" s="14">
        <v>96.38</v>
      </c>
      <c r="DL165" s="14">
        <v>157.51999999999998</v>
      </c>
      <c r="DM165" s="14">
        <v>21.67</v>
      </c>
      <c r="DN165" s="14">
        <v>20.75</v>
      </c>
      <c r="DO165" s="14">
        <v>90.92</v>
      </c>
      <c r="DP165" s="14">
        <v>23.7</v>
      </c>
      <c r="DQ165" s="14">
        <v>7.3599999999999994</v>
      </c>
      <c r="DR165" s="14">
        <v>59.63</v>
      </c>
      <c r="DS165" s="14">
        <v>4</v>
      </c>
      <c r="DT165" s="14">
        <v>53.16</v>
      </c>
      <c r="DU165" s="14">
        <v>15.809999999999999</v>
      </c>
      <c r="DV165" s="14">
        <v>17.920000000000002</v>
      </c>
      <c r="DW165" s="14">
        <v>26.88</v>
      </c>
      <c r="DX165" s="14">
        <v>54.540000000000006</v>
      </c>
      <c r="DY165" s="14">
        <v>21.11</v>
      </c>
      <c r="DZ165" s="14">
        <v>171.22</v>
      </c>
      <c r="EA165" s="14">
        <v>116.23</v>
      </c>
      <c r="EB165" s="14">
        <v>14.05</v>
      </c>
      <c r="EC165" s="14">
        <v>15.99</v>
      </c>
      <c r="ED165" s="14">
        <v>67.509999999999991</v>
      </c>
      <c r="EE165" s="14">
        <v>24.39</v>
      </c>
      <c r="EF165" s="14">
        <v>194.33999999999997</v>
      </c>
      <c r="EG165" s="14">
        <v>36.619999999999997</v>
      </c>
      <c r="EH165" s="14">
        <v>7.81</v>
      </c>
      <c r="EK165" s="14">
        <v>48.33</v>
      </c>
      <c r="EL165" s="14">
        <v>102.59</v>
      </c>
      <c r="ES165" s="14">
        <v>9.94</v>
      </c>
      <c r="ET165" s="14">
        <v>44.31</v>
      </c>
      <c r="EU165" s="14">
        <v>26.96</v>
      </c>
      <c r="EV165" s="14">
        <v>26.01</v>
      </c>
      <c r="EW165" s="14">
        <v>4</v>
      </c>
      <c r="EY165" s="14">
        <v>0</v>
      </c>
      <c r="EZ165" s="14">
        <v>287.95999999999998</v>
      </c>
      <c r="FA165" s="14">
        <v>38.61</v>
      </c>
      <c r="FB165" s="14">
        <v>134.4</v>
      </c>
      <c r="FE165" s="14">
        <v>1</v>
      </c>
      <c r="FL165" s="14">
        <v>4</v>
      </c>
      <c r="FM165" s="14">
        <v>11.940000000000001</v>
      </c>
      <c r="FN165" s="14">
        <v>16.8</v>
      </c>
      <c r="FP165" s="14">
        <v>118.29</v>
      </c>
      <c r="FQ165" s="14">
        <v>1.2</v>
      </c>
      <c r="FT165" s="14">
        <v>13.08</v>
      </c>
      <c r="FU165" s="14">
        <v>60.45</v>
      </c>
      <c r="FW165" s="14">
        <v>16.899999999999999</v>
      </c>
      <c r="FX165" s="14">
        <v>67.78</v>
      </c>
      <c r="FY165" s="14">
        <v>27.96</v>
      </c>
      <c r="FZ165" s="14">
        <v>39</v>
      </c>
      <c r="GA165" s="14">
        <v>46.25</v>
      </c>
      <c r="GC165" s="14">
        <v>15.190000000000001</v>
      </c>
      <c r="GD165" s="14">
        <v>54.019999999999996</v>
      </c>
      <c r="GE165" s="14">
        <v>7.75</v>
      </c>
      <c r="GF165" s="14">
        <v>2.16</v>
      </c>
      <c r="GH165" s="14">
        <v>9.1999999999999993</v>
      </c>
      <c r="GJ165" s="14">
        <v>18.5</v>
      </c>
      <c r="GK165" s="14">
        <v>9.1900000000000013</v>
      </c>
      <c r="GL165" s="14">
        <v>1</v>
      </c>
      <c r="GM165" s="14">
        <v>31</v>
      </c>
      <c r="GN165" s="14">
        <v>8</v>
      </c>
      <c r="GO165" s="14">
        <v>1</v>
      </c>
      <c r="GP165" s="14">
        <v>2.0699999999999998</v>
      </c>
      <c r="GQ165" s="14">
        <v>0</v>
      </c>
      <c r="GT165" s="14">
        <v>214.6</v>
      </c>
      <c r="GV165" s="14">
        <v>3</v>
      </c>
      <c r="GW165" s="14">
        <v>1</v>
      </c>
      <c r="GX165" s="14">
        <v>1</v>
      </c>
      <c r="HB165" s="14">
        <v>88.63000000000001</v>
      </c>
      <c r="HC165" s="14">
        <v>9.07</v>
      </c>
      <c r="HD165" s="14">
        <v>7</v>
      </c>
      <c r="HG165" s="14">
        <v>19.57</v>
      </c>
      <c r="HL165" s="14">
        <v>13.81</v>
      </c>
      <c r="HM165" s="14">
        <v>1.19</v>
      </c>
      <c r="HN165" s="14">
        <v>169.07</v>
      </c>
      <c r="HO165" s="14">
        <v>72.72</v>
      </c>
      <c r="HP165" s="14">
        <v>19.990000000000002</v>
      </c>
      <c r="HQ165" s="14">
        <v>109.67</v>
      </c>
      <c r="HV165" s="14">
        <v>38</v>
      </c>
      <c r="HW165" s="14">
        <v>5</v>
      </c>
      <c r="HY165" s="14">
        <v>7.0699999999999994</v>
      </c>
      <c r="HZ165" s="14">
        <v>8.629999999999999</v>
      </c>
      <c r="IA165" s="14">
        <v>1</v>
      </c>
      <c r="IC165" s="14">
        <v>19</v>
      </c>
      <c r="ID165" s="14">
        <v>138.29</v>
      </c>
      <c r="IE165" s="26">
        <f t="shared" si="11"/>
        <v>5707.8399999999974</v>
      </c>
      <c r="IF165" s="27">
        <f t="shared" si="12"/>
        <v>2009.1599999999994</v>
      </c>
      <c r="IG165" s="27">
        <f t="shared" si="13"/>
        <v>3698.679999999998</v>
      </c>
      <c r="IH165" s="26">
        <v>5398.5939999999991</v>
      </c>
      <c r="II165" s="27">
        <v>1809.8760000000004</v>
      </c>
      <c r="IJ165" s="27">
        <f t="shared" si="14"/>
        <v>3588.7179999999989</v>
      </c>
    </row>
    <row r="166" spans="1:244" x14ac:dyDescent="0.2">
      <c r="A166" s="14" t="s">
        <v>156</v>
      </c>
      <c r="B166" s="14" t="str">
        <f t="shared" si="10"/>
        <v>36</v>
      </c>
      <c r="C166" s="14">
        <v>36031</v>
      </c>
      <c r="D166" s="14" t="s">
        <v>183</v>
      </c>
      <c r="M166" s="14">
        <v>6.12</v>
      </c>
      <c r="O166" s="14">
        <v>6.83</v>
      </c>
      <c r="P166" s="14">
        <v>2.13</v>
      </c>
      <c r="X166" s="14">
        <v>1</v>
      </c>
      <c r="AC166" s="14">
        <v>1</v>
      </c>
      <c r="AD166" s="14">
        <v>13.96</v>
      </c>
      <c r="AG166" s="14">
        <v>5.15</v>
      </c>
      <c r="AV166" s="14">
        <v>1</v>
      </c>
      <c r="AY166" s="14">
        <v>1.92</v>
      </c>
      <c r="BF166" s="14">
        <v>21.93</v>
      </c>
      <c r="BL166" s="14">
        <v>1</v>
      </c>
      <c r="BN166" s="14">
        <v>139.26999999999998</v>
      </c>
      <c r="CH166" s="14">
        <v>105.11000000000001</v>
      </c>
      <c r="CM166" s="14">
        <v>1</v>
      </c>
      <c r="CV166" s="14">
        <v>8</v>
      </c>
      <c r="DF166" s="14">
        <v>6.21</v>
      </c>
      <c r="DG166" s="14">
        <v>21.48</v>
      </c>
      <c r="DJ166" s="14">
        <v>1</v>
      </c>
      <c r="DK166" s="14">
        <v>12</v>
      </c>
      <c r="DL166" s="14">
        <v>20.399999999999999</v>
      </c>
      <c r="DM166" s="14">
        <v>13.99</v>
      </c>
      <c r="DN166" s="14">
        <v>2</v>
      </c>
      <c r="DO166" s="14">
        <v>7</v>
      </c>
      <c r="DP166" s="14">
        <v>2.15</v>
      </c>
      <c r="DR166" s="14">
        <v>5</v>
      </c>
      <c r="DT166" s="14">
        <v>5.55</v>
      </c>
      <c r="DU166" s="14">
        <v>1</v>
      </c>
      <c r="DX166" s="14">
        <v>6</v>
      </c>
      <c r="DZ166" s="14">
        <v>11.19</v>
      </c>
      <c r="EA166" s="14">
        <v>25.3</v>
      </c>
      <c r="EB166" s="14">
        <v>2.58</v>
      </c>
      <c r="EC166" s="14">
        <v>3</v>
      </c>
      <c r="ED166" s="14">
        <v>11.34</v>
      </c>
      <c r="EE166" s="14">
        <v>8.15</v>
      </c>
      <c r="EF166" s="14">
        <v>25.9</v>
      </c>
      <c r="EG166" s="14">
        <v>7.58</v>
      </c>
      <c r="EK166" s="14">
        <v>20.440000000000001</v>
      </c>
      <c r="EL166" s="14">
        <v>1.04</v>
      </c>
      <c r="ET166" s="14">
        <v>3</v>
      </c>
      <c r="EV166" s="14">
        <v>18.03</v>
      </c>
      <c r="EW166" s="14">
        <v>11.78</v>
      </c>
      <c r="EX166" s="14">
        <v>8.5599999999999987</v>
      </c>
      <c r="EZ166" s="14">
        <v>34.83</v>
      </c>
      <c r="FB166" s="14">
        <v>24.82</v>
      </c>
      <c r="FM166" s="14">
        <v>1.92</v>
      </c>
      <c r="FN166" s="14">
        <v>2.62</v>
      </c>
      <c r="FP166" s="14">
        <v>9.0399999999999991</v>
      </c>
      <c r="FT166" s="14">
        <v>1</v>
      </c>
      <c r="FU166" s="14">
        <v>8</v>
      </c>
      <c r="FW166" s="14">
        <v>3</v>
      </c>
      <c r="FX166" s="14">
        <v>7</v>
      </c>
      <c r="FY166" s="14">
        <v>3</v>
      </c>
      <c r="GA166" s="14">
        <v>1</v>
      </c>
      <c r="GD166" s="14">
        <v>19.920000000000002</v>
      </c>
      <c r="GJ166" s="14">
        <v>3</v>
      </c>
      <c r="GL166" s="14">
        <v>1</v>
      </c>
      <c r="GM166" s="14">
        <v>1</v>
      </c>
      <c r="GN166" s="14">
        <v>1</v>
      </c>
      <c r="HA166" s="14">
        <v>1</v>
      </c>
      <c r="HC166" s="14">
        <v>2</v>
      </c>
      <c r="HG166" s="14">
        <v>2.0099999999999998</v>
      </c>
      <c r="HO166" s="14">
        <v>10</v>
      </c>
      <c r="HP166" s="14">
        <v>3.16</v>
      </c>
      <c r="HW166" s="14">
        <v>4</v>
      </c>
      <c r="ID166" s="14">
        <v>14</v>
      </c>
      <c r="IE166" s="26">
        <f t="shared" si="11"/>
        <v>735.40999999999974</v>
      </c>
      <c r="IF166" s="27">
        <f t="shared" si="12"/>
        <v>315.41999999999996</v>
      </c>
      <c r="IG166" s="27">
        <f t="shared" si="13"/>
        <v>419.98999999999978</v>
      </c>
      <c r="IH166" s="26">
        <v>575.46559999999988</v>
      </c>
      <c r="II166" s="27">
        <v>231.06560000000002</v>
      </c>
      <c r="IJ166" s="27">
        <f t="shared" si="14"/>
        <v>344.39999999999986</v>
      </c>
    </row>
    <row r="167" spans="1:244" x14ac:dyDescent="0.2">
      <c r="A167" s="14" t="s">
        <v>156</v>
      </c>
      <c r="B167" s="14" t="str">
        <f t="shared" si="10"/>
        <v>36</v>
      </c>
      <c r="C167" s="14">
        <v>36032</v>
      </c>
      <c r="D167" s="14" t="s">
        <v>184</v>
      </c>
      <c r="M167" s="14">
        <v>6.14</v>
      </c>
      <c r="O167" s="14">
        <v>6.66</v>
      </c>
      <c r="AD167" s="14">
        <v>2</v>
      </c>
      <c r="AJ167" s="14">
        <v>13.82</v>
      </c>
      <c r="AU167" s="14">
        <v>12</v>
      </c>
      <c r="AY167" s="14">
        <v>1.27</v>
      </c>
      <c r="BF167" s="14">
        <v>9.33</v>
      </c>
      <c r="BK167" s="14">
        <v>0.78</v>
      </c>
      <c r="BL167" s="14">
        <v>107.13</v>
      </c>
      <c r="BM167" s="14">
        <v>1.8</v>
      </c>
      <c r="CV167" s="14">
        <v>0</v>
      </c>
      <c r="DF167" s="14">
        <v>6</v>
      </c>
      <c r="DJ167" s="14">
        <v>5.0600000000000005</v>
      </c>
      <c r="DK167" s="14">
        <v>16.3</v>
      </c>
      <c r="DL167" s="14">
        <v>19.170000000000002</v>
      </c>
      <c r="DN167" s="14">
        <v>1</v>
      </c>
      <c r="DO167" s="14">
        <v>8.76</v>
      </c>
      <c r="DR167" s="14">
        <v>11.84</v>
      </c>
      <c r="DW167" s="14">
        <v>1</v>
      </c>
      <c r="DX167" s="14">
        <v>5.12</v>
      </c>
      <c r="DZ167" s="14">
        <v>3.73</v>
      </c>
      <c r="EA167" s="14">
        <v>5.54</v>
      </c>
      <c r="ED167" s="14">
        <v>1</v>
      </c>
      <c r="EF167" s="14">
        <v>4.6899999999999995</v>
      </c>
      <c r="EG167" s="14">
        <v>2.1800000000000002</v>
      </c>
      <c r="EK167" s="14">
        <v>4.71</v>
      </c>
      <c r="EL167" s="14">
        <v>7</v>
      </c>
      <c r="ET167" s="14">
        <v>2</v>
      </c>
      <c r="EW167" s="14">
        <v>2</v>
      </c>
      <c r="EZ167" s="14">
        <v>21.01</v>
      </c>
      <c r="FA167" s="14">
        <v>3.92</v>
      </c>
      <c r="FB167" s="14">
        <v>5</v>
      </c>
      <c r="FM167" s="14">
        <v>1</v>
      </c>
      <c r="FP167" s="14">
        <v>17</v>
      </c>
      <c r="FW167" s="14">
        <v>0</v>
      </c>
      <c r="FX167" s="14">
        <v>3</v>
      </c>
      <c r="FY167" s="14">
        <v>0</v>
      </c>
      <c r="GC167" s="14">
        <v>1</v>
      </c>
      <c r="GD167" s="14">
        <v>4</v>
      </c>
      <c r="GE167" s="14">
        <v>1</v>
      </c>
      <c r="GJ167" s="14">
        <v>2</v>
      </c>
      <c r="GM167" s="14">
        <v>4</v>
      </c>
      <c r="GW167" s="14">
        <v>3</v>
      </c>
      <c r="HG167" s="14">
        <v>1</v>
      </c>
      <c r="HL167" s="14">
        <v>1</v>
      </c>
      <c r="HO167" s="14">
        <v>2</v>
      </c>
      <c r="HQ167" s="14">
        <v>44.99</v>
      </c>
      <c r="HS167" s="14">
        <v>1.17</v>
      </c>
      <c r="HW167" s="14">
        <v>1</v>
      </c>
      <c r="ID167" s="14">
        <v>2.98</v>
      </c>
      <c r="IE167" s="26">
        <f t="shared" si="11"/>
        <v>388.10000000000008</v>
      </c>
      <c r="IF167" s="27">
        <f t="shared" si="12"/>
        <v>160.93</v>
      </c>
      <c r="IG167" s="27">
        <f t="shared" si="13"/>
        <v>227.17000000000007</v>
      </c>
      <c r="IH167" s="26">
        <v>361.1284</v>
      </c>
      <c r="II167" s="27">
        <v>131.19839999999999</v>
      </c>
      <c r="IJ167" s="27">
        <f t="shared" si="14"/>
        <v>229.93</v>
      </c>
    </row>
    <row r="168" spans="1:244" x14ac:dyDescent="0.2">
      <c r="A168" s="14" t="s">
        <v>156</v>
      </c>
      <c r="B168" s="14" t="str">
        <f t="shared" si="10"/>
        <v>36</v>
      </c>
      <c r="C168" s="14">
        <v>36033</v>
      </c>
      <c r="D168" s="14" t="s">
        <v>185</v>
      </c>
      <c r="F168" s="14">
        <v>2</v>
      </c>
      <c r="I168" s="14">
        <v>9.41</v>
      </c>
      <c r="O168" s="14">
        <v>8.35</v>
      </c>
      <c r="Q168" s="14">
        <v>14.96</v>
      </c>
      <c r="AD168" s="14">
        <v>4.08</v>
      </c>
      <c r="AG168" s="14">
        <v>3.21</v>
      </c>
      <c r="AR168" s="14">
        <v>2</v>
      </c>
      <c r="AU168" s="14">
        <v>131.55000000000001</v>
      </c>
      <c r="AV168" s="14">
        <v>4</v>
      </c>
      <c r="AX168" s="14">
        <v>2</v>
      </c>
      <c r="AY168" s="14">
        <v>18.420000000000002</v>
      </c>
      <c r="BF168" s="14">
        <v>30.25</v>
      </c>
      <c r="BN168" s="14">
        <v>2</v>
      </c>
      <c r="BY168" s="14">
        <v>2</v>
      </c>
      <c r="CR168" s="14">
        <v>2</v>
      </c>
      <c r="CT168" s="14">
        <v>10.29</v>
      </c>
      <c r="CU168" s="14">
        <v>5.51</v>
      </c>
      <c r="DE168" s="14">
        <v>1</v>
      </c>
      <c r="DF168" s="14">
        <v>11.48</v>
      </c>
      <c r="DJ168" s="14">
        <v>4</v>
      </c>
      <c r="DK168" s="14">
        <v>8</v>
      </c>
      <c r="DL168" s="14">
        <v>44.92</v>
      </c>
      <c r="DM168" s="14">
        <v>2</v>
      </c>
      <c r="DO168" s="14">
        <v>10.54</v>
      </c>
      <c r="DP168" s="14">
        <v>1</v>
      </c>
      <c r="DR168" s="14">
        <v>23.31</v>
      </c>
      <c r="DS168" s="14">
        <v>9.48</v>
      </c>
      <c r="DU168" s="14">
        <v>2</v>
      </c>
      <c r="DW168" s="14">
        <v>1</v>
      </c>
      <c r="DX168" s="14">
        <v>10.88</v>
      </c>
      <c r="DZ168" s="14">
        <v>2</v>
      </c>
      <c r="EA168" s="14">
        <v>8.86</v>
      </c>
      <c r="ED168" s="14">
        <v>4</v>
      </c>
      <c r="EF168" s="14">
        <v>8.75</v>
      </c>
      <c r="EG168" s="14">
        <v>8</v>
      </c>
      <c r="EK168" s="14">
        <v>3.2</v>
      </c>
      <c r="EL168" s="14">
        <v>40.97</v>
      </c>
      <c r="ER168" s="14">
        <v>5</v>
      </c>
      <c r="ET168" s="14">
        <v>3</v>
      </c>
      <c r="EZ168" s="14">
        <v>22.38</v>
      </c>
      <c r="FB168" s="14">
        <v>6.78</v>
      </c>
      <c r="FM168" s="14">
        <v>10.23</v>
      </c>
      <c r="FN168" s="14">
        <v>0.89</v>
      </c>
      <c r="FP168" s="14">
        <v>10</v>
      </c>
      <c r="FU168" s="14">
        <v>2</v>
      </c>
      <c r="FX168" s="14">
        <v>5</v>
      </c>
      <c r="FY168" s="14">
        <v>1</v>
      </c>
      <c r="GA168" s="14">
        <v>1</v>
      </c>
      <c r="GC168" s="14">
        <v>1</v>
      </c>
      <c r="GD168" s="14">
        <v>5</v>
      </c>
      <c r="GH168" s="14">
        <v>1</v>
      </c>
      <c r="GJ168" s="14">
        <v>2</v>
      </c>
      <c r="GM168" s="14">
        <v>9</v>
      </c>
      <c r="GN168" s="14">
        <v>3</v>
      </c>
      <c r="GQ168" s="14">
        <v>1</v>
      </c>
      <c r="GT168" s="14">
        <v>3.23</v>
      </c>
      <c r="HB168" s="14">
        <v>1</v>
      </c>
      <c r="HG168" s="14">
        <v>11.51</v>
      </c>
      <c r="HO168" s="14">
        <v>7.13</v>
      </c>
      <c r="HS168" s="14">
        <v>6.86</v>
      </c>
      <c r="HV168" s="14">
        <v>1</v>
      </c>
      <c r="HZ168" s="14">
        <v>1</v>
      </c>
      <c r="IC168" s="14">
        <v>1</v>
      </c>
      <c r="ID168" s="14">
        <v>9.9499999999999993</v>
      </c>
      <c r="IE168" s="26">
        <f t="shared" si="11"/>
        <v>589.38000000000011</v>
      </c>
      <c r="IF168" s="27">
        <f t="shared" si="12"/>
        <v>250.03</v>
      </c>
      <c r="IG168" s="27">
        <f t="shared" si="13"/>
        <v>339.35000000000014</v>
      </c>
      <c r="IH168" s="26">
        <v>405.48479999999989</v>
      </c>
      <c r="II168" s="27">
        <v>184.13680000000005</v>
      </c>
      <c r="IJ168" s="27">
        <f t="shared" si="14"/>
        <v>221.34799999999984</v>
      </c>
    </row>
    <row r="169" spans="1:244" x14ac:dyDescent="0.2">
      <c r="A169" s="14" t="s">
        <v>163</v>
      </c>
      <c r="B169" s="14" t="str">
        <f t="shared" si="10"/>
        <v>36</v>
      </c>
      <c r="C169" s="14">
        <v>36034</v>
      </c>
      <c r="D169" s="14" t="s">
        <v>186</v>
      </c>
      <c r="K169" s="14">
        <v>84.35</v>
      </c>
      <c r="N169" s="14">
        <v>16.760000000000002</v>
      </c>
      <c r="O169" s="14">
        <v>94.419999999999987</v>
      </c>
      <c r="P169" s="14">
        <v>17.990000000000002</v>
      </c>
      <c r="V169" s="14">
        <v>0.04</v>
      </c>
      <c r="X169" s="14">
        <v>134.94</v>
      </c>
      <c r="Z169" s="14">
        <v>9.39</v>
      </c>
      <c r="AA169" s="14">
        <v>2.76</v>
      </c>
      <c r="AC169" s="14">
        <v>1</v>
      </c>
      <c r="AD169" s="14">
        <v>10.78</v>
      </c>
      <c r="AG169" s="14">
        <v>2</v>
      </c>
      <c r="AX169" s="14">
        <v>13</v>
      </c>
      <c r="BB169" s="14">
        <v>285.63</v>
      </c>
      <c r="BF169" s="14">
        <v>5</v>
      </c>
      <c r="BK169" s="14">
        <v>29</v>
      </c>
      <c r="BN169" s="14">
        <v>9.9600000000000009</v>
      </c>
      <c r="CA169" s="14">
        <v>48.99</v>
      </c>
      <c r="CB169" s="14">
        <v>14</v>
      </c>
      <c r="CC169" s="14">
        <v>12.6</v>
      </c>
      <c r="CE169" s="14">
        <v>2</v>
      </c>
      <c r="CH169" s="14">
        <v>1.19</v>
      </c>
      <c r="CT169" s="14">
        <v>6</v>
      </c>
      <c r="DA169" s="14">
        <v>2</v>
      </c>
      <c r="DC169" s="14">
        <v>1</v>
      </c>
      <c r="DE169" s="14">
        <v>0</v>
      </c>
      <c r="DF169" s="14">
        <v>5.85</v>
      </c>
      <c r="DJ169" s="14">
        <v>12.53</v>
      </c>
      <c r="DK169" s="14">
        <v>31.759999999999998</v>
      </c>
      <c r="DL169" s="14">
        <v>70.73</v>
      </c>
      <c r="DM169" s="14">
        <v>39.69</v>
      </c>
      <c r="DN169" s="14">
        <v>0.8</v>
      </c>
      <c r="DO169" s="14">
        <v>8</v>
      </c>
      <c r="DP169" s="14">
        <v>1</v>
      </c>
      <c r="DR169" s="14">
        <v>14.4</v>
      </c>
      <c r="DT169" s="14">
        <v>5</v>
      </c>
      <c r="DU169" s="14">
        <v>2.1800000000000002</v>
      </c>
      <c r="DW169" s="14">
        <v>10</v>
      </c>
      <c r="DX169" s="14">
        <v>4.9399999999999995</v>
      </c>
      <c r="DY169" s="14">
        <v>7.29</v>
      </c>
      <c r="DZ169" s="14">
        <v>30.62</v>
      </c>
      <c r="EA169" s="14">
        <v>18.97</v>
      </c>
      <c r="ED169" s="14">
        <v>22.98</v>
      </c>
      <c r="EE169" s="14">
        <v>2.2000000000000002</v>
      </c>
      <c r="EF169" s="14">
        <v>31.810000000000002</v>
      </c>
      <c r="EG169" s="14">
        <v>16</v>
      </c>
      <c r="EL169" s="14">
        <v>30.39</v>
      </c>
      <c r="ET169" s="14">
        <v>5</v>
      </c>
      <c r="EZ169" s="14">
        <v>46.79</v>
      </c>
      <c r="FA169" s="14">
        <v>21.04</v>
      </c>
      <c r="FB169" s="14">
        <v>19.309999999999999</v>
      </c>
      <c r="FM169" s="14">
        <v>3</v>
      </c>
      <c r="FN169" s="14">
        <v>17.240000000000002</v>
      </c>
      <c r="FP169" s="14">
        <v>12.84</v>
      </c>
      <c r="FT169" s="14">
        <v>1</v>
      </c>
      <c r="FU169" s="14">
        <v>4</v>
      </c>
      <c r="FW169" s="14">
        <v>2</v>
      </c>
      <c r="FX169" s="14">
        <v>17</v>
      </c>
      <c r="FY169" s="14">
        <v>1</v>
      </c>
      <c r="GA169" s="14">
        <v>3</v>
      </c>
      <c r="GC169" s="14">
        <v>6</v>
      </c>
      <c r="GD169" s="14">
        <v>14</v>
      </c>
      <c r="GF169" s="14">
        <v>1</v>
      </c>
      <c r="GI169" s="14">
        <v>1</v>
      </c>
      <c r="GJ169" s="14">
        <v>5.56</v>
      </c>
      <c r="GM169" s="14">
        <v>7.83</v>
      </c>
      <c r="GN169" s="14">
        <v>3</v>
      </c>
      <c r="GP169" s="14">
        <v>1</v>
      </c>
      <c r="GT169" s="14">
        <v>22.759999999999998</v>
      </c>
      <c r="HB169" s="14">
        <v>13.870000000000001</v>
      </c>
      <c r="HC169" s="14">
        <v>4.92</v>
      </c>
      <c r="HD169" s="14">
        <v>0.92</v>
      </c>
      <c r="HG169" s="14">
        <v>2</v>
      </c>
      <c r="HL169" s="14">
        <v>1</v>
      </c>
      <c r="HO169" s="14">
        <v>18.66</v>
      </c>
      <c r="HP169" s="14">
        <v>3</v>
      </c>
      <c r="HU169" s="14">
        <v>2</v>
      </c>
      <c r="HW169" s="14">
        <v>1</v>
      </c>
      <c r="IC169" s="14">
        <v>7.8699999999999992</v>
      </c>
      <c r="ID169" s="14">
        <v>25.08</v>
      </c>
      <c r="IE169" s="26">
        <f t="shared" si="11"/>
        <v>1467.6299999999997</v>
      </c>
      <c r="IF169" s="27">
        <f t="shared" si="12"/>
        <v>804.80000000000007</v>
      </c>
      <c r="IG169" s="27">
        <f t="shared" si="13"/>
        <v>662.82999999999959</v>
      </c>
      <c r="IH169" s="26">
        <v>1336.3440000000005</v>
      </c>
      <c r="II169" s="27">
        <v>867.61600000000033</v>
      </c>
      <c r="IJ169" s="27">
        <f t="shared" si="14"/>
        <v>468.72800000000018</v>
      </c>
    </row>
    <row r="170" spans="1:244" x14ac:dyDescent="0.2">
      <c r="A170" s="14" t="s">
        <v>3</v>
      </c>
      <c r="B170" s="14" t="str">
        <f t="shared" si="10"/>
        <v>36</v>
      </c>
      <c r="C170" s="14">
        <v>36035</v>
      </c>
      <c r="D170" s="14" t="s">
        <v>187</v>
      </c>
      <c r="O170" s="14">
        <v>1</v>
      </c>
      <c r="AD170" s="14">
        <v>2.85</v>
      </c>
      <c r="CB170" s="14">
        <v>1</v>
      </c>
      <c r="CV170" s="14">
        <v>1</v>
      </c>
      <c r="DF170" s="14">
        <v>11.82</v>
      </c>
      <c r="DJ170" s="14">
        <v>3.69</v>
      </c>
      <c r="DK170" s="14">
        <v>3</v>
      </c>
      <c r="DL170" s="14">
        <v>8.01</v>
      </c>
      <c r="DO170" s="14">
        <v>4</v>
      </c>
      <c r="DR170" s="14">
        <v>1</v>
      </c>
      <c r="DS170" s="14">
        <v>1</v>
      </c>
      <c r="DW170" s="14">
        <v>3.74</v>
      </c>
      <c r="DZ170" s="14">
        <v>2.91</v>
      </c>
      <c r="EA170" s="14">
        <v>2</v>
      </c>
      <c r="EE170" s="14">
        <v>1</v>
      </c>
      <c r="EF170" s="14">
        <v>6.02</v>
      </c>
      <c r="EG170" s="14">
        <v>1</v>
      </c>
      <c r="EL170" s="14">
        <v>1</v>
      </c>
      <c r="ET170" s="14">
        <v>2</v>
      </c>
      <c r="EV170" s="14">
        <v>7.41</v>
      </c>
      <c r="EZ170" s="14">
        <v>20.18</v>
      </c>
      <c r="FB170" s="14">
        <v>4.9400000000000004</v>
      </c>
      <c r="FC170" s="14">
        <v>1</v>
      </c>
      <c r="FN170" s="14">
        <v>1</v>
      </c>
      <c r="FP170" s="14">
        <v>3</v>
      </c>
      <c r="FX170" s="14">
        <v>6</v>
      </c>
      <c r="FY170" s="14">
        <v>1</v>
      </c>
      <c r="GA170" s="14">
        <v>1</v>
      </c>
      <c r="GD170" s="14">
        <v>1</v>
      </c>
      <c r="GP170" s="14">
        <v>3.9400000000000004</v>
      </c>
      <c r="HL170" s="14">
        <v>4</v>
      </c>
      <c r="HO170" s="14">
        <v>2</v>
      </c>
      <c r="HZ170" s="14">
        <v>12.02</v>
      </c>
      <c r="ID170" s="14">
        <v>4.08</v>
      </c>
      <c r="IE170" s="26">
        <f t="shared" si="11"/>
        <v>130.60999999999999</v>
      </c>
      <c r="IF170" s="27">
        <f t="shared" si="12"/>
        <v>5.85</v>
      </c>
      <c r="IG170" s="27">
        <f t="shared" si="13"/>
        <v>124.75999999999999</v>
      </c>
      <c r="IH170" s="26">
        <v>145.98600000000005</v>
      </c>
      <c r="II170" s="27">
        <v>6.5000000000000018</v>
      </c>
      <c r="IJ170" s="27">
        <f t="shared" si="14"/>
        <v>139.48600000000005</v>
      </c>
    </row>
    <row r="171" spans="1:244" x14ac:dyDescent="0.2">
      <c r="A171" s="14" t="s">
        <v>156</v>
      </c>
      <c r="B171" s="14" t="str">
        <f t="shared" si="10"/>
        <v>36</v>
      </c>
      <c r="C171" s="14">
        <v>36036</v>
      </c>
      <c r="D171" s="14" t="s">
        <v>188</v>
      </c>
      <c r="F171" s="14">
        <v>2</v>
      </c>
      <c r="O171" s="14">
        <v>7.09</v>
      </c>
      <c r="R171" s="14">
        <v>1.78</v>
      </c>
      <c r="X171" s="14">
        <v>2</v>
      </c>
      <c r="AA171" s="14">
        <v>16.579999999999998</v>
      </c>
      <c r="AC171" s="14">
        <v>29.009999999999998</v>
      </c>
      <c r="AD171" s="14">
        <v>25.01</v>
      </c>
      <c r="AL171" s="14">
        <v>15.94</v>
      </c>
      <c r="AM171" s="14">
        <v>2.38</v>
      </c>
      <c r="AR171" s="14">
        <v>45.76</v>
      </c>
      <c r="AS171" s="14">
        <v>19.57</v>
      </c>
      <c r="AX171" s="14">
        <v>2</v>
      </c>
      <c r="AY171" s="14">
        <v>12</v>
      </c>
      <c r="BC171" s="14">
        <v>25.33</v>
      </c>
      <c r="BF171" s="14">
        <v>16.28</v>
      </c>
      <c r="BJ171" s="14">
        <v>13.31</v>
      </c>
      <c r="BK171" s="14">
        <v>72.03</v>
      </c>
      <c r="BL171" s="14">
        <v>5.23</v>
      </c>
      <c r="BM171" s="14">
        <v>42.97</v>
      </c>
      <c r="BU171" s="14">
        <v>5.51</v>
      </c>
      <c r="BW171" s="14">
        <v>1</v>
      </c>
      <c r="BY171" s="14">
        <v>238.73</v>
      </c>
      <c r="CA171" s="14">
        <v>288.76</v>
      </c>
      <c r="CB171" s="14">
        <v>278.99</v>
      </c>
      <c r="CC171" s="14">
        <v>79.23</v>
      </c>
      <c r="CE171" s="14">
        <v>90.550000000000011</v>
      </c>
      <c r="CF171" s="14">
        <v>109.24000000000001</v>
      </c>
      <c r="CL171" s="14">
        <v>82.4</v>
      </c>
      <c r="CM171" s="14">
        <v>14.12</v>
      </c>
      <c r="CP171" s="14">
        <v>3</v>
      </c>
      <c r="CQ171" s="14">
        <v>0</v>
      </c>
      <c r="CR171" s="14">
        <v>6.43</v>
      </c>
      <c r="CS171" s="14">
        <v>19.11</v>
      </c>
      <c r="CT171" s="14">
        <v>32.36</v>
      </c>
      <c r="CU171" s="14">
        <v>2</v>
      </c>
      <c r="CV171" s="14">
        <v>0</v>
      </c>
      <c r="DA171" s="14">
        <v>24.93</v>
      </c>
      <c r="DC171" s="14">
        <v>47.49</v>
      </c>
      <c r="DF171" s="14">
        <v>19.119999999999997</v>
      </c>
      <c r="DI171" s="14">
        <v>0</v>
      </c>
      <c r="DJ171" s="14">
        <v>5.71</v>
      </c>
      <c r="DK171" s="14">
        <v>45.46</v>
      </c>
      <c r="DL171" s="14">
        <v>42.71</v>
      </c>
      <c r="DM171" s="14">
        <v>16.02</v>
      </c>
      <c r="DN171" s="14">
        <v>20.95</v>
      </c>
      <c r="DO171" s="14">
        <v>30.57</v>
      </c>
      <c r="DP171" s="14">
        <v>5</v>
      </c>
      <c r="DR171" s="14">
        <v>28.81</v>
      </c>
      <c r="DS171" s="14">
        <v>2</v>
      </c>
      <c r="DT171" s="14">
        <v>27.979999999999997</v>
      </c>
      <c r="DU171" s="14">
        <v>36.230000000000004</v>
      </c>
      <c r="DW171" s="14">
        <v>51.760000000000005</v>
      </c>
      <c r="DX171" s="14">
        <v>40.08</v>
      </c>
      <c r="DY171" s="14">
        <v>2</v>
      </c>
      <c r="DZ171" s="14">
        <v>28.14</v>
      </c>
      <c r="EA171" s="14">
        <v>12</v>
      </c>
      <c r="EB171" s="14">
        <v>6.98</v>
      </c>
      <c r="EC171" s="14">
        <v>1</v>
      </c>
      <c r="ED171" s="14">
        <v>22.39</v>
      </c>
      <c r="EE171" s="14">
        <v>2.98</v>
      </c>
      <c r="EF171" s="14">
        <v>24.79</v>
      </c>
      <c r="EG171" s="14">
        <v>10</v>
      </c>
      <c r="EH171" s="14">
        <v>2.9</v>
      </c>
      <c r="EK171" s="14">
        <v>2.4900000000000002</v>
      </c>
      <c r="EL171" s="14">
        <v>41.22</v>
      </c>
      <c r="ER171" s="14">
        <v>3</v>
      </c>
      <c r="ES171" s="14">
        <v>40.64</v>
      </c>
      <c r="ET171" s="14">
        <v>2.58</v>
      </c>
      <c r="EW171" s="14">
        <v>1</v>
      </c>
      <c r="EZ171" s="14">
        <v>96.41</v>
      </c>
      <c r="FA171" s="14">
        <v>13.64</v>
      </c>
      <c r="FB171" s="14">
        <v>8.94</v>
      </c>
      <c r="FF171" s="14">
        <v>1</v>
      </c>
      <c r="FM171" s="14">
        <v>4</v>
      </c>
      <c r="FN171" s="14">
        <v>6.25</v>
      </c>
      <c r="FP171" s="14">
        <v>21.77</v>
      </c>
      <c r="FQ171" s="14">
        <v>0</v>
      </c>
      <c r="FS171" s="14">
        <v>86.87</v>
      </c>
      <c r="FT171" s="14">
        <v>3</v>
      </c>
      <c r="FW171" s="14">
        <v>6</v>
      </c>
      <c r="FX171" s="14">
        <v>32.76</v>
      </c>
      <c r="FY171" s="14">
        <v>2.84</v>
      </c>
      <c r="FZ171" s="14">
        <v>5.75</v>
      </c>
      <c r="GA171" s="14">
        <v>5.63</v>
      </c>
      <c r="GC171" s="14">
        <v>11.17</v>
      </c>
      <c r="GD171" s="14">
        <v>8</v>
      </c>
      <c r="GF171" s="14">
        <v>0.9</v>
      </c>
      <c r="GJ171" s="14">
        <v>5</v>
      </c>
      <c r="GK171" s="14">
        <v>2</v>
      </c>
      <c r="GM171" s="14">
        <v>18.939999999999998</v>
      </c>
      <c r="GN171" s="14">
        <v>2</v>
      </c>
      <c r="GQ171" s="14">
        <v>16.170000000000002</v>
      </c>
      <c r="GT171" s="14">
        <v>17.330000000000002</v>
      </c>
      <c r="GX171" s="14">
        <v>2</v>
      </c>
      <c r="HB171" s="14">
        <v>2.0099999999999998</v>
      </c>
      <c r="HC171" s="14">
        <v>42.65</v>
      </c>
      <c r="HG171" s="14">
        <v>34.67</v>
      </c>
      <c r="HL171" s="14">
        <v>2</v>
      </c>
      <c r="HO171" s="14">
        <v>29.47</v>
      </c>
      <c r="HP171" s="14">
        <v>5.71</v>
      </c>
      <c r="HW171" s="14">
        <v>2</v>
      </c>
      <c r="HZ171" s="14">
        <v>1</v>
      </c>
      <c r="IA171" s="14">
        <v>3.89</v>
      </c>
      <c r="IC171" s="14">
        <v>9.49</v>
      </c>
      <c r="ID171" s="14">
        <v>40.260000000000005</v>
      </c>
      <c r="IE171" s="26">
        <f t="shared" si="11"/>
        <v>2808.1499999999996</v>
      </c>
      <c r="IF171" s="27">
        <f t="shared" si="12"/>
        <v>1678.12</v>
      </c>
      <c r="IG171" s="27">
        <f t="shared" si="13"/>
        <v>1130.0299999999997</v>
      </c>
      <c r="IH171" s="26">
        <v>2160.6872000000012</v>
      </c>
      <c r="II171" s="27">
        <v>1337.3512000000003</v>
      </c>
      <c r="IJ171" s="27">
        <f t="shared" si="14"/>
        <v>823.33600000000092</v>
      </c>
    </row>
    <row r="172" spans="1:244" x14ac:dyDescent="0.2">
      <c r="A172" s="14" t="s">
        <v>150</v>
      </c>
      <c r="B172" s="14" t="str">
        <f t="shared" si="10"/>
        <v>36</v>
      </c>
      <c r="C172" s="14">
        <v>36037</v>
      </c>
      <c r="D172" s="14" t="s">
        <v>189</v>
      </c>
      <c r="I172" s="14">
        <v>39.510000000000005</v>
      </c>
      <c r="N172" s="14">
        <v>4</v>
      </c>
      <c r="O172" s="14">
        <v>51.400000000000006</v>
      </c>
      <c r="P172" s="14">
        <v>2.16</v>
      </c>
      <c r="U172" s="14">
        <v>3.1</v>
      </c>
      <c r="X172" s="14">
        <v>70.150000000000006</v>
      </c>
      <c r="Z172" s="14">
        <v>17.07</v>
      </c>
      <c r="AA172" s="14">
        <v>3.26</v>
      </c>
      <c r="AD172" s="14">
        <v>5</v>
      </c>
      <c r="AF172" s="14">
        <v>225.9</v>
      </c>
      <c r="AG172" s="14">
        <v>65.25</v>
      </c>
      <c r="AJ172" s="14">
        <v>10.92</v>
      </c>
      <c r="AV172" s="14">
        <v>6.42</v>
      </c>
      <c r="AX172" s="14">
        <v>0.98</v>
      </c>
      <c r="AZ172" s="14">
        <v>35.380000000000003</v>
      </c>
      <c r="BE172" s="14">
        <v>120.3</v>
      </c>
      <c r="BF172" s="14">
        <v>119.41</v>
      </c>
      <c r="BK172" s="14">
        <v>196.67000000000002</v>
      </c>
      <c r="BL172" s="14">
        <v>8</v>
      </c>
      <c r="BM172" s="14">
        <v>19.23</v>
      </c>
      <c r="BO172" s="14">
        <v>1</v>
      </c>
      <c r="BZ172" s="14">
        <v>5.83</v>
      </c>
      <c r="CB172" s="14">
        <v>209.86</v>
      </c>
      <c r="CE172" s="14">
        <v>42.01</v>
      </c>
      <c r="CM172" s="14">
        <v>1</v>
      </c>
      <c r="CQ172" s="14">
        <v>1</v>
      </c>
      <c r="CR172" s="14">
        <v>34.36</v>
      </c>
      <c r="CS172" s="14">
        <v>12.96</v>
      </c>
      <c r="CT172" s="14">
        <v>9.879999999999999</v>
      </c>
      <c r="CU172" s="14">
        <v>2</v>
      </c>
      <c r="CZ172" s="14">
        <v>10.79</v>
      </c>
      <c r="DF172" s="14">
        <v>125.14</v>
      </c>
      <c r="DG172" s="14">
        <v>19.740000000000002</v>
      </c>
      <c r="DI172" s="14">
        <v>0</v>
      </c>
      <c r="DJ172" s="14">
        <v>36.159999999999997</v>
      </c>
      <c r="DK172" s="14">
        <v>138.12</v>
      </c>
      <c r="DL172" s="14">
        <v>90.149999999999991</v>
      </c>
      <c r="DM172" s="14">
        <v>32.770000000000003</v>
      </c>
      <c r="DO172" s="14">
        <v>38.51</v>
      </c>
      <c r="DP172" s="14">
        <v>5</v>
      </c>
      <c r="DR172" s="14">
        <v>46.75</v>
      </c>
      <c r="DS172" s="14">
        <v>6</v>
      </c>
      <c r="DT172" s="14">
        <v>77.010000000000005</v>
      </c>
      <c r="DU172" s="14">
        <v>18.060000000000002</v>
      </c>
      <c r="DW172" s="14">
        <v>1</v>
      </c>
      <c r="DX172" s="14">
        <v>12.17</v>
      </c>
      <c r="DZ172" s="14">
        <v>82.16</v>
      </c>
      <c r="EA172" s="14">
        <v>18.55</v>
      </c>
      <c r="EB172" s="14">
        <v>8.83</v>
      </c>
      <c r="ED172" s="14">
        <v>22.52</v>
      </c>
      <c r="EE172" s="14">
        <v>15.65</v>
      </c>
      <c r="EF172" s="14">
        <v>63.8</v>
      </c>
      <c r="EG172" s="14">
        <v>30.69</v>
      </c>
      <c r="EH172" s="14">
        <v>2.2799999999999998</v>
      </c>
      <c r="EK172" s="14">
        <v>1</v>
      </c>
      <c r="EL172" s="14">
        <v>176.88</v>
      </c>
      <c r="ES172" s="14">
        <v>34.660000000000004</v>
      </c>
      <c r="ET172" s="14">
        <v>23.17</v>
      </c>
      <c r="EU172" s="14">
        <v>23.49</v>
      </c>
      <c r="EV172" s="14">
        <v>1.75</v>
      </c>
      <c r="EZ172" s="14">
        <v>65.67</v>
      </c>
      <c r="FA172" s="14">
        <v>5.49</v>
      </c>
      <c r="FB172" s="14">
        <v>57.64</v>
      </c>
      <c r="FM172" s="14">
        <v>7.61</v>
      </c>
      <c r="FN172" s="14">
        <v>7.1</v>
      </c>
      <c r="FO172" s="14">
        <v>1</v>
      </c>
      <c r="FP172" s="14">
        <v>118.48</v>
      </c>
      <c r="FQ172" s="14">
        <v>0</v>
      </c>
      <c r="FT172" s="14">
        <v>7.08</v>
      </c>
      <c r="FU172" s="14">
        <v>23.89</v>
      </c>
      <c r="FW172" s="14">
        <v>5</v>
      </c>
      <c r="FX172" s="14">
        <v>42</v>
      </c>
      <c r="FY172" s="14">
        <v>7.37</v>
      </c>
      <c r="FZ172" s="14">
        <v>13</v>
      </c>
      <c r="GA172" s="14">
        <v>26.39</v>
      </c>
      <c r="GC172" s="14">
        <v>8</v>
      </c>
      <c r="GD172" s="14">
        <v>32.35</v>
      </c>
      <c r="GE172" s="14">
        <v>5</v>
      </c>
      <c r="GF172" s="14">
        <v>0.67</v>
      </c>
      <c r="GH172" s="14">
        <v>4.8599999999999994</v>
      </c>
      <c r="GI172" s="14">
        <v>2</v>
      </c>
      <c r="GJ172" s="14">
        <v>13</v>
      </c>
      <c r="GK172" s="14">
        <v>6</v>
      </c>
      <c r="GM172" s="14">
        <v>26.9</v>
      </c>
      <c r="GN172" s="14">
        <v>8</v>
      </c>
      <c r="GQ172" s="14">
        <v>1</v>
      </c>
      <c r="GT172" s="14">
        <v>58.22</v>
      </c>
      <c r="GV172" s="14">
        <v>2.12</v>
      </c>
      <c r="HB172" s="14">
        <v>10.86</v>
      </c>
      <c r="HC172" s="14">
        <v>8.83</v>
      </c>
      <c r="HD172" s="14">
        <v>1.82</v>
      </c>
      <c r="HG172" s="14">
        <v>20.93</v>
      </c>
      <c r="HL172" s="14">
        <v>9.3099999999999987</v>
      </c>
      <c r="HO172" s="14">
        <v>22.08</v>
      </c>
      <c r="HP172" s="14">
        <v>31.64</v>
      </c>
      <c r="HS172" s="14">
        <v>20.8</v>
      </c>
      <c r="HW172" s="14">
        <v>1</v>
      </c>
      <c r="HY172" s="14">
        <v>10.47</v>
      </c>
      <c r="HZ172" s="14">
        <v>1</v>
      </c>
      <c r="IB172" s="14">
        <v>1</v>
      </c>
      <c r="IC172" s="14">
        <v>6.08</v>
      </c>
      <c r="ID172" s="14">
        <v>43.629999999999995</v>
      </c>
      <c r="IE172" s="26">
        <f t="shared" si="11"/>
        <v>3232.0999999999995</v>
      </c>
      <c r="IF172" s="27">
        <f t="shared" si="12"/>
        <v>1334.8</v>
      </c>
      <c r="IG172" s="27">
        <f t="shared" si="13"/>
        <v>1897.2999999999995</v>
      </c>
      <c r="IH172" s="26">
        <v>2354.2672000000002</v>
      </c>
      <c r="II172" s="27">
        <v>1194.0472000000002</v>
      </c>
      <c r="IJ172" s="27">
        <f t="shared" si="14"/>
        <v>1160.22</v>
      </c>
    </row>
    <row r="173" spans="1:244" x14ac:dyDescent="0.2">
      <c r="A173" s="14" t="s">
        <v>150</v>
      </c>
      <c r="B173" s="14" t="str">
        <f t="shared" si="10"/>
        <v>36</v>
      </c>
      <c r="C173" s="14">
        <v>36038</v>
      </c>
      <c r="D173" s="14" t="s">
        <v>190</v>
      </c>
      <c r="M173" s="14">
        <v>17.059999999999999</v>
      </c>
      <c r="O173" s="14">
        <v>10.83</v>
      </c>
      <c r="T173" s="14">
        <v>1</v>
      </c>
      <c r="V173" s="14">
        <v>2</v>
      </c>
      <c r="W173" s="14">
        <v>9.52</v>
      </c>
      <c r="X173" s="14">
        <v>92.58</v>
      </c>
      <c r="Z173" s="14">
        <v>20.72</v>
      </c>
      <c r="AD173" s="14">
        <v>5</v>
      </c>
      <c r="AJ173" s="14">
        <v>7.56</v>
      </c>
      <c r="AR173" s="14">
        <v>66.78</v>
      </c>
      <c r="AU173" s="14">
        <v>0</v>
      </c>
      <c r="AY173" s="14">
        <v>2.5</v>
      </c>
      <c r="BE173" s="14">
        <v>162.87</v>
      </c>
      <c r="BF173" s="14">
        <v>10.559999999999999</v>
      </c>
      <c r="BK173" s="14">
        <v>12.68</v>
      </c>
      <c r="BX173" s="14">
        <v>2</v>
      </c>
      <c r="CP173" s="14">
        <v>1</v>
      </c>
      <c r="CR173" s="14">
        <v>2</v>
      </c>
      <c r="CT173" s="14">
        <v>12.25</v>
      </c>
      <c r="DF173" s="14">
        <v>49.83</v>
      </c>
      <c r="DI173" s="14">
        <v>16.260000000000002</v>
      </c>
      <c r="DK173" s="14">
        <v>32.629999999999995</v>
      </c>
      <c r="DL173" s="14">
        <v>51.319999999999993</v>
      </c>
      <c r="DO173" s="14">
        <v>26.44</v>
      </c>
      <c r="DQ173" s="14">
        <v>1</v>
      </c>
      <c r="DR173" s="14">
        <v>14</v>
      </c>
      <c r="DT173" s="14">
        <v>8.4499999999999993</v>
      </c>
      <c r="DW173" s="14">
        <v>3.12</v>
      </c>
      <c r="DX173" s="14">
        <v>13.82</v>
      </c>
      <c r="DY173" s="14">
        <v>2.1</v>
      </c>
      <c r="DZ173" s="14">
        <v>8.41</v>
      </c>
      <c r="EA173" s="14">
        <v>21.630000000000003</v>
      </c>
      <c r="EB173" s="14">
        <v>3</v>
      </c>
      <c r="ED173" s="14">
        <v>13.33</v>
      </c>
      <c r="EE173" s="14">
        <v>1</v>
      </c>
      <c r="EF173" s="14">
        <v>17.98</v>
      </c>
      <c r="EG173" s="14">
        <v>20.22</v>
      </c>
      <c r="EH173" s="14">
        <v>1</v>
      </c>
      <c r="EK173" s="14">
        <v>1</v>
      </c>
      <c r="EL173" s="14">
        <v>2.88</v>
      </c>
      <c r="ET173" s="14">
        <v>3</v>
      </c>
      <c r="EV173" s="14">
        <v>10.98</v>
      </c>
      <c r="EZ173" s="14">
        <v>34.25</v>
      </c>
      <c r="FB173" s="14">
        <v>13.25</v>
      </c>
      <c r="FM173" s="14">
        <v>1</v>
      </c>
      <c r="FN173" s="14">
        <v>3.8200000000000003</v>
      </c>
      <c r="FP173" s="14">
        <v>12</v>
      </c>
      <c r="FT173" s="14">
        <v>1</v>
      </c>
      <c r="FU173" s="14">
        <v>1</v>
      </c>
      <c r="FX173" s="14">
        <v>11.1</v>
      </c>
      <c r="FZ173" s="14">
        <v>1</v>
      </c>
      <c r="GA173" s="14">
        <v>8</v>
      </c>
      <c r="GC173" s="14">
        <v>1</v>
      </c>
      <c r="GD173" s="14">
        <v>8.99</v>
      </c>
      <c r="GE173" s="14">
        <v>1.04</v>
      </c>
      <c r="GI173" s="14">
        <v>1</v>
      </c>
      <c r="GJ173" s="14">
        <v>1</v>
      </c>
      <c r="GL173" s="14">
        <v>2</v>
      </c>
      <c r="GM173" s="14">
        <v>5</v>
      </c>
      <c r="GN173" s="14">
        <v>1</v>
      </c>
      <c r="GQ173" s="14">
        <v>3.46</v>
      </c>
      <c r="GT173" s="14">
        <v>26.43</v>
      </c>
      <c r="HB173" s="14">
        <v>2.9</v>
      </c>
      <c r="HC173" s="14">
        <v>4.0199999999999996</v>
      </c>
      <c r="HG173" s="14">
        <v>1</v>
      </c>
      <c r="HL173" s="14">
        <v>2</v>
      </c>
      <c r="HM173" s="14">
        <v>1</v>
      </c>
      <c r="HO173" s="14">
        <v>9.99</v>
      </c>
      <c r="HP173" s="14">
        <v>2</v>
      </c>
      <c r="HY173" s="14">
        <v>7.73</v>
      </c>
      <c r="HZ173" s="14">
        <v>2</v>
      </c>
      <c r="ID173" s="14">
        <v>20.85</v>
      </c>
      <c r="IE173" s="26">
        <f t="shared" si="11"/>
        <v>953.14000000000033</v>
      </c>
      <c r="IF173" s="27">
        <f t="shared" si="12"/>
        <v>438.91</v>
      </c>
      <c r="IG173" s="27">
        <f t="shared" si="13"/>
        <v>514.23000000000025</v>
      </c>
      <c r="IH173" s="26">
        <v>661.33359999999971</v>
      </c>
      <c r="II173" s="27">
        <v>344.0655999999999</v>
      </c>
      <c r="IJ173" s="27">
        <f t="shared" si="14"/>
        <v>317.2679999999998</v>
      </c>
    </row>
    <row r="174" spans="1:244" x14ac:dyDescent="0.2">
      <c r="A174" s="14" t="s">
        <v>150</v>
      </c>
      <c r="B174" s="14" t="str">
        <f t="shared" si="10"/>
        <v>36</v>
      </c>
      <c r="C174" s="14">
        <v>36039</v>
      </c>
      <c r="D174" s="14" t="s">
        <v>191</v>
      </c>
      <c r="I174" s="14">
        <v>84.96</v>
      </c>
      <c r="O174" s="14">
        <v>8.09</v>
      </c>
      <c r="P174" s="14">
        <v>5.98</v>
      </c>
      <c r="R174" s="14">
        <v>49.33</v>
      </c>
      <c r="V174" s="14">
        <v>7.31</v>
      </c>
      <c r="W174" s="14">
        <v>47.28</v>
      </c>
      <c r="X174" s="14">
        <v>46.650000000000006</v>
      </c>
      <c r="AD174" s="14">
        <v>3.74</v>
      </c>
      <c r="AF174" s="14">
        <v>1</v>
      </c>
      <c r="AJ174" s="14">
        <v>9.6</v>
      </c>
      <c r="AM174" s="14">
        <v>39.56</v>
      </c>
      <c r="AP174" s="14">
        <v>117.65</v>
      </c>
      <c r="AR174" s="14">
        <v>100.07</v>
      </c>
      <c r="AX174" s="14">
        <v>3.08</v>
      </c>
      <c r="AY174" s="14">
        <v>3.64</v>
      </c>
      <c r="BD174" s="14">
        <v>0</v>
      </c>
      <c r="BF174" s="14">
        <v>93.06</v>
      </c>
      <c r="BJ174" s="14">
        <v>45.14</v>
      </c>
      <c r="BK174" s="14">
        <v>36.900000000000006</v>
      </c>
      <c r="BL174" s="14">
        <v>5.92</v>
      </c>
      <c r="BM174" s="14">
        <v>1.25</v>
      </c>
      <c r="BU174" s="14">
        <v>3</v>
      </c>
      <c r="BY174" s="14">
        <v>9.41</v>
      </c>
      <c r="CA174" s="14">
        <v>1</v>
      </c>
      <c r="CB174" s="14">
        <v>52.78</v>
      </c>
      <c r="CC174" s="14">
        <v>5.08</v>
      </c>
      <c r="CE174" s="14">
        <v>60.76</v>
      </c>
      <c r="CG174" s="14">
        <v>0</v>
      </c>
      <c r="CM174" s="14">
        <v>11.25</v>
      </c>
      <c r="CR174" s="14">
        <v>0</v>
      </c>
      <c r="CT174" s="14">
        <v>30.09</v>
      </c>
      <c r="DF174" s="14">
        <v>99.34</v>
      </c>
      <c r="DK174" s="14">
        <v>36.980000000000004</v>
      </c>
      <c r="DL174" s="14">
        <v>65.56</v>
      </c>
      <c r="DM174" s="14">
        <v>3.38</v>
      </c>
      <c r="DN174" s="14">
        <v>7.01</v>
      </c>
      <c r="DO174" s="14">
        <v>12.32</v>
      </c>
      <c r="DQ174" s="14">
        <v>4</v>
      </c>
      <c r="DR174" s="14">
        <v>22.33</v>
      </c>
      <c r="DT174" s="14">
        <v>6</v>
      </c>
      <c r="DU174" s="14">
        <v>8.129999999999999</v>
      </c>
      <c r="DV174" s="14">
        <v>1</v>
      </c>
      <c r="DW174" s="14">
        <v>39.020000000000003</v>
      </c>
      <c r="DX174" s="14">
        <v>37.54</v>
      </c>
      <c r="DY174" s="14">
        <v>1</v>
      </c>
      <c r="DZ174" s="14">
        <v>26.009999999999998</v>
      </c>
      <c r="EA174" s="14">
        <v>13.8</v>
      </c>
      <c r="EB174" s="14">
        <v>2</v>
      </c>
      <c r="ED174" s="14">
        <v>13</v>
      </c>
      <c r="EE174" s="14">
        <v>1.81</v>
      </c>
      <c r="EF174" s="14">
        <v>21.67</v>
      </c>
      <c r="EG174" s="14">
        <v>6.26</v>
      </c>
      <c r="EH174" s="14">
        <v>2</v>
      </c>
      <c r="EK174" s="14">
        <v>2</v>
      </c>
      <c r="EL174" s="14">
        <v>52.88</v>
      </c>
      <c r="ES174" s="14">
        <v>1</v>
      </c>
      <c r="ET174" s="14">
        <v>2</v>
      </c>
      <c r="EV174" s="14">
        <v>8.32</v>
      </c>
      <c r="EZ174" s="14">
        <v>47.49</v>
      </c>
      <c r="FB174" s="14">
        <v>20.73</v>
      </c>
      <c r="FC174" s="14">
        <v>4.1399999999999997</v>
      </c>
      <c r="FM174" s="14">
        <v>3</v>
      </c>
      <c r="FN174" s="14">
        <v>1.65</v>
      </c>
      <c r="FP174" s="14">
        <v>20.5</v>
      </c>
      <c r="FU174" s="14">
        <v>1</v>
      </c>
      <c r="FW174" s="14">
        <v>8</v>
      </c>
      <c r="FX174" s="14">
        <v>8.16</v>
      </c>
      <c r="FY174" s="14">
        <v>3</v>
      </c>
      <c r="FZ174" s="14">
        <v>1</v>
      </c>
      <c r="GA174" s="14">
        <v>10</v>
      </c>
      <c r="GC174" s="14">
        <v>10.34</v>
      </c>
      <c r="GD174" s="14">
        <v>13</v>
      </c>
      <c r="GH174" s="14">
        <v>4</v>
      </c>
      <c r="GJ174" s="14">
        <v>3</v>
      </c>
      <c r="GM174" s="14">
        <v>3</v>
      </c>
      <c r="GN174" s="14">
        <v>3</v>
      </c>
      <c r="GW174" s="14">
        <v>1</v>
      </c>
      <c r="HB174" s="14">
        <v>1</v>
      </c>
      <c r="HC174" s="14">
        <v>33.6</v>
      </c>
      <c r="HF174" s="14">
        <v>11.63</v>
      </c>
      <c r="HG174" s="14">
        <v>42.7</v>
      </c>
      <c r="HO174" s="14">
        <v>7.92</v>
      </c>
      <c r="HP174" s="14">
        <v>8</v>
      </c>
      <c r="HW174" s="14">
        <v>2.41</v>
      </c>
      <c r="HY174" s="14">
        <v>1.1200000000000001</v>
      </c>
      <c r="IA174" s="14">
        <v>2</v>
      </c>
      <c r="ID174" s="14">
        <v>14.99</v>
      </c>
      <c r="IE174" s="26">
        <f t="shared" si="11"/>
        <v>1671.3200000000004</v>
      </c>
      <c r="IF174" s="27">
        <f t="shared" si="12"/>
        <v>883.57999999999993</v>
      </c>
      <c r="IG174" s="27">
        <f t="shared" si="13"/>
        <v>787.74000000000046</v>
      </c>
      <c r="IH174" s="26">
        <v>1293.6400000000006</v>
      </c>
      <c r="II174" s="27">
        <v>846.81200000000001</v>
      </c>
      <c r="IJ174" s="27">
        <f t="shared" si="14"/>
        <v>446.82800000000054</v>
      </c>
    </row>
    <row r="175" spans="1:244" x14ac:dyDescent="0.2">
      <c r="A175" s="14" t="s">
        <v>156</v>
      </c>
      <c r="B175" s="14" t="str">
        <f t="shared" si="10"/>
        <v>36</v>
      </c>
      <c r="C175" s="14">
        <v>36040</v>
      </c>
      <c r="D175" s="14" t="s">
        <v>192</v>
      </c>
      <c r="F175" s="14">
        <v>9.1</v>
      </c>
      <c r="G175" s="14">
        <v>4</v>
      </c>
      <c r="I175" s="14">
        <v>72.06</v>
      </c>
      <c r="K175" s="14">
        <v>0</v>
      </c>
      <c r="M175" s="14">
        <v>4.9000000000000004</v>
      </c>
      <c r="O175" s="14">
        <v>123.08</v>
      </c>
      <c r="P175" s="14">
        <v>12.96</v>
      </c>
      <c r="R175" s="14">
        <v>9</v>
      </c>
      <c r="V175" s="14">
        <v>28.84</v>
      </c>
      <c r="W175" s="14">
        <v>4.42</v>
      </c>
      <c r="X175" s="14">
        <v>11</v>
      </c>
      <c r="Y175" s="14">
        <v>1</v>
      </c>
      <c r="AA175" s="14">
        <v>1</v>
      </c>
      <c r="AB175" s="14">
        <v>1.3</v>
      </c>
      <c r="AC175" s="14">
        <v>3.73</v>
      </c>
      <c r="AD175" s="14">
        <v>29.009999999999998</v>
      </c>
      <c r="AF175" s="14">
        <v>37.26</v>
      </c>
      <c r="AG175" s="14">
        <v>19.43</v>
      </c>
      <c r="AJ175" s="14">
        <v>4.58</v>
      </c>
      <c r="AL175" s="14">
        <v>455.38</v>
      </c>
      <c r="AM175" s="14">
        <v>1</v>
      </c>
      <c r="AN175" s="14">
        <v>139.86000000000001</v>
      </c>
      <c r="AQ175" s="14">
        <v>108.72999999999999</v>
      </c>
      <c r="AR175" s="14">
        <v>67.67</v>
      </c>
      <c r="AS175" s="14">
        <v>1</v>
      </c>
      <c r="AT175" s="14">
        <v>14.91</v>
      </c>
      <c r="AU175" s="14">
        <v>2310.4699999999998</v>
      </c>
      <c r="AV175" s="14">
        <v>25.9</v>
      </c>
      <c r="AX175" s="14">
        <v>27.189999999999998</v>
      </c>
      <c r="AY175" s="14">
        <v>159.60000000000002</v>
      </c>
      <c r="AZ175" s="14">
        <v>15.82</v>
      </c>
      <c r="BA175" s="14">
        <v>21.81</v>
      </c>
      <c r="BE175" s="14">
        <v>7.49</v>
      </c>
      <c r="BF175" s="14">
        <v>140.26</v>
      </c>
      <c r="BJ175" s="14">
        <v>14.7</v>
      </c>
      <c r="BK175" s="14">
        <v>179.61</v>
      </c>
      <c r="BL175" s="14">
        <v>291.97000000000003</v>
      </c>
      <c r="BM175" s="14">
        <v>14.98</v>
      </c>
      <c r="BN175" s="14">
        <v>8.64</v>
      </c>
      <c r="BO175" s="14">
        <v>47.32</v>
      </c>
      <c r="BQ175" s="14">
        <v>3</v>
      </c>
      <c r="BR175" s="14">
        <v>74.349999999999994</v>
      </c>
      <c r="BS175" s="14">
        <v>1</v>
      </c>
      <c r="BT175" s="14">
        <v>8.75</v>
      </c>
      <c r="BU175" s="14">
        <v>55.85</v>
      </c>
      <c r="BW175" s="14">
        <v>6.99</v>
      </c>
      <c r="BZ175" s="14">
        <v>72.490000000000009</v>
      </c>
      <c r="CA175" s="14">
        <v>57.879999999999995</v>
      </c>
      <c r="CB175" s="14">
        <v>251.06</v>
      </c>
      <c r="CC175" s="14">
        <v>4.91</v>
      </c>
      <c r="CD175" s="14">
        <v>10.84</v>
      </c>
      <c r="CE175" s="14">
        <v>208.13</v>
      </c>
      <c r="CG175" s="14">
        <v>6.12</v>
      </c>
      <c r="CH175" s="14">
        <v>6.22</v>
      </c>
      <c r="CM175" s="14">
        <v>34.299999999999997</v>
      </c>
      <c r="CN175" s="14">
        <v>3</v>
      </c>
      <c r="CO175" s="14">
        <v>1</v>
      </c>
      <c r="CR175" s="14">
        <v>38.78</v>
      </c>
      <c r="CS175" s="14">
        <v>29.68</v>
      </c>
      <c r="CT175" s="14">
        <v>509.27</v>
      </c>
      <c r="CU175" s="14">
        <v>204.41000000000003</v>
      </c>
      <c r="CV175" s="14">
        <v>31.58</v>
      </c>
      <c r="CW175" s="14">
        <v>8.1300000000000008</v>
      </c>
      <c r="CY175" s="14">
        <v>0.37</v>
      </c>
      <c r="CZ175" s="14">
        <v>43</v>
      </c>
      <c r="DA175" s="14">
        <v>59.92</v>
      </c>
      <c r="DB175" s="14">
        <v>25.65</v>
      </c>
      <c r="DC175" s="14">
        <v>24.900000000000002</v>
      </c>
      <c r="DE175" s="14">
        <v>0</v>
      </c>
      <c r="DF175" s="14">
        <v>142.12</v>
      </c>
      <c r="DG175" s="14">
        <v>1</v>
      </c>
      <c r="DJ175" s="14">
        <v>16.18</v>
      </c>
      <c r="DK175" s="14">
        <v>410.58</v>
      </c>
      <c r="DL175" s="14">
        <v>264.56</v>
      </c>
      <c r="DM175" s="14">
        <v>50.129999999999995</v>
      </c>
      <c r="DN175" s="14">
        <v>197.94</v>
      </c>
      <c r="DO175" s="14">
        <v>245.25000000000003</v>
      </c>
      <c r="DP175" s="14">
        <v>114.43</v>
      </c>
      <c r="DQ175" s="14">
        <v>14</v>
      </c>
      <c r="DR175" s="14">
        <v>433.2</v>
      </c>
      <c r="DS175" s="14">
        <v>3.01</v>
      </c>
      <c r="DT175" s="14">
        <v>59.32</v>
      </c>
      <c r="DU175" s="14">
        <v>161.11000000000001</v>
      </c>
      <c r="DV175" s="14">
        <v>55.6</v>
      </c>
      <c r="DW175" s="14">
        <v>299.76</v>
      </c>
      <c r="DX175" s="14">
        <v>521.03</v>
      </c>
      <c r="DY175" s="14">
        <v>25.91</v>
      </c>
      <c r="DZ175" s="14">
        <v>419.27000000000004</v>
      </c>
      <c r="EA175" s="14">
        <v>163.92</v>
      </c>
      <c r="EB175" s="14">
        <v>29.939999999999998</v>
      </c>
      <c r="EC175" s="14">
        <v>35.4</v>
      </c>
      <c r="ED175" s="14">
        <v>124.42</v>
      </c>
      <c r="EE175" s="14">
        <v>107.19</v>
      </c>
      <c r="EF175" s="14">
        <v>648.36</v>
      </c>
      <c r="EG175" s="14">
        <v>38.459999999999994</v>
      </c>
      <c r="EH175" s="14">
        <v>22.03</v>
      </c>
      <c r="EK175" s="14">
        <v>48.43</v>
      </c>
      <c r="EL175" s="14">
        <v>643.02</v>
      </c>
      <c r="ER175" s="14">
        <v>86.32</v>
      </c>
      <c r="ES175" s="14">
        <v>1007.33</v>
      </c>
      <c r="ET175" s="14">
        <v>79.88</v>
      </c>
      <c r="EV175" s="14">
        <v>31.75</v>
      </c>
      <c r="EW175" s="14">
        <v>1</v>
      </c>
      <c r="EZ175" s="14">
        <v>601.37999999999988</v>
      </c>
      <c r="FA175" s="14">
        <v>124.57</v>
      </c>
      <c r="FB175" s="14">
        <v>277.81000000000006</v>
      </c>
      <c r="FC175" s="14">
        <v>1</v>
      </c>
      <c r="FF175" s="14">
        <v>2</v>
      </c>
      <c r="FI175" s="14">
        <v>23</v>
      </c>
      <c r="FL175" s="14">
        <v>5.27</v>
      </c>
      <c r="FM175" s="14">
        <v>188.82</v>
      </c>
      <c r="FN175" s="14">
        <v>131.75</v>
      </c>
      <c r="FO175" s="14">
        <v>0.98</v>
      </c>
      <c r="FP175" s="14">
        <v>238.82</v>
      </c>
      <c r="FQ175" s="14">
        <v>3</v>
      </c>
      <c r="FR175" s="14">
        <v>0</v>
      </c>
      <c r="FT175" s="14">
        <v>23.32</v>
      </c>
      <c r="FU175" s="14">
        <v>122.52000000000001</v>
      </c>
      <c r="FW175" s="14">
        <v>45.98</v>
      </c>
      <c r="FX175" s="14">
        <v>383.96</v>
      </c>
      <c r="FY175" s="14">
        <v>67.990000000000009</v>
      </c>
      <c r="FZ175" s="14">
        <v>113.45</v>
      </c>
      <c r="GA175" s="14">
        <v>303.45</v>
      </c>
      <c r="GC175" s="14">
        <v>101.8</v>
      </c>
      <c r="GD175" s="14">
        <v>163.93</v>
      </c>
      <c r="GE175" s="14">
        <v>23.76</v>
      </c>
      <c r="GF175" s="14">
        <v>25.18</v>
      </c>
      <c r="GG175" s="14">
        <v>1</v>
      </c>
      <c r="GH175" s="14">
        <v>45.589999999999996</v>
      </c>
      <c r="GI175" s="14">
        <v>3</v>
      </c>
      <c r="GJ175" s="14">
        <v>143.16</v>
      </c>
      <c r="GK175" s="14">
        <v>9</v>
      </c>
      <c r="GL175" s="14">
        <v>36.56</v>
      </c>
      <c r="GM175" s="14">
        <v>163.91</v>
      </c>
      <c r="GN175" s="14">
        <v>5</v>
      </c>
      <c r="GO175" s="14">
        <v>1</v>
      </c>
      <c r="GP175" s="14">
        <v>1.19</v>
      </c>
      <c r="GQ175" s="14">
        <v>24.17</v>
      </c>
      <c r="GR175" s="14">
        <v>0</v>
      </c>
      <c r="GS175" s="14">
        <v>8.41</v>
      </c>
      <c r="GT175" s="14">
        <v>792.97</v>
      </c>
      <c r="GV175" s="14">
        <v>19.71</v>
      </c>
      <c r="GW175" s="14">
        <v>2</v>
      </c>
      <c r="GX175" s="14">
        <v>16.649999999999999</v>
      </c>
      <c r="GZ175" s="14">
        <v>7.67</v>
      </c>
      <c r="HB175" s="14">
        <v>234.33</v>
      </c>
      <c r="HC175" s="14">
        <v>14.39</v>
      </c>
      <c r="HD175" s="14">
        <v>5.04</v>
      </c>
      <c r="HF175" s="14">
        <v>29.400000000000002</v>
      </c>
      <c r="HG175" s="14">
        <v>163.14000000000001</v>
      </c>
      <c r="HJ175" s="14">
        <v>22.3</v>
      </c>
      <c r="HL175" s="14">
        <v>38.35</v>
      </c>
      <c r="HM175" s="14">
        <v>1</v>
      </c>
      <c r="HN175" s="14">
        <v>470.97</v>
      </c>
      <c r="HO175" s="14">
        <v>213.15</v>
      </c>
      <c r="HP175" s="14">
        <v>60.32</v>
      </c>
      <c r="HS175" s="14">
        <v>159.24</v>
      </c>
      <c r="HT175" s="14">
        <v>6.14</v>
      </c>
      <c r="HU175" s="14">
        <v>17.27</v>
      </c>
      <c r="HV175" s="14">
        <v>25.47</v>
      </c>
      <c r="HW175" s="14">
        <v>16.439999999999998</v>
      </c>
      <c r="HY175" s="14">
        <v>32.519999999999996</v>
      </c>
      <c r="HZ175" s="14">
        <v>168.32</v>
      </c>
      <c r="IA175" s="14">
        <v>17.11</v>
      </c>
      <c r="IB175" s="14">
        <v>6.7</v>
      </c>
      <c r="IC175" s="14">
        <v>21.98</v>
      </c>
      <c r="ID175" s="14">
        <v>439.29000000000008</v>
      </c>
      <c r="IE175" s="26">
        <f t="shared" si="11"/>
        <v>19132.010000000006</v>
      </c>
      <c r="IF175" s="27">
        <f t="shared" si="12"/>
        <v>6199.4599999999991</v>
      </c>
      <c r="IG175" s="27">
        <f t="shared" si="13"/>
        <v>12932.550000000007</v>
      </c>
      <c r="IH175" s="26">
        <v>15324.037199999999</v>
      </c>
      <c r="II175" s="27">
        <v>5007.0072000000027</v>
      </c>
      <c r="IJ175" s="27">
        <f t="shared" si="14"/>
        <v>10317.029999999995</v>
      </c>
    </row>
    <row r="176" spans="1:244" x14ac:dyDescent="0.2">
      <c r="A176" s="14" t="s">
        <v>156</v>
      </c>
      <c r="B176" s="14" t="str">
        <f t="shared" si="10"/>
        <v>36</v>
      </c>
      <c r="C176" s="14">
        <v>36041</v>
      </c>
      <c r="D176" s="14" t="s">
        <v>193</v>
      </c>
      <c r="F176" s="14">
        <v>0</v>
      </c>
      <c r="I176" s="14">
        <v>37.25</v>
      </c>
      <c r="K176" s="14">
        <v>5</v>
      </c>
      <c r="O176" s="14">
        <v>63.14</v>
      </c>
      <c r="P176" s="14">
        <v>7.5</v>
      </c>
      <c r="R176" s="14">
        <v>97.57</v>
      </c>
      <c r="U176" s="14">
        <v>2.92</v>
      </c>
      <c r="X176" s="14">
        <v>4.58</v>
      </c>
      <c r="AD176" s="14">
        <v>6.42</v>
      </c>
      <c r="AF176" s="14">
        <v>6.8</v>
      </c>
      <c r="AG176" s="14">
        <v>37.56</v>
      </c>
      <c r="AR176" s="14">
        <v>82.36</v>
      </c>
      <c r="AU176" s="14">
        <v>158.92000000000002</v>
      </c>
      <c r="AW176" s="14">
        <v>5.59</v>
      </c>
      <c r="AX176" s="14">
        <v>3</v>
      </c>
      <c r="AY176" s="14">
        <v>3.06</v>
      </c>
      <c r="BF176" s="14">
        <v>6</v>
      </c>
      <c r="BG176" s="14">
        <v>13.02</v>
      </c>
      <c r="BK176" s="14">
        <v>80.89</v>
      </c>
      <c r="BL176" s="14">
        <v>2</v>
      </c>
      <c r="BM176" s="14">
        <v>2</v>
      </c>
      <c r="BU176" s="14">
        <v>1</v>
      </c>
      <c r="BZ176" s="14">
        <v>2.17</v>
      </c>
      <c r="CA176" s="14">
        <v>9.7899999999999991</v>
      </c>
      <c r="CB176" s="14">
        <v>18.920000000000002</v>
      </c>
      <c r="CC176" s="14">
        <v>26.840000000000003</v>
      </c>
      <c r="CE176" s="14">
        <v>22</v>
      </c>
      <c r="CG176" s="14">
        <v>3</v>
      </c>
      <c r="CP176" s="14">
        <v>1</v>
      </c>
      <c r="CR176" s="14">
        <v>4</v>
      </c>
      <c r="CT176" s="14">
        <v>27.64</v>
      </c>
      <c r="CU176" s="14">
        <v>2.78</v>
      </c>
      <c r="CV176" s="14">
        <v>1</v>
      </c>
      <c r="DC176" s="14">
        <v>2</v>
      </c>
      <c r="DD176" s="14">
        <v>2</v>
      </c>
      <c r="DF176" s="14">
        <v>22.79</v>
      </c>
      <c r="DG176" s="14">
        <v>6</v>
      </c>
      <c r="DJ176" s="14">
        <v>15.66</v>
      </c>
      <c r="DK176" s="14">
        <v>156.85</v>
      </c>
      <c r="DL176" s="14">
        <v>59.370000000000005</v>
      </c>
      <c r="DM176" s="14">
        <v>9.4600000000000009</v>
      </c>
      <c r="DN176" s="14">
        <v>1</v>
      </c>
      <c r="DO176" s="14">
        <v>60.180000000000007</v>
      </c>
      <c r="DP176" s="14">
        <v>15</v>
      </c>
      <c r="DQ176" s="14">
        <v>8.36</v>
      </c>
      <c r="DR176" s="14">
        <v>35.33</v>
      </c>
      <c r="DT176" s="14">
        <v>57.16</v>
      </c>
      <c r="DU176" s="14">
        <v>5.16</v>
      </c>
      <c r="DV176" s="14">
        <v>4</v>
      </c>
      <c r="DW176" s="14">
        <v>3.69</v>
      </c>
      <c r="DX176" s="14">
        <v>49.66</v>
      </c>
      <c r="DY176" s="14">
        <v>3</v>
      </c>
      <c r="DZ176" s="14">
        <v>31.88</v>
      </c>
      <c r="EA176" s="14">
        <v>36.46</v>
      </c>
      <c r="EB176" s="14">
        <v>2</v>
      </c>
      <c r="EC176" s="14">
        <v>1</v>
      </c>
      <c r="ED176" s="14">
        <v>22.46</v>
      </c>
      <c r="EE176" s="14">
        <v>4</v>
      </c>
      <c r="EF176" s="14">
        <v>37.659999999999997</v>
      </c>
      <c r="EG176" s="14">
        <v>45.760000000000005</v>
      </c>
      <c r="EH176" s="14">
        <v>2</v>
      </c>
      <c r="EK176" s="14">
        <v>1</v>
      </c>
      <c r="EL176" s="14">
        <v>127.37</v>
      </c>
      <c r="ES176" s="14">
        <v>57.53</v>
      </c>
      <c r="ET176" s="14">
        <v>7</v>
      </c>
      <c r="EZ176" s="14">
        <v>120.32</v>
      </c>
      <c r="FA176" s="14">
        <v>1.94</v>
      </c>
      <c r="FB176" s="14">
        <v>46.88</v>
      </c>
      <c r="FE176" s="14">
        <v>4.01</v>
      </c>
      <c r="FM176" s="14">
        <v>42.68</v>
      </c>
      <c r="FN176" s="14">
        <v>11.8</v>
      </c>
      <c r="FP176" s="14">
        <v>21.02</v>
      </c>
      <c r="FQ176" s="14">
        <v>1</v>
      </c>
      <c r="FT176" s="14">
        <v>5.1899999999999995</v>
      </c>
      <c r="FU176" s="14">
        <v>2</v>
      </c>
      <c r="FW176" s="14">
        <v>2</v>
      </c>
      <c r="FX176" s="14">
        <v>44.88</v>
      </c>
      <c r="FY176" s="14">
        <v>8</v>
      </c>
      <c r="FZ176" s="14">
        <v>1</v>
      </c>
      <c r="GA176" s="14">
        <v>6</v>
      </c>
      <c r="GC176" s="14">
        <v>4</v>
      </c>
      <c r="GD176" s="14">
        <v>22.07</v>
      </c>
      <c r="GF176" s="14">
        <v>1.94</v>
      </c>
      <c r="GH176" s="14">
        <v>2</v>
      </c>
      <c r="GJ176" s="14">
        <v>5</v>
      </c>
      <c r="GK176" s="14">
        <v>2</v>
      </c>
      <c r="GL176" s="14">
        <v>1</v>
      </c>
      <c r="GM176" s="14">
        <v>28.52</v>
      </c>
      <c r="GN176" s="14">
        <v>1</v>
      </c>
      <c r="GO176" s="14">
        <v>2</v>
      </c>
      <c r="GT176" s="14">
        <v>5.34</v>
      </c>
      <c r="GV176" s="14">
        <v>10.43</v>
      </c>
      <c r="HB176" s="14">
        <v>6.77</v>
      </c>
      <c r="HC176" s="14">
        <v>11.8</v>
      </c>
      <c r="HF176" s="14">
        <v>2</v>
      </c>
      <c r="HG176" s="14">
        <v>8.0599999999999987</v>
      </c>
      <c r="HL176" s="14">
        <v>5</v>
      </c>
      <c r="HO176" s="14">
        <v>20.96</v>
      </c>
      <c r="HP176" s="14">
        <v>9.9600000000000009</v>
      </c>
      <c r="HW176" s="14">
        <v>35.979999999999997</v>
      </c>
      <c r="HZ176" s="14">
        <v>1</v>
      </c>
      <c r="IA176" s="14">
        <v>4.78</v>
      </c>
      <c r="IC176" s="14">
        <v>1.44</v>
      </c>
      <c r="ID176" s="14">
        <v>55.08</v>
      </c>
      <c r="IE176" s="26">
        <f t="shared" si="11"/>
        <v>2205.3600000000006</v>
      </c>
      <c r="IF176" s="27">
        <f t="shared" si="12"/>
        <v>749.7199999999998</v>
      </c>
      <c r="IG176" s="27">
        <f t="shared" si="13"/>
        <v>1455.6400000000008</v>
      </c>
      <c r="IH176" s="26">
        <v>1832.2104000000002</v>
      </c>
      <c r="II176" s="27">
        <v>768.82639999999992</v>
      </c>
      <c r="IJ176" s="27">
        <f t="shared" si="14"/>
        <v>1063.3840000000002</v>
      </c>
    </row>
    <row r="177" spans="1:244" x14ac:dyDescent="0.2">
      <c r="A177" s="14" t="s">
        <v>156</v>
      </c>
      <c r="B177" s="14" t="str">
        <f t="shared" si="10"/>
        <v>36</v>
      </c>
      <c r="C177" s="14">
        <v>36042</v>
      </c>
      <c r="D177" s="14" t="s">
        <v>194</v>
      </c>
      <c r="F177" s="14">
        <v>1.29</v>
      </c>
      <c r="I177" s="14">
        <v>21.09</v>
      </c>
      <c r="M177" s="14">
        <v>18.78</v>
      </c>
      <c r="N177" s="14">
        <v>2.73</v>
      </c>
      <c r="O177" s="14">
        <v>23.060000000000002</v>
      </c>
      <c r="P177" s="14">
        <v>2</v>
      </c>
      <c r="R177" s="14">
        <v>1.78</v>
      </c>
      <c r="W177" s="14">
        <v>5.32</v>
      </c>
      <c r="X177" s="14">
        <v>7.98</v>
      </c>
      <c r="AD177" s="14">
        <v>65.75</v>
      </c>
      <c r="AG177" s="14">
        <v>4</v>
      </c>
      <c r="AL177" s="14">
        <v>3.67</v>
      </c>
      <c r="AM177" s="14">
        <v>1</v>
      </c>
      <c r="AS177" s="14">
        <v>4</v>
      </c>
      <c r="AU177" s="14">
        <v>238.49</v>
      </c>
      <c r="AX177" s="14">
        <v>3.58</v>
      </c>
      <c r="AY177" s="14">
        <v>4</v>
      </c>
      <c r="AZ177" s="14">
        <v>0</v>
      </c>
      <c r="BF177" s="14">
        <v>18.23</v>
      </c>
      <c r="BK177" s="14">
        <v>55.68</v>
      </c>
      <c r="BL177" s="14">
        <v>1</v>
      </c>
      <c r="BN177" s="14">
        <v>16.649999999999999</v>
      </c>
      <c r="CA177" s="14">
        <v>35.5</v>
      </c>
      <c r="CB177" s="14">
        <v>4.4700000000000006</v>
      </c>
      <c r="CE177" s="14">
        <v>14.92</v>
      </c>
      <c r="CH177" s="14">
        <v>62.589999999999996</v>
      </c>
      <c r="CM177" s="14">
        <v>19.29</v>
      </c>
      <c r="CR177" s="14">
        <v>2</v>
      </c>
      <c r="CS177" s="14">
        <v>23.22</v>
      </c>
      <c r="CT177" s="14">
        <v>21.439999999999998</v>
      </c>
      <c r="CU177" s="14">
        <v>13.48</v>
      </c>
      <c r="CV177" s="14">
        <v>2</v>
      </c>
      <c r="DC177" s="14">
        <v>5.55</v>
      </c>
      <c r="DD177" s="14">
        <v>0.83</v>
      </c>
      <c r="DF177" s="14">
        <v>12.69</v>
      </c>
      <c r="DJ177" s="14">
        <v>12.69</v>
      </c>
      <c r="DK177" s="14">
        <v>59.43</v>
      </c>
      <c r="DL177" s="14">
        <v>83.72999999999999</v>
      </c>
      <c r="DM177" s="14">
        <v>6</v>
      </c>
      <c r="DN177" s="14">
        <v>8</v>
      </c>
      <c r="DO177" s="14">
        <v>18.829999999999998</v>
      </c>
      <c r="DP177" s="14">
        <v>9.15</v>
      </c>
      <c r="DQ177" s="14">
        <v>2</v>
      </c>
      <c r="DR177" s="14">
        <v>41.53</v>
      </c>
      <c r="DS177" s="14">
        <v>13.12</v>
      </c>
      <c r="DT177" s="14">
        <v>6</v>
      </c>
      <c r="DU177" s="14">
        <v>0.88</v>
      </c>
      <c r="DV177" s="14">
        <v>1</v>
      </c>
      <c r="DW177" s="14">
        <v>1</v>
      </c>
      <c r="DX177" s="14">
        <v>19.71</v>
      </c>
      <c r="DY177" s="14">
        <v>4</v>
      </c>
      <c r="DZ177" s="14">
        <v>23.47</v>
      </c>
      <c r="EA177" s="14">
        <v>35.770000000000003</v>
      </c>
      <c r="EB177" s="14">
        <v>5.9</v>
      </c>
      <c r="EC177" s="14">
        <v>2</v>
      </c>
      <c r="ED177" s="14">
        <v>11</v>
      </c>
      <c r="EE177" s="14">
        <v>4</v>
      </c>
      <c r="EF177" s="14">
        <v>37.46</v>
      </c>
      <c r="EG177" s="14">
        <v>17.740000000000002</v>
      </c>
      <c r="EH177" s="14">
        <v>10.8</v>
      </c>
      <c r="EK177" s="14">
        <v>5.95</v>
      </c>
      <c r="EL177" s="14">
        <v>42.31</v>
      </c>
      <c r="ES177" s="14">
        <v>1.54</v>
      </c>
      <c r="ET177" s="14">
        <v>14</v>
      </c>
      <c r="EV177" s="14">
        <v>1</v>
      </c>
      <c r="EW177" s="14">
        <v>1.85</v>
      </c>
      <c r="EZ177" s="14">
        <v>130.57999999999998</v>
      </c>
      <c r="FA177" s="14">
        <v>1</v>
      </c>
      <c r="FB177" s="14">
        <v>41.72</v>
      </c>
      <c r="FE177" s="14">
        <v>0.92</v>
      </c>
      <c r="FM177" s="14">
        <v>10</v>
      </c>
      <c r="FN177" s="14">
        <v>13.629999999999999</v>
      </c>
      <c r="FP177" s="14">
        <v>23.46</v>
      </c>
      <c r="FT177" s="14">
        <v>1</v>
      </c>
      <c r="FU177" s="14">
        <v>8.67</v>
      </c>
      <c r="FW177" s="14">
        <v>2</v>
      </c>
      <c r="FX177" s="14">
        <v>56.08</v>
      </c>
      <c r="FY177" s="14">
        <v>7.92</v>
      </c>
      <c r="FZ177" s="14">
        <v>9</v>
      </c>
      <c r="GA177" s="14">
        <v>12</v>
      </c>
      <c r="GC177" s="14">
        <v>8.5399999999999991</v>
      </c>
      <c r="GD177" s="14">
        <v>37</v>
      </c>
      <c r="GF177" s="14">
        <v>1</v>
      </c>
      <c r="GI177" s="14">
        <v>1.73</v>
      </c>
      <c r="GJ177" s="14">
        <v>4.67</v>
      </c>
      <c r="GK177" s="14">
        <v>0.79</v>
      </c>
      <c r="GM177" s="14">
        <v>15</v>
      </c>
      <c r="GN177" s="14">
        <v>4</v>
      </c>
      <c r="GT177" s="14">
        <v>0.02</v>
      </c>
      <c r="GV177" s="14">
        <v>2</v>
      </c>
      <c r="HB177" s="14">
        <v>2</v>
      </c>
      <c r="HC177" s="14">
        <v>4</v>
      </c>
      <c r="HD177" s="14">
        <v>1</v>
      </c>
      <c r="HG177" s="14">
        <v>3.78</v>
      </c>
      <c r="HL177" s="14">
        <v>30.35</v>
      </c>
      <c r="HO177" s="14">
        <v>19.82</v>
      </c>
      <c r="HP177" s="14">
        <v>3</v>
      </c>
      <c r="HU177" s="14">
        <v>1</v>
      </c>
      <c r="HW177" s="14">
        <v>1.72</v>
      </c>
      <c r="HY177" s="14">
        <v>1</v>
      </c>
      <c r="HZ177" s="14">
        <v>1.83</v>
      </c>
      <c r="IC177" s="14">
        <v>1</v>
      </c>
      <c r="ID177" s="14">
        <v>29.91</v>
      </c>
      <c r="IE177" s="26">
        <f t="shared" si="11"/>
        <v>1713.0600000000002</v>
      </c>
      <c r="IF177" s="27">
        <f t="shared" si="12"/>
        <v>704.08</v>
      </c>
      <c r="IG177" s="27">
        <f t="shared" si="13"/>
        <v>1008.9800000000001</v>
      </c>
      <c r="IH177" s="26">
        <v>1552.8620000000003</v>
      </c>
      <c r="II177" s="27">
        <v>648.18000000000006</v>
      </c>
      <c r="IJ177" s="27">
        <f t="shared" si="14"/>
        <v>904.68200000000024</v>
      </c>
    </row>
    <row r="178" spans="1:244" x14ac:dyDescent="0.2">
      <c r="A178" s="14" t="s">
        <v>156</v>
      </c>
      <c r="B178" s="14" t="str">
        <f t="shared" si="10"/>
        <v>36</v>
      </c>
      <c r="C178" s="14">
        <v>36043</v>
      </c>
      <c r="D178" s="14" t="s">
        <v>195</v>
      </c>
      <c r="F178" s="14">
        <v>4.5599999999999996</v>
      </c>
      <c r="I178" s="14">
        <v>16.18</v>
      </c>
      <c r="M178" s="14">
        <v>8.42</v>
      </c>
      <c r="O178" s="14">
        <v>5.0299999999999994</v>
      </c>
      <c r="P178" s="14">
        <v>3.04</v>
      </c>
      <c r="X178" s="14">
        <v>1</v>
      </c>
      <c r="AD178" s="14">
        <v>13.14</v>
      </c>
      <c r="AY178" s="14">
        <v>3.25</v>
      </c>
      <c r="BF178" s="14">
        <v>10.220000000000001</v>
      </c>
      <c r="BK178" s="14">
        <v>0.46</v>
      </c>
      <c r="CB178" s="14">
        <v>5.46</v>
      </c>
      <c r="CR178" s="14">
        <v>2</v>
      </c>
      <c r="CT178" s="14">
        <v>3</v>
      </c>
      <c r="CV178" s="14">
        <v>5</v>
      </c>
      <c r="CW178" s="14">
        <v>10.58</v>
      </c>
      <c r="CY178" s="14">
        <v>2</v>
      </c>
      <c r="DF178" s="14">
        <v>14.66</v>
      </c>
      <c r="DG178" s="14">
        <v>23.04</v>
      </c>
      <c r="DJ178" s="14">
        <v>10.969999999999999</v>
      </c>
      <c r="DK178" s="14">
        <v>7.25</v>
      </c>
      <c r="DL178" s="14">
        <v>44.69</v>
      </c>
      <c r="DM178" s="14">
        <v>6.15</v>
      </c>
      <c r="DN178" s="14">
        <v>3</v>
      </c>
      <c r="DO178" s="14">
        <v>11</v>
      </c>
      <c r="DP178" s="14">
        <v>1</v>
      </c>
      <c r="DR178" s="14">
        <v>9</v>
      </c>
      <c r="DT178" s="14">
        <v>3.9</v>
      </c>
      <c r="DV178" s="14">
        <v>1.38</v>
      </c>
      <c r="DW178" s="14">
        <v>1</v>
      </c>
      <c r="DX178" s="14">
        <v>6</v>
      </c>
      <c r="DZ178" s="14">
        <v>9.4700000000000006</v>
      </c>
      <c r="EA178" s="14">
        <v>19.8</v>
      </c>
      <c r="EB178" s="14">
        <v>6.1</v>
      </c>
      <c r="ED178" s="14">
        <v>14.49</v>
      </c>
      <c r="EE178" s="14">
        <v>4.4800000000000004</v>
      </c>
      <c r="EF178" s="14">
        <v>34.74</v>
      </c>
      <c r="EG178" s="14">
        <v>8.07</v>
      </c>
      <c r="EH178" s="14">
        <v>1</v>
      </c>
      <c r="EK178" s="14">
        <v>28.14</v>
      </c>
      <c r="EL178" s="14">
        <v>2</v>
      </c>
      <c r="ES178" s="14">
        <v>25.49</v>
      </c>
      <c r="ET178" s="14">
        <v>14.08</v>
      </c>
      <c r="EV178" s="14">
        <v>63.39</v>
      </c>
      <c r="EX178" s="14">
        <v>4.66</v>
      </c>
      <c r="EZ178" s="14">
        <v>84.550000000000011</v>
      </c>
      <c r="FA178" s="14">
        <v>4.51</v>
      </c>
      <c r="FB178" s="14">
        <v>46.24</v>
      </c>
      <c r="FM178" s="14">
        <v>1</v>
      </c>
      <c r="FN178" s="14">
        <v>9.34</v>
      </c>
      <c r="FP178" s="14">
        <v>14.75</v>
      </c>
      <c r="FT178" s="14">
        <v>3</v>
      </c>
      <c r="FU178" s="14">
        <v>2</v>
      </c>
      <c r="FW178" s="14">
        <v>6</v>
      </c>
      <c r="FX178" s="14">
        <v>26.55</v>
      </c>
      <c r="FY178" s="14">
        <v>5.83</v>
      </c>
      <c r="FZ178" s="14">
        <v>1</v>
      </c>
      <c r="GC178" s="14">
        <v>2</v>
      </c>
      <c r="GD178" s="14">
        <v>17</v>
      </c>
      <c r="GH178" s="14">
        <v>10.06</v>
      </c>
      <c r="GJ178" s="14">
        <v>1</v>
      </c>
      <c r="GM178" s="14">
        <v>1.92</v>
      </c>
      <c r="GP178" s="14">
        <v>10.220000000000001</v>
      </c>
      <c r="GQ178" s="14">
        <v>1</v>
      </c>
      <c r="GV178" s="14">
        <v>1</v>
      </c>
      <c r="GW178" s="14">
        <v>1</v>
      </c>
      <c r="HC178" s="14">
        <v>3</v>
      </c>
      <c r="HG178" s="14">
        <v>3</v>
      </c>
      <c r="HL178" s="14">
        <v>12.04</v>
      </c>
      <c r="HO178" s="14">
        <v>2.97</v>
      </c>
      <c r="HP178" s="14">
        <v>1</v>
      </c>
      <c r="HY178" s="14">
        <v>1</v>
      </c>
      <c r="IA178" s="14">
        <v>1.92</v>
      </c>
      <c r="IB178" s="14">
        <v>1</v>
      </c>
      <c r="ID178" s="14">
        <v>16.96</v>
      </c>
      <c r="IE178" s="26">
        <f t="shared" si="11"/>
        <v>765.15</v>
      </c>
      <c r="IF178" s="27">
        <f t="shared" si="12"/>
        <v>88.78</v>
      </c>
      <c r="IG178" s="27">
        <f t="shared" si="13"/>
        <v>676.37</v>
      </c>
      <c r="IH178" s="26">
        <v>755.70920000000001</v>
      </c>
      <c r="II178" s="27">
        <v>99.491200000000021</v>
      </c>
      <c r="IJ178" s="27">
        <f t="shared" si="14"/>
        <v>656.21799999999996</v>
      </c>
    </row>
    <row r="179" spans="1:244" x14ac:dyDescent="0.2">
      <c r="A179" s="14" t="s">
        <v>150</v>
      </c>
      <c r="B179" s="14" t="str">
        <f t="shared" si="10"/>
        <v>36</v>
      </c>
      <c r="C179" s="14">
        <v>36044</v>
      </c>
      <c r="D179" s="14" t="s">
        <v>196</v>
      </c>
      <c r="M179" s="14">
        <v>167.8</v>
      </c>
      <c r="O179" s="14">
        <v>20.82</v>
      </c>
      <c r="P179" s="14">
        <v>14.58</v>
      </c>
      <c r="Q179" s="14">
        <v>12.1</v>
      </c>
      <c r="R179" s="14">
        <v>15.19</v>
      </c>
      <c r="T179" s="14">
        <v>11.75</v>
      </c>
      <c r="U179" s="14">
        <v>15.31</v>
      </c>
      <c r="V179" s="14">
        <v>118.25</v>
      </c>
      <c r="W179" s="14">
        <v>93.16</v>
      </c>
      <c r="X179" s="14">
        <v>119.06</v>
      </c>
      <c r="Z179" s="14">
        <v>41.75</v>
      </c>
      <c r="AA179" s="14">
        <v>8</v>
      </c>
      <c r="AD179" s="14">
        <v>90.42</v>
      </c>
      <c r="AF179" s="14">
        <v>112.91999999999999</v>
      </c>
      <c r="AG179" s="14">
        <v>73.239999999999995</v>
      </c>
      <c r="AQ179" s="14">
        <v>24.44</v>
      </c>
      <c r="AR179" s="14">
        <v>238.06</v>
      </c>
      <c r="AS179" s="14">
        <v>27.74</v>
      </c>
      <c r="AY179" s="14">
        <v>4.76</v>
      </c>
      <c r="BF179" s="14">
        <v>82.509999999999991</v>
      </c>
      <c r="BJ179" s="14">
        <v>12.87</v>
      </c>
      <c r="BK179" s="14">
        <v>75.7</v>
      </c>
      <c r="BL179" s="14">
        <v>0</v>
      </c>
      <c r="BM179" s="14">
        <v>80.489999999999995</v>
      </c>
      <c r="BN179" s="14">
        <v>3</v>
      </c>
      <c r="BO179" s="14">
        <v>1</v>
      </c>
      <c r="BU179" s="14">
        <v>60.790000000000006</v>
      </c>
      <c r="BX179" s="14">
        <v>1</v>
      </c>
      <c r="BY179" s="14">
        <v>1</v>
      </c>
      <c r="CA179" s="14">
        <v>5.01</v>
      </c>
      <c r="CB179" s="14">
        <v>86.82</v>
      </c>
      <c r="CD179" s="14">
        <v>305.64</v>
      </c>
      <c r="CE179" s="14">
        <v>99.41</v>
      </c>
      <c r="CF179" s="14">
        <v>0</v>
      </c>
      <c r="CH179" s="14">
        <v>162.06</v>
      </c>
      <c r="CL179" s="14">
        <v>12.9</v>
      </c>
      <c r="CM179" s="14">
        <v>35.299999999999997</v>
      </c>
      <c r="CR179" s="14">
        <v>6</v>
      </c>
      <c r="CS179" s="14">
        <v>1</v>
      </c>
      <c r="CT179" s="14">
        <v>61.059999999999995</v>
      </c>
      <c r="CU179" s="14">
        <v>21.37</v>
      </c>
      <c r="CV179" s="14">
        <v>0</v>
      </c>
      <c r="CZ179" s="14">
        <v>2.37</v>
      </c>
      <c r="DE179" s="14">
        <v>3</v>
      </c>
      <c r="DF179" s="14">
        <v>78.52</v>
      </c>
      <c r="DG179" s="14">
        <v>5</v>
      </c>
      <c r="DJ179" s="14">
        <v>9</v>
      </c>
      <c r="DK179" s="14">
        <v>113.04</v>
      </c>
      <c r="DL179" s="14">
        <v>138.56</v>
      </c>
      <c r="DM179" s="14">
        <v>22.810000000000002</v>
      </c>
      <c r="DN179" s="14">
        <v>6.34</v>
      </c>
      <c r="DO179" s="14">
        <v>75.77</v>
      </c>
      <c r="DP179" s="14">
        <v>8.7899999999999991</v>
      </c>
      <c r="DR179" s="14">
        <v>61.63</v>
      </c>
      <c r="DS179" s="14">
        <v>13.12</v>
      </c>
      <c r="DT179" s="14">
        <v>24.4</v>
      </c>
      <c r="DU179" s="14">
        <v>49.81</v>
      </c>
      <c r="DV179" s="14">
        <v>2</v>
      </c>
      <c r="DW179" s="14">
        <v>28.25</v>
      </c>
      <c r="DX179" s="14">
        <v>63.599999999999994</v>
      </c>
      <c r="DY179" s="14">
        <v>11.77</v>
      </c>
      <c r="DZ179" s="14">
        <v>178.67</v>
      </c>
      <c r="EA179" s="14">
        <v>37.89</v>
      </c>
      <c r="EB179" s="14">
        <v>11.13</v>
      </c>
      <c r="EC179" s="14">
        <v>7</v>
      </c>
      <c r="ED179" s="14">
        <v>33.47</v>
      </c>
      <c r="EE179" s="14">
        <v>3</v>
      </c>
      <c r="EF179" s="14">
        <v>85.289999999999992</v>
      </c>
      <c r="EG179" s="14">
        <v>44.230000000000004</v>
      </c>
      <c r="EH179" s="14">
        <v>9.7099999999999991</v>
      </c>
      <c r="EK179" s="14">
        <v>14.25</v>
      </c>
      <c r="EL179" s="14">
        <v>46.120000000000005</v>
      </c>
      <c r="ES179" s="14">
        <v>10</v>
      </c>
      <c r="ET179" s="14">
        <v>14</v>
      </c>
      <c r="EV179" s="14">
        <v>13.84</v>
      </c>
      <c r="EZ179" s="14">
        <v>113.12</v>
      </c>
      <c r="FA179" s="14">
        <v>7.81</v>
      </c>
      <c r="FB179" s="14">
        <v>56.769999999999996</v>
      </c>
      <c r="FE179" s="14">
        <v>1</v>
      </c>
      <c r="FM179" s="14">
        <v>94.91</v>
      </c>
      <c r="FN179" s="14">
        <v>25.57</v>
      </c>
      <c r="FP179" s="14">
        <v>74.56</v>
      </c>
      <c r="FT179" s="14">
        <v>9</v>
      </c>
      <c r="FU179" s="14">
        <v>24.04</v>
      </c>
      <c r="FW179" s="14">
        <v>9</v>
      </c>
      <c r="FX179" s="14">
        <v>125.53999999999999</v>
      </c>
      <c r="FY179" s="14">
        <v>12.79</v>
      </c>
      <c r="FZ179" s="14">
        <v>6</v>
      </c>
      <c r="GA179" s="14">
        <v>20.37</v>
      </c>
      <c r="GB179" s="14">
        <v>36.880000000000003</v>
      </c>
      <c r="GC179" s="14">
        <v>12.29</v>
      </c>
      <c r="GD179" s="14">
        <v>49.81</v>
      </c>
      <c r="GE179" s="14">
        <v>2.57</v>
      </c>
      <c r="GF179" s="14">
        <v>1</v>
      </c>
      <c r="GH179" s="14">
        <v>5</v>
      </c>
      <c r="GI179" s="14">
        <v>1</v>
      </c>
      <c r="GJ179" s="14">
        <v>34.010000000000005</v>
      </c>
      <c r="GK179" s="14">
        <v>4.75</v>
      </c>
      <c r="GL179" s="14">
        <v>4.33</v>
      </c>
      <c r="GM179" s="14">
        <v>31.83</v>
      </c>
      <c r="GN179" s="14">
        <v>4</v>
      </c>
      <c r="GQ179" s="14">
        <v>17.600000000000001</v>
      </c>
      <c r="GR179" s="14">
        <v>0</v>
      </c>
      <c r="GT179" s="14">
        <v>66.650000000000006</v>
      </c>
      <c r="GW179" s="14">
        <v>1</v>
      </c>
      <c r="GX179" s="14">
        <v>1</v>
      </c>
      <c r="HB179" s="14">
        <v>75.44</v>
      </c>
      <c r="HC179" s="14">
        <v>10.14</v>
      </c>
      <c r="HD179" s="14">
        <v>1</v>
      </c>
      <c r="HG179" s="14">
        <v>39.04</v>
      </c>
      <c r="HH179" s="14">
        <v>1</v>
      </c>
      <c r="HL179" s="14">
        <v>6.65</v>
      </c>
      <c r="HO179" s="14">
        <v>37.92</v>
      </c>
      <c r="HP179" s="14">
        <v>11.94</v>
      </c>
      <c r="HT179" s="14">
        <v>6.67</v>
      </c>
      <c r="HV179" s="14">
        <v>48.07</v>
      </c>
      <c r="HW179" s="14">
        <v>2</v>
      </c>
      <c r="HX179" s="14">
        <v>1</v>
      </c>
      <c r="HY179" s="14">
        <v>5.18</v>
      </c>
      <c r="HZ179" s="14">
        <v>0</v>
      </c>
      <c r="IA179" s="14">
        <v>17.350000000000001</v>
      </c>
      <c r="IC179" s="14">
        <v>5</v>
      </c>
      <c r="ID179" s="14">
        <v>114.39</v>
      </c>
      <c r="IE179" s="26">
        <f t="shared" si="11"/>
        <v>4787.6499999999996</v>
      </c>
      <c r="IF179" s="27">
        <f t="shared" si="12"/>
        <v>2326.65</v>
      </c>
      <c r="IG179" s="27">
        <f t="shared" si="13"/>
        <v>2460.9999999999995</v>
      </c>
      <c r="IH179" s="26">
        <v>3477.5716000000016</v>
      </c>
      <c r="II179" s="27">
        <v>1983.6016000000009</v>
      </c>
      <c r="IJ179" s="27">
        <f t="shared" si="14"/>
        <v>1493.9700000000007</v>
      </c>
    </row>
    <row r="180" spans="1:244" x14ac:dyDescent="0.2">
      <c r="A180" s="14" t="s">
        <v>156</v>
      </c>
      <c r="B180" s="14" t="str">
        <f t="shared" si="10"/>
        <v>36</v>
      </c>
      <c r="C180" s="14">
        <v>36045</v>
      </c>
      <c r="D180" s="14" t="s">
        <v>197</v>
      </c>
      <c r="E180" s="14">
        <v>1.26</v>
      </c>
      <c r="F180" s="14">
        <v>1.3</v>
      </c>
      <c r="I180" s="14">
        <v>127.09</v>
      </c>
      <c r="J180" s="14">
        <v>1</v>
      </c>
      <c r="M180" s="14">
        <v>18.5</v>
      </c>
      <c r="O180" s="14">
        <v>29.35</v>
      </c>
      <c r="P180" s="14">
        <v>56.84</v>
      </c>
      <c r="V180" s="14">
        <v>9.5</v>
      </c>
      <c r="X180" s="14">
        <v>14.64</v>
      </c>
      <c r="Z180" s="14">
        <v>1</v>
      </c>
      <c r="AA180" s="14">
        <v>5.35</v>
      </c>
      <c r="AC180" s="14">
        <v>1</v>
      </c>
      <c r="AD180" s="14">
        <v>14.41</v>
      </c>
      <c r="AG180" s="14">
        <v>5</v>
      </c>
      <c r="AI180" s="14">
        <v>35.840000000000003</v>
      </c>
      <c r="AJ180" s="14">
        <v>33.119999999999997</v>
      </c>
      <c r="AR180" s="14">
        <v>52.5</v>
      </c>
      <c r="AU180" s="14">
        <v>27.42</v>
      </c>
      <c r="AX180" s="14">
        <v>12.73</v>
      </c>
      <c r="AY180" s="14">
        <v>9.58</v>
      </c>
      <c r="AZ180" s="14">
        <v>19.350000000000001</v>
      </c>
      <c r="BA180" s="14">
        <v>3</v>
      </c>
      <c r="BC180" s="14">
        <v>7.17</v>
      </c>
      <c r="BF180" s="14">
        <v>17.41</v>
      </c>
      <c r="BJ180" s="14">
        <v>31.57</v>
      </c>
      <c r="BK180" s="14">
        <v>152.59</v>
      </c>
      <c r="BL180" s="14">
        <v>14.69</v>
      </c>
      <c r="BM180" s="14">
        <v>1</v>
      </c>
      <c r="BN180" s="14">
        <v>64.17</v>
      </c>
      <c r="BU180" s="14">
        <v>21.75</v>
      </c>
      <c r="BY180" s="14">
        <v>17.91</v>
      </c>
      <c r="BZ180" s="14">
        <v>14.99</v>
      </c>
      <c r="CA180" s="14">
        <v>53.46</v>
      </c>
      <c r="CB180" s="14">
        <v>241.33999999999997</v>
      </c>
      <c r="CC180" s="14">
        <v>22.58</v>
      </c>
      <c r="CD180" s="14">
        <v>15.09</v>
      </c>
      <c r="CE180" s="14">
        <v>240.64000000000001</v>
      </c>
      <c r="CG180" s="14">
        <v>4.12</v>
      </c>
      <c r="CH180" s="14">
        <v>40.590000000000003</v>
      </c>
      <c r="CM180" s="14">
        <v>3.17</v>
      </c>
      <c r="CN180" s="14">
        <v>2</v>
      </c>
      <c r="CR180" s="14">
        <v>2</v>
      </c>
      <c r="CS180" s="14">
        <v>9</v>
      </c>
      <c r="CT180" s="14">
        <v>49.56</v>
      </c>
      <c r="CU180" s="14">
        <v>42.480000000000004</v>
      </c>
      <c r="CV180" s="14">
        <v>1</v>
      </c>
      <c r="DF180" s="14">
        <v>12.49</v>
      </c>
      <c r="DK180" s="14">
        <v>151.17999999999998</v>
      </c>
      <c r="DL180" s="14">
        <v>117.4</v>
      </c>
      <c r="DM180" s="14">
        <v>2</v>
      </c>
      <c r="DN180" s="14">
        <v>22.509999999999998</v>
      </c>
      <c r="DO180" s="14">
        <v>101.47999999999999</v>
      </c>
      <c r="DP180" s="14">
        <v>17.82</v>
      </c>
      <c r="DQ180" s="14">
        <v>5</v>
      </c>
      <c r="DR180" s="14">
        <v>60.64</v>
      </c>
      <c r="DS180" s="14">
        <v>4</v>
      </c>
      <c r="DT180" s="14">
        <v>27.11</v>
      </c>
      <c r="DU180" s="14">
        <v>15.93</v>
      </c>
      <c r="DV180" s="14">
        <v>1</v>
      </c>
      <c r="DW180" s="14">
        <v>106.99</v>
      </c>
      <c r="DX180" s="14">
        <v>136.89999999999998</v>
      </c>
      <c r="DY180" s="14">
        <v>36</v>
      </c>
      <c r="DZ180" s="14">
        <v>88.179999999999993</v>
      </c>
      <c r="EA180" s="14">
        <v>53.48</v>
      </c>
      <c r="EB180" s="14">
        <v>12.3</v>
      </c>
      <c r="EC180" s="14">
        <v>10</v>
      </c>
      <c r="ED180" s="14">
        <v>39.36</v>
      </c>
      <c r="EE180" s="14">
        <v>14.21</v>
      </c>
      <c r="EF180" s="14">
        <v>112.47</v>
      </c>
      <c r="EG180" s="14">
        <v>44.64</v>
      </c>
      <c r="EH180" s="14">
        <v>17.829999999999998</v>
      </c>
      <c r="EK180" s="14">
        <v>2</v>
      </c>
      <c r="EL180" s="14">
        <v>109.60000000000001</v>
      </c>
      <c r="ER180" s="14">
        <v>7.93</v>
      </c>
      <c r="ES180" s="14">
        <v>109.53999999999999</v>
      </c>
      <c r="ET180" s="14">
        <v>8</v>
      </c>
      <c r="EV180" s="14">
        <v>4.32</v>
      </c>
      <c r="EW180" s="14">
        <v>2.2999999999999998</v>
      </c>
      <c r="EZ180" s="14">
        <v>144.56</v>
      </c>
      <c r="FA180" s="14">
        <v>128.75</v>
      </c>
      <c r="FB180" s="14">
        <v>66.87</v>
      </c>
      <c r="FM180" s="14">
        <v>18.990000000000002</v>
      </c>
      <c r="FN180" s="14">
        <v>2.5</v>
      </c>
      <c r="FO180" s="14">
        <v>1</v>
      </c>
      <c r="FP180" s="14">
        <v>65.209999999999994</v>
      </c>
      <c r="FQ180" s="14">
        <v>0</v>
      </c>
      <c r="FT180" s="14">
        <v>5</v>
      </c>
      <c r="FU180" s="14">
        <v>13</v>
      </c>
      <c r="FW180" s="14">
        <v>6</v>
      </c>
      <c r="FX180" s="14">
        <v>55.17</v>
      </c>
      <c r="FY180" s="14">
        <v>7.96</v>
      </c>
      <c r="FZ180" s="14">
        <v>7.65</v>
      </c>
      <c r="GA180" s="14">
        <v>19.880000000000003</v>
      </c>
      <c r="GC180" s="14">
        <v>22.27</v>
      </c>
      <c r="GD180" s="14">
        <v>77.06</v>
      </c>
      <c r="GE180" s="14">
        <v>3.91</v>
      </c>
      <c r="GF180" s="14">
        <v>2</v>
      </c>
      <c r="GH180" s="14">
        <v>5</v>
      </c>
      <c r="GI180" s="14">
        <v>0.86</v>
      </c>
      <c r="GJ180" s="14">
        <v>26.31</v>
      </c>
      <c r="GK180" s="14">
        <v>7</v>
      </c>
      <c r="GL180" s="14">
        <v>4</v>
      </c>
      <c r="GM180" s="14">
        <v>24.98</v>
      </c>
      <c r="GN180" s="14">
        <v>11.24</v>
      </c>
      <c r="GT180" s="14">
        <v>22.33</v>
      </c>
      <c r="GW180" s="14">
        <v>2</v>
      </c>
      <c r="HB180" s="14">
        <v>27.07</v>
      </c>
      <c r="HC180" s="14">
        <v>55.199999999999996</v>
      </c>
      <c r="HD180" s="14">
        <v>1</v>
      </c>
      <c r="HG180" s="14">
        <v>89.759999999999991</v>
      </c>
      <c r="HL180" s="14">
        <v>5.92</v>
      </c>
      <c r="HO180" s="14">
        <v>59.290000000000006</v>
      </c>
      <c r="HP180" s="14">
        <v>11</v>
      </c>
      <c r="HV180" s="14">
        <v>1</v>
      </c>
      <c r="HW180" s="14">
        <v>23.27</v>
      </c>
      <c r="HY180" s="14">
        <v>18.64</v>
      </c>
      <c r="HZ180" s="14">
        <v>1</v>
      </c>
      <c r="IA180" s="14">
        <v>1.84</v>
      </c>
      <c r="IB180" s="14">
        <v>5.08</v>
      </c>
      <c r="IC180" s="14">
        <v>12</v>
      </c>
      <c r="ID180" s="14">
        <v>78.61</v>
      </c>
      <c r="IE180" s="26">
        <f t="shared" si="11"/>
        <v>4146.8499999999985</v>
      </c>
      <c r="IF180" s="27">
        <f t="shared" si="12"/>
        <v>1547.5</v>
      </c>
      <c r="IG180" s="27">
        <f t="shared" si="13"/>
        <v>2599.3499999999985</v>
      </c>
      <c r="IH180" s="26">
        <v>3424.6568000000011</v>
      </c>
      <c r="II180" s="27">
        <v>1438.0927999999999</v>
      </c>
      <c r="IJ180" s="27">
        <f t="shared" si="14"/>
        <v>1986.5640000000012</v>
      </c>
    </row>
    <row r="181" spans="1:244" x14ac:dyDescent="0.2">
      <c r="A181" s="14" t="s">
        <v>156</v>
      </c>
      <c r="B181" s="14" t="str">
        <f t="shared" si="10"/>
        <v>36</v>
      </c>
      <c r="C181" s="14">
        <v>36046</v>
      </c>
      <c r="D181" s="14" t="s">
        <v>198</v>
      </c>
      <c r="I181" s="14">
        <v>225.32</v>
      </c>
      <c r="K181" s="14">
        <v>5.93</v>
      </c>
      <c r="M181" s="14">
        <v>2.19</v>
      </c>
      <c r="O181" s="14">
        <v>97.4</v>
      </c>
      <c r="P181" s="14">
        <v>42.07</v>
      </c>
      <c r="Q181" s="14">
        <v>3</v>
      </c>
      <c r="T181" s="14">
        <v>5.49</v>
      </c>
      <c r="V181" s="14">
        <v>1</v>
      </c>
      <c r="W181" s="14">
        <v>12.12</v>
      </c>
      <c r="X181" s="14">
        <v>5.9700000000000006</v>
      </c>
      <c r="Y181" s="14">
        <v>2</v>
      </c>
      <c r="Z181" s="14">
        <v>12.36</v>
      </c>
      <c r="AA181" s="14">
        <v>2</v>
      </c>
      <c r="AC181" s="14">
        <v>18.100000000000001</v>
      </c>
      <c r="AD181" s="14">
        <v>2</v>
      </c>
      <c r="AF181" s="14">
        <v>19.340000000000003</v>
      </c>
      <c r="AG181" s="14">
        <v>11.66</v>
      </c>
      <c r="AR181" s="14">
        <v>6.54</v>
      </c>
      <c r="AS181" s="14">
        <v>3.79</v>
      </c>
      <c r="AU181" s="14">
        <v>51.45</v>
      </c>
      <c r="AY181" s="14">
        <v>25.95</v>
      </c>
      <c r="AZ181" s="14">
        <v>7</v>
      </c>
      <c r="BA181" s="14">
        <v>3</v>
      </c>
      <c r="BF181" s="14">
        <v>40.840000000000003</v>
      </c>
      <c r="BG181" s="14">
        <v>0</v>
      </c>
      <c r="BK181" s="14">
        <v>330.12</v>
      </c>
      <c r="BL181" s="14">
        <v>15</v>
      </c>
      <c r="BM181" s="14">
        <v>12.64</v>
      </c>
      <c r="BN181" s="14">
        <v>5.08</v>
      </c>
      <c r="BU181" s="14">
        <v>28.24</v>
      </c>
      <c r="BZ181" s="14">
        <v>85.89</v>
      </c>
      <c r="CA181" s="14">
        <v>135.63999999999999</v>
      </c>
      <c r="CB181" s="14">
        <v>300.59000000000003</v>
      </c>
      <c r="CC181" s="14">
        <v>11</v>
      </c>
      <c r="CD181" s="14">
        <v>10</v>
      </c>
      <c r="CE181" s="14">
        <v>63.78</v>
      </c>
      <c r="CG181" s="14">
        <v>5.37</v>
      </c>
      <c r="CH181" s="14">
        <v>79.099999999999994</v>
      </c>
      <c r="CL181" s="14">
        <v>9.6199999999999992</v>
      </c>
      <c r="CM181" s="14">
        <v>7</v>
      </c>
      <c r="CP181" s="14">
        <v>8.120000000000001</v>
      </c>
      <c r="CR181" s="14">
        <v>2</v>
      </c>
      <c r="CS181" s="14">
        <v>9.620000000000001</v>
      </c>
      <c r="CT181" s="14">
        <v>101.12</v>
      </c>
      <c r="CU181" s="14">
        <v>2</v>
      </c>
      <c r="CV181" s="14">
        <v>2.38</v>
      </c>
      <c r="CW181" s="14">
        <v>8</v>
      </c>
      <c r="CY181" s="14">
        <v>31.01</v>
      </c>
      <c r="DA181" s="14">
        <v>0.33</v>
      </c>
      <c r="DB181" s="14">
        <v>1</v>
      </c>
      <c r="DF181" s="14">
        <v>65.099999999999994</v>
      </c>
      <c r="DG181" s="14">
        <v>26.310000000000002</v>
      </c>
      <c r="DI181" s="14">
        <v>0</v>
      </c>
      <c r="DJ181" s="14">
        <v>9.43</v>
      </c>
      <c r="DK181" s="14">
        <v>268.37</v>
      </c>
      <c r="DL181" s="14">
        <v>119.28999999999999</v>
      </c>
      <c r="DM181" s="14">
        <v>14.37</v>
      </c>
      <c r="DN181" s="14">
        <v>59.98</v>
      </c>
      <c r="DO181" s="14">
        <v>132.71</v>
      </c>
      <c r="DP181" s="14">
        <v>80.419999999999987</v>
      </c>
      <c r="DQ181" s="14">
        <v>3</v>
      </c>
      <c r="DR181" s="14">
        <v>130.02000000000001</v>
      </c>
      <c r="DS181" s="14">
        <v>13.32</v>
      </c>
      <c r="DT181" s="14">
        <v>294.34000000000003</v>
      </c>
      <c r="DU181" s="14">
        <v>55.36</v>
      </c>
      <c r="DV181" s="14">
        <v>51.14</v>
      </c>
      <c r="DW181" s="14">
        <v>85.42</v>
      </c>
      <c r="DX181" s="14">
        <v>103.53999999999999</v>
      </c>
      <c r="DY181" s="14">
        <v>9.2199999999999989</v>
      </c>
      <c r="DZ181" s="14">
        <v>216.26999999999998</v>
      </c>
      <c r="EA181" s="14">
        <v>82.33</v>
      </c>
      <c r="EB181" s="14">
        <v>13.42</v>
      </c>
      <c r="EC181" s="14">
        <v>22.68</v>
      </c>
      <c r="ED181" s="14">
        <v>92.17</v>
      </c>
      <c r="EE181" s="14">
        <v>62.59</v>
      </c>
      <c r="EF181" s="14">
        <v>341.23</v>
      </c>
      <c r="EG181" s="14">
        <v>113</v>
      </c>
      <c r="EH181" s="14">
        <v>45.800000000000004</v>
      </c>
      <c r="EK181" s="14">
        <v>62.78</v>
      </c>
      <c r="EL181" s="14">
        <v>225.65</v>
      </c>
      <c r="ER181" s="14">
        <v>40.739999999999995</v>
      </c>
      <c r="ES181" s="14">
        <v>1264.72</v>
      </c>
      <c r="ET181" s="14">
        <v>54.32</v>
      </c>
      <c r="EU181" s="14">
        <v>1</v>
      </c>
      <c r="EV181" s="14">
        <v>15.33</v>
      </c>
      <c r="EW181" s="14">
        <v>2</v>
      </c>
      <c r="EZ181" s="14">
        <v>274.14</v>
      </c>
      <c r="FA181" s="14">
        <v>105.16</v>
      </c>
      <c r="FB181" s="14">
        <v>155.13</v>
      </c>
      <c r="FC181" s="14">
        <v>9.06</v>
      </c>
      <c r="FD181" s="14">
        <v>1</v>
      </c>
      <c r="FF181" s="14">
        <v>1</v>
      </c>
      <c r="FI181" s="14">
        <v>1</v>
      </c>
      <c r="FL181" s="14">
        <v>34.630000000000003</v>
      </c>
      <c r="FM181" s="14">
        <v>76.39</v>
      </c>
      <c r="FN181" s="14">
        <v>50.51</v>
      </c>
      <c r="FP181" s="14">
        <v>149.63999999999999</v>
      </c>
      <c r="FQ181" s="14">
        <v>1</v>
      </c>
      <c r="FT181" s="14">
        <v>29.130000000000003</v>
      </c>
      <c r="FU181" s="14">
        <v>91.589999999999989</v>
      </c>
      <c r="FW181" s="14">
        <v>30.37</v>
      </c>
      <c r="FX181" s="14">
        <v>171.24</v>
      </c>
      <c r="FY181" s="14">
        <v>23.65</v>
      </c>
      <c r="FZ181" s="14">
        <v>65.150000000000006</v>
      </c>
      <c r="GA181" s="14">
        <v>128.68</v>
      </c>
      <c r="GB181" s="14">
        <v>6.45</v>
      </c>
      <c r="GC181" s="14">
        <v>36.5</v>
      </c>
      <c r="GD181" s="14">
        <v>92.09</v>
      </c>
      <c r="GE181" s="14">
        <v>36.36</v>
      </c>
      <c r="GF181" s="14">
        <v>2</v>
      </c>
      <c r="GH181" s="14">
        <v>16.5</v>
      </c>
      <c r="GI181" s="14">
        <v>1</v>
      </c>
      <c r="GJ181" s="14">
        <v>26.35</v>
      </c>
      <c r="GK181" s="14">
        <v>5</v>
      </c>
      <c r="GL181" s="14">
        <v>8</v>
      </c>
      <c r="GM181" s="14">
        <v>51.15</v>
      </c>
      <c r="GN181" s="14">
        <v>7</v>
      </c>
      <c r="GP181" s="14">
        <v>5.63</v>
      </c>
      <c r="GQ181" s="14">
        <v>5.14</v>
      </c>
      <c r="GS181" s="14">
        <v>1</v>
      </c>
      <c r="GT181" s="14">
        <v>130.29</v>
      </c>
      <c r="GV181" s="14">
        <v>18.02</v>
      </c>
      <c r="GW181" s="14">
        <v>4.67</v>
      </c>
      <c r="GX181" s="14">
        <v>15.38</v>
      </c>
      <c r="GZ181" s="14">
        <v>4</v>
      </c>
      <c r="HA181" s="14">
        <v>0.86</v>
      </c>
      <c r="HB181" s="14">
        <v>107.16</v>
      </c>
      <c r="HC181" s="14">
        <v>1</v>
      </c>
      <c r="HD181" s="14">
        <v>6</v>
      </c>
      <c r="HG181" s="14">
        <v>48.989999999999995</v>
      </c>
      <c r="HL181" s="14">
        <v>19.579999999999998</v>
      </c>
      <c r="HN181" s="14">
        <v>1</v>
      </c>
      <c r="HO181" s="14">
        <v>95.81</v>
      </c>
      <c r="HP181" s="14">
        <v>62.519999999999996</v>
      </c>
      <c r="HR181" s="14">
        <v>17.53</v>
      </c>
      <c r="HS181" s="14">
        <v>50.58</v>
      </c>
      <c r="HV181" s="14">
        <v>1</v>
      </c>
      <c r="HW181" s="14">
        <v>12.28</v>
      </c>
      <c r="HX181" s="14">
        <v>1</v>
      </c>
      <c r="HY181" s="14">
        <v>19.75</v>
      </c>
      <c r="HZ181" s="14">
        <v>7.17</v>
      </c>
      <c r="IA181" s="14">
        <v>10.08</v>
      </c>
      <c r="IB181" s="14">
        <v>4.8</v>
      </c>
      <c r="IC181" s="14">
        <v>25.97</v>
      </c>
      <c r="ID181" s="14">
        <v>222.09</v>
      </c>
      <c r="IE181" s="26">
        <f t="shared" si="11"/>
        <v>8634.7100000000009</v>
      </c>
      <c r="IF181" s="27">
        <f t="shared" si="12"/>
        <v>1871.1699999999998</v>
      </c>
      <c r="IG181" s="27">
        <f t="shared" si="13"/>
        <v>6763.5400000000009</v>
      </c>
      <c r="IH181" s="26">
        <v>6694.4583999999977</v>
      </c>
      <c r="II181" s="27">
        <v>1927.6543999999997</v>
      </c>
      <c r="IJ181" s="27">
        <f t="shared" si="14"/>
        <v>4766.8039999999983</v>
      </c>
    </row>
    <row r="182" spans="1:244" x14ac:dyDescent="0.2">
      <c r="A182" s="14" t="s">
        <v>156</v>
      </c>
      <c r="B182" s="14" t="str">
        <f t="shared" si="10"/>
        <v>36</v>
      </c>
      <c r="C182" s="14">
        <v>36047</v>
      </c>
      <c r="D182" s="14" t="s">
        <v>199</v>
      </c>
      <c r="I182" s="14">
        <v>39.409999999999997</v>
      </c>
      <c r="M182" s="14">
        <v>14.17</v>
      </c>
      <c r="O182" s="14">
        <v>25.79</v>
      </c>
      <c r="Q182" s="14">
        <v>0</v>
      </c>
      <c r="X182" s="14">
        <v>5.95</v>
      </c>
      <c r="AC182" s="14">
        <v>10.76</v>
      </c>
      <c r="AD182" s="14">
        <v>18.149999999999999</v>
      </c>
      <c r="AG182" s="14">
        <v>6</v>
      </c>
      <c r="AM182" s="14">
        <v>2</v>
      </c>
      <c r="AV182" s="14">
        <v>1</v>
      </c>
      <c r="AY182" s="14">
        <v>4</v>
      </c>
      <c r="BA182" s="14">
        <v>7.95</v>
      </c>
      <c r="BF182" s="14">
        <v>9.4700000000000006</v>
      </c>
      <c r="BL182" s="14">
        <v>1.66</v>
      </c>
      <c r="BN182" s="14">
        <v>0</v>
      </c>
      <c r="BR182" s="14">
        <v>1</v>
      </c>
      <c r="BU182" s="14">
        <v>6.91</v>
      </c>
      <c r="BW182" s="14">
        <v>15.41</v>
      </c>
      <c r="BZ182" s="14">
        <v>2</v>
      </c>
      <c r="CA182" s="14">
        <v>1</v>
      </c>
      <c r="CB182" s="14">
        <v>122.79</v>
      </c>
      <c r="CC182" s="14">
        <v>29.59</v>
      </c>
      <c r="CE182" s="14">
        <v>1.18</v>
      </c>
      <c r="CP182" s="14">
        <v>1</v>
      </c>
      <c r="CT182" s="14">
        <v>33.9</v>
      </c>
      <c r="CW182" s="14">
        <v>11.92</v>
      </c>
      <c r="CY182" s="14">
        <v>6</v>
      </c>
      <c r="DF182" s="14">
        <v>46.86</v>
      </c>
      <c r="DJ182" s="14">
        <v>4</v>
      </c>
      <c r="DK182" s="14">
        <v>31.92</v>
      </c>
      <c r="DL182" s="14">
        <v>54.17</v>
      </c>
      <c r="DM182" s="14">
        <v>4</v>
      </c>
      <c r="DN182" s="14">
        <v>2</v>
      </c>
      <c r="DO182" s="14">
        <v>14.92</v>
      </c>
      <c r="DP182" s="14">
        <v>2</v>
      </c>
      <c r="DR182" s="14">
        <v>10</v>
      </c>
      <c r="DT182" s="14">
        <v>21.18</v>
      </c>
      <c r="DU182" s="14">
        <v>2</v>
      </c>
      <c r="DX182" s="14">
        <v>7.83</v>
      </c>
      <c r="DZ182" s="14">
        <v>24.060000000000002</v>
      </c>
      <c r="EA182" s="14">
        <v>34.19</v>
      </c>
      <c r="EB182" s="14">
        <v>4</v>
      </c>
      <c r="ED182" s="14">
        <v>25</v>
      </c>
      <c r="EE182" s="14">
        <v>5</v>
      </c>
      <c r="EF182" s="14">
        <v>39.03</v>
      </c>
      <c r="EG182" s="14">
        <v>5.3900000000000006</v>
      </c>
      <c r="EH182" s="14">
        <v>1</v>
      </c>
      <c r="EK182" s="14">
        <v>11.77</v>
      </c>
      <c r="EL182" s="14">
        <v>17</v>
      </c>
      <c r="ES182" s="14">
        <v>37.790000000000006</v>
      </c>
      <c r="ET182" s="14">
        <v>10</v>
      </c>
      <c r="EV182" s="14">
        <v>8.5500000000000007</v>
      </c>
      <c r="EW182" s="14">
        <v>4.2200000000000006</v>
      </c>
      <c r="EX182" s="14">
        <v>1</v>
      </c>
      <c r="EZ182" s="14">
        <v>85.259999999999991</v>
      </c>
      <c r="FA182" s="14">
        <v>8.57</v>
      </c>
      <c r="FB182" s="14">
        <v>30.39</v>
      </c>
      <c r="FM182" s="14">
        <v>6</v>
      </c>
      <c r="FN182" s="14">
        <v>2.13</v>
      </c>
      <c r="FP182" s="14">
        <v>21.58</v>
      </c>
      <c r="FU182" s="14">
        <v>5</v>
      </c>
      <c r="FX182" s="14">
        <v>20.75</v>
      </c>
      <c r="FY182" s="14">
        <v>6</v>
      </c>
      <c r="FZ182" s="14">
        <v>12</v>
      </c>
      <c r="GA182" s="14">
        <v>5</v>
      </c>
      <c r="GC182" s="14">
        <v>1</v>
      </c>
      <c r="GD182" s="14">
        <v>13</v>
      </c>
      <c r="GH182" s="14">
        <v>2</v>
      </c>
      <c r="GI182" s="14">
        <v>1</v>
      </c>
      <c r="GJ182" s="14">
        <v>3.08</v>
      </c>
      <c r="GK182" s="14">
        <v>1</v>
      </c>
      <c r="GM182" s="14">
        <v>4.13</v>
      </c>
      <c r="GN182" s="14">
        <v>3.25</v>
      </c>
      <c r="GT182" s="14">
        <v>5.72</v>
      </c>
      <c r="GV182" s="14">
        <v>0</v>
      </c>
      <c r="GW182" s="14">
        <v>0.98</v>
      </c>
      <c r="HB182" s="14">
        <v>148.97</v>
      </c>
      <c r="HG182" s="14">
        <v>4</v>
      </c>
      <c r="HL182" s="14">
        <v>1.4</v>
      </c>
      <c r="HO182" s="14">
        <v>18.990000000000002</v>
      </c>
      <c r="HP182" s="14">
        <v>7</v>
      </c>
      <c r="HS182" s="14">
        <v>12.34</v>
      </c>
      <c r="HV182" s="14">
        <v>1</v>
      </c>
      <c r="HW182" s="14">
        <v>1</v>
      </c>
      <c r="HZ182" s="14">
        <v>4.83</v>
      </c>
      <c r="IA182" s="14">
        <v>3.06</v>
      </c>
      <c r="IB182" s="14">
        <v>2</v>
      </c>
      <c r="ID182" s="14">
        <v>30.259999999999998</v>
      </c>
      <c r="IE182" s="26">
        <f t="shared" si="11"/>
        <v>1280.5800000000002</v>
      </c>
      <c r="IF182" s="27">
        <f t="shared" si="12"/>
        <v>379.01</v>
      </c>
      <c r="IG182" s="27">
        <f t="shared" si="13"/>
        <v>901.57000000000016</v>
      </c>
      <c r="IH182" s="26">
        <v>1075.1043999999999</v>
      </c>
      <c r="II182" s="27">
        <v>334.14240000000001</v>
      </c>
      <c r="IJ182" s="27">
        <f t="shared" si="14"/>
        <v>740.96199999999999</v>
      </c>
    </row>
    <row r="183" spans="1:244" x14ac:dyDescent="0.2">
      <c r="A183" s="14" t="s">
        <v>200</v>
      </c>
      <c r="B183" s="14" t="str">
        <f t="shared" si="10"/>
        <v>37</v>
      </c>
      <c r="C183" s="14">
        <v>37001</v>
      </c>
      <c r="D183" s="14" t="s">
        <v>201</v>
      </c>
      <c r="K183" s="14">
        <v>107.95</v>
      </c>
      <c r="M183" s="14">
        <v>23.72</v>
      </c>
      <c r="N183" s="14">
        <v>3.92</v>
      </c>
      <c r="O183" s="14">
        <v>21.47</v>
      </c>
      <c r="P183" s="14">
        <v>52.49</v>
      </c>
      <c r="R183" s="14">
        <v>1</v>
      </c>
      <c r="W183" s="14">
        <v>18.71</v>
      </c>
      <c r="X183" s="14">
        <v>40.31</v>
      </c>
      <c r="Z183" s="14">
        <v>1</v>
      </c>
      <c r="AA183" s="14">
        <v>27.240000000000002</v>
      </c>
      <c r="AD183" s="14">
        <v>15.04</v>
      </c>
      <c r="AF183" s="14">
        <v>15.780000000000001</v>
      </c>
      <c r="AG183" s="14">
        <v>91.419999999999987</v>
      </c>
      <c r="AM183" s="14">
        <v>3.06</v>
      </c>
      <c r="AN183" s="14">
        <v>0</v>
      </c>
      <c r="AQ183" s="14">
        <v>62.87</v>
      </c>
      <c r="AR183" s="14">
        <v>99.28</v>
      </c>
      <c r="AX183" s="14">
        <v>5.34</v>
      </c>
      <c r="BF183" s="14">
        <v>30.59</v>
      </c>
      <c r="BJ183" s="14">
        <v>38.770000000000003</v>
      </c>
      <c r="BK183" s="14">
        <v>171.72</v>
      </c>
      <c r="BL183" s="14">
        <v>35.010000000000005</v>
      </c>
      <c r="BM183" s="14">
        <v>47.120000000000005</v>
      </c>
      <c r="BP183" s="14">
        <v>2.44</v>
      </c>
      <c r="BQ183" s="14">
        <v>34.28</v>
      </c>
      <c r="BU183" s="14">
        <v>20.04</v>
      </c>
      <c r="BW183" s="14">
        <v>3.66</v>
      </c>
      <c r="BY183" s="14">
        <v>2.04</v>
      </c>
      <c r="BZ183" s="14">
        <v>11.25</v>
      </c>
      <c r="CA183" s="14">
        <v>106.95</v>
      </c>
      <c r="CB183" s="14">
        <v>693.75</v>
      </c>
      <c r="CC183" s="14">
        <v>11.97</v>
      </c>
      <c r="CD183" s="14">
        <v>15.93</v>
      </c>
      <c r="CE183" s="14">
        <v>377.37</v>
      </c>
      <c r="CH183" s="14">
        <v>274.13</v>
      </c>
      <c r="CJ183" s="14">
        <v>3.27</v>
      </c>
      <c r="CL183" s="14">
        <v>1</v>
      </c>
      <c r="CM183" s="14">
        <v>2</v>
      </c>
      <c r="CN183" s="14">
        <v>3</v>
      </c>
      <c r="CP183" s="14">
        <v>3.91</v>
      </c>
      <c r="CQ183" s="14">
        <v>9.98</v>
      </c>
      <c r="CR183" s="14">
        <v>10.48</v>
      </c>
      <c r="CT183" s="14">
        <v>71.64</v>
      </c>
      <c r="CU183" s="14">
        <v>4.33</v>
      </c>
      <c r="CV183" s="14">
        <v>48.24</v>
      </c>
      <c r="CW183" s="14">
        <v>7</v>
      </c>
      <c r="CZ183" s="14">
        <v>31</v>
      </c>
      <c r="DA183" s="14">
        <v>10.19</v>
      </c>
      <c r="DF183" s="14">
        <v>26.89</v>
      </c>
      <c r="DJ183" s="14">
        <v>5.25</v>
      </c>
      <c r="DK183" s="14">
        <v>116.46000000000001</v>
      </c>
      <c r="DL183" s="14">
        <v>95.12</v>
      </c>
      <c r="DM183" s="14">
        <v>4.6500000000000004</v>
      </c>
      <c r="DN183" s="14">
        <v>70.47</v>
      </c>
      <c r="DO183" s="14">
        <v>84.17</v>
      </c>
      <c r="DP183" s="14">
        <v>13.36</v>
      </c>
      <c r="DQ183" s="14">
        <v>1.77</v>
      </c>
      <c r="DR183" s="14">
        <v>110.63</v>
      </c>
      <c r="DS183" s="14">
        <v>1</v>
      </c>
      <c r="DT183" s="14">
        <v>312.39999999999998</v>
      </c>
      <c r="DU183" s="14">
        <v>129.58000000000001</v>
      </c>
      <c r="DV183" s="14">
        <v>6.75</v>
      </c>
      <c r="DW183" s="14">
        <v>134.27000000000001</v>
      </c>
      <c r="DX183" s="14">
        <v>76.97</v>
      </c>
      <c r="DY183" s="14">
        <v>63.75</v>
      </c>
      <c r="DZ183" s="14">
        <v>93.160000000000011</v>
      </c>
      <c r="EA183" s="14">
        <v>22.4</v>
      </c>
      <c r="EB183" s="14">
        <v>3.85</v>
      </c>
      <c r="ED183" s="14">
        <v>8.49</v>
      </c>
      <c r="EE183" s="14">
        <v>33.28</v>
      </c>
      <c r="EF183" s="14">
        <v>84.02</v>
      </c>
      <c r="EG183" s="14">
        <v>9.16</v>
      </c>
      <c r="EH183" s="14">
        <v>16.79</v>
      </c>
      <c r="EK183" s="14">
        <v>19.190000000000001</v>
      </c>
      <c r="EL183" s="14">
        <v>241.3</v>
      </c>
      <c r="ES183" s="14">
        <v>623.49</v>
      </c>
      <c r="ET183" s="14">
        <v>38.21</v>
      </c>
      <c r="EV183" s="14">
        <v>44.6</v>
      </c>
      <c r="EZ183" s="14">
        <v>134.97</v>
      </c>
      <c r="FA183" s="14">
        <v>75.38</v>
      </c>
      <c r="FB183" s="14">
        <v>48.97</v>
      </c>
      <c r="FC183" s="14">
        <v>2</v>
      </c>
      <c r="FE183" s="14">
        <v>2</v>
      </c>
      <c r="FM183" s="14">
        <v>47.72</v>
      </c>
      <c r="FN183" s="14">
        <v>20.04</v>
      </c>
      <c r="FP183" s="14">
        <v>88.13</v>
      </c>
      <c r="FQ183" s="14">
        <v>0.2</v>
      </c>
      <c r="FR183" s="14">
        <v>5.58</v>
      </c>
      <c r="FT183" s="14">
        <v>7</v>
      </c>
      <c r="FU183" s="14">
        <v>20</v>
      </c>
      <c r="FW183" s="14">
        <v>3</v>
      </c>
      <c r="FX183" s="14">
        <v>67</v>
      </c>
      <c r="FY183" s="14">
        <v>12</v>
      </c>
      <c r="FZ183" s="14">
        <v>8</v>
      </c>
      <c r="GA183" s="14">
        <v>49.84</v>
      </c>
      <c r="GC183" s="14">
        <v>12</v>
      </c>
      <c r="GD183" s="14">
        <v>43.870000000000005</v>
      </c>
      <c r="GE183" s="14">
        <v>19.96</v>
      </c>
      <c r="GF183" s="14">
        <v>1</v>
      </c>
      <c r="GH183" s="14">
        <v>3.84</v>
      </c>
      <c r="GJ183" s="14">
        <v>6</v>
      </c>
      <c r="GK183" s="14">
        <v>1.73</v>
      </c>
      <c r="GL183" s="14">
        <v>5</v>
      </c>
      <c r="GM183" s="14">
        <v>30.12</v>
      </c>
      <c r="GN183" s="14">
        <v>6</v>
      </c>
      <c r="GO183" s="14">
        <v>1</v>
      </c>
      <c r="GQ183" s="14">
        <v>1</v>
      </c>
      <c r="GT183" s="14">
        <v>12.68</v>
      </c>
      <c r="GW183" s="14">
        <v>1</v>
      </c>
      <c r="HA183" s="14">
        <v>18.149999999999999</v>
      </c>
      <c r="HB183" s="14">
        <v>40.92</v>
      </c>
      <c r="HC183" s="14">
        <v>5.71</v>
      </c>
      <c r="HD183" s="14">
        <v>7.17</v>
      </c>
      <c r="HE183" s="14">
        <v>25.41</v>
      </c>
      <c r="HF183" s="14">
        <v>12.84</v>
      </c>
      <c r="HG183" s="14">
        <v>14.83</v>
      </c>
      <c r="HJ183" s="14">
        <v>2</v>
      </c>
      <c r="HL183" s="14">
        <v>11.120000000000001</v>
      </c>
      <c r="HM183" s="14">
        <v>0.96</v>
      </c>
      <c r="HO183" s="14">
        <v>59.240000000000009</v>
      </c>
      <c r="HP183" s="14">
        <v>13.440000000000001</v>
      </c>
      <c r="HV183" s="14">
        <v>1</v>
      </c>
      <c r="HW183" s="14">
        <v>3</v>
      </c>
      <c r="HY183" s="14">
        <v>2</v>
      </c>
      <c r="HZ183" s="14">
        <v>5</v>
      </c>
      <c r="IB183" s="14">
        <v>5</v>
      </c>
      <c r="IC183" s="14">
        <v>6</v>
      </c>
      <c r="ID183" s="14">
        <v>65.09</v>
      </c>
      <c r="IE183" s="26">
        <f t="shared" si="11"/>
        <v>6200.9999999999991</v>
      </c>
      <c r="IF183" s="27">
        <f t="shared" si="12"/>
        <v>2673.66</v>
      </c>
      <c r="IG183" s="27">
        <f t="shared" si="13"/>
        <v>3527.3399999999992</v>
      </c>
      <c r="IH183" s="26">
        <v>4974.9419999999982</v>
      </c>
      <c r="II183" s="27">
        <v>2322.2760000000007</v>
      </c>
      <c r="IJ183" s="27">
        <f t="shared" si="14"/>
        <v>2652.6659999999974</v>
      </c>
    </row>
    <row r="184" spans="1:244" x14ac:dyDescent="0.2">
      <c r="A184" s="14" t="s">
        <v>200</v>
      </c>
      <c r="B184" s="14" t="str">
        <f t="shared" si="10"/>
        <v>37</v>
      </c>
      <c r="C184" s="14">
        <v>37002</v>
      </c>
      <c r="D184" s="14" t="s">
        <v>202</v>
      </c>
      <c r="K184" s="14">
        <v>1</v>
      </c>
      <c r="O184" s="14">
        <v>20.65</v>
      </c>
      <c r="P184" s="14">
        <v>10</v>
      </c>
      <c r="R184" s="14">
        <v>33.379999999999995</v>
      </c>
      <c r="V184" s="14">
        <v>10.54</v>
      </c>
      <c r="W184" s="14">
        <v>9.3899999999999988</v>
      </c>
      <c r="X184" s="14">
        <v>249.02</v>
      </c>
      <c r="Y184" s="14">
        <v>1</v>
      </c>
      <c r="Z184" s="14">
        <v>19.55</v>
      </c>
      <c r="AA184" s="14">
        <v>13.27</v>
      </c>
      <c r="AB184" s="14">
        <v>110.66</v>
      </c>
      <c r="AD184" s="14">
        <v>15.85</v>
      </c>
      <c r="AF184" s="14">
        <v>36.78</v>
      </c>
      <c r="AG184" s="14">
        <v>19.420000000000002</v>
      </c>
      <c r="AI184" s="14">
        <v>13</v>
      </c>
      <c r="AL184" s="14">
        <v>25.57</v>
      </c>
      <c r="AM184" s="14">
        <v>10.08</v>
      </c>
      <c r="AQ184" s="14">
        <v>5.57</v>
      </c>
      <c r="AR184" s="14">
        <v>28.729999999999997</v>
      </c>
      <c r="BF184" s="14">
        <v>98.93</v>
      </c>
      <c r="BJ184" s="14">
        <v>23.91</v>
      </c>
      <c r="BK184" s="14">
        <v>235.23</v>
      </c>
      <c r="BL184" s="14">
        <v>6.1</v>
      </c>
      <c r="BM184" s="14">
        <v>7.97</v>
      </c>
      <c r="BN184" s="14">
        <v>12.38</v>
      </c>
      <c r="BO184" s="14">
        <v>6.69</v>
      </c>
      <c r="BR184" s="14">
        <v>2</v>
      </c>
      <c r="BS184" s="14">
        <v>11.91</v>
      </c>
      <c r="BU184" s="14">
        <v>23.87</v>
      </c>
      <c r="BW184" s="14">
        <v>9</v>
      </c>
      <c r="BX184" s="14">
        <v>37</v>
      </c>
      <c r="BZ184" s="14">
        <v>14.1</v>
      </c>
      <c r="CA184" s="14">
        <v>18.73</v>
      </c>
      <c r="CB184" s="14">
        <v>147.9</v>
      </c>
      <c r="CC184" s="14">
        <v>12.52</v>
      </c>
      <c r="CD184" s="14">
        <v>11.49</v>
      </c>
      <c r="CE184" s="14">
        <v>90.63</v>
      </c>
      <c r="CH184" s="14">
        <v>206.16</v>
      </c>
      <c r="CM184" s="14">
        <v>3</v>
      </c>
      <c r="CR184" s="14">
        <v>16</v>
      </c>
      <c r="CS184" s="14">
        <v>8.4600000000000009</v>
      </c>
      <c r="CT184" s="14">
        <v>7.95</v>
      </c>
      <c r="CU184" s="14">
        <v>7.4</v>
      </c>
      <c r="CZ184" s="14">
        <v>0</v>
      </c>
      <c r="DA184" s="14">
        <v>2</v>
      </c>
      <c r="DF184" s="14">
        <v>49.019999999999996</v>
      </c>
      <c r="DJ184" s="14">
        <v>6.61</v>
      </c>
      <c r="DK184" s="14">
        <v>135.71</v>
      </c>
      <c r="DL184" s="14">
        <v>100.58000000000001</v>
      </c>
      <c r="DM184" s="14">
        <v>20.73</v>
      </c>
      <c r="DN184" s="14">
        <v>7.88</v>
      </c>
      <c r="DO184" s="14">
        <v>58.8</v>
      </c>
      <c r="DP184" s="14">
        <v>70.14</v>
      </c>
      <c r="DR184" s="14">
        <v>149.49</v>
      </c>
      <c r="DS184" s="14">
        <v>73.63</v>
      </c>
      <c r="DT184" s="14">
        <v>13.68</v>
      </c>
      <c r="DU184" s="14">
        <v>1370.75</v>
      </c>
      <c r="DV184" s="14">
        <v>83.78</v>
      </c>
      <c r="DW184" s="14">
        <v>264.77</v>
      </c>
      <c r="DX184" s="14">
        <v>32.449999999999996</v>
      </c>
      <c r="DY184" s="14">
        <v>51.769999999999996</v>
      </c>
      <c r="DZ184" s="14">
        <v>64.09</v>
      </c>
      <c r="EA184" s="14">
        <v>8.33</v>
      </c>
      <c r="EB184" s="14">
        <v>5.1899999999999995</v>
      </c>
      <c r="EC184" s="14">
        <v>5</v>
      </c>
      <c r="ED184" s="14">
        <v>22.98</v>
      </c>
      <c r="EE184" s="14">
        <v>9.94</v>
      </c>
      <c r="EF184" s="14">
        <v>153.44</v>
      </c>
      <c r="EG184" s="14">
        <v>7</v>
      </c>
      <c r="EH184" s="14">
        <v>15.2</v>
      </c>
      <c r="EK184" s="14">
        <v>17</v>
      </c>
      <c r="EL184" s="14">
        <v>303.51</v>
      </c>
      <c r="ER184" s="14">
        <v>11.99</v>
      </c>
      <c r="ES184" s="14">
        <v>518.16999999999996</v>
      </c>
      <c r="ET184" s="14">
        <v>14</v>
      </c>
      <c r="EU184" s="14">
        <v>1</v>
      </c>
      <c r="EV184" s="14">
        <v>3</v>
      </c>
      <c r="EW184" s="14">
        <v>2</v>
      </c>
      <c r="EZ184" s="14">
        <v>218.12999999999997</v>
      </c>
      <c r="FA184" s="14">
        <v>45.370000000000005</v>
      </c>
      <c r="FB184" s="14">
        <v>109.12</v>
      </c>
      <c r="FC184" s="14">
        <v>4</v>
      </c>
      <c r="FE184" s="14">
        <v>1</v>
      </c>
      <c r="FG184" s="14">
        <v>0</v>
      </c>
      <c r="FL184" s="14">
        <v>1</v>
      </c>
      <c r="FM184" s="14">
        <v>210.57999999999998</v>
      </c>
      <c r="FN184" s="14">
        <v>40.89</v>
      </c>
      <c r="FP184" s="14">
        <v>76.5</v>
      </c>
      <c r="FQ184" s="14">
        <v>0</v>
      </c>
      <c r="FT184" s="14">
        <v>3</v>
      </c>
      <c r="FU184" s="14">
        <v>8</v>
      </c>
      <c r="FW184" s="14">
        <v>11.97</v>
      </c>
      <c r="FX184" s="14">
        <v>105.01</v>
      </c>
      <c r="FY184" s="14">
        <v>32.33</v>
      </c>
      <c r="FZ184" s="14">
        <v>11.08</v>
      </c>
      <c r="GA184" s="14">
        <v>55.48</v>
      </c>
      <c r="GB184" s="14">
        <v>33.869999999999997</v>
      </c>
      <c r="GC184" s="14">
        <v>42.930000000000007</v>
      </c>
      <c r="GD184" s="14">
        <v>28.92</v>
      </c>
      <c r="GE184" s="14">
        <v>10.92</v>
      </c>
      <c r="GF184" s="14">
        <v>1</v>
      </c>
      <c r="GH184" s="14">
        <v>21.24</v>
      </c>
      <c r="GI184" s="14">
        <v>2</v>
      </c>
      <c r="GJ184" s="14">
        <v>20.88</v>
      </c>
      <c r="GK184" s="14">
        <v>2</v>
      </c>
      <c r="GL184" s="14">
        <v>2.56</v>
      </c>
      <c r="GM184" s="14">
        <v>28.86</v>
      </c>
      <c r="GO184" s="14">
        <v>7.59</v>
      </c>
      <c r="GQ184" s="14">
        <v>16.14</v>
      </c>
      <c r="GT184" s="14">
        <v>826.01</v>
      </c>
      <c r="GV184" s="14">
        <v>2</v>
      </c>
      <c r="GX184" s="14">
        <v>2.2400000000000002</v>
      </c>
      <c r="HB184" s="14">
        <v>78.37</v>
      </c>
      <c r="HC184" s="14">
        <v>18.64</v>
      </c>
      <c r="HD184" s="14">
        <v>2.5</v>
      </c>
      <c r="HE184" s="14">
        <v>7.5</v>
      </c>
      <c r="HF184" s="14">
        <v>8.23</v>
      </c>
      <c r="HG184" s="14">
        <v>38.799999999999997</v>
      </c>
      <c r="HL184" s="14">
        <v>34.68</v>
      </c>
      <c r="HO184" s="14">
        <v>28.11</v>
      </c>
      <c r="HP184" s="14">
        <v>7</v>
      </c>
      <c r="HT184" s="14">
        <v>57.07</v>
      </c>
      <c r="HV184" s="14">
        <v>1</v>
      </c>
      <c r="HW184" s="14">
        <v>5</v>
      </c>
      <c r="HY184" s="14">
        <v>31.26</v>
      </c>
      <c r="HZ184" s="14">
        <v>4.7300000000000004</v>
      </c>
      <c r="IA184" s="14">
        <v>5.73</v>
      </c>
      <c r="IB184" s="14">
        <v>14.33</v>
      </c>
      <c r="IC184" s="14">
        <v>2</v>
      </c>
      <c r="ID184" s="14">
        <v>66.31</v>
      </c>
      <c r="IE184" s="26">
        <f t="shared" si="11"/>
        <v>7700.2999999999984</v>
      </c>
      <c r="IF184" s="27">
        <f t="shared" si="12"/>
        <v>1654.7900000000004</v>
      </c>
      <c r="IG184" s="27">
        <f t="shared" si="13"/>
        <v>6045.5099999999984</v>
      </c>
      <c r="IH184" s="26">
        <v>5080.7260000000015</v>
      </c>
      <c r="II184" s="27">
        <v>1460.2480000000003</v>
      </c>
      <c r="IJ184" s="27">
        <f t="shared" si="14"/>
        <v>3620.478000000001</v>
      </c>
    </row>
    <row r="185" spans="1:244" x14ac:dyDescent="0.2">
      <c r="A185" s="14" t="s">
        <v>200</v>
      </c>
      <c r="B185" s="14" t="str">
        <f t="shared" si="10"/>
        <v>37</v>
      </c>
      <c r="C185" s="14">
        <v>37003</v>
      </c>
      <c r="D185" s="14" t="s">
        <v>203</v>
      </c>
      <c r="I185" s="14">
        <v>45.47</v>
      </c>
      <c r="K185" s="14">
        <v>16.25</v>
      </c>
      <c r="O185" s="14">
        <v>10.49</v>
      </c>
      <c r="T185" s="14">
        <v>5</v>
      </c>
      <c r="W185" s="14">
        <v>1</v>
      </c>
      <c r="X185" s="14">
        <v>1.75</v>
      </c>
      <c r="Z185" s="14">
        <v>13.44</v>
      </c>
      <c r="AA185" s="14">
        <v>3.02</v>
      </c>
      <c r="AJ185" s="14">
        <v>9</v>
      </c>
      <c r="AS185" s="14">
        <v>2</v>
      </c>
      <c r="AX185" s="14">
        <v>1.86</v>
      </c>
      <c r="BF185" s="14">
        <v>3</v>
      </c>
      <c r="BK185" s="14">
        <v>3</v>
      </c>
      <c r="BL185" s="14">
        <v>6.89</v>
      </c>
      <c r="BM185" s="14">
        <v>2</v>
      </c>
      <c r="BW185" s="14">
        <v>13</v>
      </c>
      <c r="CB185" s="14">
        <v>8.2899999999999991</v>
      </c>
      <c r="CC185" s="14">
        <v>7.84</v>
      </c>
      <c r="CE185" s="14">
        <v>1</v>
      </c>
      <c r="CQ185" s="14">
        <v>1</v>
      </c>
      <c r="CR185" s="14">
        <v>1</v>
      </c>
      <c r="CS185" s="14">
        <v>1</v>
      </c>
      <c r="CT185" s="14">
        <v>34.629999999999995</v>
      </c>
      <c r="CU185" s="14">
        <v>3.58</v>
      </c>
      <c r="DF185" s="14">
        <v>19.75</v>
      </c>
      <c r="DJ185" s="14">
        <v>1</v>
      </c>
      <c r="DK185" s="14">
        <v>35.489999999999995</v>
      </c>
      <c r="DL185" s="14">
        <v>74.25</v>
      </c>
      <c r="DM185" s="14">
        <v>2</v>
      </c>
      <c r="DO185" s="14">
        <v>17</v>
      </c>
      <c r="DP185" s="14">
        <v>5</v>
      </c>
      <c r="DQ185" s="14">
        <v>2</v>
      </c>
      <c r="DR185" s="14">
        <v>19.52</v>
      </c>
      <c r="DS185" s="14">
        <v>3</v>
      </c>
      <c r="DU185" s="14">
        <v>6</v>
      </c>
      <c r="DW185" s="14">
        <v>1.25</v>
      </c>
      <c r="DX185" s="14">
        <v>23.28</v>
      </c>
      <c r="DY185" s="14">
        <v>1</v>
      </c>
      <c r="DZ185" s="14">
        <v>18.05</v>
      </c>
      <c r="EA185" s="14">
        <v>13.3</v>
      </c>
      <c r="EB185" s="14">
        <v>1</v>
      </c>
      <c r="ED185" s="14">
        <v>15.93</v>
      </c>
      <c r="EE185" s="14">
        <v>3.23</v>
      </c>
      <c r="EF185" s="14">
        <v>21.92</v>
      </c>
      <c r="EG185" s="14">
        <v>9.41</v>
      </c>
      <c r="EH185" s="14">
        <v>4</v>
      </c>
      <c r="EK185" s="14">
        <v>16</v>
      </c>
      <c r="EL185" s="14">
        <v>32.35</v>
      </c>
      <c r="ET185" s="14">
        <v>4</v>
      </c>
      <c r="EV185" s="14">
        <v>1</v>
      </c>
      <c r="EW185" s="14">
        <v>4.1399999999999997</v>
      </c>
      <c r="EZ185" s="14">
        <v>32.39</v>
      </c>
      <c r="FB185" s="14">
        <v>15.22</v>
      </c>
      <c r="FE185" s="14">
        <v>3</v>
      </c>
      <c r="FM185" s="14">
        <v>10.51</v>
      </c>
      <c r="FN185" s="14">
        <v>1</v>
      </c>
      <c r="FP185" s="14">
        <v>29.189999999999998</v>
      </c>
      <c r="FQ185" s="14">
        <v>0</v>
      </c>
      <c r="FT185" s="14">
        <v>4.96</v>
      </c>
      <c r="FU185" s="14">
        <v>3</v>
      </c>
      <c r="FW185" s="14">
        <v>2</v>
      </c>
      <c r="FX185" s="14">
        <v>11.54</v>
      </c>
      <c r="FY185" s="14">
        <v>5.99</v>
      </c>
      <c r="FZ185" s="14">
        <v>2</v>
      </c>
      <c r="GA185" s="14">
        <v>3.98</v>
      </c>
      <c r="GC185" s="14">
        <v>6</v>
      </c>
      <c r="GD185" s="14">
        <v>13</v>
      </c>
      <c r="GH185" s="14">
        <v>1.98</v>
      </c>
      <c r="GJ185" s="14">
        <v>3</v>
      </c>
      <c r="GK185" s="14">
        <v>1.4</v>
      </c>
      <c r="GM185" s="14">
        <v>9</v>
      </c>
      <c r="GN185" s="14">
        <v>2</v>
      </c>
      <c r="GP185" s="14">
        <v>1.83</v>
      </c>
      <c r="GW185" s="14">
        <v>1</v>
      </c>
      <c r="HB185" s="14">
        <v>22.28</v>
      </c>
      <c r="HC185" s="14">
        <v>1</v>
      </c>
      <c r="HD185" s="14">
        <v>1</v>
      </c>
      <c r="HM185" s="14">
        <v>2</v>
      </c>
      <c r="HO185" s="14">
        <v>17.990000000000002</v>
      </c>
      <c r="HP185" s="14">
        <v>5</v>
      </c>
      <c r="HS185" s="14">
        <v>31.6</v>
      </c>
      <c r="HW185" s="14">
        <v>2</v>
      </c>
      <c r="HY185" s="14">
        <v>3.14</v>
      </c>
      <c r="IB185" s="14">
        <v>1</v>
      </c>
      <c r="IC185" s="14">
        <v>3</v>
      </c>
      <c r="ID185" s="14">
        <v>34.620000000000005</v>
      </c>
      <c r="IE185" s="26">
        <f t="shared" si="11"/>
        <v>839.00000000000011</v>
      </c>
      <c r="IF185" s="27">
        <f t="shared" si="12"/>
        <v>195.51</v>
      </c>
      <c r="IG185" s="27">
        <f t="shared" si="13"/>
        <v>643.49000000000012</v>
      </c>
      <c r="IH185" s="26">
        <v>637.5107999999999</v>
      </c>
      <c r="II185" s="27">
        <v>213.29679999999996</v>
      </c>
      <c r="IJ185" s="27">
        <f t="shared" si="14"/>
        <v>424.21399999999994</v>
      </c>
    </row>
    <row r="186" spans="1:244" x14ac:dyDescent="0.2">
      <c r="A186" s="14" t="s">
        <v>200</v>
      </c>
      <c r="B186" s="14" t="str">
        <f t="shared" si="10"/>
        <v>37</v>
      </c>
      <c r="C186" s="14">
        <v>37005</v>
      </c>
      <c r="D186" s="14" t="s">
        <v>205</v>
      </c>
      <c r="I186" s="14">
        <v>72</v>
      </c>
      <c r="M186" s="14">
        <v>56.44</v>
      </c>
      <c r="O186" s="14">
        <v>9</v>
      </c>
      <c r="W186" s="14">
        <v>7.94</v>
      </c>
      <c r="X186" s="14">
        <v>53.15</v>
      </c>
      <c r="AD186" s="14">
        <v>10.79</v>
      </c>
      <c r="AG186" s="14">
        <v>42.069999999999993</v>
      </c>
      <c r="AL186" s="14">
        <v>19.27</v>
      </c>
      <c r="AU186" s="14">
        <v>9.69</v>
      </c>
      <c r="BE186" s="14">
        <v>190.94</v>
      </c>
      <c r="BF186" s="14">
        <v>11.73</v>
      </c>
      <c r="BJ186" s="14">
        <v>67.81</v>
      </c>
      <c r="BK186" s="14">
        <v>92.13</v>
      </c>
      <c r="BL186" s="14">
        <v>91.89</v>
      </c>
      <c r="BM186" s="14">
        <v>44.47</v>
      </c>
      <c r="BP186" s="14">
        <v>1</v>
      </c>
      <c r="BR186" s="14">
        <v>882.92</v>
      </c>
      <c r="BS186" s="14">
        <v>16.43</v>
      </c>
      <c r="BW186" s="14">
        <v>2</v>
      </c>
      <c r="BX186" s="14">
        <v>159.97</v>
      </c>
      <c r="CA186" s="14">
        <v>75.72</v>
      </c>
      <c r="CB186" s="14">
        <v>383.68</v>
      </c>
      <c r="CD186" s="14">
        <v>192.04</v>
      </c>
      <c r="CE186" s="14">
        <v>94.460000000000008</v>
      </c>
      <c r="CH186" s="14">
        <v>75.91</v>
      </c>
      <c r="CM186" s="14">
        <v>1</v>
      </c>
      <c r="CR186" s="14">
        <v>3</v>
      </c>
      <c r="CS186" s="14">
        <v>3.88</v>
      </c>
      <c r="CT186" s="14">
        <v>30.22</v>
      </c>
      <c r="CU186" s="14">
        <v>28.06</v>
      </c>
      <c r="CV186" s="14">
        <v>1</v>
      </c>
      <c r="DA186" s="14">
        <v>1.03</v>
      </c>
      <c r="DF186" s="14">
        <v>13.850000000000001</v>
      </c>
      <c r="DJ186" s="14">
        <v>15.4</v>
      </c>
      <c r="DK186" s="14">
        <v>58.76</v>
      </c>
      <c r="DL186" s="14">
        <v>52.05</v>
      </c>
      <c r="DM186" s="14">
        <v>7</v>
      </c>
      <c r="DN186" s="14">
        <v>1</v>
      </c>
      <c r="DO186" s="14">
        <v>18.52</v>
      </c>
      <c r="DP186" s="14">
        <v>6.92</v>
      </c>
      <c r="DR186" s="14">
        <v>47.26</v>
      </c>
      <c r="DS186" s="14">
        <v>4</v>
      </c>
      <c r="DT186" s="14">
        <v>188.97</v>
      </c>
      <c r="DU186" s="14">
        <v>244.7</v>
      </c>
      <c r="DV186" s="14">
        <v>17.52</v>
      </c>
      <c r="DW186" s="14">
        <v>12</v>
      </c>
      <c r="DX186" s="14">
        <v>137.25</v>
      </c>
      <c r="DZ186" s="14">
        <v>1</v>
      </c>
      <c r="EA186" s="14">
        <v>40.33</v>
      </c>
      <c r="EB186" s="14">
        <v>29.54</v>
      </c>
      <c r="ED186" s="14">
        <v>3</v>
      </c>
      <c r="EE186" s="14">
        <v>2</v>
      </c>
      <c r="EF186" s="14">
        <v>122.46000000000001</v>
      </c>
      <c r="EG186" s="14">
        <v>7.74</v>
      </c>
      <c r="EH186" s="14">
        <v>213.41</v>
      </c>
      <c r="EJ186" s="14">
        <v>5</v>
      </c>
      <c r="EK186" s="14">
        <v>17.97</v>
      </c>
      <c r="EL186" s="14">
        <v>396.28999999999996</v>
      </c>
      <c r="ER186" s="14">
        <v>164.53</v>
      </c>
      <c r="ES186" s="14">
        <v>1086.73</v>
      </c>
      <c r="ET186" s="14">
        <v>2</v>
      </c>
      <c r="EU186" s="14">
        <v>45.58</v>
      </c>
      <c r="EV186" s="14">
        <v>67.13</v>
      </c>
      <c r="EW186" s="14">
        <v>2.93</v>
      </c>
      <c r="EZ186" s="14">
        <v>83.64</v>
      </c>
      <c r="FA186" s="14">
        <v>41.13</v>
      </c>
      <c r="FB186" s="14">
        <v>84.36</v>
      </c>
      <c r="FF186" s="14">
        <v>1.98</v>
      </c>
      <c r="FM186" s="14">
        <v>3.65</v>
      </c>
      <c r="FN186" s="14">
        <v>1</v>
      </c>
      <c r="FP186" s="14">
        <v>33.43</v>
      </c>
      <c r="FT186" s="14">
        <v>6</v>
      </c>
      <c r="FU186" s="14">
        <v>1</v>
      </c>
      <c r="FW186" s="14">
        <v>1</v>
      </c>
      <c r="FX186" s="14">
        <v>27.42</v>
      </c>
      <c r="FY186" s="14">
        <v>2</v>
      </c>
      <c r="FZ186" s="14">
        <v>2</v>
      </c>
      <c r="GA186" s="14">
        <v>2.75</v>
      </c>
      <c r="GB186" s="14">
        <v>75.599999999999994</v>
      </c>
      <c r="GC186" s="14">
        <v>11.91</v>
      </c>
      <c r="GD186" s="14">
        <v>13</v>
      </c>
      <c r="GF186" s="14">
        <v>15.920000000000002</v>
      </c>
      <c r="GI186" s="14">
        <v>1.92</v>
      </c>
      <c r="GJ186" s="14">
        <v>3</v>
      </c>
      <c r="GK186" s="14">
        <v>1</v>
      </c>
      <c r="GM186" s="14">
        <v>8</v>
      </c>
      <c r="GN186" s="14">
        <v>4</v>
      </c>
      <c r="GO186" s="14">
        <v>8.42</v>
      </c>
      <c r="GQ186" s="14">
        <v>12.04</v>
      </c>
      <c r="GT186" s="14">
        <v>169.69</v>
      </c>
      <c r="GZ186" s="14">
        <v>1</v>
      </c>
      <c r="HA186" s="14">
        <v>56.46</v>
      </c>
      <c r="HB186" s="14">
        <v>51.51</v>
      </c>
      <c r="HC186" s="14">
        <v>9.6300000000000008</v>
      </c>
      <c r="HD186" s="14">
        <v>1</v>
      </c>
      <c r="HG186" s="14">
        <v>4.1400000000000006</v>
      </c>
      <c r="HL186" s="14">
        <v>1</v>
      </c>
      <c r="HO186" s="14">
        <v>30</v>
      </c>
      <c r="HP186" s="14">
        <v>6</v>
      </c>
      <c r="HV186" s="14">
        <v>12.84</v>
      </c>
      <c r="HW186" s="14">
        <v>2</v>
      </c>
      <c r="HZ186" s="14">
        <v>9.48</v>
      </c>
      <c r="IC186" s="14">
        <v>2</v>
      </c>
      <c r="ID186" s="14">
        <v>54.18</v>
      </c>
      <c r="IE186" s="26">
        <f t="shared" si="11"/>
        <v>6621.5800000000008</v>
      </c>
      <c r="IF186" s="27">
        <f t="shared" si="12"/>
        <v>2731.64</v>
      </c>
      <c r="IG186" s="27">
        <f t="shared" si="13"/>
        <v>3889.940000000001</v>
      </c>
      <c r="IH186" s="26">
        <v>4523.9980000000005</v>
      </c>
      <c r="II186" s="27">
        <v>2046.2280000000003</v>
      </c>
      <c r="IJ186" s="27">
        <f t="shared" si="14"/>
        <v>2477.7700000000004</v>
      </c>
    </row>
    <row r="187" spans="1:244" x14ac:dyDescent="0.2">
      <c r="A187" s="14" t="s">
        <v>200</v>
      </c>
      <c r="B187" s="14" t="str">
        <f t="shared" si="10"/>
        <v>37</v>
      </c>
      <c r="C187" s="14">
        <v>37006</v>
      </c>
      <c r="D187" s="14" t="s">
        <v>206</v>
      </c>
      <c r="F187" s="14">
        <v>14.96</v>
      </c>
      <c r="I187" s="14">
        <v>10.53</v>
      </c>
      <c r="J187" s="14">
        <v>32.29</v>
      </c>
      <c r="K187" s="14">
        <v>58.04</v>
      </c>
      <c r="L187" s="14">
        <v>0.98</v>
      </c>
      <c r="M187" s="14">
        <v>634.92000000000007</v>
      </c>
      <c r="N187" s="14">
        <v>20.630000000000003</v>
      </c>
      <c r="O187" s="14">
        <v>746.95</v>
      </c>
      <c r="P187" s="14">
        <v>132.35</v>
      </c>
      <c r="R187" s="14">
        <v>3</v>
      </c>
      <c r="U187" s="14">
        <v>3</v>
      </c>
      <c r="V187" s="14">
        <v>12.38</v>
      </c>
      <c r="W187" s="14">
        <v>117.59</v>
      </c>
      <c r="X187" s="14">
        <v>1159.71</v>
      </c>
      <c r="Y187" s="14">
        <v>7.74</v>
      </c>
      <c r="Z187" s="14">
        <v>11.26</v>
      </c>
      <c r="AA187" s="14">
        <v>174.33</v>
      </c>
      <c r="AB187" s="14">
        <v>46.17</v>
      </c>
      <c r="AC187" s="14">
        <v>8</v>
      </c>
      <c r="AD187" s="14">
        <v>93</v>
      </c>
      <c r="AF187" s="14">
        <v>52.11</v>
      </c>
      <c r="AG187" s="14">
        <v>535.82999999999993</v>
      </c>
      <c r="AH187" s="14">
        <v>4</v>
      </c>
      <c r="AI187" s="14">
        <v>46.56</v>
      </c>
      <c r="AJ187" s="14">
        <v>29.740000000000002</v>
      </c>
      <c r="AK187" s="14">
        <v>57.08</v>
      </c>
      <c r="AL187" s="14">
        <v>76.040000000000006</v>
      </c>
      <c r="AM187" s="14">
        <v>96.69</v>
      </c>
      <c r="AN187" s="14">
        <v>22.92</v>
      </c>
      <c r="AP187" s="14">
        <v>227.97</v>
      </c>
      <c r="AQ187" s="14">
        <v>35.49</v>
      </c>
      <c r="AR187" s="14">
        <v>75.990000000000009</v>
      </c>
      <c r="AS187" s="14">
        <v>20.6</v>
      </c>
      <c r="AV187" s="14">
        <v>4.9800000000000004</v>
      </c>
      <c r="AW187" s="14">
        <v>2.75</v>
      </c>
      <c r="AX187" s="14">
        <v>10.98</v>
      </c>
      <c r="AY187" s="14">
        <v>45.26</v>
      </c>
      <c r="AZ187" s="14">
        <v>7.68</v>
      </c>
      <c r="BA187" s="14">
        <v>11</v>
      </c>
      <c r="BC187" s="14">
        <v>18.16</v>
      </c>
      <c r="BD187" s="14">
        <v>6</v>
      </c>
      <c r="BE187" s="14">
        <v>20.6</v>
      </c>
      <c r="BF187" s="14">
        <v>226.07000000000002</v>
      </c>
      <c r="BG187" s="14">
        <v>31.58</v>
      </c>
      <c r="BJ187" s="14">
        <v>41.14</v>
      </c>
      <c r="BK187" s="14">
        <v>464.96999999999997</v>
      </c>
      <c r="BL187" s="14">
        <v>120.97999999999999</v>
      </c>
      <c r="BM187" s="14">
        <v>55.519999999999996</v>
      </c>
      <c r="BN187" s="14">
        <v>295.45</v>
      </c>
      <c r="BO187" s="14">
        <v>17</v>
      </c>
      <c r="BP187" s="14">
        <v>49.75</v>
      </c>
      <c r="BQ187" s="14">
        <v>3</v>
      </c>
      <c r="BR187" s="14">
        <v>67.38</v>
      </c>
      <c r="BS187" s="14">
        <v>30.61</v>
      </c>
      <c r="BT187" s="14">
        <v>13.8</v>
      </c>
      <c r="BU187" s="14">
        <v>29.04</v>
      </c>
      <c r="BV187" s="14">
        <v>2</v>
      </c>
      <c r="BW187" s="14">
        <v>14.629999999999999</v>
      </c>
      <c r="BX187" s="14">
        <v>41.69</v>
      </c>
      <c r="BZ187" s="14">
        <v>53.28</v>
      </c>
      <c r="CA187" s="14">
        <v>117.74</v>
      </c>
      <c r="CB187" s="14">
        <v>2804.8</v>
      </c>
      <c r="CC187" s="14">
        <v>1.1599999999999999</v>
      </c>
      <c r="CD187" s="14">
        <v>66.099999999999994</v>
      </c>
      <c r="CE187" s="14">
        <v>330.95</v>
      </c>
      <c r="CF187" s="14">
        <v>260.55</v>
      </c>
      <c r="CG187" s="14">
        <v>6.89</v>
      </c>
      <c r="CH187" s="14">
        <v>936.53</v>
      </c>
      <c r="CI187" s="14">
        <v>0.23</v>
      </c>
      <c r="CJ187" s="14">
        <v>571.71</v>
      </c>
      <c r="CK187" s="14">
        <v>1</v>
      </c>
      <c r="CL187" s="14">
        <v>1317.15</v>
      </c>
      <c r="CM187" s="14">
        <v>103.33</v>
      </c>
      <c r="CN187" s="14">
        <v>94.93</v>
      </c>
      <c r="CO187" s="14">
        <v>7</v>
      </c>
      <c r="CP187" s="14">
        <v>1</v>
      </c>
      <c r="CQ187" s="14">
        <v>1.91</v>
      </c>
      <c r="CR187" s="14">
        <v>532.88</v>
      </c>
      <c r="CS187" s="14">
        <v>99.57</v>
      </c>
      <c r="CT187" s="14">
        <v>404.46000000000004</v>
      </c>
      <c r="CU187" s="14">
        <v>129.10999999999999</v>
      </c>
      <c r="CV187" s="14">
        <v>597.73</v>
      </c>
      <c r="CW187" s="14">
        <v>846.83</v>
      </c>
      <c r="CX187" s="14">
        <v>22</v>
      </c>
      <c r="CY187" s="14">
        <v>181.22</v>
      </c>
      <c r="CZ187" s="14">
        <v>45.53</v>
      </c>
      <c r="DA187" s="14">
        <v>61.18</v>
      </c>
      <c r="DB187" s="14">
        <v>69.960000000000008</v>
      </c>
      <c r="DC187" s="14">
        <v>40.6</v>
      </c>
      <c r="DD187" s="14">
        <v>4.83</v>
      </c>
      <c r="DE187" s="14">
        <v>88.809999999999988</v>
      </c>
      <c r="DF187" s="14">
        <v>1211.8800000000001</v>
      </c>
      <c r="DG187" s="14">
        <v>499.23</v>
      </c>
      <c r="DH187" s="14">
        <v>537.96</v>
      </c>
      <c r="DI187" s="14">
        <v>16.100000000000001</v>
      </c>
      <c r="DJ187" s="14">
        <v>28.98</v>
      </c>
      <c r="DK187" s="14">
        <v>2544.44</v>
      </c>
      <c r="DL187" s="14">
        <v>2011.06</v>
      </c>
      <c r="DM187" s="14">
        <v>193.9</v>
      </c>
      <c r="DN187" s="14">
        <v>1065.8599999999999</v>
      </c>
      <c r="DO187" s="14">
        <v>1225.5599999999997</v>
      </c>
      <c r="DP187" s="14">
        <v>493.19</v>
      </c>
      <c r="DQ187" s="14">
        <v>211.19</v>
      </c>
      <c r="DR187" s="14">
        <v>2897.81</v>
      </c>
      <c r="DS187" s="14">
        <v>67.080000000000013</v>
      </c>
      <c r="DT187" s="14">
        <v>1040.57</v>
      </c>
      <c r="DU187" s="14">
        <v>2097.38</v>
      </c>
      <c r="DV187" s="14">
        <v>599.30999999999995</v>
      </c>
      <c r="DW187" s="14">
        <v>762.52</v>
      </c>
      <c r="DX187" s="14">
        <v>1153.06</v>
      </c>
      <c r="DY187" s="14">
        <v>186.57</v>
      </c>
      <c r="DZ187" s="14">
        <v>4081.11</v>
      </c>
      <c r="EA187" s="14">
        <v>1893.49</v>
      </c>
      <c r="EB187" s="14">
        <v>280.34999999999997</v>
      </c>
      <c r="EC187" s="14">
        <v>406.54999999999995</v>
      </c>
      <c r="ED187" s="14">
        <v>1461.49</v>
      </c>
      <c r="EE187" s="14">
        <v>986.43</v>
      </c>
      <c r="EF187" s="14">
        <v>5415.0699999999988</v>
      </c>
      <c r="EG187" s="14">
        <v>668.49</v>
      </c>
      <c r="EH187" s="14">
        <v>296.27</v>
      </c>
      <c r="EI187" s="14">
        <v>1515.52</v>
      </c>
      <c r="EJ187" s="14">
        <v>181.52</v>
      </c>
      <c r="EK187" s="14">
        <v>2637.76</v>
      </c>
      <c r="EL187" s="14">
        <v>1598.06</v>
      </c>
      <c r="EM187" s="14">
        <v>58.5</v>
      </c>
      <c r="EN187" s="14">
        <v>6.75</v>
      </c>
      <c r="EQ187" s="14">
        <v>51.71</v>
      </c>
      <c r="ER187" s="14">
        <v>49.3</v>
      </c>
      <c r="ES187" s="14">
        <v>5165.57</v>
      </c>
      <c r="ET187" s="14">
        <v>2248.12</v>
      </c>
      <c r="EU187" s="14">
        <v>140.16</v>
      </c>
      <c r="EV187" s="14">
        <v>1333.8899999999999</v>
      </c>
      <c r="EW187" s="14">
        <v>348.79999999999995</v>
      </c>
      <c r="EX187" s="14">
        <v>2</v>
      </c>
      <c r="EY187" s="14">
        <v>12.37</v>
      </c>
      <c r="EZ187" s="14">
        <v>7659.57</v>
      </c>
      <c r="FA187" s="14">
        <v>1827.6599999999999</v>
      </c>
      <c r="FB187" s="14">
        <v>3574.2799999999997</v>
      </c>
      <c r="FC187" s="14">
        <v>813.85</v>
      </c>
      <c r="FD187" s="14">
        <v>19.850000000000001</v>
      </c>
      <c r="FE187" s="14">
        <v>453.59</v>
      </c>
      <c r="FF187" s="14">
        <v>43.97</v>
      </c>
      <c r="FG187" s="14">
        <v>32.1</v>
      </c>
      <c r="FH187" s="14">
        <v>100.16</v>
      </c>
      <c r="FI187" s="14">
        <v>1970.93</v>
      </c>
      <c r="FJ187" s="14">
        <v>379.31</v>
      </c>
      <c r="FK187" s="14">
        <v>4.75</v>
      </c>
      <c r="FL187" s="14">
        <v>224.87</v>
      </c>
      <c r="FM187" s="14">
        <v>3822.3499999999995</v>
      </c>
      <c r="FN187" s="14">
        <v>2422.91</v>
      </c>
      <c r="FO187" s="14">
        <v>46.72</v>
      </c>
      <c r="FP187" s="14">
        <v>4210.18</v>
      </c>
      <c r="FQ187" s="14">
        <v>45.519999999999996</v>
      </c>
      <c r="FR187" s="14">
        <v>777.44</v>
      </c>
      <c r="FS187" s="14">
        <v>3176.7700000000004</v>
      </c>
      <c r="FT187" s="14">
        <v>565.52</v>
      </c>
      <c r="FU187" s="14">
        <v>1254.67</v>
      </c>
      <c r="FV187" s="14">
        <v>13.08</v>
      </c>
      <c r="FW187" s="14">
        <v>318.21999999999997</v>
      </c>
      <c r="FX187" s="14">
        <v>2253.83</v>
      </c>
      <c r="FY187" s="14">
        <v>1188.1799999999998</v>
      </c>
      <c r="FZ187" s="14">
        <v>4100.76</v>
      </c>
      <c r="GA187" s="14">
        <v>4482.45</v>
      </c>
      <c r="GB187" s="14">
        <v>509.52</v>
      </c>
      <c r="GC187" s="14">
        <v>1952.48</v>
      </c>
      <c r="GD187" s="14">
        <v>2519.75</v>
      </c>
      <c r="GE187" s="14">
        <v>383.98</v>
      </c>
      <c r="GF187" s="14">
        <v>447.21</v>
      </c>
      <c r="GG187" s="14">
        <v>536.98</v>
      </c>
      <c r="GH187" s="14">
        <v>933.52</v>
      </c>
      <c r="GI187" s="14">
        <v>98.23</v>
      </c>
      <c r="GJ187" s="14">
        <v>868.28</v>
      </c>
      <c r="GK187" s="14">
        <v>163.17999999999998</v>
      </c>
      <c r="GL187" s="14">
        <v>257.90999999999997</v>
      </c>
      <c r="GM187" s="14">
        <v>1831.11</v>
      </c>
      <c r="GN187" s="14">
        <v>198.71</v>
      </c>
      <c r="GO187" s="14">
        <v>265.27999999999997</v>
      </c>
      <c r="GP187" s="14">
        <v>15.67</v>
      </c>
      <c r="GQ187" s="14">
        <v>130.89000000000001</v>
      </c>
      <c r="GR187" s="14">
        <v>5</v>
      </c>
      <c r="GS187" s="14">
        <v>74.509999999999991</v>
      </c>
      <c r="GT187" s="14">
        <v>6536.47</v>
      </c>
      <c r="GV187" s="14">
        <v>355.28999999999996</v>
      </c>
      <c r="GW187" s="14">
        <v>425.77</v>
      </c>
      <c r="GX187" s="14">
        <v>654.93000000000006</v>
      </c>
      <c r="GY187" s="14">
        <v>29.240000000000002</v>
      </c>
      <c r="GZ187" s="14">
        <v>58.07</v>
      </c>
      <c r="HA187" s="14">
        <v>148.88999999999999</v>
      </c>
      <c r="HB187" s="14">
        <v>9814.08</v>
      </c>
      <c r="HC187" s="14">
        <v>124.87</v>
      </c>
      <c r="HD187" s="14">
        <v>333.75</v>
      </c>
      <c r="HE187" s="14">
        <v>440.86</v>
      </c>
      <c r="HF187" s="14">
        <v>656.75</v>
      </c>
      <c r="HG187" s="14">
        <v>2056.34</v>
      </c>
      <c r="HH187" s="14">
        <v>149.07</v>
      </c>
      <c r="HI187" s="14">
        <v>150.93</v>
      </c>
      <c r="HJ187" s="14">
        <v>89.33</v>
      </c>
      <c r="HK187" s="14">
        <v>41.31</v>
      </c>
      <c r="HL187" s="14">
        <v>973.1099999999999</v>
      </c>
      <c r="HM187" s="14">
        <v>47.18</v>
      </c>
      <c r="HN187" s="14">
        <v>865.4</v>
      </c>
      <c r="HO187" s="14">
        <v>4592.84</v>
      </c>
      <c r="HP187" s="14">
        <v>1733.1999999999998</v>
      </c>
      <c r="HQ187" s="14">
        <v>835.69</v>
      </c>
      <c r="HR187" s="14">
        <v>185.42</v>
      </c>
      <c r="HS187" s="14">
        <v>2036.6</v>
      </c>
      <c r="HT187" s="14">
        <v>449.25</v>
      </c>
      <c r="HU187" s="14">
        <v>2625.09</v>
      </c>
      <c r="HV187" s="14">
        <v>1030.75</v>
      </c>
      <c r="HW187" s="14">
        <v>730.3</v>
      </c>
      <c r="HX187" s="14">
        <v>25.939999999999998</v>
      </c>
      <c r="HY187" s="14">
        <v>276.18</v>
      </c>
      <c r="HZ187" s="14">
        <v>616.71</v>
      </c>
      <c r="IA187" s="14">
        <v>206.48</v>
      </c>
      <c r="IB187" s="14">
        <v>222.47</v>
      </c>
      <c r="IC187" s="14">
        <v>365.43</v>
      </c>
      <c r="ID187" s="14">
        <v>3900.5400000000004</v>
      </c>
      <c r="IE187" s="26">
        <f t="shared" si="11"/>
        <v>166444.99999999994</v>
      </c>
      <c r="IF187" s="27">
        <f t="shared" si="12"/>
        <v>15898.069999999998</v>
      </c>
      <c r="IG187" s="27">
        <f t="shared" si="13"/>
        <v>150546.92999999993</v>
      </c>
      <c r="IH187" s="26">
        <v>129557.87319999997</v>
      </c>
      <c r="II187" s="27">
        <v>13747.965200000002</v>
      </c>
      <c r="IJ187" s="27">
        <f t="shared" si="14"/>
        <v>115809.90799999997</v>
      </c>
    </row>
    <row r="188" spans="1:244" x14ac:dyDescent="0.2">
      <c r="A188" s="14" t="s">
        <v>200</v>
      </c>
      <c r="B188" s="14" t="str">
        <f t="shared" si="10"/>
        <v>37</v>
      </c>
      <c r="C188" s="14">
        <v>37007</v>
      </c>
      <c r="D188" s="14" t="s">
        <v>207</v>
      </c>
      <c r="I188" s="14">
        <v>0.42</v>
      </c>
      <c r="O188" s="14">
        <v>9</v>
      </c>
      <c r="AA188" s="14">
        <v>0</v>
      </c>
      <c r="AD188" s="14">
        <v>5.0599999999999996</v>
      </c>
      <c r="AF188" s="14">
        <v>30.21</v>
      </c>
      <c r="AM188" s="14">
        <v>2</v>
      </c>
      <c r="AU188" s="14">
        <v>274.43</v>
      </c>
      <c r="BK188" s="14">
        <v>4.75</v>
      </c>
      <c r="BM188" s="14">
        <v>4.2699999999999996</v>
      </c>
      <c r="CD188" s="14">
        <v>19.8</v>
      </c>
      <c r="CE188" s="14">
        <v>6</v>
      </c>
      <c r="CM188" s="14">
        <v>1</v>
      </c>
      <c r="CO188" s="14">
        <v>1</v>
      </c>
      <c r="DF188" s="14">
        <v>240.29</v>
      </c>
      <c r="DK188" s="14">
        <v>23.09</v>
      </c>
      <c r="DL188" s="14">
        <v>25.28</v>
      </c>
      <c r="DM188" s="14">
        <v>1</v>
      </c>
      <c r="DO188" s="14">
        <v>14.25</v>
      </c>
      <c r="DR188" s="14">
        <v>7</v>
      </c>
      <c r="DX188" s="14">
        <v>2</v>
      </c>
      <c r="DZ188" s="14">
        <v>4.38</v>
      </c>
      <c r="EA188" s="14">
        <v>7</v>
      </c>
      <c r="EB188" s="14">
        <v>1</v>
      </c>
      <c r="ED188" s="14">
        <v>3</v>
      </c>
      <c r="EE188" s="14">
        <v>2</v>
      </c>
      <c r="EF188" s="14">
        <v>12.95</v>
      </c>
      <c r="EG188" s="14">
        <v>2</v>
      </c>
      <c r="EK188" s="14">
        <v>0.96</v>
      </c>
      <c r="EL188" s="14">
        <v>15.47</v>
      </c>
      <c r="ET188" s="14">
        <v>3</v>
      </c>
      <c r="EU188" s="14">
        <v>1</v>
      </c>
      <c r="EW188" s="14">
        <v>1</v>
      </c>
      <c r="EZ188" s="14">
        <v>28.950000000000003</v>
      </c>
      <c r="FA188" s="14">
        <v>5.4</v>
      </c>
      <c r="FB188" s="14">
        <v>13.18</v>
      </c>
      <c r="FM188" s="14">
        <v>3</v>
      </c>
      <c r="FN188" s="14">
        <v>2</v>
      </c>
      <c r="FP188" s="14">
        <v>15.92</v>
      </c>
      <c r="FT188" s="14">
        <v>1</v>
      </c>
      <c r="FU188" s="14">
        <v>4</v>
      </c>
      <c r="FW188" s="14">
        <v>0</v>
      </c>
      <c r="FX188" s="14">
        <v>5</v>
      </c>
      <c r="FY188" s="14">
        <v>1</v>
      </c>
      <c r="GD188" s="14">
        <v>4.6100000000000003</v>
      </c>
      <c r="GJ188" s="14">
        <v>4</v>
      </c>
      <c r="GM188" s="14">
        <v>2.8</v>
      </c>
      <c r="GN188" s="14">
        <v>2</v>
      </c>
      <c r="GT188" s="14">
        <v>0.63</v>
      </c>
      <c r="HG188" s="14">
        <v>1</v>
      </c>
      <c r="HL188" s="14">
        <v>3.58</v>
      </c>
      <c r="HO188" s="14">
        <v>2</v>
      </c>
      <c r="HP188" s="14">
        <v>0.57999999999999996</v>
      </c>
      <c r="HW188" s="14">
        <v>2</v>
      </c>
      <c r="IA188" s="14">
        <v>1</v>
      </c>
      <c r="IC188" s="14">
        <v>1</v>
      </c>
      <c r="ID188" s="14">
        <v>12.89</v>
      </c>
      <c r="IE188" s="26">
        <f t="shared" si="11"/>
        <v>842.15000000000009</v>
      </c>
      <c r="IF188" s="27">
        <f t="shared" si="12"/>
        <v>357.94</v>
      </c>
      <c r="IG188" s="27">
        <f t="shared" si="13"/>
        <v>484.21000000000009</v>
      </c>
      <c r="IH188" s="26">
        <v>460.41160000000002</v>
      </c>
      <c r="II188" s="27">
        <v>246.9376</v>
      </c>
      <c r="IJ188" s="27">
        <f t="shared" si="14"/>
        <v>213.47400000000002</v>
      </c>
    </row>
    <row r="189" spans="1:244" x14ac:dyDescent="0.2">
      <c r="A189" s="14" t="s">
        <v>200</v>
      </c>
      <c r="B189" s="14" t="str">
        <f t="shared" si="10"/>
        <v>37</v>
      </c>
      <c r="C189" s="14">
        <v>37008</v>
      </c>
      <c r="D189" s="14" t="s">
        <v>208</v>
      </c>
      <c r="I189" s="14">
        <v>10.210000000000001</v>
      </c>
      <c r="K189" s="14">
        <v>75.91</v>
      </c>
      <c r="O189" s="14">
        <v>33.449999999999996</v>
      </c>
      <c r="P189" s="14">
        <v>1.63</v>
      </c>
      <c r="X189" s="14">
        <v>25.84</v>
      </c>
      <c r="Y189" s="14">
        <v>1</v>
      </c>
      <c r="AB189" s="14">
        <v>2.86</v>
      </c>
      <c r="AC189" s="14">
        <v>8.49</v>
      </c>
      <c r="AD189" s="14">
        <v>25.869999999999997</v>
      </c>
      <c r="AF189" s="14">
        <v>25.37</v>
      </c>
      <c r="AG189" s="14">
        <v>10</v>
      </c>
      <c r="AJ189" s="14">
        <v>16.71</v>
      </c>
      <c r="AM189" s="14">
        <v>1</v>
      </c>
      <c r="AN189" s="14">
        <v>1</v>
      </c>
      <c r="AQ189" s="14">
        <v>27.45</v>
      </c>
      <c r="AR189" s="14">
        <v>97.929999999999993</v>
      </c>
      <c r="BF189" s="14">
        <v>32.379999999999995</v>
      </c>
      <c r="BJ189" s="14">
        <v>5</v>
      </c>
      <c r="BK189" s="14">
        <v>198.57</v>
      </c>
      <c r="BL189" s="14">
        <v>209.98</v>
      </c>
      <c r="BM189" s="14">
        <v>3</v>
      </c>
      <c r="BN189" s="14">
        <v>5.81</v>
      </c>
      <c r="BP189" s="14">
        <v>1</v>
      </c>
      <c r="BS189" s="14">
        <v>2</v>
      </c>
      <c r="BV189" s="14">
        <v>5</v>
      </c>
      <c r="BZ189" s="14">
        <v>1.7</v>
      </c>
      <c r="CA189" s="14">
        <v>25.05</v>
      </c>
      <c r="CB189" s="14">
        <v>180.14</v>
      </c>
      <c r="CC189" s="14">
        <v>94.550000000000011</v>
      </c>
      <c r="CE189" s="14">
        <v>91.69</v>
      </c>
      <c r="CH189" s="14">
        <v>33.1</v>
      </c>
      <c r="CL189" s="14">
        <v>44.78</v>
      </c>
      <c r="CM189" s="14">
        <v>23.12</v>
      </c>
      <c r="CN189" s="14">
        <v>2.5499999999999998</v>
      </c>
      <c r="CO189" s="14">
        <v>1</v>
      </c>
      <c r="CR189" s="14">
        <v>94.91</v>
      </c>
      <c r="CS189" s="14">
        <v>107.36</v>
      </c>
      <c r="CT189" s="14">
        <v>69.510000000000005</v>
      </c>
      <c r="CU189" s="14">
        <v>9.02</v>
      </c>
      <c r="CV189" s="14">
        <v>20.67</v>
      </c>
      <c r="CZ189" s="14">
        <v>4</v>
      </c>
      <c r="DA189" s="14">
        <v>1</v>
      </c>
      <c r="DD189" s="14">
        <v>19.02</v>
      </c>
      <c r="DF189" s="14">
        <v>21.92</v>
      </c>
      <c r="DI189" s="14">
        <v>0</v>
      </c>
      <c r="DJ189" s="14">
        <v>9.870000000000001</v>
      </c>
      <c r="DK189" s="14">
        <v>137.78</v>
      </c>
      <c r="DL189" s="14">
        <v>115.95</v>
      </c>
      <c r="DM189" s="14">
        <v>4.0299999999999994</v>
      </c>
      <c r="DN189" s="14">
        <v>3.83</v>
      </c>
      <c r="DO189" s="14">
        <v>48.18</v>
      </c>
      <c r="DP189" s="14">
        <v>11.78</v>
      </c>
      <c r="DQ189" s="14">
        <v>1</v>
      </c>
      <c r="DR189" s="14">
        <v>88.929999999999993</v>
      </c>
      <c r="DS189" s="14">
        <v>9.33</v>
      </c>
      <c r="DT189" s="14">
        <v>29.91</v>
      </c>
      <c r="DU189" s="14">
        <v>209.76</v>
      </c>
      <c r="DV189" s="14">
        <v>4.4700000000000006</v>
      </c>
      <c r="DW189" s="14">
        <v>20.3</v>
      </c>
      <c r="DX189" s="14">
        <v>48.05</v>
      </c>
      <c r="DY189" s="14">
        <v>4</v>
      </c>
      <c r="DZ189" s="14">
        <v>83.1</v>
      </c>
      <c r="EA189" s="14">
        <v>54.74</v>
      </c>
      <c r="EB189" s="14">
        <v>24.32</v>
      </c>
      <c r="ED189" s="14">
        <v>16.78</v>
      </c>
      <c r="EE189" s="14">
        <v>20.72</v>
      </c>
      <c r="EF189" s="14">
        <v>113</v>
      </c>
      <c r="EG189" s="14">
        <v>27.740000000000002</v>
      </c>
      <c r="EH189" s="14">
        <v>11.75</v>
      </c>
      <c r="EK189" s="14">
        <v>38.08</v>
      </c>
      <c r="EL189" s="14">
        <v>108.16</v>
      </c>
      <c r="ES189" s="14">
        <v>8.4600000000000009</v>
      </c>
      <c r="ET189" s="14">
        <v>66.320000000000007</v>
      </c>
      <c r="EU189" s="14">
        <v>2.5300000000000002</v>
      </c>
      <c r="EV189" s="14">
        <v>2</v>
      </c>
      <c r="EW189" s="14">
        <v>2</v>
      </c>
      <c r="EZ189" s="14">
        <v>80.289999999999992</v>
      </c>
      <c r="FA189" s="14">
        <v>26.39</v>
      </c>
      <c r="FB189" s="14">
        <v>104.75999999999999</v>
      </c>
      <c r="FE189" s="14">
        <v>2</v>
      </c>
      <c r="FG189" s="14">
        <v>3</v>
      </c>
      <c r="FM189" s="14">
        <v>24.89</v>
      </c>
      <c r="FN189" s="14">
        <v>27.96</v>
      </c>
      <c r="FO189" s="14">
        <v>3</v>
      </c>
      <c r="FP189" s="14">
        <v>78.19</v>
      </c>
      <c r="FQ189" s="14">
        <v>0.33</v>
      </c>
      <c r="FT189" s="14">
        <v>8</v>
      </c>
      <c r="FU189" s="14">
        <v>44.56</v>
      </c>
      <c r="FW189" s="14">
        <v>9</v>
      </c>
      <c r="FX189" s="14">
        <v>65.08</v>
      </c>
      <c r="FY189" s="14">
        <v>19.34</v>
      </c>
      <c r="FZ189" s="14">
        <v>27.78</v>
      </c>
      <c r="GA189" s="14">
        <v>106.82</v>
      </c>
      <c r="GC189" s="14">
        <v>23.91</v>
      </c>
      <c r="GD189" s="14">
        <v>53.33</v>
      </c>
      <c r="GE189" s="14">
        <v>10.75</v>
      </c>
      <c r="GF189" s="14">
        <v>7.94</v>
      </c>
      <c r="GH189" s="14">
        <v>9.93</v>
      </c>
      <c r="GI189" s="14">
        <v>1</v>
      </c>
      <c r="GJ189" s="14">
        <v>24.240000000000002</v>
      </c>
      <c r="GK189" s="14">
        <v>5</v>
      </c>
      <c r="GL189" s="14">
        <v>5</v>
      </c>
      <c r="GM189" s="14">
        <v>27.8</v>
      </c>
      <c r="GN189" s="14">
        <v>15.96</v>
      </c>
      <c r="GO189" s="14">
        <v>1</v>
      </c>
      <c r="GP189" s="14">
        <v>1</v>
      </c>
      <c r="GQ189" s="14">
        <v>1</v>
      </c>
      <c r="GT189" s="14">
        <v>53.150000000000006</v>
      </c>
      <c r="GV189" s="14">
        <v>8.1999999999999993</v>
      </c>
      <c r="HA189" s="14">
        <v>2.48</v>
      </c>
      <c r="HB189" s="14">
        <v>226.59</v>
      </c>
      <c r="HC189" s="14">
        <v>19.5</v>
      </c>
      <c r="HD189" s="14">
        <v>2.33</v>
      </c>
      <c r="HG189" s="14">
        <v>27.27</v>
      </c>
      <c r="HL189" s="14">
        <v>18.829999999999998</v>
      </c>
      <c r="HM189" s="14">
        <v>1</v>
      </c>
      <c r="HO189" s="14">
        <v>72.87</v>
      </c>
      <c r="HP189" s="14">
        <v>23</v>
      </c>
      <c r="HQ189" s="14">
        <v>17</v>
      </c>
      <c r="HS189" s="14">
        <v>20.309999999999999</v>
      </c>
      <c r="HU189" s="14">
        <v>255.42</v>
      </c>
      <c r="HW189" s="14">
        <v>6</v>
      </c>
      <c r="HY189" s="14">
        <v>4.33</v>
      </c>
      <c r="HZ189" s="14">
        <v>4.5299999999999994</v>
      </c>
      <c r="IA189" s="14">
        <v>5.4</v>
      </c>
      <c r="IB189" s="14">
        <v>7</v>
      </c>
      <c r="IC189" s="14">
        <v>14.25</v>
      </c>
      <c r="ID189" s="14">
        <v>106.22</v>
      </c>
      <c r="IE189" s="26">
        <f t="shared" si="11"/>
        <v>4714.3499999999995</v>
      </c>
      <c r="IF189" s="27">
        <f t="shared" si="12"/>
        <v>1650.6299999999997</v>
      </c>
      <c r="IG189" s="27">
        <f t="shared" si="13"/>
        <v>3063.72</v>
      </c>
      <c r="IH189" s="26">
        <v>3561.2996000000003</v>
      </c>
      <c r="II189" s="27">
        <v>1583.4076000000002</v>
      </c>
      <c r="IJ189" s="27">
        <f t="shared" si="14"/>
        <v>1977.8920000000001</v>
      </c>
    </row>
    <row r="190" spans="1:244" x14ac:dyDescent="0.2">
      <c r="A190" s="14" t="s">
        <v>200</v>
      </c>
      <c r="B190" s="14" t="str">
        <f t="shared" si="10"/>
        <v>37</v>
      </c>
      <c r="C190" s="14">
        <v>37009</v>
      </c>
      <c r="D190" s="14" t="s">
        <v>209</v>
      </c>
      <c r="F190" s="14">
        <v>31.82</v>
      </c>
      <c r="J190" s="14">
        <v>15.9</v>
      </c>
      <c r="O190" s="14">
        <v>28.979999999999997</v>
      </c>
      <c r="P190" s="14">
        <v>22.91</v>
      </c>
      <c r="Q190" s="14">
        <v>7.74</v>
      </c>
      <c r="R190" s="14">
        <v>7.23</v>
      </c>
      <c r="W190" s="14">
        <v>15.2</v>
      </c>
      <c r="X190" s="14">
        <v>96.41</v>
      </c>
      <c r="Z190" s="14">
        <v>85.38</v>
      </c>
      <c r="AA190" s="14">
        <v>1</v>
      </c>
      <c r="AC190" s="14">
        <v>9.83</v>
      </c>
      <c r="AD190" s="14">
        <v>40.83</v>
      </c>
      <c r="AF190" s="14">
        <v>17.21</v>
      </c>
      <c r="AG190" s="14">
        <v>11.26</v>
      </c>
      <c r="AJ190" s="14">
        <v>55.73</v>
      </c>
      <c r="AM190" s="14">
        <v>2.02</v>
      </c>
      <c r="AN190" s="14">
        <v>72.34</v>
      </c>
      <c r="AP190" s="14">
        <v>160.69999999999999</v>
      </c>
      <c r="AQ190" s="14">
        <v>20.86</v>
      </c>
      <c r="AR190" s="14">
        <v>120.9</v>
      </c>
      <c r="AY190" s="14">
        <v>15.94</v>
      </c>
      <c r="AZ190" s="14">
        <v>12.73</v>
      </c>
      <c r="BA190" s="14">
        <v>17.12</v>
      </c>
      <c r="BB190" s="14">
        <v>3.1399999999999997</v>
      </c>
      <c r="BE190" s="14">
        <v>7.85</v>
      </c>
      <c r="BF190" s="14">
        <v>59.15</v>
      </c>
      <c r="BJ190" s="14">
        <v>39.22</v>
      </c>
      <c r="BK190" s="14">
        <v>450.25</v>
      </c>
      <c r="BL190" s="14">
        <v>292.35000000000002</v>
      </c>
      <c r="BM190" s="14">
        <v>105.52</v>
      </c>
      <c r="BN190" s="14">
        <v>14.98</v>
      </c>
      <c r="BO190" s="14">
        <v>204.02</v>
      </c>
      <c r="BP190" s="14">
        <v>2</v>
      </c>
      <c r="BR190" s="14">
        <v>153.64999999999998</v>
      </c>
      <c r="BS190" s="14">
        <v>21.45</v>
      </c>
      <c r="BU190" s="14">
        <v>10.95</v>
      </c>
      <c r="BX190" s="14">
        <v>28.58</v>
      </c>
      <c r="BZ190" s="14">
        <v>11.06</v>
      </c>
      <c r="CA190" s="14">
        <v>1067.73</v>
      </c>
      <c r="CB190" s="14">
        <v>173.26</v>
      </c>
      <c r="CC190" s="14">
        <v>2</v>
      </c>
      <c r="CD190" s="14">
        <v>111.39999999999999</v>
      </c>
      <c r="CE190" s="14">
        <v>344.97</v>
      </c>
      <c r="CG190" s="14">
        <v>13.92</v>
      </c>
      <c r="CH190" s="14">
        <v>63.5</v>
      </c>
      <c r="CI190" s="14">
        <v>50.9</v>
      </c>
      <c r="CL190" s="14">
        <v>254</v>
      </c>
      <c r="CM190" s="14">
        <v>6.82</v>
      </c>
      <c r="CN190" s="14">
        <v>11.08</v>
      </c>
      <c r="CQ190" s="14">
        <v>36.22</v>
      </c>
      <c r="CR190" s="14">
        <v>180.32999999999998</v>
      </c>
      <c r="CT190" s="14">
        <v>86.94</v>
      </c>
      <c r="CU190" s="14">
        <v>20.76</v>
      </c>
      <c r="CV190" s="14">
        <v>4</v>
      </c>
      <c r="DA190" s="14">
        <v>3.16</v>
      </c>
      <c r="DF190" s="14">
        <v>177.42</v>
      </c>
      <c r="DH190" s="14">
        <v>0</v>
      </c>
      <c r="DJ190" s="14">
        <v>13</v>
      </c>
      <c r="DK190" s="14">
        <v>342.91</v>
      </c>
      <c r="DL190" s="14">
        <v>155.01</v>
      </c>
      <c r="DM190" s="14">
        <v>27.009999999999998</v>
      </c>
      <c r="DN190" s="14">
        <v>27.28</v>
      </c>
      <c r="DO190" s="14">
        <v>106.66</v>
      </c>
      <c r="DP190" s="14">
        <v>38.68</v>
      </c>
      <c r="DQ190" s="14">
        <v>122.87</v>
      </c>
      <c r="DR190" s="14">
        <v>153.99</v>
      </c>
      <c r="DS190" s="14">
        <v>19.579999999999998</v>
      </c>
      <c r="DT190" s="14">
        <v>49.120000000000005</v>
      </c>
      <c r="DU190" s="14">
        <v>326.95000000000005</v>
      </c>
      <c r="DV190" s="14">
        <v>135.26999999999998</v>
      </c>
      <c r="DW190" s="14">
        <v>286.63</v>
      </c>
      <c r="DX190" s="14">
        <v>334.81</v>
      </c>
      <c r="DY190" s="14">
        <v>32.150000000000006</v>
      </c>
      <c r="DZ190" s="14">
        <v>82.06</v>
      </c>
      <c r="EA190" s="14">
        <v>21.439999999999998</v>
      </c>
      <c r="EB190" s="14">
        <v>15.34</v>
      </c>
      <c r="EC190" s="14">
        <v>6</v>
      </c>
      <c r="ED190" s="14">
        <v>39.82</v>
      </c>
      <c r="EE190" s="14">
        <v>17.25</v>
      </c>
      <c r="EF190" s="14">
        <v>85.66</v>
      </c>
      <c r="EG190" s="14">
        <v>33.29</v>
      </c>
      <c r="EH190" s="14">
        <v>102.34</v>
      </c>
      <c r="EK190" s="14">
        <v>33.83</v>
      </c>
      <c r="EL190" s="14">
        <v>331.16</v>
      </c>
      <c r="ER190" s="14">
        <v>16.66</v>
      </c>
      <c r="ES190" s="14">
        <v>345.94</v>
      </c>
      <c r="ET190" s="14">
        <v>15.92</v>
      </c>
      <c r="EU190" s="14">
        <v>9.65</v>
      </c>
      <c r="EV190" s="14">
        <v>29.83</v>
      </c>
      <c r="EW190" s="14">
        <v>3.52</v>
      </c>
      <c r="EZ190" s="14">
        <v>186.59</v>
      </c>
      <c r="FA190" s="14">
        <v>123.39</v>
      </c>
      <c r="FB190" s="14">
        <v>67.62</v>
      </c>
      <c r="FE190" s="14">
        <v>5.15</v>
      </c>
      <c r="FF190" s="14">
        <v>1</v>
      </c>
      <c r="FI190" s="14">
        <v>2</v>
      </c>
      <c r="FL190" s="14">
        <v>3</v>
      </c>
      <c r="FM190" s="14">
        <v>97.23</v>
      </c>
      <c r="FN190" s="14">
        <v>6.58</v>
      </c>
      <c r="FP190" s="14">
        <v>91.31</v>
      </c>
      <c r="FQ190" s="14">
        <v>2.5</v>
      </c>
      <c r="FR190" s="14">
        <v>0</v>
      </c>
      <c r="FT190" s="14">
        <v>2.96</v>
      </c>
      <c r="FU190" s="14">
        <v>4</v>
      </c>
      <c r="FW190" s="14">
        <v>2</v>
      </c>
      <c r="FX190" s="14">
        <v>147.17000000000002</v>
      </c>
      <c r="FY190" s="14">
        <v>17</v>
      </c>
      <c r="FZ190" s="14">
        <v>9</v>
      </c>
      <c r="GA190" s="14">
        <v>26.48</v>
      </c>
      <c r="GB190" s="14">
        <v>124.75999999999999</v>
      </c>
      <c r="GC190" s="14">
        <v>27.85</v>
      </c>
      <c r="GD190" s="14">
        <v>151.99</v>
      </c>
      <c r="GE190" s="14">
        <v>4.46</v>
      </c>
      <c r="GF190" s="14">
        <v>4</v>
      </c>
      <c r="GH190" s="14">
        <v>8.56</v>
      </c>
      <c r="GI190" s="14">
        <v>2</v>
      </c>
      <c r="GJ190" s="14">
        <v>68.62</v>
      </c>
      <c r="GK190" s="14">
        <v>9</v>
      </c>
      <c r="GL190" s="14">
        <v>1.59</v>
      </c>
      <c r="GM190" s="14">
        <v>20.079999999999998</v>
      </c>
      <c r="GN190" s="14">
        <v>8</v>
      </c>
      <c r="GO190" s="14">
        <v>40.42</v>
      </c>
      <c r="GP190" s="14">
        <v>11.52</v>
      </c>
      <c r="GQ190" s="14">
        <v>3.8600000000000003</v>
      </c>
      <c r="GR190" s="14">
        <v>39.11</v>
      </c>
      <c r="GS190" s="14">
        <v>0</v>
      </c>
      <c r="GT190" s="14">
        <v>54.75</v>
      </c>
      <c r="GV190" s="14">
        <v>2</v>
      </c>
      <c r="GX190" s="14">
        <v>71.63000000000001</v>
      </c>
      <c r="GZ190" s="14">
        <v>1</v>
      </c>
      <c r="HA190" s="14">
        <v>0.31</v>
      </c>
      <c r="HB190" s="14">
        <v>62.37</v>
      </c>
      <c r="HC190" s="14">
        <v>13.99</v>
      </c>
      <c r="HD190" s="14">
        <v>8.35</v>
      </c>
      <c r="HF190" s="14">
        <v>5.08</v>
      </c>
      <c r="HG190" s="14">
        <v>45.91</v>
      </c>
      <c r="HL190" s="14">
        <v>1.42</v>
      </c>
      <c r="HO190" s="14">
        <v>49.92</v>
      </c>
      <c r="HP190" s="14">
        <v>8.8800000000000008</v>
      </c>
      <c r="HS190" s="14">
        <v>12.04</v>
      </c>
      <c r="HW190" s="14">
        <v>6.67</v>
      </c>
      <c r="HY190" s="14">
        <v>36.480000000000004</v>
      </c>
      <c r="HZ190" s="14">
        <v>8</v>
      </c>
      <c r="IA190" s="14">
        <v>4</v>
      </c>
      <c r="IC190" s="14">
        <v>6.4700000000000006</v>
      </c>
      <c r="ID190" s="14">
        <v>47.29</v>
      </c>
      <c r="IE190" s="26">
        <f t="shared" si="11"/>
        <v>10011.609999999997</v>
      </c>
      <c r="IF190" s="27">
        <f t="shared" si="12"/>
        <v>4673.3799999999992</v>
      </c>
      <c r="IG190" s="27">
        <f t="shared" si="13"/>
        <v>5338.2299999999977</v>
      </c>
      <c r="IH190" s="26">
        <v>6957.0915999999997</v>
      </c>
      <c r="II190" s="27">
        <v>3873.8375999999998</v>
      </c>
      <c r="IJ190" s="27">
        <f t="shared" si="14"/>
        <v>3083.2539999999999</v>
      </c>
    </row>
    <row r="191" spans="1:244" x14ac:dyDescent="0.2">
      <c r="A191" s="14" t="s">
        <v>200</v>
      </c>
      <c r="B191" s="14" t="str">
        <f t="shared" si="10"/>
        <v>37</v>
      </c>
      <c r="C191" s="14">
        <v>37010</v>
      </c>
      <c r="D191" s="14" t="s">
        <v>210</v>
      </c>
      <c r="O191" s="14">
        <v>2</v>
      </c>
      <c r="AD191" s="14">
        <v>3</v>
      </c>
      <c r="AF191" s="14">
        <v>6.46</v>
      </c>
      <c r="BJ191" s="14">
        <v>6</v>
      </c>
      <c r="BK191" s="14">
        <v>2</v>
      </c>
      <c r="BM191" s="14">
        <v>21.92</v>
      </c>
      <c r="BS191" s="14">
        <v>8.49</v>
      </c>
      <c r="CV191" s="14">
        <v>5</v>
      </c>
      <c r="DA191" s="14">
        <v>1.04</v>
      </c>
      <c r="DF191" s="14">
        <v>2</v>
      </c>
      <c r="DJ191" s="14">
        <v>6.33</v>
      </c>
      <c r="DK191" s="14">
        <v>5.5</v>
      </c>
      <c r="DL191" s="14">
        <v>14.56</v>
      </c>
      <c r="DM191" s="14">
        <v>1</v>
      </c>
      <c r="DN191" s="14">
        <v>1</v>
      </c>
      <c r="DR191" s="14">
        <v>3</v>
      </c>
      <c r="DT191" s="14">
        <v>7.15</v>
      </c>
      <c r="DX191" s="14">
        <v>4.1400000000000006</v>
      </c>
      <c r="DZ191" s="14">
        <v>7.62</v>
      </c>
      <c r="EA191" s="14">
        <v>8</v>
      </c>
      <c r="EC191" s="14">
        <v>2</v>
      </c>
      <c r="EE191" s="14">
        <v>3.84</v>
      </c>
      <c r="EF191" s="14">
        <v>2.11</v>
      </c>
      <c r="EG191" s="14">
        <v>1.94</v>
      </c>
      <c r="EK191" s="14">
        <v>15.62</v>
      </c>
      <c r="EL191" s="14">
        <v>12.48</v>
      </c>
      <c r="ET191" s="14">
        <v>3.84</v>
      </c>
      <c r="EV191" s="14">
        <v>2</v>
      </c>
      <c r="EW191" s="14">
        <v>3</v>
      </c>
      <c r="EZ191" s="14">
        <v>41.989999999999995</v>
      </c>
      <c r="FB191" s="14">
        <v>9.16</v>
      </c>
      <c r="FC191" s="14">
        <v>1</v>
      </c>
      <c r="FM191" s="14">
        <v>1</v>
      </c>
      <c r="FP191" s="14">
        <v>12</v>
      </c>
      <c r="FT191" s="14">
        <v>1</v>
      </c>
      <c r="FU191" s="14">
        <v>3</v>
      </c>
      <c r="FW191" s="14">
        <v>1</v>
      </c>
      <c r="FX191" s="14">
        <v>3</v>
      </c>
      <c r="FY191" s="14">
        <v>1</v>
      </c>
      <c r="FZ191" s="14">
        <v>1</v>
      </c>
      <c r="GD191" s="14">
        <v>2</v>
      </c>
      <c r="GM191" s="14">
        <v>2.92</v>
      </c>
      <c r="GN191" s="14">
        <v>1</v>
      </c>
      <c r="GT191" s="14">
        <v>0.62</v>
      </c>
      <c r="HB191" s="14">
        <v>1</v>
      </c>
      <c r="HP191" s="14">
        <v>2</v>
      </c>
      <c r="IA191" s="14">
        <v>2</v>
      </c>
      <c r="ID191" s="14">
        <v>2</v>
      </c>
      <c r="IE191" s="26">
        <f t="shared" si="11"/>
        <v>251.73000000000002</v>
      </c>
      <c r="IF191" s="27">
        <f t="shared" si="12"/>
        <v>55.910000000000004</v>
      </c>
      <c r="IG191" s="27">
        <f t="shared" si="13"/>
        <v>195.82000000000002</v>
      </c>
      <c r="IH191" s="26">
        <v>263.23880000000003</v>
      </c>
      <c r="II191" s="27">
        <v>44.836800000000004</v>
      </c>
      <c r="IJ191" s="27">
        <f t="shared" si="14"/>
        <v>218.40200000000002</v>
      </c>
    </row>
    <row r="192" spans="1:244" x14ac:dyDescent="0.2">
      <c r="A192" s="14" t="s">
        <v>200</v>
      </c>
      <c r="B192" s="14" t="str">
        <f t="shared" si="10"/>
        <v>37</v>
      </c>
      <c r="C192" s="14">
        <v>37011</v>
      </c>
      <c r="D192" s="14" t="s">
        <v>211</v>
      </c>
      <c r="K192" s="14">
        <v>0.5</v>
      </c>
      <c r="N192" s="14">
        <v>1</v>
      </c>
      <c r="O192" s="14">
        <v>50.78</v>
      </c>
      <c r="V192" s="14">
        <v>3</v>
      </c>
      <c r="X192" s="14">
        <v>67.900000000000006</v>
      </c>
      <c r="Y192" s="14">
        <v>14.03</v>
      </c>
      <c r="Z192" s="14">
        <v>3.95</v>
      </c>
      <c r="AA192" s="14">
        <v>6.04</v>
      </c>
      <c r="AC192" s="14">
        <v>3</v>
      </c>
      <c r="AD192" s="14">
        <v>8.870000000000001</v>
      </c>
      <c r="AG192" s="14">
        <v>42.31</v>
      </c>
      <c r="AM192" s="14">
        <v>1</v>
      </c>
      <c r="AP192" s="14">
        <v>29.57</v>
      </c>
      <c r="AR192" s="14">
        <v>46.959999999999994</v>
      </c>
      <c r="AS192" s="14">
        <v>3</v>
      </c>
      <c r="AY192" s="14">
        <v>10</v>
      </c>
      <c r="BB192" s="14">
        <v>14.71</v>
      </c>
      <c r="BC192" s="14">
        <v>7</v>
      </c>
      <c r="BF192" s="14">
        <v>22.24</v>
      </c>
      <c r="BJ192" s="14">
        <v>2</v>
      </c>
      <c r="BK192" s="14">
        <v>104.78</v>
      </c>
      <c r="BL192" s="14">
        <v>16.04</v>
      </c>
      <c r="BM192" s="14">
        <v>161.88</v>
      </c>
      <c r="BN192" s="14">
        <v>18.259999999999998</v>
      </c>
      <c r="BO192" s="14">
        <v>3</v>
      </c>
      <c r="BP192" s="14">
        <v>0.57999999999999996</v>
      </c>
      <c r="BR192" s="14">
        <v>0.98</v>
      </c>
      <c r="BS192" s="14">
        <v>49.34</v>
      </c>
      <c r="BU192" s="14">
        <v>8.15</v>
      </c>
      <c r="BW192" s="14">
        <v>5</v>
      </c>
      <c r="CA192" s="14">
        <v>390.92999999999995</v>
      </c>
      <c r="CB192" s="14">
        <v>242.88</v>
      </c>
      <c r="CC192" s="14">
        <v>1</v>
      </c>
      <c r="CD192" s="14">
        <v>22.98</v>
      </c>
      <c r="CE192" s="14">
        <v>100.75999999999999</v>
      </c>
      <c r="CI192" s="14">
        <v>1</v>
      </c>
      <c r="CL192" s="14">
        <v>18.28</v>
      </c>
      <c r="CM192" s="14">
        <v>62.22</v>
      </c>
      <c r="CN192" s="14">
        <v>14.52</v>
      </c>
      <c r="CQ192" s="14">
        <v>1</v>
      </c>
      <c r="CR192" s="14">
        <v>51.449999999999996</v>
      </c>
      <c r="CS192" s="14">
        <v>105.91</v>
      </c>
      <c r="CT192" s="14">
        <v>50.76</v>
      </c>
      <c r="CU192" s="14">
        <v>13.93</v>
      </c>
      <c r="CV192" s="14">
        <v>0.51</v>
      </c>
      <c r="DE192" s="14">
        <v>0</v>
      </c>
      <c r="DF192" s="14">
        <v>108.35</v>
      </c>
      <c r="DH192" s="14">
        <v>1</v>
      </c>
      <c r="DI192" s="14">
        <v>11.07</v>
      </c>
      <c r="DJ192" s="14">
        <v>10.77</v>
      </c>
      <c r="DK192" s="14">
        <v>356.1</v>
      </c>
      <c r="DL192" s="14">
        <v>225.19</v>
      </c>
      <c r="DM192" s="14">
        <v>3</v>
      </c>
      <c r="DN192" s="14">
        <v>147.23000000000002</v>
      </c>
      <c r="DO192" s="14">
        <v>172.61</v>
      </c>
      <c r="DP192" s="14">
        <v>31.46</v>
      </c>
      <c r="DQ192" s="14">
        <v>14.87</v>
      </c>
      <c r="DR192" s="14">
        <v>326.24</v>
      </c>
      <c r="DS192" s="14">
        <v>1</v>
      </c>
      <c r="DT192" s="14">
        <v>89.4</v>
      </c>
      <c r="DU192" s="14">
        <v>497.43</v>
      </c>
      <c r="DV192" s="14">
        <v>128.5</v>
      </c>
      <c r="DW192" s="14">
        <v>359.69</v>
      </c>
      <c r="DX192" s="14">
        <v>61.25</v>
      </c>
      <c r="DY192" s="14">
        <v>347.78</v>
      </c>
      <c r="DZ192" s="14">
        <v>679.36000000000013</v>
      </c>
      <c r="EA192" s="14">
        <v>194.21</v>
      </c>
      <c r="EB192" s="14">
        <v>32.270000000000003</v>
      </c>
      <c r="EC192" s="14">
        <v>23.88</v>
      </c>
      <c r="ED192" s="14">
        <v>446.18999999999994</v>
      </c>
      <c r="EE192" s="14">
        <v>85.76</v>
      </c>
      <c r="EF192" s="14">
        <v>590.89</v>
      </c>
      <c r="EG192" s="14">
        <v>44.93</v>
      </c>
      <c r="EH192" s="14">
        <v>30.240000000000002</v>
      </c>
      <c r="EK192" s="14">
        <v>72.39</v>
      </c>
      <c r="EL192" s="14">
        <v>65.990000000000009</v>
      </c>
      <c r="EO192" s="14">
        <v>12.46</v>
      </c>
      <c r="ES192" s="14">
        <v>274.26</v>
      </c>
      <c r="ET192" s="14">
        <v>62.22</v>
      </c>
      <c r="EU192" s="14">
        <v>38.85</v>
      </c>
      <c r="EV192" s="14">
        <v>23.349999999999998</v>
      </c>
      <c r="EW192" s="14">
        <v>1</v>
      </c>
      <c r="EZ192" s="14">
        <v>494.78000000000009</v>
      </c>
      <c r="FA192" s="14">
        <v>81.38</v>
      </c>
      <c r="FB192" s="14">
        <v>401.02</v>
      </c>
      <c r="FC192" s="14">
        <v>15.58</v>
      </c>
      <c r="FE192" s="14">
        <v>30.98</v>
      </c>
      <c r="FF192" s="14">
        <v>3</v>
      </c>
      <c r="FI192" s="14">
        <v>2</v>
      </c>
      <c r="FJ192" s="14">
        <v>26.56</v>
      </c>
      <c r="FL192" s="14">
        <v>21</v>
      </c>
      <c r="FM192" s="14">
        <v>665.27</v>
      </c>
      <c r="FN192" s="14">
        <v>803.2</v>
      </c>
      <c r="FO192" s="14">
        <v>1</v>
      </c>
      <c r="FP192" s="14">
        <v>259.08000000000004</v>
      </c>
      <c r="FQ192" s="14">
        <v>1.5</v>
      </c>
      <c r="FR192" s="14">
        <v>37.049999999999997</v>
      </c>
      <c r="FS192" s="14">
        <v>14.67</v>
      </c>
      <c r="FT192" s="14">
        <v>28.72</v>
      </c>
      <c r="FU192" s="14">
        <v>118.64</v>
      </c>
      <c r="FW192" s="14">
        <v>7</v>
      </c>
      <c r="FX192" s="14">
        <v>167.47</v>
      </c>
      <c r="FY192" s="14">
        <v>91.65</v>
      </c>
      <c r="FZ192" s="14">
        <v>84.77</v>
      </c>
      <c r="GA192" s="14">
        <v>138.13999999999999</v>
      </c>
      <c r="GB192" s="14">
        <v>21.84</v>
      </c>
      <c r="GC192" s="14">
        <v>329.53</v>
      </c>
      <c r="GD192" s="14">
        <v>207.14</v>
      </c>
      <c r="GE192" s="14">
        <v>152.52000000000001</v>
      </c>
      <c r="GF192" s="14">
        <v>9.370000000000001</v>
      </c>
      <c r="GH192" s="14">
        <v>18.18</v>
      </c>
      <c r="GI192" s="14">
        <v>3</v>
      </c>
      <c r="GJ192" s="14">
        <v>46.57</v>
      </c>
      <c r="GK192" s="14">
        <v>16.61</v>
      </c>
      <c r="GL192" s="14">
        <v>14.65</v>
      </c>
      <c r="GM192" s="14">
        <v>141.1</v>
      </c>
      <c r="GN192" s="14">
        <v>14</v>
      </c>
      <c r="GO192" s="14">
        <v>5.13</v>
      </c>
      <c r="GQ192" s="14">
        <v>20.85</v>
      </c>
      <c r="GT192" s="14">
        <v>516.82000000000005</v>
      </c>
      <c r="GV192" s="14">
        <v>25.27</v>
      </c>
      <c r="GW192" s="14">
        <v>1</v>
      </c>
      <c r="GZ192" s="14">
        <v>35.369999999999997</v>
      </c>
      <c r="HA192" s="14">
        <v>5.89</v>
      </c>
      <c r="HB192" s="14">
        <v>175.14999999999998</v>
      </c>
      <c r="HC192" s="14">
        <v>27.02</v>
      </c>
      <c r="HD192" s="14">
        <v>13.91</v>
      </c>
      <c r="HE192" s="14">
        <v>13.74</v>
      </c>
      <c r="HG192" s="14">
        <v>155.64999999999998</v>
      </c>
      <c r="HL192" s="14">
        <v>63.400000000000006</v>
      </c>
      <c r="HN192" s="14">
        <v>96.04</v>
      </c>
      <c r="HO192" s="14">
        <v>267.59000000000003</v>
      </c>
      <c r="HP192" s="14">
        <v>84.98</v>
      </c>
      <c r="HQ192" s="14">
        <v>40.450000000000003</v>
      </c>
      <c r="HR192" s="14">
        <v>1</v>
      </c>
      <c r="HS192" s="14">
        <v>64.039999999999992</v>
      </c>
      <c r="HU192" s="14">
        <v>5.5</v>
      </c>
      <c r="HV192" s="14">
        <v>9.6999999999999993</v>
      </c>
      <c r="HW192" s="14">
        <v>85.359999999999985</v>
      </c>
      <c r="HY192" s="14">
        <v>30.7</v>
      </c>
      <c r="HZ192" s="14">
        <v>31.509999999999998</v>
      </c>
      <c r="IA192" s="14">
        <v>23.59</v>
      </c>
      <c r="IB192" s="14">
        <v>17.899999999999999</v>
      </c>
      <c r="IC192" s="14">
        <v>25.990000000000002</v>
      </c>
      <c r="ID192" s="14">
        <v>373.53</v>
      </c>
      <c r="IE192" s="26">
        <f t="shared" si="11"/>
        <v>14041.240000000003</v>
      </c>
      <c r="IF192" s="27">
        <f t="shared" si="12"/>
        <v>1784</v>
      </c>
      <c r="IG192" s="27">
        <f t="shared" si="13"/>
        <v>12257.240000000003</v>
      </c>
      <c r="IH192" s="26">
        <v>9867.7076000000015</v>
      </c>
      <c r="II192" s="27">
        <v>1348.4636000000005</v>
      </c>
      <c r="IJ192" s="27">
        <f t="shared" si="14"/>
        <v>8519.2440000000006</v>
      </c>
    </row>
    <row r="193" spans="1:244" x14ac:dyDescent="0.2">
      <c r="A193" s="14" t="s">
        <v>200</v>
      </c>
      <c r="B193" s="14" t="str">
        <f t="shared" si="10"/>
        <v>37</v>
      </c>
      <c r="C193" s="14">
        <v>37012</v>
      </c>
      <c r="D193" s="14" t="s">
        <v>212</v>
      </c>
      <c r="I193" s="14">
        <v>9.23</v>
      </c>
      <c r="K193" s="14">
        <v>58.45</v>
      </c>
      <c r="O193" s="14">
        <v>11.22</v>
      </c>
      <c r="AD193" s="14">
        <v>28.04</v>
      </c>
      <c r="AF193" s="14">
        <v>121.73</v>
      </c>
      <c r="AU193" s="14">
        <v>4.58</v>
      </c>
      <c r="BF193" s="14">
        <v>119.33000000000001</v>
      </c>
      <c r="BK193" s="14">
        <v>27.869999999999997</v>
      </c>
      <c r="BM193" s="14">
        <v>2</v>
      </c>
      <c r="CE193" s="14">
        <v>2</v>
      </c>
      <c r="CM193" s="14">
        <v>1</v>
      </c>
      <c r="CT193" s="14">
        <v>14.15</v>
      </c>
      <c r="CU193" s="14">
        <v>4.5</v>
      </c>
      <c r="DF193" s="14">
        <v>32.200000000000003</v>
      </c>
      <c r="DJ193" s="14">
        <v>3</v>
      </c>
      <c r="DK193" s="14">
        <v>24.05</v>
      </c>
      <c r="DL193" s="14">
        <v>35.46</v>
      </c>
      <c r="DM193" s="14">
        <v>1</v>
      </c>
      <c r="DO193" s="14">
        <v>9</v>
      </c>
      <c r="DQ193" s="14">
        <v>2</v>
      </c>
      <c r="DR193" s="14">
        <v>13.75</v>
      </c>
      <c r="DS193" s="14">
        <v>0</v>
      </c>
      <c r="DT193" s="14">
        <v>14.29</v>
      </c>
      <c r="DX193" s="14">
        <v>2</v>
      </c>
      <c r="DZ193" s="14">
        <v>22.689999999999998</v>
      </c>
      <c r="EA193" s="14">
        <v>9.17</v>
      </c>
      <c r="ED193" s="14">
        <v>6.9</v>
      </c>
      <c r="EE193" s="14">
        <v>3</v>
      </c>
      <c r="EF193" s="14">
        <v>13</v>
      </c>
      <c r="EG193" s="14">
        <v>1.99</v>
      </c>
      <c r="EH193" s="14">
        <v>1</v>
      </c>
      <c r="EL193" s="14">
        <v>11.75</v>
      </c>
      <c r="ET193" s="14">
        <v>2.5</v>
      </c>
      <c r="EZ193" s="14">
        <v>34.53</v>
      </c>
      <c r="FB193" s="14">
        <v>27.45</v>
      </c>
      <c r="FM193" s="14">
        <v>3</v>
      </c>
      <c r="FN193" s="14">
        <v>1</v>
      </c>
      <c r="FP193" s="14">
        <v>29.5</v>
      </c>
      <c r="FT193" s="14">
        <v>1</v>
      </c>
      <c r="FU193" s="14">
        <v>1</v>
      </c>
      <c r="FW193" s="14">
        <v>1</v>
      </c>
      <c r="FX193" s="14">
        <v>8</v>
      </c>
      <c r="FY193" s="14">
        <v>0.96</v>
      </c>
      <c r="FZ193" s="14">
        <v>4</v>
      </c>
      <c r="GA193" s="14">
        <v>5</v>
      </c>
      <c r="GD193" s="14">
        <v>7.33</v>
      </c>
      <c r="GF193" s="14">
        <v>1</v>
      </c>
      <c r="GL193" s="14">
        <v>1</v>
      </c>
      <c r="GM193" s="14">
        <v>4</v>
      </c>
      <c r="GN193" s="14">
        <v>1</v>
      </c>
      <c r="HB193" s="14">
        <v>3</v>
      </c>
      <c r="HC193" s="14">
        <v>1.58</v>
      </c>
      <c r="HD193" s="14">
        <v>0</v>
      </c>
      <c r="HG193" s="14">
        <v>13.98</v>
      </c>
      <c r="HL193" s="14">
        <v>2</v>
      </c>
      <c r="HO193" s="14">
        <v>17</v>
      </c>
      <c r="HP193" s="14">
        <v>3</v>
      </c>
      <c r="HY193" s="14">
        <v>1.55</v>
      </c>
      <c r="IA193" s="14">
        <v>2.4500000000000002</v>
      </c>
      <c r="IC193" s="14">
        <v>1</v>
      </c>
      <c r="ID193" s="14">
        <v>21.049999999999997</v>
      </c>
      <c r="IE193" s="26">
        <f t="shared" si="11"/>
        <v>810.23</v>
      </c>
      <c r="IF193" s="27">
        <f t="shared" si="12"/>
        <v>404.1</v>
      </c>
      <c r="IG193" s="27">
        <f t="shared" si="13"/>
        <v>406.13</v>
      </c>
      <c r="IH193" s="26">
        <v>800.84960000000012</v>
      </c>
      <c r="II193" s="27">
        <v>456.5496</v>
      </c>
      <c r="IJ193" s="27">
        <f t="shared" si="14"/>
        <v>344.30000000000013</v>
      </c>
    </row>
    <row r="194" spans="1:244" x14ac:dyDescent="0.2">
      <c r="A194" s="14" t="s">
        <v>200</v>
      </c>
      <c r="B194" s="14" t="str">
        <f t="shared" si="10"/>
        <v>37</v>
      </c>
      <c r="C194" s="14">
        <v>37013</v>
      </c>
      <c r="D194" s="14" t="s">
        <v>213</v>
      </c>
      <c r="I194" s="14">
        <v>47.24</v>
      </c>
      <c r="K194" s="14">
        <v>2.5099999999999998</v>
      </c>
      <c r="M194" s="14">
        <v>8.4600000000000009</v>
      </c>
      <c r="O194" s="14">
        <v>12</v>
      </c>
      <c r="X194" s="14">
        <v>1</v>
      </c>
      <c r="AD194" s="14">
        <v>1</v>
      </c>
      <c r="AQ194" s="14">
        <v>7.9</v>
      </c>
      <c r="AR194" s="14">
        <v>12.72</v>
      </c>
      <c r="BK194" s="14">
        <v>5</v>
      </c>
      <c r="BL194" s="14">
        <v>2</v>
      </c>
      <c r="BM194" s="14">
        <v>17.47</v>
      </c>
      <c r="BN194" s="14">
        <v>3.38</v>
      </c>
      <c r="CT194" s="14">
        <v>3.96</v>
      </c>
      <c r="CU194" s="14">
        <v>7.1</v>
      </c>
      <c r="CV194" s="14">
        <v>1</v>
      </c>
      <c r="DF194" s="14">
        <v>11.3</v>
      </c>
      <c r="DJ194" s="14">
        <v>15.33</v>
      </c>
      <c r="DK194" s="14">
        <v>6.6899999999999995</v>
      </c>
      <c r="DL194" s="14">
        <v>11</v>
      </c>
      <c r="DN194" s="14">
        <v>1</v>
      </c>
      <c r="DO194" s="14">
        <v>16</v>
      </c>
      <c r="DR194" s="14">
        <v>4</v>
      </c>
      <c r="DU194" s="14">
        <v>1</v>
      </c>
      <c r="DW194" s="14">
        <v>4.66</v>
      </c>
      <c r="DZ194" s="14">
        <v>15.110000000000001</v>
      </c>
      <c r="EA194" s="14">
        <v>3.11</v>
      </c>
      <c r="EB194" s="14">
        <v>1</v>
      </c>
      <c r="EC194" s="14">
        <v>1</v>
      </c>
      <c r="ED194" s="14">
        <v>6</v>
      </c>
      <c r="EE194" s="14">
        <v>3.12</v>
      </c>
      <c r="EF194" s="14">
        <v>6</v>
      </c>
      <c r="EG194" s="14">
        <v>6.01</v>
      </c>
      <c r="EK194" s="14">
        <v>2</v>
      </c>
      <c r="EL194" s="14">
        <v>6</v>
      </c>
      <c r="ES194" s="14">
        <v>6.74</v>
      </c>
      <c r="ET194" s="14">
        <v>3</v>
      </c>
      <c r="EW194" s="14">
        <v>4.26</v>
      </c>
      <c r="EZ194" s="14">
        <v>24.990000000000002</v>
      </c>
      <c r="FB194" s="14">
        <v>11.42</v>
      </c>
      <c r="FM194" s="14">
        <v>1</v>
      </c>
      <c r="FN194" s="14">
        <v>2</v>
      </c>
      <c r="FP194" s="14">
        <v>4.99</v>
      </c>
      <c r="FT194" s="14">
        <v>1</v>
      </c>
      <c r="FU194" s="14">
        <v>2</v>
      </c>
      <c r="FX194" s="14">
        <v>5.75</v>
      </c>
      <c r="FY194" s="14">
        <v>2</v>
      </c>
      <c r="GA194" s="14">
        <v>3.02</v>
      </c>
      <c r="GC194" s="14">
        <v>1</v>
      </c>
      <c r="GD194" s="14">
        <v>6</v>
      </c>
      <c r="GJ194" s="14">
        <v>2</v>
      </c>
      <c r="GM194" s="14">
        <v>6.01</v>
      </c>
      <c r="GN194" s="14">
        <v>3</v>
      </c>
      <c r="GO194" s="14">
        <v>1</v>
      </c>
      <c r="GT194" s="14">
        <v>1.98</v>
      </c>
      <c r="HB194" s="14">
        <v>3.78</v>
      </c>
      <c r="HC194" s="14">
        <v>1</v>
      </c>
      <c r="HG194" s="14">
        <v>1</v>
      </c>
      <c r="HL194" s="14">
        <v>1</v>
      </c>
      <c r="HO194" s="14">
        <v>1</v>
      </c>
      <c r="HP194" s="14">
        <v>1</v>
      </c>
      <c r="HS194" s="14">
        <v>0.25</v>
      </c>
      <c r="IA194" s="14">
        <v>3.7</v>
      </c>
      <c r="ID194" s="14">
        <v>8</v>
      </c>
      <c r="IE194" s="26">
        <f t="shared" si="11"/>
        <v>366.96000000000004</v>
      </c>
      <c r="IF194" s="27">
        <f t="shared" si="12"/>
        <v>132.74</v>
      </c>
      <c r="IG194" s="27">
        <f t="shared" si="13"/>
        <v>234.22000000000003</v>
      </c>
      <c r="IH194" s="26">
        <v>340.30039999999985</v>
      </c>
      <c r="II194" s="27">
        <v>156.39840000000004</v>
      </c>
      <c r="IJ194" s="27">
        <f t="shared" si="14"/>
        <v>183.90199999999982</v>
      </c>
    </row>
    <row r="195" spans="1:244" x14ac:dyDescent="0.2">
      <c r="A195" s="14" t="s">
        <v>200</v>
      </c>
      <c r="B195" s="14" t="str">
        <f t="shared" si="10"/>
        <v>37</v>
      </c>
      <c r="C195" s="14">
        <v>37014</v>
      </c>
      <c r="D195" s="14" t="s">
        <v>214</v>
      </c>
      <c r="F195" s="14">
        <v>0.75</v>
      </c>
      <c r="O195" s="14">
        <v>10.65</v>
      </c>
      <c r="W195" s="14">
        <v>11.63</v>
      </c>
      <c r="AD195" s="14">
        <v>1</v>
      </c>
      <c r="AY195" s="14">
        <v>1</v>
      </c>
      <c r="BU195" s="14">
        <v>1</v>
      </c>
      <c r="CT195" s="14">
        <v>1</v>
      </c>
      <c r="CV195" s="14">
        <v>2</v>
      </c>
      <c r="DF195" s="14">
        <v>2.0699999999999998</v>
      </c>
      <c r="DK195" s="14">
        <v>4.82</v>
      </c>
      <c r="DL195" s="14">
        <v>10.17</v>
      </c>
      <c r="DM195" s="14">
        <v>11.71</v>
      </c>
      <c r="DO195" s="14">
        <v>10.06</v>
      </c>
      <c r="DR195" s="14">
        <v>1</v>
      </c>
      <c r="DZ195" s="14">
        <v>6.42</v>
      </c>
      <c r="EA195" s="14">
        <v>7.27</v>
      </c>
      <c r="EB195" s="14">
        <v>1</v>
      </c>
      <c r="ED195" s="14">
        <v>12.87</v>
      </c>
      <c r="EE195" s="14">
        <v>1</v>
      </c>
      <c r="EF195" s="14">
        <v>2</v>
      </c>
      <c r="EK195" s="14">
        <v>13.34</v>
      </c>
      <c r="ET195" s="14">
        <v>1</v>
      </c>
      <c r="EZ195" s="14">
        <v>17.47</v>
      </c>
      <c r="FB195" s="14">
        <v>12.43</v>
      </c>
      <c r="FX195" s="14">
        <v>0</v>
      </c>
      <c r="FZ195" s="14">
        <v>2</v>
      </c>
      <c r="GC195" s="14">
        <v>1</v>
      </c>
      <c r="GD195" s="14">
        <v>2</v>
      </c>
      <c r="GJ195" s="14">
        <v>1</v>
      </c>
      <c r="GL195" s="14">
        <v>1</v>
      </c>
      <c r="GN195" s="14">
        <v>1</v>
      </c>
      <c r="HC195" s="14">
        <v>1</v>
      </c>
      <c r="HL195" s="14">
        <v>1</v>
      </c>
      <c r="HO195" s="14">
        <v>3.96</v>
      </c>
      <c r="HP195" s="14">
        <v>2</v>
      </c>
      <c r="HS195" s="14">
        <v>40.059999999999995</v>
      </c>
      <c r="HW195" s="14">
        <v>2</v>
      </c>
      <c r="ID195" s="14">
        <v>6.96</v>
      </c>
      <c r="IE195" s="26">
        <f t="shared" si="11"/>
        <v>208.64000000000004</v>
      </c>
      <c r="IF195" s="27">
        <f t="shared" si="12"/>
        <v>28.28</v>
      </c>
      <c r="IG195" s="27">
        <f t="shared" si="13"/>
        <v>180.36000000000004</v>
      </c>
      <c r="IH195" s="26">
        <v>239.80720000000002</v>
      </c>
      <c r="II195" s="27">
        <v>27.899200000000004</v>
      </c>
      <c r="IJ195" s="27">
        <f t="shared" si="14"/>
        <v>211.90800000000002</v>
      </c>
    </row>
    <row r="196" spans="1:244" x14ac:dyDescent="0.2">
      <c r="A196" s="14" t="s">
        <v>200</v>
      </c>
      <c r="B196" s="14" t="str">
        <f t="shared" si="10"/>
        <v>37</v>
      </c>
      <c r="C196" s="14">
        <v>37015</v>
      </c>
      <c r="D196" s="14" t="s">
        <v>215</v>
      </c>
      <c r="P196" s="14">
        <v>2.75</v>
      </c>
      <c r="AD196" s="14">
        <v>5</v>
      </c>
      <c r="AG196" s="14">
        <v>1</v>
      </c>
      <c r="AS196" s="14">
        <v>3.87</v>
      </c>
      <c r="BF196" s="14">
        <v>9.4499999999999993</v>
      </c>
      <c r="BK196" s="14">
        <v>1</v>
      </c>
      <c r="BM196" s="14">
        <v>1</v>
      </c>
      <c r="BZ196" s="14">
        <v>16.440000000000001</v>
      </c>
      <c r="CA196" s="14">
        <v>271.58</v>
      </c>
      <c r="CC196" s="14">
        <v>29.28</v>
      </c>
      <c r="CD196" s="14">
        <v>5.92</v>
      </c>
      <c r="CS196" s="14">
        <v>37.42</v>
      </c>
      <c r="CT196" s="14">
        <v>12.200000000000001</v>
      </c>
      <c r="CU196" s="14">
        <v>1</v>
      </c>
      <c r="CV196" s="14">
        <v>16.329999999999998</v>
      </c>
      <c r="CZ196" s="14">
        <v>13.93</v>
      </c>
      <c r="DB196" s="14">
        <v>89.28</v>
      </c>
      <c r="DF196" s="14">
        <v>7.17</v>
      </c>
      <c r="DG196" s="14">
        <v>0</v>
      </c>
      <c r="DJ196" s="14">
        <v>2</v>
      </c>
      <c r="DK196" s="14">
        <v>11.83</v>
      </c>
      <c r="DL196" s="14">
        <v>46.65</v>
      </c>
      <c r="DM196" s="14">
        <v>17.22</v>
      </c>
      <c r="DO196" s="14">
        <v>19</v>
      </c>
      <c r="DR196" s="14">
        <v>7.25</v>
      </c>
      <c r="DX196" s="14">
        <v>1</v>
      </c>
      <c r="DZ196" s="14">
        <v>4.2300000000000004</v>
      </c>
      <c r="EA196" s="14">
        <v>12.67</v>
      </c>
      <c r="EB196" s="14">
        <v>7.01</v>
      </c>
      <c r="ED196" s="14">
        <v>1</v>
      </c>
      <c r="EF196" s="14">
        <v>4.58</v>
      </c>
      <c r="EG196" s="14">
        <v>1</v>
      </c>
      <c r="EH196" s="14">
        <v>6</v>
      </c>
      <c r="EK196" s="14">
        <v>6.02</v>
      </c>
      <c r="EL196" s="14">
        <v>56.75</v>
      </c>
      <c r="ET196" s="14">
        <v>2</v>
      </c>
      <c r="EV196" s="14">
        <v>1</v>
      </c>
      <c r="EZ196" s="14">
        <v>18</v>
      </c>
      <c r="FA196" s="14">
        <v>2</v>
      </c>
      <c r="FB196" s="14">
        <v>8.77</v>
      </c>
      <c r="FM196" s="14">
        <v>3</v>
      </c>
      <c r="FT196" s="14">
        <v>4</v>
      </c>
      <c r="FU196" s="14">
        <v>1</v>
      </c>
      <c r="FW196" s="14">
        <v>5</v>
      </c>
      <c r="FX196" s="14">
        <v>3</v>
      </c>
      <c r="FZ196" s="14">
        <v>4</v>
      </c>
      <c r="GA196" s="14">
        <v>11.88</v>
      </c>
      <c r="GC196" s="14">
        <v>13.75</v>
      </c>
      <c r="GD196" s="14">
        <v>15</v>
      </c>
      <c r="GF196" s="14">
        <v>2</v>
      </c>
      <c r="GJ196" s="14">
        <v>1</v>
      </c>
      <c r="GM196" s="14">
        <v>1</v>
      </c>
      <c r="GN196" s="14">
        <v>4</v>
      </c>
      <c r="GT196" s="14">
        <v>3.72</v>
      </c>
      <c r="GW196" s="14">
        <v>2</v>
      </c>
      <c r="HB196" s="14">
        <v>6.11</v>
      </c>
      <c r="HC196" s="14">
        <v>1</v>
      </c>
      <c r="HG196" s="14">
        <v>8</v>
      </c>
      <c r="HL196" s="14">
        <v>1</v>
      </c>
      <c r="HO196" s="14">
        <v>6.38</v>
      </c>
      <c r="HP196" s="14">
        <v>3</v>
      </c>
      <c r="HS196" s="14">
        <v>14.61</v>
      </c>
      <c r="HW196" s="14">
        <v>3</v>
      </c>
      <c r="HY196" s="14">
        <v>2</v>
      </c>
      <c r="IB196" s="14">
        <v>2</v>
      </c>
      <c r="ID196" s="14">
        <v>8.6900000000000013</v>
      </c>
      <c r="IE196" s="26">
        <f t="shared" si="11"/>
        <v>890.74000000000012</v>
      </c>
      <c r="IF196" s="27">
        <f t="shared" si="12"/>
        <v>517.45000000000005</v>
      </c>
      <c r="IG196" s="27">
        <f t="shared" si="13"/>
        <v>373.29000000000008</v>
      </c>
      <c r="IH196" s="26">
        <v>733.03879999999992</v>
      </c>
      <c r="II196" s="27">
        <v>501.07880000000011</v>
      </c>
      <c r="IJ196" s="27">
        <f t="shared" si="14"/>
        <v>231.95999999999981</v>
      </c>
    </row>
    <row r="197" spans="1:244" x14ac:dyDescent="0.2">
      <c r="A197" s="14" t="s">
        <v>200</v>
      </c>
      <c r="B197" s="14" t="str">
        <f t="shared" ref="B197:B260" si="15">LEFT(C197,2)</f>
        <v>37</v>
      </c>
      <c r="C197" s="14">
        <v>37016</v>
      </c>
      <c r="D197" s="14" t="s">
        <v>216</v>
      </c>
      <c r="I197" s="14">
        <v>56.83</v>
      </c>
      <c r="O197" s="14">
        <v>19.95</v>
      </c>
      <c r="W197" s="14">
        <v>3.16</v>
      </c>
      <c r="X197" s="14">
        <v>21.05</v>
      </c>
      <c r="AD197" s="14">
        <v>10.29</v>
      </c>
      <c r="AF197" s="14">
        <v>5.0999999999999996</v>
      </c>
      <c r="AG197" s="14">
        <v>34.730000000000004</v>
      </c>
      <c r="AJ197" s="14">
        <v>0.57999999999999996</v>
      </c>
      <c r="AL197" s="14">
        <v>37.71</v>
      </c>
      <c r="AN197" s="14">
        <v>5.9</v>
      </c>
      <c r="AQ197" s="14">
        <v>17.89</v>
      </c>
      <c r="AR197" s="14">
        <v>103.9</v>
      </c>
      <c r="AS197" s="14">
        <v>2.65</v>
      </c>
      <c r="AZ197" s="14">
        <v>12.92</v>
      </c>
      <c r="BC197" s="14">
        <v>15.79</v>
      </c>
      <c r="BE197" s="14">
        <v>3.83</v>
      </c>
      <c r="BF197" s="14">
        <v>57.47</v>
      </c>
      <c r="BJ197" s="14">
        <v>49.37</v>
      </c>
      <c r="BK197" s="14">
        <v>43.03</v>
      </c>
      <c r="BM197" s="14">
        <v>86.63</v>
      </c>
      <c r="BO197" s="14">
        <v>2</v>
      </c>
      <c r="BX197" s="14">
        <v>2.8</v>
      </c>
      <c r="BY197" s="14">
        <v>0.75</v>
      </c>
      <c r="BZ197" s="14">
        <v>97.33</v>
      </c>
      <c r="CA197" s="14">
        <v>45.73</v>
      </c>
      <c r="CB197" s="14">
        <v>209.93</v>
      </c>
      <c r="CC197" s="14">
        <v>5</v>
      </c>
      <c r="CD197" s="14">
        <v>44.34</v>
      </c>
      <c r="CE197" s="14">
        <v>205.67</v>
      </c>
      <c r="CL197" s="14">
        <v>35.81</v>
      </c>
      <c r="CM197" s="14">
        <v>30.78</v>
      </c>
      <c r="CO197" s="14">
        <v>1</v>
      </c>
      <c r="CT197" s="14">
        <v>11.379999999999999</v>
      </c>
      <c r="CU197" s="14">
        <v>1</v>
      </c>
      <c r="CV197" s="14">
        <v>0</v>
      </c>
      <c r="CY197" s="14">
        <v>0</v>
      </c>
      <c r="CZ197" s="14">
        <v>1.59</v>
      </c>
      <c r="DA197" s="14">
        <v>1.42</v>
      </c>
      <c r="DB197" s="14">
        <v>16.760000000000002</v>
      </c>
      <c r="DC197" s="14">
        <v>8.2899999999999991</v>
      </c>
      <c r="DF197" s="14">
        <v>12.25</v>
      </c>
      <c r="DG197" s="14">
        <v>29.7</v>
      </c>
      <c r="DJ197" s="14">
        <v>3</v>
      </c>
      <c r="DK197" s="14">
        <v>26.54</v>
      </c>
      <c r="DL197" s="14">
        <v>26.25</v>
      </c>
      <c r="DM197" s="14">
        <v>9.6</v>
      </c>
      <c r="DO197" s="14">
        <v>18</v>
      </c>
      <c r="DP197" s="14">
        <v>41.92</v>
      </c>
      <c r="DR197" s="14">
        <v>52.22</v>
      </c>
      <c r="DS197" s="14">
        <v>14.74</v>
      </c>
      <c r="DT197" s="14">
        <v>7.56</v>
      </c>
      <c r="DU197" s="14">
        <v>61.96</v>
      </c>
      <c r="DV197" s="14">
        <v>1</v>
      </c>
      <c r="DW197" s="14">
        <v>58.55</v>
      </c>
      <c r="DX197" s="14">
        <v>180.95999999999998</v>
      </c>
      <c r="DY197" s="14">
        <v>60.93</v>
      </c>
      <c r="DZ197" s="14">
        <v>17.939999999999998</v>
      </c>
      <c r="EA197" s="14">
        <v>32.270000000000003</v>
      </c>
      <c r="EB197" s="14">
        <v>1</v>
      </c>
      <c r="ED197" s="14">
        <v>55.559999999999995</v>
      </c>
      <c r="EE197" s="14">
        <v>45.55</v>
      </c>
      <c r="EF197" s="14">
        <v>338.47999999999996</v>
      </c>
      <c r="EG197" s="14">
        <v>12.74</v>
      </c>
      <c r="EH197" s="14">
        <v>2</v>
      </c>
      <c r="EK197" s="14">
        <v>5.67</v>
      </c>
      <c r="EL197" s="14">
        <v>89.86</v>
      </c>
      <c r="ES197" s="14">
        <v>42.71</v>
      </c>
      <c r="ET197" s="14">
        <v>1</v>
      </c>
      <c r="EW197" s="14">
        <v>4.18</v>
      </c>
      <c r="EZ197" s="14">
        <v>94.97999999999999</v>
      </c>
      <c r="FA197" s="14">
        <v>54.93</v>
      </c>
      <c r="FB197" s="14">
        <v>55.959999999999994</v>
      </c>
      <c r="FM197" s="14">
        <v>100.69</v>
      </c>
      <c r="FN197" s="14">
        <v>7</v>
      </c>
      <c r="FP197" s="14">
        <v>16</v>
      </c>
      <c r="FQ197" s="14">
        <v>1</v>
      </c>
      <c r="FT197" s="14">
        <v>1</v>
      </c>
      <c r="FU197" s="14">
        <v>1</v>
      </c>
      <c r="FW197" s="14">
        <v>5.5</v>
      </c>
      <c r="FX197" s="14">
        <v>25</v>
      </c>
      <c r="FY197" s="14">
        <v>3</v>
      </c>
      <c r="FZ197" s="14">
        <v>3</v>
      </c>
      <c r="GA197" s="14">
        <v>16.990000000000002</v>
      </c>
      <c r="GC197" s="14">
        <v>4</v>
      </c>
      <c r="GD197" s="14">
        <v>23.97</v>
      </c>
      <c r="GH197" s="14">
        <v>1</v>
      </c>
      <c r="GJ197" s="14">
        <v>24.88</v>
      </c>
      <c r="GK197" s="14">
        <v>1</v>
      </c>
      <c r="GL197" s="14">
        <v>1</v>
      </c>
      <c r="GM197" s="14">
        <v>11.19</v>
      </c>
      <c r="GN197" s="14">
        <v>3</v>
      </c>
      <c r="GQ197" s="14">
        <v>13.78</v>
      </c>
      <c r="GT197" s="14">
        <v>8.1999999999999993</v>
      </c>
      <c r="GW197" s="14">
        <v>3</v>
      </c>
      <c r="HB197" s="14">
        <v>5</v>
      </c>
      <c r="HC197" s="14">
        <v>8.44</v>
      </c>
      <c r="HG197" s="14">
        <v>4</v>
      </c>
      <c r="HL197" s="14">
        <v>4</v>
      </c>
      <c r="HO197" s="14">
        <v>15.719999999999999</v>
      </c>
      <c r="HP197" s="14">
        <v>16</v>
      </c>
      <c r="HS197" s="14">
        <v>24.01</v>
      </c>
      <c r="HW197" s="14">
        <v>5</v>
      </c>
      <c r="IB197" s="14">
        <v>1</v>
      </c>
      <c r="IC197" s="14">
        <v>3</v>
      </c>
      <c r="ID197" s="14">
        <v>16.619999999999997</v>
      </c>
      <c r="IE197" s="26">
        <f t="shared" ref="IE197:IE260" si="16">SUM(E197:ID197)</f>
        <v>3148.3599999999997</v>
      </c>
      <c r="IF197" s="27">
        <f t="shared" ref="IF197:IF260" si="17">SUM(I197:DD197)</f>
        <v>1310.3599999999999</v>
      </c>
      <c r="IG197" s="27">
        <f t="shared" ref="IG197:IG260" si="18">IE197-IF197</f>
        <v>1837.9999999999998</v>
      </c>
      <c r="IH197" s="26">
        <v>2380.4908000000009</v>
      </c>
      <c r="II197" s="27">
        <v>1034.6088000000002</v>
      </c>
      <c r="IJ197" s="27">
        <f t="shared" ref="IJ197:IJ260" si="19">IH197-II197</f>
        <v>1345.8820000000007</v>
      </c>
    </row>
    <row r="198" spans="1:244" x14ac:dyDescent="0.2">
      <c r="A198" s="14" t="s">
        <v>200</v>
      </c>
      <c r="B198" s="14" t="str">
        <f t="shared" si="15"/>
        <v>37</v>
      </c>
      <c r="C198" s="14">
        <v>37017</v>
      </c>
      <c r="D198" s="14" t="s">
        <v>217</v>
      </c>
      <c r="K198" s="14">
        <v>21.29</v>
      </c>
      <c r="O198" s="14">
        <v>9</v>
      </c>
      <c r="P198" s="14">
        <v>1</v>
      </c>
      <c r="W198" s="14">
        <v>11.23</v>
      </c>
      <c r="X198" s="14">
        <v>19.309999999999999</v>
      </c>
      <c r="AD198" s="14">
        <v>5</v>
      </c>
      <c r="AF198" s="14">
        <v>2</v>
      </c>
      <c r="AJ198" s="14">
        <v>8.1999999999999993</v>
      </c>
      <c r="AL198" s="14">
        <v>5</v>
      </c>
      <c r="AM198" s="14">
        <v>150.85</v>
      </c>
      <c r="AN198" s="14">
        <v>46.4</v>
      </c>
      <c r="AQ198" s="14">
        <v>143.73000000000002</v>
      </c>
      <c r="AR198" s="14">
        <v>81.680000000000007</v>
      </c>
      <c r="BB198" s="14">
        <v>128</v>
      </c>
      <c r="BF198" s="14">
        <v>61.39</v>
      </c>
      <c r="BG198" s="14">
        <v>14.29</v>
      </c>
      <c r="BJ198" s="14">
        <v>55.95</v>
      </c>
      <c r="BK198" s="14">
        <v>55.3</v>
      </c>
      <c r="BL198" s="14">
        <v>59.35</v>
      </c>
      <c r="BM198" s="14">
        <v>39.74</v>
      </c>
      <c r="BO198" s="14">
        <v>1</v>
      </c>
      <c r="BS198" s="14">
        <v>2.19</v>
      </c>
      <c r="BU198" s="14">
        <v>16.309999999999999</v>
      </c>
      <c r="BW198" s="14">
        <v>3</v>
      </c>
      <c r="BZ198" s="14">
        <v>7</v>
      </c>
      <c r="CA198" s="14">
        <v>112.06</v>
      </c>
      <c r="CB198" s="14">
        <v>138.66</v>
      </c>
      <c r="CC198" s="14">
        <v>46.099999999999994</v>
      </c>
      <c r="CE198" s="14">
        <v>14</v>
      </c>
      <c r="CG198" s="14">
        <v>7.87</v>
      </c>
      <c r="CH198" s="14">
        <v>17.34</v>
      </c>
      <c r="CR198" s="14">
        <v>1</v>
      </c>
      <c r="CS198" s="14">
        <v>20.059999999999999</v>
      </c>
      <c r="CT198" s="14">
        <v>11</v>
      </c>
      <c r="CU198" s="14">
        <v>19.899999999999999</v>
      </c>
      <c r="DA198" s="14">
        <v>133.38</v>
      </c>
      <c r="DC198" s="14">
        <v>4</v>
      </c>
      <c r="DF198" s="14">
        <v>31.95</v>
      </c>
      <c r="DK198" s="14">
        <v>36</v>
      </c>
      <c r="DL198" s="14">
        <v>52.56</v>
      </c>
      <c r="DM198" s="14">
        <v>15</v>
      </c>
      <c r="DN198" s="14">
        <v>9.44</v>
      </c>
      <c r="DO198" s="14">
        <v>21.54</v>
      </c>
      <c r="DP198" s="14">
        <v>5.34</v>
      </c>
      <c r="DQ198" s="14">
        <v>2</v>
      </c>
      <c r="DR198" s="14">
        <v>31.08</v>
      </c>
      <c r="DT198" s="14">
        <v>11.86</v>
      </c>
      <c r="DU198" s="14">
        <v>46.95</v>
      </c>
      <c r="DV198" s="14">
        <v>1</v>
      </c>
      <c r="DW198" s="14">
        <v>75.41</v>
      </c>
      <c r="DX198" s="14">
        <v>68.680000000000007</v>
      </c>
      <c r="DZ198" s="14">
        <v>36.07</v>
      </c>
      <c r="EA198" s="14">
        <v>2.6</v>
      </c>
      <c r="EB198" s="14">
        <v>2</v>
      </c>
      <c r="ED198" s="14">
        <v>9</v>
      </c>
      <c r="EE198" s="14">
        <v>4</v>
      </c>
      <c r="EF198" s="14">
        <v>15.86</v>
      </c>
      <c r="EG198" s="14">
        <v>10.75</v>
      </c>
      <c r="EH198" s="14">
        <v>1</v>
      </c>
      <c r="EK198" s="14">
        <v>27.88</v>
      </c>
      <c r="EL198" s="14">
        <v>75.820000000000007</v>
      </c>
      <c r="ER198" s="14">
        <v>4</v>
      </c>
      <c r="ET198" s="14">
        <v>5</v>
      </c>
      <c r="EZ198" s="14">
        <v>27.88</v>
      </c>
      <c r="FA198" s="14">
        <v>9.17</v>
      </c>
      <c r="FB198" s="14">
        <v>34.44</v>
      </c>
      <c r="FE198" s="14">
        <v>1</v>
      </c>
      <c r="FL198" s="14">
        <v>4.67</v>
      </c>
      <c r="FM198" s="14">
        <v>4</v>
      </c>
      <c r="FP198" s="14">
        <v>16.989999999999998</v>
      </c>
      <c r="FQ198" s="14">
        <v>0</v>
      </c>
      <c r="FU198" s="14">
        <v>2</v>
      </c>
      <c r="FW198" s="14">
        <v>6</v>
      </c>
      <c r="FX198" s="14">
        <v>20</v>
      </c>
      <c r="FY198" s="14">
        <v>3</v>
      </c>
      <c r="FZ198" s="14">
        <v>1</v>
      </c>
      <c r="GA198" s="14">
        <v>7</v>
      </c>
      <c r="GC198" s="14">
        <v>115.51</v>
      </c>
      <c r="GD198" s="14">
        <v>13</v>
      </c>
      <c r="GE198" s="14">
        <v>1.65</v>
      </c>
      <c r="GH198" s="14">
        <v>1</v>
      </c>
      <c r="GJ198" s="14">
        <v>6</v>
      </c>
      <c r="GK198" s="14">
        <v>2</v>
      </c>
      <c r="GL198" s="14">
        <v>2.92</v>
      </c>
      <c r="GM198" s="14">
        <v>10.75</v>
      </c>
      <c r="GN198" s="14">
        <v>1</v>
      </c>
      <c r="GQ198" s="14">
        <v>5.03</v>
      </c>
      <c r="GT198" s="14">
        <v>33.869999999999997</v>
      </c>
      <c r="HB198" s="14">
        <v>119.66</v>
      </c>
      <c r="HC198" s="14">
        <v>4</v>
      </c>
      <c r="HE198" s="14">
        <v>0.17</v>
      </c>
      <c r="HG198" s="14">
        <v>1</v>
      </c>
      <c r="HL198" s="14">
        <v>6</v>
      </c>
      <c r="HO198" s="14">
        <v>14.28</v>
      </c>
      <c r="HP198" s="14">
        <v>5.68</v>
      </c>
      <c r="HW198" s="14">
        <v>1</v>
      </c>
      <c r="HZ198" s="14">
        <v>6.51</v>
      </c>
      <c r="IA198" s="14">
        <v>4</v>
      </c>
      <c r="IC198" s="14">
        <v>3</v>
      </c>
      <c r="ID198" s="14">
        <v>32.730000000000004</v>
      </c>
      <c r="IE198" s="26">
        <f t="shared" si="16"/>
        <v>2604.2800000000007</v>
      </c>
      <c r="IF198" s="27">
        <f t="shared" si="17"/>
        <v>1473.58</v>
      </c>
      <c r="IG198" s="27">
        <f t="shared" si="18"/>
        <v>1130.7000000000007</v>
      </c>
      <c r="IH198" s="26">
        <v>2069.1236000000004</v>
      </c>
      <c r="II198" s="27">
        <v>1412.3256000000003</v>
      </c>
      <c r="IJ198" s="27">
        <f t="shared" si="19"/>
        <v>656.798</v>
      </c>
    </row>
    <row r="199" spans="1:244" x14ac:dyDescent="0.2">
      <c r="A199" s="14" t="s">
        <v>200</v>
      </c>
      <c r="B199" s="14" t="str">
        <f t="shared" si="15"/>
        <v>37</v>
      </c>
      <c r="C199" s="14">
        <v>37019</v>
      </c>
      <c r="D199" s="14" t="s">
        <v>219</v>
      </c>
      <c r="F199" s="14">
        <v>15.58</v>
      </c>
      <c r="M199" s="14">
        <v>3</v>
      </c>
      <c r="O199" s="14">
        <v>54.989999999999995</v>
      </c>
      <c r="P199" s="14">
        <v>143.79</v>
      </c>
      <c r="T199" s="14">
        <v>11.14</v>
      </c>
      <c r="V199" s="14">
        <v>17.2</v>
      </c>
      <c r="W199" s="14">
        <v>3.04</v>
      </c>
      <c r="X199" s="14">
        <v>184.56</v>
      </c>
      <c r="AA199" s="14">
        <v>36.29</v>
      </c>
      <c r="AB199" s="14">
        <v>15.54</v>
      </c>
      <c r="AC199" s="14">
        <v>53.42</v>
      </c>
      <c r="AD199" s="14">
        <v>17.16</v>
      </c>
      <c r="AF199" s="14">
        <v>6.11</v>
      </c>
      <c r="AG199" s="14">
        <v>141.07999999999998</v>
      </c>
      <c r="AH199" s="14">
        <v>9.52</v>
      </c>
      <c r="AK199" s="14">
        <v>9</v>
      </c>
      <c r="AL199" s="14">
        <v>17.100000000000001</v>
      </c>
      <c r="AQ199" s="14">
        <v>9.25</v>
      </c>
      <c r="AR199" s="14">
        <v>58.429999999999993</v>
      </c>
      <c r="AV199" s="14">
        <v>0.69</v>
      </c>
      <c r="AX199" s="14">
        <v>1</v>
      </c>
      <c r="AY199" s="14">
        <v>19.75</v>
      </c>
      <c r="BE199" s="14">
        <v>12.86</v>
      </c>
      <c r="BF199" s="14">
        <v>41.230000000000004</v>
      </c>
      <c r="BJ199" s="14">
        <v>21.61</v>
      </c>
      <c r="BK199" s="14">
        <v>141.43</v>
      </c>
      <c r="BL199" s="14">
        <v>25.2</v>
      </c>
      <c r="BM199" s="14">
        <v>93.67</v>
      </c>
      <c r="BN199" s="14">
        <v>325.40999999999997</v>
      </c>
      <c r="BP199" s="14">
        <v>70.53</v>
      </c>
      <c r="BR199" s="14">
        <v>123.25</v>
      </c>
      <c r="BS199" s="14">
        <v>22.51</v>
      </c>
      <c r="BU199" s="14">
        <v>29</v>
      </c>
      <c r="BX199" s="14">
        <v>0.25</v>
      </c>
      <c r="BZ199" s="14">
        <v>3</v>
      </c>
      <c r="CA199" s="14">
        <v>39.770000000000003</v>
      </c>
      <c r="CB199" s="14">
        <v>274.04999999999995</v>
      </c>
      <c r="CD199" s="14">
        <v>6.99</v>
      </c>
      <c r="CE199" s="14">
        <v>169.32</v>
      </c>
      <c r="CH199" s="14">
        <v>87.89</v>
      </c>
      <c r="CJ199" s="14">
        <v>11.58</v>
      </c>
      <c r="CL199" s="14">
        <v>18.850000000000001</v>
      </c>
      <c r="CM199" s="14">
        <v>32</v>
      </c>
      <c r="CN199" s="14">
        <v>3.5</v>
      </c>
      <c r="CP199" s="14">
        <v>3.85</v>
      </c>
      <c r="CR199" s="14">
        <v>24.92</v>
      </c>
      <c r="CS199" s="14">
        <v>1</v>
      </c>
      <c r="CT199" s="14">
        <v>7.2899999999999991</v>
      </c>
      <c r="CU199" s="14">
        <v>22.62</v>
      </c>
      <c r="CV199" s="14">
        <v>0.69</v>
      </c>
      <c r="CZ199" s="14">
        <v>11.13</v>
      </c>
      <c r="DA199" s="14">
        <v>3</v>
      </c>
      <c r="DB199" s="14">
        <v>5</v>
      </c>
      <c r="DC199" s="14">
        <v>0</v>
      </c>
      <c r="DF199" s="14">
        <v>17.810000000000002</v>
      </c>
      <c r="DJ199" s="14">
        <v>33.1</v>
      </c>
      <c r="DK199" s="14">
        <v>272</v>
      </c>
      <c r="DL199" s="14">
        <v>131.68</v>
      </c>
      <c r="DM199" s="14">
        <v>76.08</v>
      </c>
      <c r="DN199" s="14">
        <v>19.560000000000002</v>
      </c>
      <c r="DO199" s="14">
        <v>42.14</v>
      </c>
      <c r="DP199" s="14">
        <v>42.81</v>
      </c>
      <c r="DQ199" s="14">
        <v>1</v>
      </c>
      <c r="DR199" s="14">
        <v>179.07999999999998</v>
      </c>
      <c r="DS199" s="14">
        <v>8.8000000000000007</v>
      </c>
      <c r="DT199" s="14">
        <v>74.48</v>
      </c>
      <c r="DU199" s="14">
        <v>260.76</v>
      </c>
      <c r="DV199" s="14">
        <v>64.75</v>
      </c>
      <c r="DW199" s="14">
        <v>306.84999999999997</v>
      </c>
      <c r="DX199" s="14">
        <v>184.02999999999997</v>
      </c>
      <c r="DY199" s="14">
        <v>144.28</v>
      </c>
      <c r="DZ199" s="14">
        <v>124.55000000000001</v>
      </c>
      <c r="EA199" s="14">
        <v>67.7</v>
      </c>
      <c r="EB199" s="14">
        <v>11.17</v>
      </c>
      <c r="EC199" s="14">
        <v>7.25</v>
      </c>
      <c r="ED199" s="14">
        <v>44.83</v>
      </c>
      <c r="EE199" s="14">
        <v>30.43</v>
      </c>
      <c r="EF199" s="14">
        <v>149.91</v>
      </c>
      <c r="EG199" s="14">
        <v>22.259999999999998</v>
      </c>
      <c r="EH199" s="14">
        <v>110.79</v>
      </c>
      <c r="EK199" s="14">
        <v>40.61</v>
      </c>
      <c r="EL199" s="14">
        <v>136.70000000000002</v>
      </c>
      <c r="ER199" s="14">
        <v>29.759999999999998</v>
      </c>
      <c r="ES199" s="14">
        <v>382.09000000000003</v>
      </c>
      <c r="ET199" s="14">
        <v>19.5</v>
      </c>
      <c r="EU199" s="14">
        <v>33.4</v>
      </c>
      <c r="EV199" s="14">
        <v>23.77</v>
      </c>
      <c r="EW199" s="14">
        <v>2</v>
      </c>
      <c r="EZ199" s="14">
        <v>414.74</v>
      </c>
      <c r="FA199" s="14">
        <v>53.14</v>
      </c>
      <c r="FB199" s="14">
        <v>83.490000000000009</v>
      </c>
      <c r="FC199" s="14">
        <v>5.79</v>
      </c>
      <c r="FE199" s="14">
        <v>1</v>
      </c>
      <c r="FF199" s="14">
        <v>4</v>
      </c>
      <c r="FG199" s="14">
        <v>0.08</v>
      </c>
      <c r="FI199" s="14">
        <v>0</v>
      </c>
      <c r="FL199" s="14">
        <v>3.45</v>
      </c>
      <c r="FM199" s="14">
        <v>286.97999999999996</v>
      </c>
      <c r="FN199" s="14">
        <v>37.340000000000003</v>
      </c>
      <c r="FP199" s="14">
        <v>69.27</v>
      </c>
      <c r="FQ199" s="14">
        <v>1</v>
      </c>
      <c r="FR199" s="14">
        <v>30.98</v>
      </c>
      <c r="FT199" s="14">
        <v>8</v>
      </c>
      <c r="FU199" s="14">
        <v>28.84</v>
      </c>
      <c r="FW199" s="14">
        <v>5.33</v>
      </c>
      <c r="FX199" s="14">
        <v>87.61</v>
      </c>
      <c r="FY199" s="14">
        <v>26.04</v>
      </c>
      <c r="FZ199" s="14">
        <v>21.45</v>
      </c>
      <c r="GA199" s="14">
        <v>96.05</v>
      </c>
      <c r="GB199" s="14">
        <v>4.18</v>
      </c>
      <c r="GC199" s="14">
        <v>49.620000000000005</v>
      </c>
      <c r="GD199" s="14">
        <v>138.07</v>
      </c>
      <c r="GE199" s="14">
        <v>9.5300000000000011</v>
      </c>
      <c r="GF199" s="14">
        <v>71.5</v>
      </c>
      <c r="GG199" s="14">
        <v>1</v>
      </c>
      <c r="GH199" s="14">
        <v>20.759999999999998</v>
      </c>
      <c r="GI199" s="14">
        <v>4</v>
      </c>
      <c r="GJ199" s="14">
        <v>85</v>
      </c>
      <c r="GK199" s="14">
        <v>9</v>
      </c>
      <c r="GL199" s="14">
        <v>8</v>
      </c>
      <c r="GM199" s="14">
        <v>63.03</v>
      </c>
      <c r="GN199" s="14">
        <v>8</v>
      </c>
      <c r="GO199" s="14">
        <v>1</v>
      </c>
      <c r="GP199" s="14">
        <v>2.35</v>
      </c>
      <c r="GT199" s="14">
        <v>596.85</v>
      </c>
      <c r="GV199" s="14">
        <v>3</v>
      </c>
      <c r="HB199" s="14">
        <v>79.099999999999994</v>
      </c>
      <c r="HC199" s="14">
        <v>97.16</v>
      </c>
      <c r="HD199" s="14">
        <v>2</v>
      </c>
      <c r="HF199" s="14">
        <v>0.84</v>
      </c>
      <c r="HG199" s="14">
        <v>113.82999999999998</v>
      </c>
      <c r="HK199" s="14">
        <v>66.209999999999994</v>
      </c>
      <c r="HL199" s="14">
        <v>35.86</v>
      </c>
      <c r="HO199" s="14">
        <v>93.460000000000008</v>
      </c>
      <c r="HP199" s="14">
        <v>39.980000000000004</v>
      </c>
      <c r="HV199" s="14">
        <v>3.15</v>
      </c>
      <c r="HW199" s="14">
        <v>12.8</v>
      </c>
      <c r="HY199" s="14">
        <v>10.28</v>
      </c>
      <c r="HZ199" s="14">
        <v>17.32</v>
      </c>
      <c r="IA199" s="14">
        <v>4</v>
      </c>
      <c r="IC199" s="14">
        <v>17.73</v>
      </c>
      <c r="ID199" s="14">
        <v>104.25</v>
      </c>
      <c r="IE199" s="26">
        <f t="shared" si="16"/>
        <v>8594.4099999999962</v>
      </c>
      <c r="IF199" s="27">
        <f t="shared" si="17"/>
        <v>2445.46</v>
      </c>
      <c r="IG199" s="27">
        <f t="shared" si="18"/>
        <v>6148.9499999999962</v>
      </c>
      <c r="IH199" s="26">
        <v>6249.0860000000002</v>
      </c>
      <c r="II199" s="27">
        <v>1981.8740000000009</v>
      </c>
      <c r="IJ199" s="27">
        <f t="shared" si="19"/>
        <v>4267.2119999999995</v>
      </c>
    </row>
    <row r="200" spans="1:244" x14ac:dyDescent="0.2">
      <c r="A200" s="14" t="s">
        <v>200</v>
      </c>
      <c r="B200" s="14" t="str">
        <f t="shared" si="15"/>
        <v>37</v>
      </c>
      <c r="C200" s="14">
        <v>37020</v>
      </c>
      <c r="D200" s="14" t="s">
        <v>220</v>
      </c>
      <c r="F200" s="14">
        <v>2</v>
      </c>
      <c r="M200" s="14">
        <v>32.44</v>
      </c>
      <c r="O200" s="14">
        <v>47.8</v>
      </c>
      <c r="P200" s="14">
        <v>79.509999999999991</v>
      </c>
      <c r="R200" s="14">
        <v>36.85</v>
      </c>
      <c r="U200" s="14">
        <v>1</v>
      </c>
      <c r="W200" s="14">
        <v>51.7</v>
      </c>
      <c r="X200" s="14">
        <v>9.59</v>
      </c>
      <c r="Y200" s="14">
        <v>4.84</v>
      </c>
      <c r="Z200" s="14">
        <v>6.59</v>
      </c>
      <c r="AC200" s="14">
        <v>7</v>
      </c>
      <c r="AD200" s="14">
        <v>47.21</v>
      </c>
      <c r="AF200" s="14">
        <v>41.260000000000005</v>
      </c>
      <c r="AG200" s="14">
        <v>103.77000000000001</v>
      </c>
      <c r="AH200" s="14">
        <v>1</v>
      </c>
      <c r="AJ200" s="14">
        <v>97.8</v>
      </c>
      <c r="AL200" s="14">
        <v>17.3</v>
      </c>
      <c r="AN200" s="14">
        <v>20.29</v>
      </c>
      <c r="AQ200" s="14">
        <v>14.64</v>
      </c>
      <c r="AR200" s="14">
        <v>98.75</v>
      </c>
      <c r="AS200" s="14">
        <v>33.549999999999997</v>
      </c>
      <c r="AY200" s="14">
        <v>4.1100000000000003</v>
      </c>
      <c r="BC200" s="14">
        <v>1</v>
      </c>
      <c r="BD200" s="14">
        <v>1</v>
      </c>
      <c r="BE200" s="14">
        <v>82.35</v>
      </c>
      <c r="BF200" s="14">
        <v>34.92</v>
      </c>
      <c r="BJ200" s="14">
        <v>15.98</v>
      </c>
      <c r="BK200" s="14">
        <v>184.88000000000002</v>
      </c>
      <c r="BL200" s="14">
        <v>13</v>
      </c>
      <c r="BM200" s="14">
        <v>46.17</v>
      </c>
      <c r="BN200" s="14">
        <v>0</v>
      </c>
      <c r="BO200" s="14">
        <v>10.29</v>
      </c>
      <c r="BP200" s="14">
        <v>156.63</v>
      </c>
      <c r="BU200" s="14">
        <v>21.69</v>
      </c>
      <c r="BW200" s="14">
        <v>60.14</v>
      </c>
      <c r="BZ200" s="14">
        <v>85.710000000000008</v>
      </c>
      <c r="CA200" s="14">
        <v>354.35</v>
      </c>
      <c r="CB200" s="14">
        <v>280.18</v>
      </c>
      <c r="CC200" s="14">
        <v>36.450000000000003</v>
      </c>
      <c r="CD200" s="14">
        <v>1.33</v>
      </c>
      <c r="CE200" s="14">
        <v>107.94999999999999</v>
      </c>
      <c r="CL200" s="14">
        <v>30.73</v>
      </c>
      <c r="CM200" s="14">
        <v>27.419999999999998</v>
      </c>
      <c r="CN200" s="14">
        <v>7.14</v>
      </c>
      <c r="CO200" s="14">
        <v>1</v>
      </c>
      <c r="CP200" s="14">
        <v>1</v>
      </c>
      <c r="CS200" s="14">
        <v>7.25</v>
      </c>
      <c r="CT200" s="14">
        <v>23.380000000000003</v>
      </c>
      <c r="CU200" s="14">
        <v>21.15</v>
      </c>
      <c r="CV200" s="14">
        <v>21.83</v>
      </c>
      <c r="DB200" s="14">
        <v>3</v>
      </c>
      <c r="DC200" s="14">
        <v>17.799999999999997</v>
      </c>
      <c r="DF200" s="14">
        <v>51.21</v>
      </c>
      <c r="DG200" s="14">
        <v>2</v>
      </c>
      <c r="DJ200" s="14">
        <v>17.689999999999998</v>
      </c>
      <c r="DK200" s="14">
        <v>234.68</v>
      </c>
      <c r="DL200" s="14">
        <v>142.74</v>
      </c>
      <c r="DM200" s="14">
        <v>19.349999999999998</v>
      </c>
      <c r="DN200" s="14">
        <v>52.33</v>
      </c>
      <c r="DO200" s="14">
        <v>109.84</v>
      </c>
      <c r="DP200" s="14">
        <v>16.07</v>
      </c>
      <c r="DQ200" s="14">
        <v>7</v>
      </c>
      <c r="DR200" s="14">
        <v>128.70000000000002</v>
      </c>
      <c r="DT200" s="14">
        <v>44.17</v>
      </c>
      <c r="DU200" s="14">
        <v>142.27000000000001</v>
      </c>
      <c r="DV200" s="14">
        <v>14.23</v>
      </c>
      <c r="DW200" s="14">
        <v>28.67</v>
      </c>
      <c r="DX200" s="14">
        <v>100.69</v>
      </c>
      <c r="DY200" s="14">
        <v>15.13</v>
      </c>
      <c r="DZ200" s="14">
        <v>114.53</v>
      </c>
      <c r="EA200" s="14">
        <v>69.75</v>
      </c>
      <c r="EB200" s="14">
        <v>38.18</v>
      </c>
      <c r="EC200" s="14">
        <v>7.69</v>
      </c>
      <c r="ED200" s="14">
        <v>54.230000000000004</v>
      </c>
      <c r="EE200" s="14">
        <v>211.19</v>
      </c>
      <c r="EF200" s="14">
        <v>216.53</v>
      </c>
      <c r="EG200" s="14">
        <v>29.34</v>
      </c>
      <c r="EH200" s="14">
        <v>23.439999999999998</v>
      </c>
      <c r="EK200" s="14">
        <v>27.689999999999998</v>
      </c>
      <c r="EL200" s="14">
        <v>471.88</v>
      </c>
      <c r="ER200" s="14">
        <v>7.56</v>
      </c>
      <c r="ES200" s="14">
        <v>147.81</v>
      </c>
      <c r="ET200" s="14">
        <v>40.58</v>
      </c>
      <c r="EV200" s="14">
        <v>143.02000000000001</v>
      </c>
      <c r="EW200" s="14">
        <v>45.74</v>
      </c>
      <c r="EZ200" s="14">
        <v>319.77000000000004</v>
      </c>
      <c r="FA200" s="14">
        <v>37.700000000000003</v>
      </c>
      <c r="FB200" s="14">
        <v>178.3</v>
      </c>
      <c r="FC200" s="14">
        <v>1</v>
      </c>
      <c r="FE200" s="14">
        <v>1</v>
      </c>
      <c r="FF200" s="14">
        <v>2</v>
      </c>
      <c r="FM200" s="14">
        <v>21.130000000000003</v>
      </c>
      <c r="FN200" s="14">
        <v>32.83</v>
      </c>
      <c r="FO200" s="14">
        <v>1</v>
      </c>
      <c r="FP200" s="14">
        <v>83.490000000000009</v>
      </c>
      <c r="FQ200" s="14">
        <v>0</v>
      </c>
      <c r="FT200" s="14">
        <v>2</v>
      </c>
      <c r="FU200" s="14">
        <v>28.83</v>
      </c>
      <c r="FW200" s="14">
        <v>13</v>
      </c>
      <c r="FX200" s="14">
        <v>70.650000000000006</v>
      </c>
      <c r="FY200" s="14">
        <v>27.83</v>
      </c>
      <c r="FZ200" s="14">
        <v>24</v>
      </c>
      <c r="GA200" s="14">
        <v>69.31</v>
      </c>
      <c r="GC200" s="14">
        <v>31.700000000000003</v>
      </c>
      <c r="GD200" s="14">
        <v>80.570000000000007</v>
      </c>
      <c r="GE200" s="14">
        <v>6.58</v>
      </c>
      <c r="GF200" s="14">
        <v>3</v>
      </c>
      <c r="GG200" s="14">
        <v>2</v>
      </c>
      <c r="GH200" s="14">
        <v>5</v>
      </c>
      <c r="GJ200" s="14">
        <v>20.8</v>
      </c>
      <c r="GK200" s="14">
        <v>6</v>
      </c>
      <c r="GL200" s="14">
        <v>6.59</v>
      </c>
      <c r="GM200" s="14">
        <v>41.83</v>
      </c>
      <c r="GN200" s="14">
        <v>14.34</v>
      </c>
      <c r="GQ200" s="14">
        <v>10.52</v>
      </c>
      <c r="GT200" s="14">
        <v>84.83</v>
      </c>
      <c r="GW200" s="14">
        <v>2</v>
      </c>
      <c r="HB200" s="14">
        <v>54.01</v>
      </c>
      <c r="HC200" s="14">
        <v>50.17</v>
      </c>
      <c r="HD200" s="14">
        <v>4</v>
      </c>
      <c r="HF200" s="14">
        <v>8.48</v>
      </c>
      <c r="HG200" s="14">
        <v>23.509999999999998</v>
      </c>
      <c r="HJ200" s="14">
        <v>1</v>
      </c>
      <c r="HL200" s="14">
        <v>12.84</v>
      </c>
      <c r="HM200" s="14">
        <v>1</v>
      </c>
      <c r="HO200" s="14">
        <v>92.07</v>
      </c>
      <c r="HP200" s="14">
        <v>53.83</v>
      </c>
      <c r="HQ200" s="14">
        <v>23.62</v>
      </c>
      <c r="HT200" s="14">
        <v>102.06</v>
      </c>
      <c r="HV200" s="14">
        <v>2.29</v>
      </c>
      <c r="HW200" s="14">
        <v>16.8</v>
      </c>
      <c r="HY200" s="14">
        <v>50.629999999999995</v>
      </c>
      <c r="HZ200" s="14">
        <v>19.21</v>
      </c>
      <c r="IA200" s="14">
        <v>4.8899999999999997</v>
      </c>
      <c r="IB200" s="14">
        <v>22.12</v>
      </c>
      <c r="IC200" s="14">
        <v>9.77</v>
      </c>
      <c r="ID200" s="14">
        <v>172.58999999999997</v>
      </c>
      <c r="IE200" s="26">
        <f t="shared" si="16"/>
        <v>7145.1400000000021</v>
      </c>
      <c r="IF200" s="27">
        <f t="shared" si="17"/>
        <v>2412.7199999999998</v>
      </c>
      <c r="IG200" s="27">
        <f t="shared" si="18"/>
        <v>4732.4200000000019</v>
      </c>
      <c r="IH200" s="26">
        <v>5896.8228000000008</v>
      </c>
      <c r="II200" s="27">
        <v>2146.8828000000008</v>
      </c>
      <c r="IJ200" s="27">
        <f t="shared" si="19"/>
        <v>3749.94</v>
      </c>
    </row>
    <row r="201" spans="1:244" x14ac:dyDescent="0.2">
      <c r="A201" s="14" t="s">
        <v>200</v>
      </c>
      <c r="B201" s="14" t="str">
        <f t="shared" si="15"/>
        <v>37</v>
      </c>
      <c r="C201" s="14">
        <v>37021</v>
      </c>
      <c r="D201" s="14" t="s">
        <v>221</v>
      </c>
      <c r="I201" s="14">
        <v>17.440000000000001</v>
      </c>
      <c r="M201" s="14">
        <v>2.67</v>
      </c>
      <c r="O201" s="14">
        <v>83.88</v>
      </c>
      <c r="P201" s="14">
        <v>2</v>
      </c>
      <c r="W201" s="14">
        <v>2</v>
      </c>
      <c r="X201" s="14">
        <v>54.879999999999995</v>
      </c>
      <c r="AA201" s="14">
        <v>3.17</v>
      </c>
      <c r="AB201" s="14">
        <v>7.83</v>
      </c>
      <c r="AD201" s="14">
        <v>33.92</v>
      </c>
      <c r="AF201" s="14">
        <v>59.64</v>
      </c>
      <c r="AG201" s="14">
        <v>64.45</v>
      </c>
      <c r="AH201" s="14">
        <v>5.75</v>
      </c>
      <c r="AL201" s="14">
        <v>8.94</v>
      </c>
      <c r="AN201" s="14">
        <v>87.72999999999999</v>
      </c>
      <c r="AP201" s="14">
        <v>4</v>
      </c>
      <c r="AQ201" s="14">
        <v>27.26</v>
      </c>
      <c r="AR201" s="14">
        <v>52.39</v>
      </c>
      <c r="AS201" s="14">
        <v>2</v>
      </c>
      <c r="AX201" s="14">
        <v>63</v>
      </c>
      <c r="AY201" s="14">
        <v>1</v>
      </c>
      <c r="BE201" s="14">
        <v>5.72</v>
      </c>
      <c r="BF201" s="14">
        <v>86.91</v>
      </c>
      <c r="BJ201" s="14">
        <v>17.02</v>
      </c>
      <c r="BK201" s="14">
        <v>234.89000000000001</v>
      </c>
      <c r="BL201" s="14">
        <v>9.34</v>
      </c>
      <c r="BM201" s="14">
        <v>52.42</v>
      </c>
      <c r="BN201" s="14">
        <v>30.15</v>
      </c>
      <c r="BP201" s="14">
        <v>4.99</v>
      </c>
      <c r="BS201" s="14">
        <v>15.8</v>
      </c>
      <c r="BT201" s="14">
        <v>5</v>
      </c>
      <c r="BU201" s="14">
        <v>12.75</v>
      </c>
      <c r="BV201" s="14">
        <v>13</v>
      </c>
      <c r="BW201" s="14">
        <v>8.0399999999999991</v>
      </c>
      <c r="BZ201" s="14">
        <v>39.369999999999997</v>
      </c>
      <c r="CA201" s="14">
        <v>108</v>
      </c>
      <c r="CB201" s="14">
        <v>192.19</v>
      </c>
      <c r="CC201" s="14">
        <v>27.35</v>
      </c>
      <c r="CD201" s="14">
        <v>11.65</v>
      </c>
      <c r="CE201" s="14">
        <v>33.32</v>
      </c>
      <c r="CH201" s="14">
        <v>5</v>
      </c>
      <c r="CL201" s="14">
        <v>88.2</v>
      </c>
      <c r="CM201" s="14">
        <v>29.18</v>
      </c>
      <c r="CR201" s="14">
        <v>16.3</v>
      </c>
      <c r="CS201" s="14">
        <v>3</v>
      </c>
      <c r="CT201" s="14">
        <v>72.09</v>
      </c>
      <c r="CU201" s="14">
        <v>82.43</v>
      </c>
      <c r="CW201" s="14">
        <v>30.42</v>
      </c>
      <c r="CZ201" s="14">
        <v>10.92</v>
      </c>
      <c r="DA201" s="14">
        <v>287.13</v>
      </c>
      <c r="DB201" s="14">
        <v>16.2</v>
      </c>
      <c r="DC201" s="14">
        <v>3</v>
      </c>
      <c r="DF201" s="14">
        <v>36.43</v>
      </c>
      <c r="DJ201" s="14">
        <v>3</v>
      </c>
      <c r="DK201" s="14">
        <v>178.07</v>
      </c>
      <c r="DL201" s="14">
        <v>152.37</v>
      </c>
      <c r="DM201" s="14">
        <v>27.93</v>
      </c>
      <c r="DN201" s="14">
        <v>55.67</v>
      </c>
      <c r="DO201" s="14">
        <v>163.01</v>
      </c>
      <c r="DP201" s="14">
        <v>16.48</v>
      </c>
      <c r="DQ201" s="14">
        <v>6</v>
      </c>
      <c r="DR201" s="14">
        <v>128.88</v>
      </c>
      <c r="DS201" s="14">
        <v>10</v>
      </c>
      <c r="DT201" s="14">
        <v>64.87</v>
      </c>
      <c r="DU201" s="14">
        <v>283.79000000000002</v>
      </c>
      <c r="DV201" s="14">
        <v>11.5</v>
      </c>
      <c r="DW201" s="14">
        <v>135</v>
      </c>
      <c r="DX201" s="14">
        <v>35.18</v>
      </c>
      <c r="DY201" s="14">
        <v>45.489999999999995</v>
      </c>
      <c r="DZ201" s="14">
        <v>877.28</v>
      </c>
      <c r="EA201" s="14">
        <v>36.49</v>
      </c>
      <c r="EB201" s="14">
        <v>8.89</v>
      </c>
      <c r="EC201" s="14">
        <v>9.7799999999999994</v>
      </c>
      <c r="ED201" s="14">
        <v>125.96</v>
      </c>
      <c r="EE201" s="14">
        <v>41.129999999999995</v>
      </c>
      <c r="EF201" s="14">
        <v>302.91999999999996</v>
      </c>
      <c r="EG201" s="14">
        <v>35.269999999999996</v>
      </c>
      <c r="EH201" s="14">
        <v>30.009999999999998</v>
      </c>
      <c r="EK201" s="14">
        <v>27</v>
      </c>
      <c r="EL201" s="14">
        <v>58.33</v>
      </c>
      <c r="ES201" s="14">
        <v>69.710000000000008</v>
      </c>
      <c r="ET201" s="14">
        <v>19</v>
      </c>
      <c r="EU201" s="14">
        <v>30.22</v>
      </c>
      <c r="EV201" s="14">
        <v>8.59</v>
      </c>
      <c r="EW201" s="14">
        <v>7.18</v>
      </c>
      <c r="EZ201" s="14">
        <v>194.49</v>
      </c>
      <c r="FA201" s="14">
        <v>102.24000000000001</v>
      </c>
      <c r="FB201" s="14">
        <v>99.57</v>
      </c>
      <c r="FC201" s="14">
        <v>4</v>
      </c>
      <c r="FE201" s="14">
        <v>2</v>
      </c>
      <c r="FF201" s="14">
        <v>1</v>
      </c>
      <c r="FI201" s="14">
        <v>4.83</v>
      </c>
      <c r="FL201" s="14">
        <v>3</v>
      </c>
      <c r="FM201" s="14">
        <v>80.460000000000008</v>
      </c>
      <c r="FN201" s="14">
        <v>63.66</v>
      </c>
      <c r="FO201" s="14">
        <v>0.56000000000000005</v>
      </c>
      <c r="FP201" s="14">
        <v>113.93</v>
      </c>
      <c r="FQ201" s="14">
        <v>1</v>
      </c>
      <c r="FR201" s="14">
        <v>5.75</v>
      </c>
      <c r="FT201" s="14">
        <v>6</v>
      </c>
      <c r="FU201" s="14">
        <v>56.92</v>
      </c>
      <c r="FW201" s="14">
        <v>2</v>
      </c>
      <c r="FX201" s="14">
        <v>89.81</v>
      </c>
      <c r="FY201" s="14">
        <v>28.229999999999997</v>
      </c>
      <c r="FZ201" s="14">
        <v>26.990000000000002</v>
      </c>
      <c r="GA201" s="14">
        <v>61.2</v>
      </c>
      <c r="GB201" s="14">
        <v>3</v>
      </c>
      <c r="GC201" s="14">
        <v>50.18</v>
      </c>
      <c r="GD201" s="14">
        <v>65.83</v>
      </c>
      <c r="GE201" s="14">
        <v>36.010000000000005</v>
      </c>
      <c r="GF201" s="14">
        <v>7.41</v>
      </c>
      <c r="GH201" s="14">
        <v>5.16</v>
      </c>
      <c r="GI201" s="14">
        <v>9.4</v>
      </c>
      <c r="GJ201" s="14">
        <v>18</v>
      </c>
      <c r="GK201" s="14">
        <v>6.03</v>
      </c>
      <c r="GL201" s="14">
        <v>2</v>
      </c>
      <c r="GM201" s="14">
        <v>43.760000000000005</v>
      </c>
      <c r="GN201" s="14">
        <v>3.98</v>
      </c>
      <c r="GO201" s="14">
        <v>23.21</v>
      </c>
      <c r="GQ201" s="14">
        <v>16.09</v>
      </c>
      <c r="GT201" s="14">
        <v>5.03</v>
      </c>
      <c r="GV201" s="14">
        <v>7</v>
      </c>
      <c r="GZ201" s="14">
        <v>2.2200000000000002</v>
      </c>
      <c r="HA201" s="14">
        <v>2.98</v>
      </c>
      <c r="HB201" s="14">
        <v>118.16</v>
      </c>
      <c r="HC201" s="14">
        <v>10.95</v>
      </c>
      <c r="HD201" s="14">
        <v>10.879999999999999</v>
      </c>
      <c r="HE201" s="14">
        <v>16.87</v>
      </c>
      <c r="HF201" s="14">
        <v>3.02</v>
      </c>
      <c r="HG201" s="14">
        <v>25.66</v>
      </c>
      <c r="HL201" s="14">
        <v>18.48</v>
      </c>
      <c r="HM201" s="14">
        <v>1</v>
      </c>
      <c r="HO201" s="14">
        <v>77.61</v>
      </c>
      <c r="HP201" s="14">
        <v>21</v>
      </c>
      <c r="HS201" s="14">
        <v>15.45</v>
      </c>
      <c r="HV201" s="14">
        <v>6.49</v>
      </c>
      <c r="HW201" s="14">
        <v>2.71</v>
      </c>
      <c r="HY201" s="14">
        <v>3.83</v>
      </c>
      <c r="HZ201" s="14">
        <v>6.31</v>
      </c>
      <c r="IA201" s="14">
        <v>4.22</v>
      </c>
      <c r="IB201" s="14">
        <v>24.83</v>
      </c>
      <c r="IC201" s="14">
        <v>18.079999999999998</v>
      </c>
      <c r="ID201" s="14">
        <v>104.27</v>
      </c>
      <c r="IE201" s="26">
        <f t="shared" si="16"/>
        <v>6921.909999999998</v>
      </c>
      <c r="IF201" s="27">
        <f t="shared" si="17"/>
        <v>2135.7299999999996</v>
      </c>
      <c r="IG201" s="27">
        <f t="shared" si="18"/>
        <v>4786.1799999999985</v>
      </c>
      <c r="IH201" s="26">
        <v>5400.4047999999993</v>
      </c>
      <c r="II201" s="27">
        <v>2269.5728000000008</v>
      </c>
      <c r="IJ201" s="27">
        <f t="shared" si="19"/>
        <v>3130.8319999999985</v>
      </c>
    </row>
    <row r="202" spans="1:244" x14ac:dyDescent="0.2">
      <c r="A202" s="14" t="s">
        <v>200</v>
      </c>
      <c r="B202" s="14" t="str">
        <f t="shared" si="15"/>
        <v>37</v>
      </c>
      <c r="C202" s="14">
        <v>37022</v>
      </c>
      <c r="D202" s="14" t="s">
        <v>222</v>
      </c>
      <c r="O202" s="14">
        <v>41.72</v>
      </c>
      <c r="W202" s="14">
        <v>1</v>
      </c>
      <c r="AA202" s="14">
        <v>41.269999999999996</v>
      </c>
      <c r="AD202" s="14">
        <v>5.98</v>
      </c>
      <c r="AG202" s="14">
        <v>1</v>
      </c>
      <c r="AR202" s="14">
        <v>3</v>
      </c>
      <c r="AY202" s="14">
        <v>1</v>
      </c>
      <c r="BF202" s="14">
        <v>10.66</v>
      </c>
      <c r="BK202" s="14">
        <v>7.74</v>
      </c>
      <c r="BM202" s="14">
        <v>31.43</v>
      </c>
      <c r="CB202" s="14">
        <v>2</v>
      </c>
      <c r="CG202" s="14">
        <v>9.1</v>
      </c>
      <c r="CR202" s="14">
        <v>1</v>
      </c>
      <c r="CS202" s="14">
        <v>4.82</v>
      </c>
      <c r="CT202" s="14">
        <v>6</v>
      </c>
      <c r="CU202" s="14">
        <v>5.37</v>
      </c>
      <c r="CV202" s="14">
        <v>2.84</v>
      </c>
      <c r="DF202" s="14">
        <v>6</v>
      </c>
      <c r="DG202" s="14">
        <v>66.34</v>
      </c>
      <c r="DJ202" s="14">
        <v>54.9</v>
      </c>
      <c r="DK202" s="14">
        <v>46.72</v>
      </c>
      <c r="DL202" s="14">
        <v>88.1</v>
      </c>
      <c r="DM202" s="14">
        <v>8.39</v>
      </c>
      <c r="DN202" s="14">
        <v>1</v>
      </c>
      <c r="DO202" s="14">
        <v>21.88</v>
      </c>
      <c r="DP202" s="14">
        <v>11.33</v>
      </c>
      <c r="DR202" s="14">
        <v>28</v>
      </c>
      <c r="DT202" s="14">
        <v>17.490000000000002</v>
      </c>
      <c r="DU202" s="14">
        <v>1</v>
      </c>
      <c r="DW202" s="14">
        <v>1</v>
      </c>
      <c r="DX202" s="14">
        <v>7.57</v>
      </c>
      <c r="DZ202" s="14">
        <v>34.75</v>
      </c>
      <c r="EA202" s="14">
        <v>31.91</v>
      </c>
      <c r="EB202" s="14">
        <v>16.66</v>
      </c>
      <c r="ED202" s="14">
        <v>20.69</v>
      </c>
      <c r="EE202" s="14">
        <v>18.84</v>
      </c>
      <c r="EF202" s="14">
        <v>45.42</v>
      </c>
      <c r="EG202" s="14">
        <v>4.92</v>
      </c>
      <c r="EH202" s="14">
        <v>1</v>
      </c>
      <c r="EK202" s="14">
        <v>3.67</v>
      </c>
      <c r="EL202" s="14">
        <v>3.04</v>
      </c>
      <c r="ES202" s="14">
        <v>4.08</v>
      </c>
      <c r="ET202" s="14">
        <v>15.77</v>
      </c>
      <c r="EV202" s="14">
        <v>25.060000000000002</v>
      </c>
      <c r="EX202" s="14">
        <v>3</v>
      </c>
      <c r="EZ202" s="14">
        <v>128.04</v>
      </c>
      <c r="FA202" s="14">
        <v>2</v>
      </c>
      <c r="FB202" s="14">
        <v>47.3</v>
      </c>
      <c r="FE202" s="14">
        <v>3</v>
      </c>
      <c r="FM202" s="14">
        <v>36.980000000000004</v>
      </c>
      <c r="FN202" s="14">
        <v>11</v>
      </c>
      <c r="FP202" s="14">
        <v>92.27</v>
      </c>
      <c r="FR202" s="14">
        <v>0</v>
      </c>
      <c r="FT202" s="14">
        <v>4</v>
      </c>
      <c r="FU202" s="14">
        <v>13.58</v>
      </c>
      <c r="FW202" s="14">
        <v>3</v>
      </c>
      <c r="FX202" s="14">
        <v>13</v>
      </c>
      <c r="FY202" s="14">
        <v>4</v>
      </c>
      <c r="FZ202" s="14">
        <v>15</v>
      </c>
      <c r="GA202" s="14">
        <v>4</v>
      </c>
      <c r="GC202" s="14">
        <v>5</v>
      </c>
      <c r="GD202" s="14">
        <v>21.08</v>
      </c>
      <c r="GH202" s="14">
        <v>1</v>
      </c>
      <c r="GJ202" s="14">
        <v>3.8</v>
      </c>
      <c r="GL202" s="14">
        <v>1</v>
      </c>
      <c r="GM202" s="14">
        <v>7.98</v>
      </c>
      <c r="GN202" s="14">
        <v>4</v>
      </c>
      <c r="GS202" s="14">
        <v>0.83</v>
      </c>
      <c r="HE202" s="14">
        <v>1</v>
      </c>
      <c r="HG202" s="14">
        <v>2.58</v>
      </c>
      <c r="HL202" s="14">
        <v>3</v>
      </c>
      <c r="HM202" s="14">
        <v>5.36</v>
      </c>
      <c r="HN202" s="14">
        <v>87.15</v>
      </c>
      <c r="HO202" s="14">
        <v>23.28</v>
      </c>
      <c r="HP202" s="14">
        <v>10.73</v>
      </c>
      <c r="HT202" s="14">
        <v>16.760000000000002</v>
      </c>
      <c r="HW202" s="14">
        <v>1</v>
      </c>
      <c r="HY202" s="14">
        <v>8.01</v>
      </c>
      <c r="IC202" s="14">
        <v>1</v>
      </c>
      <c r="ID202" s="14">
        <v>41.97</v>
      </c>
      <c r="IE202" s="26">
        <f t="shared" si="16"/>
        <v>1388.1599999999994</v>
      </c>
      <c r="IF202" s="27">
        <f t="shared" si="17"/>
        <v>175.92999999999998</v>
      </c>
      <c r="IG202" s="27">
        <f t="shared" si="18"/>
        <v>1212.2299999999993</v>
      </c>
      <c r="IH202" s="26">
        <v>1455.8396000000005</v>
      </c>
      <c r="II202" s="27">
        <v>160.24960000000004</v>
      </c>
      <c r="IJ202" s="27">
        <f t="shared" si="19"/>
        <v>1295.5900000000004</v>
      </c>
    </row>
    <row r="203" spans="1:244" x14ac:dyDescent="0.2">
      <c r="A203" s="14" t="s">
        <v>163</v>
      </c>
      <c r="B203" s="14" t="str">
        <f t="shared" si="15"/>
        <v>37</v>
      </c>
      <c r="C203" s="14">
        <v>37024</v>
      </c>
      <c r="D203" s="14" t="s">
        <v>224</v>
      </c>
      <c r="K203" s="14">
        <v>7.65</v>
      </c>
      <c r="O203" s="14">
        <v>21.48</v>
      </c>
      <c r="Q203" s="14">
        <v>0.21</v>
      </c>
      <c r="U203" s="14">
        <v>8</v>
      </c>
      <c r="V203" s="14">
        <v>21.16</v>
      </c>
      <c r="X203" s="14">
        <v>237.8</v>
      </c>
      <c r="Z203" s="14">
        <v>54.44</v>
      </c>
      <c r="AA203" s="14">
        <v>13.84</v>
      </c>
      <c r="AB203" s="14">
        <v>1</v>
      </c>
      <c r="AC203" s="14">
        <v>3</v>
      </c>
      <c r="AD203" s="14">
        <v>10</v>
      </c>
      <c r="AG203" s="14">
        <v>5.7</v>
      </c>
      <c r="AJ203" s="14">
        <v>19.82</v>
      </c>
      <c r="AM203" s="14">
        <v>1</v>
      </c>
      <c r="AN203" s="14">
        <v>2</v>
      </c>
      <c r="AR203" s="14">
        <v>4.5999999999999996</v>
      </c>
      <c r="AX203" s="14">
        <v>3.96</v>
      </c>
      <c r="BE203" s="14">
        <v>125.78</v>
      </c>
      <c r="BF203" s="14">
        <v>36.769999999999996</v>
      </c>
      <c r="BJ203" s="14">
        <v>32.68</v>
      </c>
      <c r="BK203" s="14">
        <v>99.28</v>
      </c>
      <c r="BL203" s="14">
        <v>41.74</v>
      </c>
      <c r="BM203" s="14">
        <v>19.899999999999999</v>
      </c>
      <c r="BN203" s="14">
        <v>16.98</v>
      </c>
      <c r="BO203" s="14">
        <v>9.92</v>
      </c>
      <c r="BS203" s="14">
        <v>12.2</v>
      </c>
      <c r="BT203" s="14">
        <v>1</v>
      </c>
      <c r="BY203" s="14">
        <v>9.02</v>
      </c>
      <c r="BZ203" s="14">
        <v>61.39</v>
      </c>
      <c r="CA203" s="14">
        <v>8</v>
      </c>
      <c r="CB203" s="14">
        <v>137.31</v>
      </c>
      <c r="CC203" s="14">
        <v>15.83</v>
      </c>
      <c r="CD203" s="14">
        <v>10.85</v>
      </c>
      <c r="CE203" s="14">
        <v>24.98</v>
      </c>
      <c r="CH203" s="14">
        <v>436.84000000000003</v>
      </c>
      <c r="CL203" s="14">
        <v>1</v>
      </c>
      <c r="CM203" s="14">
        <v>3</v>
      </c>
      <c r="CN203" s="14">
        <v>1</v>
      </c>
      <c r="CR203" s="14">
        <v>4</v>
      </c>
      <c r="CS203" s="14">
        <v>6.96</v>
      </c>
      <c r="CT203" s="14">
        <v>15.38</v>
      </c>
      <c r="CU203" s="14">
        <v>2.08</v>
      </c>
      <c r="CV203" s="14">
        <v>4</v>
      </c>
      <c r="CZ203" s="14">
        <v>5.56</v>
      </c>
      <c r="DA203" s="14">
        <v>66.81</v>
      </c>
      <c r="DC203" s="14">
        <v>25.17</v>
      </c>
      <c r="DF203" s="14">
        <v>59.809999999999995</v>
      </c>
      <c r="DJ203" s="14">
        <v>11.12</v>
      </c>
      <c r="DK203" s="14">
        <v>103.67</v>
      </c>
      <c r="DL203" s="14">
        <v>126.03</v>
      </c>
      <c r="DM203" s="14">
        <v>31.269999999999996</v>
      </c>
      <c r="DN203" s="14">
        <v>2.73</v>
      </c>
      <c r="DO203" s="14">
        <v>33.35</v>
      </c>
      <c r="DP203" s="14">
        <v>18.68</v>
      </c>
      <c r="DQ203" s="14">
        <v>4</v>
      </c>
      <c r="DR203" s="14">
        <v>40.67</v>
      </c>
      <c r="DS203" s="14">
        <v>2</v>
      </c>
      <c r="DT203" s="14">
        <v>4</v>
      </c>
      <c r="DU203" s="14">
        <v>3.13</v>
      </c>
      <c r="DW203" s="14">
        <v>6.77</v>
      </c>
      <c r="DX203" s="14">
        <v>38.06</v>
      </c>
      <c r="DY203" s="14">
        <v>9.9499999999999993</v>
      </c>
      <c r="DZ203" s="14">
        <v>70.800000000000011</v>
      </c>
      <c r="EA203" s="14">
        <v>62.75</v>
      </c>
      <c r="EB203" s="14">
        <v>13.620000000000001</v>
      </c>
      <c r="EC203" s="14">
        <v>5.73</v>
      </c>
      <c r="ED203" s="14">
        <v>22.57</v>
      </c>
      <c r="EE203" s="14">
        <v>22.06</v>
      </c>
      <c r="EF203" s="14">
        <v>90.56</v>
      </c>
      <c r="EG203" s="14">
        <v>34.11</v>
      </c>
      <c r="EH203" s="14">
        <v>11.44</v>
      </c>
      <c r="EK203" s="14">
        <v>14.61</v>
      </c>
      <c r="EL203" s="14">
        <v>119.48</v>
      </c>
      <c r="EQ203" s="14">
        <v>1</v>
      </c>
      <c r="ES203" s="14">
        <v>58.489999999999995</v>
      </c>
      <c r="ET203" s="14">
        <v>8</v>
      </c>
      <c r="EV203" s="14">
        <v>1.92</v>
      </c>
      <c r="EW203" s="14">
        <v>3</v>
      </c>
      <c r="EZ203" s="14">
        <v>137.37</v>
      </c>
      <c r="FA203" s="14">
        <v>9</v>
      </c>
      <c r="FB203" s="14">
        <v>80.5</v>
      </c>
      <c r="FE203" s="14">
        <v>1</v>
      </c>
      <c r="FM203" s="14">
        <v>13</v>
      </c>
      <c r="FN203" s="14">
        <v>16.97</v>
      </c>
      <c r="FP203" s="14">
        <v>55.480000000000004</v>
      </c>
      <c r="FQ203" s="14">
        <v>0</v>
      </c>
      <c r="FT203" s="14">
        <v>5</v>
      </c>
      <c r="FU203" s="14">
        <v>17.14</v>
      </c>
      <c r="FW203" s="14">
        <v>1</v>
      </c>
      <c r="FX203" s="14">
        <v>63.68</v>
      </c>
      <c r="FY203" s="14">
        <v>9</v>
      </c>
      <c r="FZ203" s="14">
        <v>15.58</v>
      </c>
      <c r="GA203" s="14">
        <v>28.48</v>
      </c>
      <c r="GC203" s="14">
        <v>10</v>
      </c>
      <c r="GD203" s="14">
        <v>25.92</v>
      </c>
      <c r="GE203" s="14">
        <v>2</v>
      </c>
      <c r="GF203" s="14">
        <v>27.86</v>
      </c>
      <c r="GH203" s="14">
        <v>12</v>
      </c>
      <c r="GJ203" s="14">
        <v>7.96</v>
      </c>
      <c r="GK203" s="14">
        <v>4</v>
      </c>
      <c r="GL203" s="14">
        <v>4</v>
      </c>
      <c r="GM203" s="14">
        <v>24.96</v>
      </c>
      <c r="GN203" s="14">
        <v>1</v>
      </c>
      <c r="GO203" s="14">
        <v>1</v>
      </c>
      <c r="GP203" s="14">
        <v>5.75</v>
      </c>
      <c r="GT203" s="14">
        <v>52.14</v>
      </c>
      <c r="GV203" s="14">
        <v>7</v>
      </c>
      <c r="GZ203" s="14">
        <v>6.59</v>
      </c>
      <c r="HB203" s="14">
        <v>23.97</v>
      </c>
      <c r="HC203" s="14">
        <v>4.38</v>
      </c>
      <c r="HD203" s="14">
        <v>1</v>
      </c>
      <c r="HG203" s="14">
        <v>31.13</v>
      </c>
      <c r="HH203" s="14">
        <v>2</v>
      </c>
      <c r="HL203" s="14">
        <v>4</v>
      </c>
      <c r="HO203" s="14">
        <v>35.989999999999995</v>
      </c>
      <c r="HP203" s="14">
        <v>14.67</v>
      </c>
      <c r="HS203" s="14">
        <v>10.4</v>
      </c>
      <c r="HU203" s="14">
        <v>11.68</v>
      </c>
      <c r="HV203" s="14">
        <v>84.07</v>
      </c>
      <c r="HW203" s="14">
        <v>54.69</v>
      </c>
      <c r="HZ203" s="14">
        <v>7.77</v>
      </c>
      <c r="IA203" s="14">
        <v>2</v>
      </c>
      <c r="IB203" s="14">
        <v>0.42</v>
      </c>
      <c r="IC203" s="14">
        <v>1</v>
      </c>
      <c r="ID203" s="14">
        <v>90.59</v>
      </c>
      <c r="IE203" s="26">
        <f t="shared" si="16"/>
        <v>3711.6099999999997</v>
      </c>
      <c r="IF203" s="27">
        <f t="shared" si="17"/>
        <v>1651.0899999999997</v>
      </c>
      <c r="IG203" s="27">
        <f t="shared" si="18"/>
        <v>2060.52</v>
      </c>
      <c r="IH203" s="26">
        <v>2792.8168000000023</v>
      </c>
      <c r="II203" s="27">
        <v>1378.5248000000006</v>
      </c>
      <c r="IJ203" s="27">
        <f t="shared" si="19"/>
        <v>1414.2920000000017</v>
      </c>
    </row>
    <row r="204" spans="1:244" x14ac:dyDescent="0.2">
      <c r="A204" s="14" t="s">
        <v>200</v>
      </c>
      <c r="B204" s="14" t="str">
        <f t="shared" si="15"/>
        <v>37</v>
      </c>
      <c r="C204" s="14">
        <v>37025</v>
      </c>
      <c r="D204" s="14" t="s">
        <v>225</v>
      </c>
      <c r="O204" s="14">
        <v>15.16</v>
      </c>
      <c r="P204" s="14">
        <v>3</v>
      </c>
      <c r="R204" s="14">
        <v>34.93</v>
      </c>
      <c r="V204" s="14">
        <v>39.630000000000003</v>
      </c>
      <c r="W204" s="14">
        <v>2.59</v>
      </c>
      <c r="X204" s="14">
        <v>8.57</v>
      </c>
      <c r="Z204" s="14">
        <v>2</v>
      </c>
      <c r="AA204" s="14">
        <v>13.63</v>
      </c>
      <c r="AD204" s="14">
        <v>23</v>
      </c>
      <c r="AG204" s="14">
        <v>5.19</v>
      </c>
      <c r="AR204" s="14">
        <v>91.77</v>
      </c>
      <c r="AY204" s="14">
        <v>5</v>
      </c>
      <c r="AZ204" s="14">
        <v>20.91</v>
      </c>
      <c r="BE204" s="14">
        <v>60.64</v>
      </c>
      <c r="BF204" s="14">
        <v>36.409999999999997</v>
      </c>
      <c r="BJ204" s="14">
        <v>19.57</v>
      </c>
      <c r="BK204" s="14">
        <v>179.35</v>
      </c>
      <c r="BM204" s="14">
        <v>18.75</v>
      </c>
      <c r="CA204" s="14">
        <v>16.91</v>
      </c>
      <c r="CB204" s="14">
        <v>60.52</v>
      </c>
      <c r="CC204" s="14">
        <v>8.39</v>
      </c>
      <c r="CD204" s="14">
        <v>36.04</v>
      </c>
      <c r="CE204" s="14">
        <v>35.770000000000003</v>
      </c>
      <c r="CM204" s="14">
        <v>16.22</v>
      </c>
      <c r="CR204" s="14">
        <v>2</v>
      </c>
      <c r="CS204" s="14">
        <v>64.77000000000001</v>
      </c>
      <c r="CT204" s="14">
        <v>18.41</v>
      </c>
      <c r="CU204" s="14">
        <v>2.6</v>
      </c>
      <c r="CV204" s="14">
        <v>12</v>
      </c>
      <c r="DF204" s="14">
        <v>9.7800000000000011</v>
      </c>
      <c r="DG204" s="14">
        <v>3</v>
      </c>
      <c r="DJ204" s="14">
        <v>5.21</v>
      </c>
      <c r="DK204" s="14">
        <v>61.81</v>
      </c>
      <c r="DL204" s="14">
        <v>72.509999999999991</v>
      </c>
      <c r="DM204" s="14">
        <v>1</v>
      </c>
      <c r="DN204" s="14">
        <v>3</v>
      </c>
      <c r="DO204" s="14">
        <v>34.370000000000005</v>
      </c>
      <c r="DP204" s="14">
        <v>7.32</v>
      </c>
      <c r="DQ204" s="14">
        <v>4</v>
      </c>
      <c r="DR204" s="14">
        <v>28.3</v>
      </c>
      <c r="DS204" s="14">
        <v>4.0199999999999996</v>
      </c>
      <c r="DT204" s="14">
        <v>56.29</v>
      </c>
      <c r="DU204" s="14">
        <v>2</v>
      </c>
      <c r="DV204" s="14">
        <v>2.5</v>
      </c>
      <c r="DW204" s="14">
        <v>2</v>
      </c>
      <c r="DX204" s="14">
        <v>23.119999999999997</v>
      </c>
      <c r="DY204" s="14">
        <v>12.88</v>
      </c>
      <c r="DZ204" s="14">
        <v>106.89</v>
      </c>
      <c r="EA204" s="14">
        <v>31.259999999999998</v>
      </c>
      <c r="EB204" s="14">
        <v>4</v>
      </c>
      <c r="ED204" s="14">
        <v>12.14</v>
      </c>
      <c r="EE204" s="14">
        <v>5.08</v>
      </c>
      <c r="EF204" s="14">
        <v>23.75</v>
      </c>
      <c r="EG204" s="14">
        <v>5</v>
      </c>
      <c r="EH204" s="14">
        <v>6.52</v>
      </c>
      <c r="EK204" s="14">
        <v>2</v>
      </c>
      <c r="EL204" s="14">
        <v>50.88</v>
      </c>
      <c r="ES204" s="14">
        <v>1</v>
      </c>
      <c r="ET204" s="14">
        <v>5</v>
      </c>
      <c r="EV204" s="14">
        <v>7.08</v>
      </c>
      <c r="EZ204" s="14">
        <v>120.22</v>
      </c>
      <c r="FA204" s="14">
        <v>6.4399999999999995</v>
      </c>
      <c r="FB204" s="14">
        <v>42.97</v>
      </c>
      <c r="FM204" s="14">
        <v>5.92</v>
      </c>
      <c r="FN204" s="14">
        <v>2</v>
      </c>
      <c r="FP204" s="14">
        <v>105.28</v>
      </c>
      <c r="FQ204" s="14">
        <v>4</v>
      </c>
      <c r="FT204" s="14">
        <v>3</v>
      </c>
      <c r="FW204" s="14">
        <v>1</v>
      </c>
      <c r="FX204" s="14">
        <v>31.04</v>
      </c>
      <c r="FY204" s="14">
        <v>4.8600000000000003</v>
      </c>
      <c r="FZ204" s="14">
        <v>6</v>
      </c>
      <c r="GA204" s="14">
        <v>5.98</v>
      </c>
      <c r="GB204" s="14">
        <v>1.61</v>
      </c>
      <c r="GC204" s="14">
        <v>3.7</v>
      </c>
      <c r="GD204" s="14">
        <v>22</v>
      </c>
      <c r="GE204" s="14">
        <v>1</v>
      </c>
      <c r="GH204" s="14">
        <v>7</v>
      </c>
      <c r="GJ204" s="14">
        <v>5.67</v>
      </c>
      <c r="GK204" s="14">
        <v>2</v>
      </c>
      <c r="GL204" s="14">
        <v>2</v>
      </c>
      <c r="GM204" s="14">
        <v>13.95</v>
      </c>
      <c r="GN204" s="14">
        <v>5.23</v>
      </c>
      <c r="GQ204" s="14">
        <v>3</v>
      </c>
      <c r="GV204" s="14">
        <v>2</v>
      </c>
      <c r="HB204" s="14">
        <v>18.79</v>
      </c>
      <c r="HC204" s="14">
        <v>5.71</v>
      </c>
      <c r="HE204" s="14">
        <v>1</v>
      </c>
      <c r="HF204" s="14">
        <v>3.67</v>
      </c>
      <c r="HG204" s="14">
        <v>1</v>
      </c>
      <c r="HL204" s="14">
        <v>4</v>
      </c>
      <c r="HM204" s="14">
        <v>1</v>
      </c>
      <c r="HO204" s="14">
        <v>30.75</v>
      </c>
      <c r="HP204" s="14">
        <v>13.65</v>
      </c>
      <c r="HT204" s="14">
        <v>18.41</v>
      </c>
      <c r="HW204" s="14">
        <v>2</v>
      </c>
      <c r="HY204" s="14">
        <v>6.17</v>
      </c>
      <c r="HZ204" s="14">
        <v>1</v>
      </c>
      <c r="IA204" s="14">
        <v>6.93</v>
      </c>
      <c r="IC204" s="14">
        <v>5</v>
      </c>
      <c r="ID204" s="14">
        <v>45.83</v>
      </c>
      <c r="IE204" s="26">
        <f t="shared" si="16"/>
        <v>2020.2200000000003</v>
      </c>
      <c r="IF204" s="27">
        <f t="shared" si="17"/>
        <v>853.72999999999979</v>
      </c>
      <c r="IG204" s="27">
        <f t="shared" si="18"/>
        <v>1166.4900000000005</v>
      </c>
      <c r="IH204" s="26">
        <v>1893.6152000000004</v>
      </c>
      <c r="II204" s="27">
        <v>835.62720000000002</v>
      </c>
      <c r="IJ204" s="27">
        <f t="shared" si="19"/>
        <v>1057.9880000000003</v>
      </c>
    </row>
    <row r="205" spans="1:244" x14ac:dyDescent="0.2">
      <c r="A205" s="14" t="s">
        <v>200</v>
      </c>
      <c r="B205" s="14" t="str">
        <f t="shared" si="15"/>
        <v>37</v>
      </c>
      <c r="C205" s="14">
        <v>37026</v>
      </c>
      <c r="D205" s="14" t="s">
        <v>226</v>
      </c>
      <c r="O205" s="14">
        <v>7.52</v>
      </c>
      <c r="AD205" s="14">
        <v>2</v>
      </c>
      <c r="AJ205" s="14">
        <v>1</v>
      </c>
      <c r="AR205" s="14">
        <v>1</v>
      </c>
      <c r="BZ205" s="14">
        <v>0.96</v>
      </c>
      <c r="CB205" s="14">
        <v>35.520000000000003</v>
      </c>
      <c r="CR205" s="14">
        <v>1</v>
      </c>
      <c r="CU205" s="14">
        <v>1</v>
      </c>
      <c r="CZ205" s="14">
        <v>1</v>
      </c>
      <c r="DF205" s="14">
        <v>9.0500000000000007</v>
      </c>
      <c r="DJ205" s="14">
        <v>1.19</v>
      </c>
      <c r="DK205" s="14">
        <v>10.75</v>
      </c>
      <c r="DL205" s="14">
        <v>11.77</v>
      </c>
      <c r="DO205" s="14">
        <v>15</v>
      </c>
      <c r="DR205" s="14">
        <v>3.58</v>
      </c>
      <c r="DZ205" s="14">
        <v>6.02</v>
      </c>
      <c r="EA205" s="14">
        <v>6.63</v>
      </c>
      <c r="EB205" s="14">
        <v>2</v>
      </c>
      <c r="ED205" s="14">
        <v>3</v>
      </c>
      <c r="EE205" s="14">
        <v>2</v>
      </c>
      <c r="EF205" s="14">
        <v>11.1</v>
      </c>
      <c r="EG205" s="14">
        <v>8.67</v>
      </c>
      <c r="EK205" s="14">
        <v>3</v>
      </c>
      <c r="EL205" s="14">
        <v>4.88</v>
      </c>
      <c r="ET205" s="14">
        <v>3</v>
      </c>
      <c r="EZ205" s="14">
        <v>28.84</v>
      </c>
      <c r="FA205" s="14">
        <v>1.76</v>
      </c>
      <c r="FB205" s="14">
        <v>17.940000000000001</v>
      </c>
      <c r="FM205" s="14">
        <v>5</v>
      </c>
      <c r="FP205" s="14">
        <v>3</v>
      </c>
      <c r="FU205" s="14">
        <v>2.6</v>
      </c>
      <c r="FX205" s="14">
        <v>0.89</v>
      </c>
      <c r="FZ205" s="14">
        <v>1</v>
      </c>
      <c r="GD205" s="14">
        <v>5</v>
      </c>
      <c r="GJ205" s="14">
        <v>2</v>
      </c>
      <c r="GK205" s="14">
        <v>1</v>
      </c>
      <c r="GM205" s="14">
        <v>1</v>
      </c>
      <c r="GN205" s="14">
        <v>1</v>
      </c>
      <c r="HO205" s="14">
        <v>1.67</v>
      </c>
      <c r="HP205" s="14">
        <v>4</v>
      </c>
      <c r="HR205" s="14">
        <v>27.88</v>
      </c>
      <c r="HV205" s="14">
        <v>39.03</v>
      </c>
      <c r="HW205" s="14">
        <v>1</v>
      </c>
      <c r="IC205" s="14">
        <v>2</v>
      </c>
      <c r="ID205" s="14">
        <v>10.969999999999999</v>
      </c>
      <c r="IE205" s="26">
        <f t="shared" si="16"/>
        <v>310.21999999999991</v>
      </c>
      <c r="IF205" s="27">
        <f t="shared" si="17"/>
        <v>51</v>
      </c>
      <c r="IG205" s="27">
        <f t="shared" si="18"/>
        <v>259.21999999999991</v>
      </c>
      <c r="IH205" s="26">
        <v>308.16400000000004</v>
      </c>
      <c r="II205" s="27">
        <v>40.496000000000009</v>
      </c>
      <c r="IJ205" s="27">
        <f t="shared" si="19"/>
        <v>267.66800000000001</v>
      </c>
    </row>
    <row r="206" spans="1:244" x14ac:dyDescent="0.2">
      <c r="A206" s="14" t="s">
        <v>200</v>
      </c>
      <c r="B206" s="14" t="str">
        <f t="shared" si="15"/>
        <v>37</v>
      </c>
      <c r="C206" s="14">
        <v>37027</v>
      </c>
      <c r="D206" s="14" t="s">
        <v>227</v>
      </c>
      <c r="I206" s="14">
        <v>21.68</v>
      </c>
      <c r="M206" s="14">
        <v>20.55</v>
      </c>
      <c r="O206" s="14">
        <v>15.1</v>
      </c>
      <c r="P206" s="14">
        <v>183.70999999999998</v>
      </c>
      <c r="R206" s="14">
        <v>2.33</v>
      </c>
      <c r="T206" s="14">
        <v>64.66</v>
      </c>
      <c r="W206" s="14">
        <v>5.1099999999999994</v>
      </c>
      <c r="AA206" s="14">
        <v>115.61</v>
      </c>
      <c r="AC206" s="14">
        <v>1</v>
      </c>
      <c r="AD206" s="14">
        <v>6.91</v>
      </c>
      <c r="AG206" s="14">
        <v>5</v>
      </c>
      <c r="AR206" s="14">
        <v>11.94</v>
      </c>
      <c r="AX206" s="14">
        <v>2</v>
      </c>
      <c r="AY206" s="14">
        <v>1</v>
      </c>
      <c r="BE206" s="14">
        <v>95.11</v>
      </c>
      <c r="BF206" s="14">
        <v>21.48</v>
      </c>
      <c r="BK206" s="14">
        <v>90.5</v>
      </c>
      <c r="BL206" s="14">
        <v>18.98</v>
      </c>
      <c r="BM206" s="14">
        <v>2.81</v>
      </c>
      <c r="BY206" s="14">
        <v>547.35</v>
      </c>
      <c r="BZ206" s="14">
        <v>17.940000000000001</v>
      </c>
      <c r="CB206" s="14">
        <v>38.17</v>
      </c>
      <c r="CC206" s="14">
        <v>33.61</v>
      </c>
      <c r="CD206" s="14">
        <v>27.82</v>
      </c>
      <c r="CE206" s="14">
        <v>176.59</v>
      </c>
      <c r="CG206" s="14">
        <v>6.12</v>
      </c>
      <c r="CM206" s="14">
        <v>3</v>
      </c>
      <c r="CP206" s="14">
        <v>14.97</v>
      </c>
      <c r="CT206" s="14">
        <v>15.1</v>
      </c>
      <c r="DB206" s="14">
        <v>12</v>
      </c>
      <c r="DF206" s="14">
        <v>42.290000000000006</v>
      </c>
      <c r="DJ206" s="14">
        <v>24.52</v>
      </c>
      <c r="DK206" s="14">
        <v>15</v>
      </c>
      <c r="DL206" s="14">
        <v>34.93</v>
      </c>
      <c r="DM206" s="14">
        <v>13.33</v>
      </c>
      <c r="DN206" s="14">
        <v>2.48</v>
      </c>
      <c r="DO206" s="14">
        <v>42.72</v>
      </c>
      <c r="DP206" s="14">
        <v>1</v>
      </c>
      <c r="DQ206" s="14">
        <v>7.92</v>
      </c>
      <c r="DR206" s="14">
        <v>8.629999999999999</v>
      </c>
      <c r="DS206" s="14">
        <v>3.48</v>
      </c>
      <c r="DT206" s="14">
        <v>16.39</v>
      </c>
      <c r="DU206" s="14">
        <v>14.92</v>
      </c>
      <c r="DV206" s="14">
        <v>0.5</v>
      </c>
      <c r="DX206" s="14">
        <v>1</v>
      </c>
      <c r="DZ206" s="14">
        <v>56.730000000000004</v>
      </c>
      <c r="EA206" s="14">
        <v>26.83</v>
      </c>
      <c r="EB206" s="14">
        <v>2</v>
      </c>
      <c r="EC206" s="14">
        <v>2.2799999999999998</v>
      </c>
      <c r="ED206" s="14">
        <v>14.48</v>
      </c>
      <c r="EE206" s="14">
        <v>8.7100000000000009</v>
      </c>
      <c r="EF206" s="14">
        <v>32.78</v>
      </c>
      <c r="EL206" s="14">
        <v>46.33</v>
      </c>
      <c r="ET206" s="14">
        <v>7</v>
      </c>
      <c r="EV206" s="14">
        <v>9.83</v>
      </c>
      <c r="EZ206" s="14">
        <v>58.910000000000004</v>
      </c>
      <c r="FA206" s="14">
        <v>14.54</v>
      </c>
      <c r="FB206" s="14">
        <v>19.02</v>
      </c>
      <c r="FD206" s="14">
        <v>0</v>
      </c>
      <c r="FG206" s="14">
        <v>2.96</v>
      </c>
      <c r="FM206" s="14">
        <v>1</v>
      </c>
      <c r="FN206" s="14">
        <v>2</v>
      </c>
      <c r="FP206" s="14">
        <v>26.25</v>
      </c>
      <c r="FQ206" s="14">
        <v>0</v>
      </c>
      <c r="FT206" s="14">
        <v>3</v>
      </c>
      <c r="FU206" s="14">
        <v>6.2799999999999994</v>
      </c>
      <c r="FW206" s="14">
        <v>1</v>
      </c>
      <c r="FX206" s="14">
        <v>16</v>
      </c>
      <c r="FY206" s="14">
        <v>3</v>
      </c>
      <c r="GA206" s="14">
        <v>4</v>
      </c>
      <c r="GC206" s="14">
        <v>1</v>
      </c>
      <c r="GD206" s="14">
        <v>29.86</v>
      </c>
      <c r="GJ206" s="14">
        <v>3</v>
      </c>
      <c r="GK206" s="14">
        <v>1</v>
      </c>
      <c r="GL206" s="14">
        <v>2</v>
      </c>
      <c r="GM206" s="14">
        <v>7.92</v>
      </c>
      <c r="GN206" s="14">
        <v>1</v>
      </c>
      <c r="GT206" s="14">
        <v>15.9</v>
      </c>
      <c r="HB206" s="14">
        <v>1</v>
      </c>
      <c r="HC206" s="14">
        <v>25.32</v>
      </c>
      <c r="HG206" s="14">
        <v>2</v>
      </c>
      <c r="HL206" s="14">
        <v>1</v>
      </c>
      <c r="HO206" s="14">
        <v>12.059999999999999</v>
      </c>
      <c r="HP206" s="14">
        <v>5.33</v>
      </c>
      <c r="HQ206" s="14">
        <v>25.23</v>
      </c>
      <c r="HW206" s="14">
        <v>1</v>
      </c>
      <c r="HY206" s="14">
        <v>3.72</v>
      </c>
      <c r="HZ206" s="14">
        <v>3</v>
      </c>
      <c r="IC206" s="14">
        <v>1</v>
      </c>
      <c r="ID206" s="14">
        <v>21.27</v>
      </c>
      <c r="IE206" s="26">
        <f t="shared" si="16"/>
        <v>2335.8000000000002</v>
      </c>
      <c r="IF206" s="27">
        <f t="shared" si="17"/>
        <v>1578.1499999999996</v>
      </c>
      <c r="IG206" s="27">
        <f t="shared" si="18"/>
        <v>757.65000000000055</v>
      </c>
      <c r="IH206" s="26">
        <v>1963.7012000000002</v>
      </c>
      <c r="II206" s="27">
        <v>1364.0952000000002</v>
      </c>
      <c r="IJ206" s="27">
        <f t="shared" si="19"/>
        <v>599.60599999999999</v>
      </c>
    </row>
    <row r="207" spans="1:244" x14ac:dyDescent="0.2">
      <c r="A207" s="14" t="s">
        <v>200</v>
      </c>
      <c r="B207" s="14" t="str">
        <f t="shared" si="15"/>
        <v>37</v>
      </c>
      <c r="C207" s="14">
        <v>37028</v>
      </c>
      <c r="D207" s="14" t="s">
        <v>228</v>
      </c>
      <c r="I207" s="14">
        <v>3</v>
      </c>
      <c r="O207" s="14">
        <v>22.32</v>
      </c>
      <c r="X207" s="14">
        <v>2.5</v>
      </c>
      <c r="AD207" s="14">
        <v>2</v>
      </c>
      <c r="AK207" s="14">
        <v>5.41</v>
      </c>
      <c r="AM207" s="14">
        <v>12.78</v>
      </c>
      <c r="BF207" s="14">
        <v>3.98</v>
      </c>
      <c r="BK207" s="14">
        <v>18.54</v>
      </c>
      <c r="BM207" s="14">
        <v>1</v>
      </c>
      <c r="BU207" s="14">
        <v>31.5</v>
      </c>
      <c r="CA207" s="14">
        <v>56.02</v>
      </c>
      <c r="CB207" s="14">
        <v>5.03</v>
      </c>
      <c r="CE207" s="14">
        <v>88.78</v>
      </c>
      <c r="CS207" s="14">
        <v>1</v>
      </c>
      <c r="CT207" s="14">
        <v>6</v>
      </c>
      <c r="DB207" s="14">
        <v>4</v>
      </c>
      <c r="DF207" s="14">
        <v>13.83</v>
      </c>
      <c r="DJ207" s="14">
        <v>2</v>
      </c>
      <c r="DK207" s="14">
        <v>15.06</v>
      </c>
      <c r="DL207" s="14">
        <v>52.61</v>
      </c>
      <c r="DM207" s="14">
        <v>2.58</v>
      </c>
      <c r="DN207" s="14">
        <v>10.83</v>
      </c>
      <c r="DO207" s="14">
        <v>12.75</v>
      </c>
      <c r="DR207" s="14">
        <v>21</v>
      </c>
      <c r="DT207" s="14">
        <v>3.72</v>
      </c>
      <c r="DU207" s="14">
        <v>2</v>
      </c>
      <c r="DW207" s="14">
        <v>12.82</v>
      </c>
      <c r="DX207" s="14">
        <v>2</v>
      </c>
      <c r="DY207" s="14">
        <v>4.6900000000000004</v>
      </c>
      <c r="DZ207" s="14">
        <v>10.16</v>
      </c>
      <c r="EA207" s="14">
        <v>4.7300000000000004</v>
      </c>
      <c r="EB207" s="14">
        <v>16.52</v>
      </c>
      <c r="EC207" s="14">
        <v>1</v>
      </c>
      <c r="ED207" s="14">
        <v>5</v>
      </c>
      <c r="EE207" s="14">
        <v>4</v>
      </c>
      <c r="EF207" s="14">
        <v>56.01</v>
      </c>
      <c r="EG207" s="14">
        <v>8.02</v>
      </c>
      <c r="EH207" s="14">
        <v>1</v>
      </c>
      <c r="EK207" s="14">
        <v>3</v>
      </c>
      <c r="EL207" s="14">
        <v>40.81</v>
      </c>
      <c r="ET207" s="14">
        <v>5</v>
      </c>
      <c r="EV207" s="14">
        <v>6</v>
      </c>
      <c r="EZ207" s="14">
        <v>31.78</v>
      </c>
      <c r="FA207" s="14">
        <v>4.2</v>
      </c>
      <c r="FB207" s="14">
        <v>13.81</v>
      </c>
      <c r="FM207" s="14">
        <v>6</v>
      </c>
      <c r="FN207" s="14">
        <v>1</v>
      </c>
      <c r="FP207" s="14">
        <v>6</v>
      </c>
      <c r="FU207" s="14">
        <v>1</v>
      </c>
      <c r="FW207" s="14">
        <v>3</v>
      </c>
      <c r="FX207" s="14">
        <v>13</v>
      </c>
      <c r="FY207" s="14">
        <v>3</v>
      </c>
      <c r="FZ207" s="14">
        <v>1</v>
      </c>
      <c r="GC207" s="14">
        <v>7.76</v>
      </c>
      <c r="GD207" s="14">
        <v>9.6</v>
      </c>
      <c r="GJ207" s="14">
        <v>3</v>
      </c>
      <c r="GK207" s="14">
        <v>3</v>
      </c>
      <c r="GM207" s="14">
        <v>5</v>
      </c>
      <c r="GN207" s="14">
        <v>1</v>
      </c>
      <c r="GT207" s="14">
        <v>6</v>
      </c>
      <c r="HB207" s="14">
        <v>9.67</v>
      </c>
      <c r="HC207" s="14">
        <v>11.86</v>
      </c>
      <c r="HD207" s="14">
        <v>1</v>
      </c>
      <c r="HF207" s="14">
        <v>2</v>
      </c>
      <c r="HG207" s="14">
        <v>1</v>
      </c>
      <c r="HL207" s="14">
        <v>2</v>
      </c>
      <c r="HM207" s="14">
        <v>1</v>
      </c>
      <c r="HO207" s="14">
        <v>7.97</v>
      </c>
      <c r="HP207" s="14">
        <v>3.73</v>
      </c>
      <c r="HS207" s="14">
        <v>3.66</v>
      </c>
      <c r="HW207" s="14">
        <v>1</v>
      </c>
      <c r="HZ207" s="14">
        <v>1</v>
      </c>
      <c r="IA207" s="14">
        <v>2</v>
      </c>
      <c r="ID207" s="14">
        <v>23</v>
      </c>
      <c r="IE207" s="26">
        <f t="shared" si="16"/>
        <v>771.04</v>
      </c>
      <c r="IF207" s="27">
        <f t="shared" si="17"/>
        <v>263.86</v>
      </c>
      <c r="IG207" s="27">
        <f t="shared" si="18"/>
        <v>507.17999999999995</v>
      </c>
      <c r="IH207" s="26">
        <v>582.67840000000001</v>
      </c>
      <c r="II207" s="27">
        <v>233.87440000000004</v>
      </c>
      <c r="IJ207" s="27">
        <f t="shared" si="19"/>
        <v>348.80399999999997</v>
      </c>
    </row>
    <row r="208" spans="1:244" x14ac:dyDescent="0.2">
      <c r="A208" s="14" t="s">
        <v>200</v>
      </c>
      <c r="B208" s="14" t="str">
        <f t="shared" si="15"/>
        <v>37</v>
      </c>
      <c r="C208" s="14">
        <v>37030</v>
      </c>
      <c r="D208" s="14" t="s">
        <v>230</v>
      </c>
      <c r="K208" s="14">
        <v>2</v>
      </c>
      <c r="O208" s="14">
        <v>60.19</v>
      </c>
      <c r="P208" s="14">
        <v>29.44</v>
      </c>
      <c r="Q208" s="14">
        <v>44.3</v>
      </c>
      <c r="V208" s="14">
        <v>1</v>
      </c>
      <c r="W208" s="14">
        <v>2.82</v>
      </c>
      <c r="X208" s="14">
        <v>29.599999999999998</v>
      </c>
      <c r="AA208" s="14">
        <v>20.64</v>
      </c>
      <c r="AC208" s="14">
        <v>1</v>
      </c>
      <c r="AD208" s="14">
        <v>27.16</v>
      </c>
      <c r="AG208" s="14">
        <v>86.77000000000001</v>
      </c>
      <c r="AJ208" s="14">
        <v>0.33</v>
      </c>
      <c r="AM208" s="14">
        <v>56.67</v>
      </c>
      <c r="AQ208" s="14">
        <v>1.98</v>
      </c>
      <c r="AR208" s="14">
        <v>284.01</v>
      </c>
      <c r="AX208" s="14">
        <v>1</v>
      </c>
      <c r="BC208" s="14">
        <v>11</v>
      </c>
      <c r="BE208" s="14">
        <v>47.879999999999995</v>
      </c>
      <c r="BF208" s="14">
        <v>94.4</v>
      </c>
      <c r="BJ208" s="14">
        <v>56.24</v>
      </c>
      <c r="BK208" s="14">
        <v>164.14</v>
      </c>
      <c r="BL208" s="14">
        <v>31.01</v>
      </c>
      <c r="BM208" s="14">
        <v>151.78</v>
      </c>
      <c r="BQ208" s="14">
        <v>3.51</v>
      </c>
      <c r="BR208" s="14">
        <v>10.85</v>
      </c>
      <c r="BS208" s="14">
        <v>9</v>
      </c>
      <c r="BU208" s="14">
        <v>216.29999999999998</v>
      </c>
      <c r="BW208" s="14">
        <v>5</v>
      </c>
      <c r="BX208" s="14">
        <v>1</v>
      </c>
      <c r="BY208" s="14">
        <v>79</v>
      </c>
      <c r="BZ208" s="14">
        <v>185.61</v>
      </c>
      <c r="CA208" s="14">
        <v>85.37</v>
      </c>
      <c r="CB208" s="14">
        <v>307.04999999999995</v>
      </c>
      <c r="CC208" s="14">
        <v>14.58</v>
      </c>
      <c r="CD208" s="14">
        <v>113.9</v>
      </c>
      <c r="CE208" s="14">
        <v>82.52</v>
      </c>
      <c r="CM208" s="14">
        <v>33.86</v>
      </c>
      <c r="CR208" s="14">
        <v>88.78</v>
      </c>
      <c r="CS208" s="14">
        <v>1.53</v>
      </c>
      <c r="CT208" s="14">
        <v>18.46</v>
      </c>
      <c r="CU208" s="14">
        <v>26.33</v>
      </c>
      <c r="CV208" s="14">
        <v>41.31</v>
      </c>
      <c r="CY208" s="14">
        <v>316.88</v>
      </c>
      <c r="DA208" s="14">
        <v>4.84</v>
      </c>
      <c r="DB208" s="14">
        <v>17</v>
      </c>
      <c r="DC208" s="14">
        <v>11.98</v>
      </c>
      <c r="DE208" s="14">
        <v>0</v>
      </c>
      <c r="DF208" s="14">
        <v>16.310000000000002</v>
      </c>
      <c r="DG208" s="14">
        <v>5.32</v>
      </c>
      <c r="DH208" s="14">
        <v>0</v>
      </c>
      <c r="DJ208" s="14">
        <v>3</v>
      </c>
      <c r="DK208" s="14">
        <v>373.73</v>
      </c>
      <c r="DL208" s="14">
        <v>99.24</v>
      </c>
      <c r="DM208" s="14">
        <v>11.53</v>
      </c>
      <c r="DN208" s="14">
        <v>64.87</v>
      </c>
      <c r="DO208" s="14">
        <v>93.32</v>
      </c>
      <c r="DP208" s="14">
        <v>102.35999999999999</v>
      </c>
      <c r="DQ208" s="14">
        <v>1</v>
      </c>
      <c r="DR208" s="14">
        <v>140.88999999999999</v>
      </c>
      <c r="DS208" s="14">
        <v>10</v>
      </c>
      <c r="DT208" s="14">
        <v>23.83</v>
      </c>
      <c r="DU208" s="14">
        <v>332.04999999999995</v>
      </c>
      <c r="DV208" s="14">
        <v>34.86</v>
      </c>
      <c r="DW208" s="14">
        <v>86.960000000000008</v>
      </c>
      <c r="DX208" s="14">
        <v>138.07</v>
      </c>
      <c r="DY208" s="14">
        <v>2</v>
      </c>
      <c r="DZ208" s="14">
        <v>66.349999999999994</v>
      </c>
      <c r="EA208" s="14">
        <v>50.19</v>
      </c>
      <c r="EB208" s="14">
        <v>10</v>
      </c>
      <c r="EC208" s="14">
        <v>3</v>
      </c>
      <c r="ED208" s="14">
        <v>22.849999999999998</v>
      </c>
      <c r="EE208" s="14">
        <v>10.27</v>
      </c>
      <c r="EF208" s="14">
        <v>92.92</v>
      </c>
      <c r="EG208" s="14">
        <v>9.7899999999999991</v>
      </c>
      <c r="EH208" s="14">
        <v>8.3099999999999987</v>
      </c>
      <c r="EK208" s="14">
        <v>27.5</v>
      </c>
      <c r="EL208" s="14">
        <v>168.89</v>
      </c>
      <c r="ES208" s="14">
        <v>149.07999999999998</v>
      </c>
      <c r="ET208" s="14">
        <v>10</v>
      </c>
      <c r="EV208" s="14">
        <v>23.25</v>
      </c>
      <c r="EW208" s="14">
        <v>4.83</v>
      </c>
      <c r="EZ208" s="14">
        <v>90.06</v>
      </c>
      <c r="FA208" s="14">
        <v>18.799999999999997</v>
      </c>
      <c r="FB208" s="14">
        <v>51.75</v>
      </c>
      <c r="FC208" s="14">
        <v>70.16</v>
      </c>
      <c r="FL208" s="14">
        <v>1</v>
      </c>
      <c r="FM208" s="14">
        <v>124.66</v>
      </c>
      <c r="FN208" s="14">
        <v>15.25</v>
      </c>
      <c r="FP208" s="14">
        <v>80.94</v>
      </c>
      <c r="FQ208" s="14">
        <v>0</v>
      </c>
      <c r="FR208" s="14">
        <v>0</v>
      </c>
      <c r="FT208" s="14">
        <v>5.69</v>
      </c>
      <c r="FU208" s="14">
        <v>17.09</v>
      </c>
      <c r="FW208" s="14">
        <v>1</v>
      </c>
      <c r="FX208" s="14">
        <v>74.39</v>
      </c>
      <c r="FY208" s="14">
        <v>10</v>
      </c>
      <c r="FZ208" s="14">
        <v>8</v>
      </c>
      <c r="GA208" s="14">
        <v>37</v>
      </c>
      <c r="GB208" s="14">
        <v>18.96</v>
      </c>
      <c r="GC208" s="14">
        <v>21.94</v>
      </c>
      <c r="GD208" s="14">
        <v>80.03</v>
      </c>
      <c r="GE208" s="14">
        <v>148.13999999999999</v>
      </c>
      <c r="GF208" s="14">
        <v>2</v>
      </c>
      <c r="GG208" s="14">
        <v>1</v>
      </c>
      <c r="GH208" s="14">
        <v>1</v>
      </c>
      <c r="GI208" s="14">
        <v>1</v>
      </c>
      <c r="GJ208" s="14">
        <v>23.85</v>
      </c>
      <c r="GK208" s="14">
        <v>4</v>
      </c>
      <c r="GL208" s="14">
        <v>3</v>
      </c>
      <c r="GM208" s="14">
        <v>23.4</v>
      </c>
      <c r="GN208" s="14">
        <v>4</v>
      </c>
      <c r="GO208" s="14">
        <v>31.94</v>
      </c>
      <c r="GQ208" s="14">
        <v>19.89</v>
      </c>
      <c r="GT208" s="14">
        <v>94.23</v>
      </c>
      <c r="GZ208" s="14">
        <v>2</v>
      </c>
      <c r="HB208" s="14">
        <v>272.22000000000003</v>
      </c>
      <c r="HC208" s="14">
        <v>29.830000000000002</v>
      </c>
      <c r="HD208" s="14">
        <v>1</v>
      </c>
      <c r="HF208" s="14">
        <v>6.42</v>
      </c>
      <c r="HG208" s="14">
        <v>28.34</v>
      </c>
      <c r="HL208" s="14">
        <v>4.9000000000000004</v>
      </c>
      <c r="HO208" s="14">
        <v>71.95</v>
      </c>
      <c r="HP208" s="14">
        <v>25.490000000000002</v>
      </c>
      <c r="HS208" s="14">
        <v>5.68</v>
      </c>
      <c r="HV208" s="14">
        <v>18.53</v>
      </c>
      <c r="HW208" s="14">
        <v>6.65</v>
      </c>
      <c r="HY208" s="14">
        <v>8.66</v>
      </c>
      <c r="HZ208" s="14">
        <v>0</v>
      </c>
      <c r="IA208" s="14">
        <v>4.33</v>
      </c>
      <c r="IB208" s="14">
        <v>1</v>
      </c>
      <c r="IC208" s="14">
        <v>28.08</v>
      </c>
      <c r="ID208" s="14">
        <v>95.01</v>
      </c>
      <c r="IE208" s="26">
        <f t="shared" si="16"/>
        <v>6770.85</v>
      </c>
      <c r="IF208" s="27">
        <f t="shared" si="17"/>
        <v>2880.0200000000009</v>
      </c>
      <c r="IG208" s="27">
        <f t="shared" si="18"/>
        <v>3890.8299999999995</v>
      </c>
      <c r="IH208" s="26">
        <v>4285.0843999999988</v>
      </c>
      <c r="II208" s="27">
        <v>2283.5723999999996</v>
      </c>
      <c r="IJ208" s="27">
        <f t="shared" si="19"/>
        <v>2001.5119999999993</v>
      </c>
    </row>
    <row r="209" spans="1:244" x14ac:dyDescent="0.2">
      <c r="A209" s="14" t="s">
        <v>200</v>
      </c>
      <c r="B209" s="14" t="str">
        <f t="shared" si="15"/>
        <v>37</v>
      </c>
      <c r="C209" s="14">
        <v>37031</v>
      </c>
      <c r="D209" s="14" t="s">
        <v>231</v>
      </c>
      <c r="O209" s="14">
        <v>2.65</v>
      </c>
      <c r="AB209" s="14">
        <v>13.84</v>
      </c>
      <c r="AD209" s="14">
        <v>1.2</v>
      </c>
      <c r="AJ209" s="14">
        <v>6</v>
      </c>
      <c r="AR209" s="14">
        <v>15.66</v>
      </c>
      <c r="AY209" s="14">
        <v>1</v>
      </c>
      <c r="BD209" s="14">
        <v>14.81</v>
      </c>
      <c r="BF209" s="14">
        <v>17.68</v>
      </c>
      <c r="BK209" s="14">
        <v>41.39</v>
      </c>
      <c r="BM209" s="14">
        <v>39.29</v>
      </c>
      <c r="CB209" s="14">
        <v>7.42</v>
      </c>
      <c r="CE209" s="14">
        <v>9.59</v>
      </c>
      <c r="CN209" s="14">
        <v>1</v>
      </c>
      <c r="CT209" s="14">
        <v>3.81</v>
      </c>
      <c r="DF209" s="14">
        <v>1</v>
      </c>
      <c r="DG209" s="14">
        <v>1.38</v>
      </c>
      <c r="DK209" s="14">
        <v>21.04</v>
      </c>
      <c r="DL209" s="14">
        <v>28.09</v>
      </c>
      <c r="DM209" s="14">
        <v>2</v>
      </c>
      <c r="DO209" s="14">
        <v>6.63</v>
      </c>
      <c r="DR209" s="14">
        <v>7</v>
      </c>
      <c r="DS209" s="14">
        <v>1</v>
      </c>
      <c r="DW209" s="14">
        <v>7.75</v>
      </c>
      <c r="DX209" s="14">
        <v>7.47</v>
      </c>
      <c r="DY209" s="14">
        <v>1</v>
      </c>
      <c r="DZ209" s="14">
        <v>8</v>
      </c>
      <c r="EA209" s="14">
        <v>12.91</v>
      </c>
      <c r="EB209" s="14">
        <v>2</v>
      </c>
      <c r="ED209" s="14">
        <v>3</v>
      </c>
      <c r="EE209" s="14">
        <v>0.56000000000000005</v>
      </c>
      <c r="EF209" s="14">
        <v>16.16</v>
      </c>
      <c r="EG209" s="14">
        <v>7.92</v>
      </c>
      <c r="EH209" s="14">
        <v>1</v>
      </c>
      <c r="EK209" s="14">
        <v>28.71</v>
      </c>
      <c r="EL209" s="14">
        <v>11.39</v>
      </c>
      <c r="ES209" s="14">
        <v>8</v>
      </c>
      <c r="ET209" s="14">
        <v>3.5</v>
      </c>
      <c r="EU209" s="14">
        <v>2.35</v>
      </c>
      <c r="EW209" s="14">
        <v>5</v>
      </c>
      <c r="EZ209" s="14">
        <v>12.71</v>
      </c>
      <c r="FB209" s="14">
        <v>26.62</v>
      </c>
      <c r="FM209" s="14">
        <v>1</v>
      </c>
      <c r="FN209" s="14">
        <v>2</v>
      </c>
      <c r="FU209" s="14">
        <v>1</v>
      </c>
      <c r="FW209" s="14">
        <v>0</v>
      </c>
      <c r="FX209" s="14">
        <v>2</v>
      </c>
      <c r="FY209" s="14">
        <v>1</v>
      </c>
      <c r="FZ209" s="14">
        <v>2</v>
      </c>
      <c r="GA209" s="14">
        <v>1</v>
      </c>
      <c r="GC209" s="14">
        <v>2.98</v>
      </c>
      <c r="GD209" s="14">
        <v>14.58</v>
      </c>
      <c r="GH209" s="14">
        <v>2</v>
      </c>
      <c r="GJ209" s="14">
        <v>3</v>
      </c>
      <c r="GM209" s="14">
        <v>2</v>
      </c>
      <c r="GN209" s="14">
        <v>5</v>
      </c>
      <c r="GP209" s="14">
        <v>3</v>
      </c>
      <c r="HB209" s="14">
        <v>13.66</v>
      </c>
      <c r="HC209" s="14">
        <v>5.0999999999999996</v>
      </c>
      <c r="HG209" s="14">
        <v>1</v>
      </c>
      <c r="HL209" s="14">
        <v>1</v>
      </c>
      <c r="HO209" s="14">
        <v>3</v>
      </c>
      <c r="HP209" s="14">
        <v>2</v>
      </c>
      <c r="HS209" s="14">
        <v>13.1</v>
      </c>
      <c r="HW209" s="14">
        <v>1</v>
      </c>
      <c r="ID209" s="14">
        <v>10.870000000000001</v>
      </c>
      <c r="IE209" s="26">
        <f t="shared" si="16"/>
        <v>502.82000000000011</v>
      </c>
      <c r="IF209" s="27">
        <f t="shared" si="17"/>
        <v>175.34</v>
      </c>
      <c r="IG209" s="27">
        <f t="shared" si="18"/>
        <v>327.48000000000013</v>
      </c>
      <c r="IH209" s="26">
        <v>418.51479999999992</v>
      </c>
      <c r="II209" s="27">
        <v>172.30879999999999</v>
      </c>
      <c r="IJ209" s="27">
        <f t="shared" si="19"/>
        <v>246.20599999999993</v>
      </c>
    </row>
    <row r="210" spans="1:244" x14ac:dyDescent="0.2">
      <c r="A210" s="14" t="s">
        <v>200</v>
      </c>
      <c r="B210" s="14" t="str">
        <f t="shared" si="15"/>
        <v>37</v>
      </c>
      <c r="C210" s="14">
        <v>37032</v>
      </c>
      <c r="D210" s="14" t="s">
        <v>232</v>
      </c>
      <c r="E210" s="14">
        <v>2.08</v>
      </c>
      <c r="F210" s="14">
        <v>86.919999999999987</v>
      </c>
      <c r="I210" s="14">
        <v>155.99</v>
      </c>
      <c r="K210" s="14">
        <v>6.96</v>
      </c>
      <c r="M210" s="14">
        <v>1.29</v>
      </c>
      <c r="N210" s="14">
        <v>10.08</v>
      </c>
      <c r="O210" s="14">
        <v>151.81</v>
      </c>
      <c r="P210" s="14">
        <v>229.85</v>
      </c>
      <c r="R210" s="14">
        <v>73.009999999999991</v>
      </c>
      <c r="T210" s="14">
        <v>9.27</v>
      </c>
      <c r="V210" s="14">
        <v>5.9399999999999995</v>
      </c>
      <c r="W210" s="14">
        <v>19.079999999999998</v>
      </c>
      <c r="X210" s="14">
        <v>57.269999999999996</v>
      </c>
      <c r="Z210" s="14">
        <v>42.61</v>
      </c>
      <c r="AA210" s="14">
        <v>11.75</v>
      </c>
      <c r="AB210" s="14">
        <v>4.0599999999999996</v>
      </c>
      <c r="AC210" s="14">
        <v>117.9</v>
      </c>
      <c r="AD210" s="14">
        <v>139.5</v>
      </c>
      <c r="AF210" s="14">
        <v>41.519999999999996</v>
      </c>
      <c r="AG210" s="14">
        <v>98.72</v>
      </c>
      <c r="AM210" s="14">
        <v>112.19</v>
      </c>
      <c r="AP210" s="14">
        <v>55.27</v>
      </c>
      <c r="AR210" s="14">
        <v>53.48</v>
      </c>
      <c r="AS210" s="14">
        <v>11.85</v>
      </c>
      <c r="AU210" s="14">
        <v>661.33999999999992</v>
      </c>
      <c r="AV210" s="14">
        <v>5.16</v>
      </c>
      <c r="AX210" s="14">
        <v>5</v>
      </c>
      <c r="AY210" s="14">
        <v>24.2</v>
      </c>
      <c r="AZ210" s="14">
        <v>48.81</v>
      </c>
      <c r="BC210" s="14">
        <v>6.99</v>
      </c>
      <c r="BE210" s="14">
        <v>152.84</v>
      </c>
      <c r="BF210" s="14">
        <v>155.13000000000002</v>
      </c>
      <c r="BG210" s="14">
        <v>19.829999999999998</v>
      </c>
      <c r="BK210" s="14">
        <v>592.57000000000005</v>
      </c>
      <c r="BL210" s="14">
        <v>140.70999999999998</v>
      </c>
      <c r="BM210" s="14">
        <v>28.05</v>
      </c>
      <c r="BN210" s="14">
        <v>94.009999999999991</v>
      </c>
      <c r="BO210" s="14">
        <v>1</v>
      </c>
      <c r="BP210" s="14">
        <v>49.91</v>
      </c>
      <c r="BR210" s="14">
        <v>3</v>
      </c>
      <c r="BS210" s="14">
        <v>49.58</v>
      </c>
      <c r="BT210" s="14">
        <v>4</v>
      </c>
      <c r="BU210" s="14">
        <v>194.44</v>
      </c>
      <c r="BW210" s="14">
        <v>249.47</v>
      </c>
      <c r="BZ210" s="14">
        <v>26.37</v>
      </c>
      <c r="CA210" s="14">
        <v>12.53</v>
      </c>
      <c r="CB210" s="14">
        <v>400.77000000000004</v>
      </c>
      <c r="CC210" s="14">
        <v>138.82</v>
      </c>
      <c r="CD210" s="14">
        <v>84.93</v>
      </c>
      <c r="CE210" s="14">
        <v>1432.05</v>
      </c>
      <c r="CH210" s="14">
        <v>11.66</v>
      </c>
      <c r="CL210" s="14">
        <v>5.92</v>
      </c>
      <c r="CM210" s="14">
        <v>586.06999999999994</v>
      </c>
      <c r="CN210" s="14">
        <v>9.98</v>
      </c>
      <c r="CO210" s="14">
        <v>1</v>
      </c>
      <c r="CQ210" s="14">
        <v>0</v>
      </c>
      <c r="CR210" s="14">
        <v>631.36</v>
      </c>
      <c r="CS210" s="14">
        <v>3.74</v>
      </c>
      <c r="CT210" s="14">
        <v>135.91999999999999</v>
      </c>
      <c r="CU210" s="14">
        <v>95.68</v>
      </c>
      <c r="CV210" s="14">
        <v>127.39</v>
      </c>
      <c r="CW210" s="14">
        <v>313.35000000000002</v>
      </c>
      <c r="CY210" s="14">
        <v>31.59</v>
      </c>
      <c r="CZ210" s="14">
        <v>6.96</v>
      </c>
      <c r="DA210" s="14">
        <v>22.36</v>
      </c>
      <c r="DB210" s="14">
        <v>22.52</v>
      </c>
      <c r="DD210" s="14">
        <v>5.5500000000000007</v>
      </c>
      <c r="DE210" s="14">
        <v>2</v>
      </c>
      <c r="DF210" s="14">
        <v>263.24</v>
      </c>
      <c r="DG210" s="14">
        <v>0.75</v>
      </c>
      <c r="DH210" s="14">
        <v>1</v>
      </c>
      <c r="DI210" s="14">
        <v>0</v>
      </c>
      <c r="DJ210" s="14">
        <v>31.38</v>
      </c>
      <c r="DK210" s="14">
        <v>542.12</v>
      </c>
      <c r="DL210" s="14">
        <v>481.90999999999997</v>
      </c>
      <c r="DM210" s="14">
        <v>105.83</v>
      </c>
      <c r="DN210" s="14">
        <v>245.07</v>
      </c>
      <c r="DO210" s="14">
        <v>236.38</v>
      </c>
      <c r="DP210" s="14">
        <v>101.46000000000001</v>
      </c>
      <c r="DQ210" s="14">
        <v>16</v>
      </c>
      <c r="DR210" s="14">
        <v>265.11</v>
      </c>
      <c r="DS210" s="14">
        <v>1</v>
      </c>
      <c r="DT210" s="14">
        <v>165.68</v>
      </c>
      <c r="DU210" s="14">
        <v>212.44</v>
      </c>
      <c r="DV210" s="14">
        <v>80.239999999999995</v>
      </c>
      <c r="DW210" s="14">
        <v>237.24</v>
      </c>
      <c r="DX210" s="14">
        <v>266.27</v>
      </c>
      <c r="DY210" s="14">
        <v>47.28</v>
      </c>
      <c r="DZ210" s="14">
        <v>792.26</v>
      </c>
      <c r="EA210" s="14">
        <v>226.7</v>
      </c>
      <c r="EB210" s="14">
        <v>73.849999999999994</v>
      </c>
      <c r="EC210" s="14">
        <v>47.879999999999995</v>
      </c>
      <c r="ED210" s="14">
        <v>198.42</v>
      </c>
      <c r="EE210" s="14">
        <v>149.85999999999999</v>
      </c>
      <c r="EF210" s="14">
        <v>785.69</v>
      </c>
      <c r="EG210" s="14">
        <v>73.72</v>
      </c>
      <c r="EH210" s="14">
        <v>46.21</v>
      </c>
      <c r="EI210" s="14">
        <v>8</v>
      </c>
      <c r="EK210" s="14">
        <v>105.09</v>
      </c>
      <c r="EL210" s="14">
        <v>344.63</v>
      </c>
      <c r="ER210" s="14">
        <v>2</v>
      </c>
      <c r="ES210" s="14">
        <v>456.12</v>
      </c>
      <c r="ET210" s="14">
        <v>124.49</v>
      </c>
      <c r="EU210" s="14">
        <v>23.75</v>
      </c>
      <c r="EV210" s="14">
        <v>86.06</v>
      </c>
      <c r="EW210" s="14">
        <v>151.53</v>
      </c>
      <c r="EZ210" s="14">
        <v>855.22</v>
      </c>
      <c r="FA210" s="14">
        <v>74.95</v>
      </c>
      <c r="FB210" s="14">
        <v>444.78999999999996</v>
      </c>
      <c r="FC210" s="14">
        <v>27.96</v>
      </c>
      <c r="FE210" s="14">
        <v>8.08</v>
      </c>
      <c r="FF210" s="14">
        <v>4</v>
      </c>
      <c r="FG210" s="14">
        <v>0.94</v>
      </c>
      <c r="FI210" s="14">
        <v>104.46000000000001</v>
      </c>
      <c r="FL210" s="14">
        <v>14.08</v>
      </c>
      <c r="FM210" s="14">
        <v>489.74</v>
      </c>
      <c r="FN210" s="14">
        <v>131.29000000000002</v>
      </c>
      <c r="FO210" s="14">
        <v>2</v>
      </c>
      <c r="FP210" s="14">
        <v>428.26</v>
      </c>
      <c r="FQ210" s="14">
        <v>2</v>
      </c>
      <c r="FR210" s="14">
        <v>4</v>
      </c>
      <c r="FS210" s="14">
        <v>9</v>
      </c>
      <c r="FT210" s="14">
        <v>51.1</v>
      </c>
      <c r="FU210" s="14">
        <v>236.61</v>
      </c>
      <c r="FW210" s="14">
        <v>44.879999999999995</v>
      </c>
      <c r="FX210" s="14">
        <v>299.07</v>
      </c>
      <c r="FY210" s="14">
        <v>115.44999999999999</v>
      </c>
      <c r="FZ210" s="14">
        <v>191.14</v>
      </c>
      <c r="GA210" s="14">
        <v>424.05</v>
      </c>
      <c r="GB210" s="14">
        <v>17.829999999999998</v>
      </c>
      <c r="GC210" s="14">
        <v>221.41</v>
      </c>
      <c r="GD210" s="14">
        <v>419.45</v>
      </c>
      <c r="GE210" s="14">
        <v>158.92000000000002</v>
      </c>
      <c r="GF210" s="14">
        <v>14.25</v>
      </c>
      <c r="GG210" s="14">
        <v>2</v>
      </c>
      <c r="GH210" s="14">
        <v>34.299999999999997</v>
      </c>
      <c r="GI210" s="14">
        <v>6.8599999999999994</v>
      </c>
      <c r="GJ210" s="14">
        <v>141.69999999999999</v>
      </c>
      <c r="GK210" s="14">
        <v>23.2</v>
      </c>
      <c r="GL210" s="14">
        <v>27.93</v>
      </c>
      <c r="GM210" s="14">
        <v>221.07999999999998</v>
      </c>
      <c r="GN210" s="14">
        <v>29</v>
      </c>
      <c r="GO210" s="14">
        <v>2.77</v>
      </c>
      <c r="GP210" s="14">
        <v>3</v>
      </c>
      <c r="GQ210" s="14">
        <v>22.409999999999997</v>
      </c>
      <c r="GT210" s="14">
        <v>933.62000000000012</v>
      </c>
      <c r="GV210" s="14">
        <v>49.089999999999996</v>
      </c>
      <c r="GW210" s="14">
        <v>9.879999999999999</v>
      </c>
      <c r="GZ210" s="14">
        <v>13.13</v>
      </c>
      <c r="HB210" s="14">
        <v>455.28999999999996</v>
      </c>
      <c r="HC210" s="14">
        <v>26.549999999999997</v>
      </c>
      <c r="HD210" s="14">
        <v>32.31</v>
      </c>
      <c r="HE210" s="14">
        <v>2.4500000000000002</v>
      </c>
      <c r="HF210" s="14">
        <v>15.35</v>
      </c>
      <c r="HG210" s="14">
        <v>227.92000000000002</v>
      </c>
      <c r="HH210" s="14">
        <v>8.35</v>
      </c>
      <c r="HI210" s="14">
        <v>51.58</v>
      </c>
      <c r="HJ210" s="14">
        <v>2</v>
      </c>
      <c r="HL210" s="14">
        <v>102.32</v>
      </c>
      <c r="HM210" s="14">
        <v>4.09</v>
      </c>
      <c r="HN210" s="14">
        <v>398.69</v>
      </c>
      <c r="HO210" s="14">
        <v>540.08000000000004</v>
      </c>
      <c r="HP210" s="14">
        <v>177.39</v>
      </c>
      <c r="HQ210" s="14">
        <v>10.71</v>
      </c>
      <c r="HR210" s="14">
        <v>187.28</v>
      </c>
      <c r="HS210" s="14">
        <v>49.7</v>
      </c>
      <c r="HT210" s="14">
        <v>2</v>
      </c>
      <c r="HU210" s="14">
        <v>0.1</v>
      </c>
      <c r="HV210" s="14">
        <v>101.77</v>
      </c>
      <c r="HW210" s="14">
        <v>34</v>
      </c>
      <c r="HY210" s="14">
        <v>58.279999999999994</v>
      </c>
      <c r="HZ210" s="14">
        <v>57.519999999999996</v>
      </c>
      <c r="IA210" s="14">
        <v>8.2800000000000011</v>
      </c>
      <c r="IB210" s="14">
        <v>8.42</v>
      </c>
      <c r="IC210" s="14">
        <v>44.31</v>
      </c>
      <c r="ID210" s="14">
        <v>941.16</v>
      </c>
      <c r="IE210" s="26">
        <f t="shared" si="16"/>
        <v>24952.420000000002</v>
      </c>
      <c r="IF210" s="27">
        <f t="shared" si="17"/>
        <v>8001.96</v>
      </c>
      <c r="IG210" s="27">
        <f t="shared" si="18"/>
        <v>16950.460000000003</v>
      </c>
      <c r="IH210" s="26">
        <v>20286.703600000001</v>
      </c>
      <c r="II210" s="27">
        <v>6779.039600000001</v>
      </c>
      <c r="IJ210" s="27">
        <f t="shared" si="19"/>
        <v>13507.664000000001</v>
      </c>
    </row>
    <row r="211" spans="1:244" x14ac:dyDescent="0.2">
      <c r="A211" s="14" t="s">
        <v>3</v>
      </c>
      <c r="B211" s="14" t="str">
        <f t="shared" si="15"/>
        <v>37</v>
      </c>
      <c r="C211" s="14">
        <v>37033</v>
      </c>
      <c r="D211" s="14" t="s">
        <v>233</v>
      </c>
      <c r="M211" s="14">
        <v>5</v>
      </c>
      <c r="BK211" s="14">
        <v>9</v>
      </c>
      <c r="BL211" s="14">
        <v>14.08</v>
      </c>
      <c r="CB211" s="14">
        <v>12.35</v>
      </c>
      <c r="CC211" s="14">
        <v>3.54</v>
      </c>
      <c r="CP211" s="14">
        <v>2</v>
      </c>
      <c r="CR211" s="14">
        <v>2</v>
      </c>
      <c r="CT211" s="14">
        <v>3.98</v>
      </c>
      <c r="CW211" s="14">
        <v>2</v>
      </c>
      <c r="DF211" s="14">
        <v>5.41</v>
      </c>
      <c r="DJ211" s="14">
        <v>2</v>
      </c>
      <c r="DK211" s="14">
        <v>5</v>
      </c>
      <c r="DL211" s="14">
        <v>18.100000000000001</v>
      </c>
      <c r="DM211" s="14">
        <v>5.6</v>
      </c>
      <c r="DN211" s="14">
        <v>9.1999999999999993</v>
      </c>
      <c r="DO211" s="14">
        <v>8</v>
      </c>
      <c r="DR211" s="14">
        <v>4</v>
      </c>
      <c r="DS211" s="14">
        <v>5.96</v>
      </c>
      <c r="DT211" s="14">
        <v>3.16</v>
      </c>
      <c r="DU211" s="14">
        <v>1</v>
      </c>
      <c r="DX211" s="14">
        <v>5.48</v>
      </c>
      <c r="DZ211" s="14">
        <v>16.850000000000001</v>
      </c>
      <c r="EA211" s="14">
        <v>15.55</v>
      </c>
      <c r="EB211" s="14">
        <v>1</v>
      </c>
      <c r="EC211" s="14">
        <v>2</v>
      </c>
      <c r="ED211" s="14">
        <v>11.32</v>
      </c>
      <c r="EE211" s="14">
        <v>10.370000000000001</v>
      </c>
      <c r="EF211" s="14">
        <v>8</v>
      </c>
      <c r="EK211" s="14">
        <v>2.85</v>
      </c>
      <c r="EL211" s="14">
        <v>3.17</v>
      </c>
      <c r="ET211" s="14">
        <v>3</v>
      </c>
      <c r="EV211" s="14">
        <v>42.730000000000004</v>
      </c>
      <c r="EW211" s="14">
        <v>5.4</v>
      </c>
      <c r="EZ211" s="14">
        <v>48.73</v>
      </c>
      <c r="FB211" s="14">
        <v>25.19</v>
      </c>
      <c r="FM211" s="14">
        <v>6.48</v>
      </c>
      <c r="FN211" s="14">
        <v>2</v>
      </c>
      <c r="FP211" s="14">
        <v>19.829999999999998</v>
      </c>
      <c r="FT211" s="14">
        <v>1</v>
      </c>
      <c r="FU211" s="14">
        <v>1</v>
      </c>
      <c r="FW211" s="14">
        <v>1</v>
      </c>
      <c r="FX211" s="14">
        <v>3.73</v>
      </c>
      <c r="FY211" s="14">
        <v>2</v>
      </c>
      <c r="GC211" s="14">
        <v>2</v>
      </c>
      <c r="GD211" s="14">
        <v>8</v>
      </c>
      <c r="GJ211" s="14">
        <v>1</v>
      </c>
      <c r="GM211" s="14">
        <v>2</v>
      </c>
      <c r="GN211" s="14">
        <v>1</v>
      </c>
      <c r="GP211" s="14">
        <v>4.28</v>
      </c>
      <c r="GQ211" s="14">
        <v>2</v>
      </c>
      <c r="GW211" s="14">
        <v>4.8899999999999997</v>
      </c>
      <c r="HB211" s="14">
        <v>2</v>
      </c>
      <c r="HG211" s="14">
        <v>6</v>
      </c>
      <c r="HH211" s="14">
        <v>5.27</v>
      </c>
      <c r="HL211" s="14">
        <v>14.39</v>
      </c>
      <c r="HO211" s="14">
        <v>9</v>
      </c>
      <c r="HP211" s="14">
        <v>1</v>
      </c>
      <c r="HY211" s="14">
        <v>1</v>
      </c>
      <c r="HZ211" s="14">
        <v>6</v>
      </c>
      <c r="ID211" s="14">
        <v>5.56</v>
      </c>
      <c r="IE211" s="26">
        <f t="shared" si="16"/>
        <v>435.44999999999993</v>
      </c>
      <c r="IF211" s="27">
        <f t="shared" si="17"/>
        <v>53.949999999999996</v>
      </c>
      <c r="IG211" s="27">
        <f t="shared" si="18"/>
        <v>381.49999999999994</v>
      </c>
      <c r="IH211" s="26">
        <v>495.86199999999991</v>
      </c>
      <c r="II211" s="27">
        <v>54.848000000000013</v>
      </c>
      <c r="IJ211" s="27">
        <f t="shared" si="19"/>
        <v>441.0139999999999</v>
      </c>
    </row>
    <row r="212" spans="1:244" x14ac:dyDescent="0.2">
      <c r="A212" s="14" t="s">
        <v>200</v>
      </c>
      <c r="B212" s="14" t="str">
        <f t="shared" si="15"/>
        <v>37</v>
      </c>
      <c r="C212" s="14">
        <v>37034</v>
      </c>
      <c r="D212" s="14" t="s">
        <v>234</v>
      </c>
      <c r="X212" s="14">
        <v>2</v>
      </c>
      <c r="AG212" s="14">
        <v>1</v>
      </c>
      <c r="AQ212" s="14">
        <v>106.91</v>
      </c>
      <c r="AR212" s="14">
        <v>13.61</v>
      </c>
      <c r="BF212" s="14">
        <v>4</v>
      </c>
      <c r="BK212" s="14">
        <v>9</v>
      </c>
      <c r="BL212" s="14">
        <v>2</v>
      </c>
      <c r="BM212" s="14">
        <v>1</v>
      </c>
      <c r="BX212" s="14">
        <v>1</v>
      </c>
      <c r="CB212" s="14">
        <v>10.3</v>
      </c>
      <c r="CE212" s="14">
        <v>8.8000000000000007</v>
      </c>
      <c r="CT212" s="14">
        <v>7</v>
      </c>
      <c r="CU212" s="14">
        <v>1</v>
      </c>
      <c r="CV212" s="14">
        <v>8</v>
      </c>
      <c r="CW212" s="14">
        <v>6</v>
      </c>
      <c r="CY212" s="14">
        <v>10.36</v>
      </c>
      <c r="DF212" s="14">
        <v>33.32</v>
      </c>
      <c r="DJ212" s="14">
        <v>4.41</v>
      </c>
      <c r="DK212" s="14">
        <v>21.03</v>
      </c>
      <c r="DL212" s="14">
        <v>49.68</v>
      </c>
      <c r="DN212" s="14">
        <v>3</v>
      </c>
      <c r="DO212" s="14">
        <v>13.04</v>
      </c>
      <c r="DP212" s="14">
        <v>3</v>
      </c>
      <c r="DR212" s="14">
        <v>21</v>
      </c>
      <c r="DS212" s="14">
        <v>2</v>
      </c>
      <c r="DT212" s="14">
        <v>2</v>
      </c>
      <c r="DU212" s="14">
        <v>1</v>
      </c>
      <c r="DV212" s="14">
        <v>1</v>
      </c>
      <c r="DX212" s="14">
        <v>2</v>
      </c>
      <c r="DZ212" s="14">
        <v>27.11</v>
      </c>
      <c r="EA212" s="14">
        <v>7</v>
      </c>
      <c r="EB212" s="14">
        <v>2</v>
      </c>
      <c r="EC212" s="14">
        <v>1</v>
      </c>
      <c r="ED212" s="14">
        <v>4</v>
      </c>
      <c r="EE212" s="14">
        <v>2</v>
      </c>
      <c r="EF212" s="14">
        <v>18.53</v>
      </c>
      <c r="EG212" s="14">
        <v>2</v>
      </c>
      <c r="EH212" s="14">
        <v>1</v>
      </c>
      <c r="EK212" s="14">
        <v>6</v>
      </c>
      <c r="EL212" s="14">
        <v>4</v>
      </c>
      <c r="ES212" s="14">
        <v>3</v>
      </c>
      <c r="ET212" s="14">
        <v>8</v>
      </c>
      <c r="EV212" s="14">
        <v>15.67</v>
      </c>
      <c r="EW212" s="14">
        <v>3</v>
      </c>
      <c r="EZ212" s="14">
        <v>48.84</v>
      </c>
      <c r="FA212" s="14">
        <v>2</v>
      </c>
      <c r="FB212" s="14">
        <v>18.3</v>
      </c>
      <c r="FM212" s="14">
        <v>3</v>
      </c>
      <c r="FN212" s="14">
        <v>15.45</v>
      </c>
      <c r="FP212" s="14">
        <v>13.77</v>
      </c>
      <c r="FT212" s="14">
        <v>6.83</v>
      </c>
      <c r="FU212" s="14">
        <v>1</v>
      </c>
      <c r="FW212" s="14">
        <v>0</v>
      </c>
      <c r="FX212" s="14">
        <v>9</v>
      </c>
      <c r="FY212" s="14">
        <v>5</v>
      </c>
      <c r="FZ212" s="14">
        <v>11</v>
      </c>
      <c r="GA212" s="14">
        <v>17</v>
      </c>
      <c r="GC212" s="14">
        <v>1.58</v>
      </c>
      <c r="GD212" s="14">
        <v>9</v>
      </c>
      <c r="GE212" s="14">
        <v>2.9</v>
      </c>
      <c r="GF212" s="14">
        <v>1</v>
      </c>
      <c r="GH212" s="14">
        <v>2</v>
      </c>
      <c r="GJ212" s="14">
        <v>4</v>
      </c>
      <c r="GL212" s="14">
        <v>2</v>
      </c>
      <c r="GM212" s="14">
        <v>8</v>
      </c>
      <c r="GN212" s="14">
        <v>1</v>
      </c>
      <c r="GW212" s="14">
        <v>3.98</v>
      </c>
      <c r="HA212" s="14">
        <v>1</v>
      </c>
      <c r="HB212" s="14">
        <v>15.62</v>
      </c>
      <c r="HC212" s="14">
        <v>7.39</v>
      </c>
      <c r="HD212" s="14">
        <v>1</v>
      </c>
      <c r="HG212" s="14">
        <v>2</v>
      </c>
      <c r="HL212" s="14">
        <v>2</v>
      </c>
      <c r="HO212" s="14">
        <v>9.9600000000000009</v>
      </c>
      <c r="HP212" s="14">
        <v>5</v>
      </c>
      <c r="HS212" s="14">
        <v>15.51</v>
      </c>
      <c r="HT212" s="14">
        <v>12.63</v>
      </c>
      <c r="HU212" s="14">
        <v>35.76</v>
      </c>
      <c r="HW212" s="14">
        <v>2</v>
      </c>
      <c r="HZ212" s="14">
        <v>0</v>
      </c>
      <c r="ID212" s="14">
        <v>36.770000000000003</v>
      </c>
      <c r="IE212" s="26">
        <f t="shared" si="16"/>
        <v>786.06000000000006</v>
      </c>
      <c r="IF212" s="27">
        <f t="shared" si="17"/>
        <v>191.98000000000002</v>
      </c>
      <c r="IG212" s="27">
        <f t="shared" si="18"/>
        <v>594.08000000000004</v>
      </c>
      <c r="IH212" s="26">
        <v>597.24919999999997</v>
      </c>
      <c r="II212" s="27">
        <v>137.26720000000003</v>
      </c>
      <c r="IJ212" s="27">
        <f t="shared" si="19"/>
        <v>459.98199999999997</v>
      </c>
    </row>
    <row r="213" spans="1:244" x14ac:dyDescent="0.2">
      <c r="A213" s="14" t="s">
        <v>200</v>
      </c>
      <c r="B213" s="14" t="str">
        <f t="shared" si="15"/>
        <v>37</v>
      </c>
      <c r="C213" s="14">
        <v>37035</v>
      </c>
      <c r="D213" s="14" t="s">
        <v>235</v>
      </c>
      <c r="I213" s="14">
        <v>25.53</v>
      </c>
      <c r="O213" s="14">
        <v>20.48</v>
      </c>
      <c r="X213" s="14">
        <v>10.88</v>
      </c>
      <c r="Z213" s="14">
        <v>1</v>
      </c>
      <c r="AC213" s="14">
        <v>1</v>
      </c>
      <c r="AD213" s="14">
        <v>5</v>
      </c>
      <c r="AF213" s="14">
        <v>5.16</v>
      </c>
      <c r="AG213" s="14">
        <v>22.91</v>
      </c>
      <c r="AM213" s="14">
        <v>17</v>
      </c>
      <c r="AR213" s="14">
        <v>27.57</v>
      </c>
      <c r="BC213" s="14">
        <v>9.64</v>
      </c>
      <c r="BF213" s="14">
        <v>8.9</v>
      </c>
      <c r="BJ213" s="14">
        <v>18.93</v>
      </c>
      <c r="BK213" s="14">
        <v>37.26</v>
      </c>
      <c r="BL213" s="14">
        <v>3</v>
      </c>
      <c r="BM213" s="14">
        <v>53.4</v>
      </c>
      <c r="BO213" s="14">
        <v>0</v>
      </c>
      <c r="BP213" s="14">
        <v>2.7</v>
      </c>
      <c r="BV213" s="14">
        <v>60.6</v>
      </c>
      <c r="BZ213" s="14">
        <v>3</v>
      </c>
      <c r="CA213" s="14">
        <v>6.5</v>
      </c>
      <c r="CB213" s="14">
        <v>97.149999999999991</v>
      </c>
      <c r="CC213" s="14">
        <v>21.87</v>
      </c>
      <c r="CH213" s="14">
        <v>20.77</v>
      </c>
      <c r="CJ213" s="14">
        <v>16.399999999999999</v>
      </c>
      <c r="CM213" s="14">
        <v>1</v>
      </c>
      <c r="CR213" s="14">
        <v>2.91</v>
      </c>
      <c r="CT213" s="14">
        <v>37.14</v>
      </c>
      <c r="CU213" s="14">
        <v>4</v>
      </c>
      <c r="DD213" s="14">
        <v>0.97</v>
      </c>
      <c r="DF213" s="14">
        <v>38.6</v>
      </c>
      <c r="DH213" s="14">
        <v>21</v>
      </c>
      <c r="DJ213" s="14">
        <v>1</v>
      </c>
      <c r="DK213" s="14">
        <v>125.57000000000001</v>
      </c>
      <c r="DL213" s="14">
        <v>107.22</v>
      </c>
      <c r="DM213" s="14">
        <v>1</v>
      </c>
      <c r="DN213" s="14">
        <v>3</v>
      </c>
      <c r="DO213" s="14">
        <v>66.099999999999994</v>
      </c>
      <c r="DP213" s="14">
        <v>3</v>
      </c>
      <c r="DQ213" s="14">
        <v>1</v>
      </c>
      <c r="DR213" s="14">
        <v>42.25</v>
      </c>
      <c r="DS213" s="14">
        <v>0</v>
      </c>
      <c r="DT213" s="14">
        <v>138.79000000000002</v>
      </c>
      <c r="DU213" s="14">
        <v>21.35</v>
      </c>
      <c r="DV213" s="14">
        <v>1</v>
      </c>
      <c r="DW213" s="14">
        <v>7</v>
      </c>
      <c r="DX213" s="14">
        <v>53.26</v>
      </c>
      <c r="DY213" s="14">
        <v>12.6</v>
      </c>
      <c r="DZ213" s="14">
        <v>50.67</v>
      </c>
      <c r="EA213" s="14">
        <v>21.97</v>
      </c>
      <c r="EB213" s="14">
        <v>22.380000000000003</v>
      </c>
      <c r="EC213" s="14">
        <v>1</v>
      </c>
      <c r="ED213" s="14">
        <v>13</v>
      </c>
      <c r="EE213" s="14">
        <v>11</v>
      </c>
      <c r="EF213" s="14">
        <v>84.92</v>
      </c>
      <c r="EG213" s="14">
        <v>42.42</v>
      </c>
      <c r="EH213" s="14">
        <v>1</v>
      </c>
      <c r="EK213" s="14">
        <v>4</v>
      </c>
      <c r="EL213" s="14">
        <v>65.489999999999995</v>
      </c>
      <c r="ER213" s="14">
        <v>2</v>
      </c>
      <c r="ES213" s="14">
        <v>390.92999999999995</v>
      </c>
      <c r="ET213" s="14">
        <v>6</v>
      </c>
      <c r="EU213" s="14">
        <v>2.67</v>
      </c>
      <c r="EV213" s="14">
        <v>6.48</v>
      </c>
      <c r="EW213" s="14">
        <v>1.2</v>
      </c>
      <c r="EZ213" s="14">
        <v>49.7</v>
      </c>
      <c r="FA213" s="14">
        <v>4.8899999999999997</v>
      </c>
      <c r="FB213" s="14">
        <v>39.369999999999997</v>
      </c>
      <c r="FM213" s="14">
        <v>11.2</v>
      </c>
      <c r="FN213" s="14">
        <v>11.19</v>
      </c>
      <c r="FO213" s="14">
        <v>1</v>
      </c>
      <c r="FP213" s="14">
        <v>22.67</v>
      </c>
      <c r="FQ213" s="14">
        <v>0</v>
      </c>
      <c r="FT213" s="14">
        <v>5</v>
      </c>
      <c r="FU213" s="14">
        <v>14.69</v>
      </c>
      <c r="FW213" s="14">
        <v>15</v>
      </c>
      <c r="FX213" s="14">
        <v>30.1</v>
      </c>
      <c r="FY213" s="14">
        <v>7</v>
      </c>
      <c r="FZ213" s="14">
        <v>3</v>
      </c>
      <c r="GA213" s="14">
        <v>23.39</v>
      </c>
      <c r="GB213" s="14">
        <v>4</v>
      </c>
      <c r="GC213" s="14">
        <v>28.5</v>
      </c>
      <c r="GD213" s="14">
        <v>30.11</v>
      </c>
      <c r="GJ213" s="14">
        <v>4</v>
      </c>
      <c r="GK213" s="14">
        <v>1</v>
      </c>
      <c r="GL213" s="14">
        <v>1</v>
      </c>
      <c r="GM213" s="14">
        <v>12.21</v>
      </c>
      <c r="GN213" s="14">
        <v>5</v>
      </c>
      <c r="GQ213" s="14">
        <v>1</v>
      </c>
      <c r="GT213" s="14">
        <v>2.02</v>
      </c>
      <c r="HA213" s="14">
        <v>0</v>
      </c>
      <c r="HB213" s="14">
        <v>26.090000000000003</v>
      </c>
      <c r="HG213" s="14">
        <v>4.5</v>
      </c>
      <c r="HJ213" s="14">
        <v>1</v>
      </c>
      <c r="HL213" s="14">
        <v>7</v>
      </c>
      <c r="HO213" s="14">
        <v>23.21</v>
      </c>
      <c r="HP213" s="14">
        <v>9</v>
      </c>
      <c r="HS213" s="14">
        <v>1.97</v>
      </c>
      <c r="HT213" s="14">
        <v>13.82</v>
      </c>
      <c r="HV213" s="14">
        <v>72.599999999999994</v>
      </c>
      <c r="HW213" s="14">
        <v>5</v>
      </c>
      <c r="HZ213" s="14">
        <v>11.5</v>
      </c>
      <c r="IA213" s="14">
        <v>3.31</v>
      </c>
      <c r="ID213" s="14">
        <v>44.980000000000004</v>
      </c>
      <c r="IE213" s="26">
        <f t="shared" si="16"/>
        <v>2464.5600000000009</v>
      </c>
      <c r="IF213" s="27">
        <f t="shared" si="17"/>
        <v>542.67000000000007</v>
      </c>
      <c r="IG213" s="27">
        <f t="shared" si="18"/>
        <v>1921.8900000000008</v>
      </c>
      <c r="IH213" s="26">
        <v>1687.3784000000003</v>
      </c>
      <c r="II213" s="27">
        <v>446.68640000000005</v>
      </c>
      <c r="IJ213" s="27">
        <f t="shared" si="19"/>
        <v>1240.6920000000002</v>
      </c>
    </row>
    <row r="214" spans="1:244" x14ac:dyDescent="0.2">
      <c r="A214" s="14" t="s">
        <v>200</v>
      </c>
      <c r="B214" s="14" t="str">
        <f t="shared" si="15"/>
        <v>37</v>
      </c>
      <c r="C214" s="14">
        <v>37036</v>
      </c>
      <c r="D214" s="14" t="s">
        <v>236</v>
      </c>
      <c r="F214" s="14">
        <v>2</v>
      </c>
      <c r="O214" s="14">
        <v>21.31</v>
      </c>
      <c r="X214" s="14">
        <v>13.26</v>
      </c>
      <c r="AG214" s="14">
        <v>6</v>
      </c>
      <c r="AR214" s="14">
        <v>167.35999999999999</v>
      </c>
      <c r="AV214" s="14">
        <v>1</v>
      </c>
      <c r="AY214" s="14">
        <v>12.04</v>
      </c>
      <c r="BF214" s="14">
        <v>58.03</v>
      </c>
      <c r="BK214" s="14">
        <v>29.55</v>
      </c>
      <c r="BU214" s="14">
        <v>2</v>
      </c>
      <c r="CA214" s="14">
        <v>32.989999999999995</v>
      </c>
      <c r="CB214" s="14">
        <v>25.439999999999998</v>
      </c>
      <c r="CD214" s="14">
        <v>6.83</v>
      </c>
      <c r="CE214" s="14">
        <v>9.73</v>
      </c>
      <c r="CM214" s="14">
        <v>4</v>
      </c>
      <c r="CN214" s="14">
        <v>3</v>
      </c>
      <c r="CS214" s="14">
        <v>3</v>
      </c>
      <c r="CT214" s="14">
        <v>8.89</v>
      </c>
      <c r="DB214" s="14">
        <v>23.06</v>
      </c>
      <c r="DF214" s="14">
        <v>7.57</v>
      </c>
      <c r="DG214" s="14">
        <v>2</v>
      </c>
      <c r="DJ214" s="14">
        <v>4.9800000000000004</v>
      </c>
      <c r="DK214" s="14">
        <v>63.370000000000005</v>
      </c>
      <c r="DL214" s="14">
        <v>47.25</v>
      </c>
      <c r="DN214" s="14">
        <v>8.58</v>
      </c>
      <c r="DO214" s="14">
        <v>23.89</v>
      </c>
      <c r="DP214" s="14">
        <v>2</v>
      </c>
      <c r="DR214" s="14">
        <v>23.53</v>
      </c>
      <c r="DS214" s="14">
        <v>3.61</v>
      </c>
      <c r="DT214" s="14">
        <v>1.83</v>
      </c>
      <c r="DU214" s="14">
        <v>0.96</v>
      </c>
      <c r="DV214" s="14">
        <v>1</v>
      </c>
      <c r="DW214" s="14">
        <v>9.8699999999999992</v>
      </c>
      <c r="DX214" s="14">
        <v>7.66</v>
      </c>
      <c r="DY214" s="14">
        <v>2.54</v>
      </c>
      <c r="DZ214" s="14">
        <v>16.09</v>
      </c>
      <c r="EA214" s="14">
        <v>13.06</v>
      </c>
      <c r="EB214" s="14">
        <v>3</v>
      </c>
      <c r="ED214" s="14">
        <v>7</v>
      </c>
      <c r="EE214" s="14">
        <v>2</v>
      </c>
      <c r="EF214" s="14">
        <v>20.21</v>
      </c>
      <c r="EG214" s="14">
        <v>13</v>
      </c>
      <c r="EH214" s="14">
        <v>20.12</v>
      </c>
      <c r="EK214" s="14">
        <v>13.02</v>
      </c>
      <c r="EL214" s="14">
        <v>23.43</v>
      </c>
      <c r="ES214" s="14">
        <v>1</v>
      </c>
      <c r="ET214" s="14">
        <v>4</v>
      </c>
      <c r="EV214" s="14">
        <v>5.22</v>
      </c>
      <c r="EW214" s="14">
        <v>5</v>
      </c>
      <c r="EX214" s="14">
        <v>2</v>
      </c>
      <c r="EZ214" s="14">
        <v>35.64</v>
      </c>
      <c r="FA214" s="14">
        <v>20.350000000000001</v>
      </c>
      <c r="FB214" s="14">
        <v>21.03</v>
      </c>
      <c r="FE214" s="14">
        <v>1</v>
      </c>
      <c r="FM214" s="14">
        <v>11</v>
      </c>
      <c r="FN214" s="14">
        <v>2</v>
      </c>
      <c r="FP214" s="14">
        <v>31.380000000000003</v>
      </c>
      <c r="FT214" s="14">
        <v>2</v>
      </c>
      <c r="FU214" s="14">
        <v>3.56</v>
      </c>
      <c r="FX214" s="14">
        <v>12.58</v>
      </c>
      <c r="FY214" s="14">
        <v>7</v>
      </c>
      <c r="FZ214" s="14">
        <v>4</v>
      </c>
      <c r="GA214" s="14">
        <v>4</v>
      </c>
      <c r="GC214" s="14">
        <v>7.3800000000000008</v>
      </c>
      <c r="GD214" s="14">
        <v>15</v>
      </c>
      <c r="GH214" s="14">
        <v>1.71</v>
      </c>
      <c r="GJ214" s="14">
        <v>7.02</v>
      </c>
      <c r="GK214" s="14">
        <v>1</v>
      </c>
      <c r="GL214" s="14">
        <v>2</v>
      </c>
      <c r="GM214" s="14">
        <v>7</v>
      </c>
      <c r="GN214" s="14">
        <v>7.98</v>
      </c>
      <c r="GQ214" s="14">
        <v>2</v>
      </c>
      <c r="GT214" s="14">
        <v>2.4700000000000002</v>
      </c>
      <c r="GX214" s="14">
        <v>1</v>
      </c>
      <c r="HB214" s="14">
        <v>5.5299999999999994</v>
      </c>
      <c r="HC214" s="14">
        <v>4.1899999999999995</v>
      </c>
      <c r="HG214" s="14">
        <v>11.84</v>
      </c>
      <c r="HL214" s="14">
        <v>4.9000000000000004</v>
      </c>
      <c r="HM214" s="14">
        <v>1</v>
      </c>
      <c r="HO214" s="14">
        <v>13.620000000000001</v>
      </c>
      <c r="HP214" s="14">
        <v>6.75</v>
      </c>
      <c r="HS214" s="14">
        <v>1</v>
      </c>
      <c r="HU214" s="14">
        <v>35.72</v>
      </c>
      <c r="HW214" s="14">
        <v>5.32</v>
      </c>
      <c r="HZ214" s="14">
        <v>3</v>
      </c>
      <c r="IC214" s="14">
        <v>1</v>
      </c>
      <c r="ID214" s="14">
        <v>14.08</v>
      </c>
      <c r="IE214" s="26">
        <f t="shared" si="16"/>
        <v>1106.33</v>
      </c>
      <c r="IF214" s="27">
        <f t="shared" si="17"/>
        <v>427.49</v>
      </c>
      <c r="IG214" s="27">
        <f t="shared" si="18"/>
        <v>678.83999999999992</v>
      </c>
      <c r="IH214" s="26">
        <v>850.48919999999987</v>
      </c>
      <c r="II214" s="27">
        <v>369.05120000000005</v>
      </c>
      <c r="IJ214" s="27">
        <f t="shared" si="19"/>
        <v>481.43799999999982</v>
      </c>
    </row>
    <row r="215" spans="1:244" x14ac:dyDescent="0.2">
      <c r="A215" s="14" t="s">
        <v>200</v>
      </c>
      <c r="B215" s="14" t="str">
        <f t="shared" si="15"/>
        <v>37</v>
      </c>
      <c r="C215" s="14">
        <v>37037</v>
      </c>
      <c r="D215" s="14" t="s">
        <v>237</v>
      </c>
      <c r="O215" s="14">
        <v>42.66</v>
      </c>
      <c r="P215" s="14">
        <v>38.590000000000003</v>
      </c>
      <c r="R215" s="14">
        <v>149.09</v>
      </c>
      <c r="V215" s="14">
        <v>2</v>
      </c>
      <c r="X215" s="14">
        <v>31.450000000000003</v>
      </c>
      <c r="Z215" s="14">
        <v>3.57</v>
      </c>
      <c r="AB215" s="14">
        <v>1</v>
      </c>
      <c r="AD215" s="14">
        <v>10.15</v>
      </c>
      <c r="AF215" s="14">
        <v>44.81</v>
      </c>
      <c r="AG215" s="14">
        <v>18.14</v>
      </c>
      <c r="AJ215" s="14">
        <v>102.78</v>
      </c>
      <c r="AM215" s="14">
        <v>8.06</v>
      </c>
      <c r="AN215" s="14">
        <v>7.68</v>
      </c>
      <c r="AO215" s="14">
        <v>4.2300000000000004</v>
      </c>
      <c r="AQ215" s="14">
        <v>16.29</v>
      </c>
      <c r="AR215" s="14">
        <v>23.65</v>
      </c>
      <c r="AS215" s="14">
        <v>7.94</v>
      </c>
      <c r="AX215" s="14">
        <v>3.88</v>
      </c>
      <c r="AY215" s="14">
        <v>8</v>
      </c>
      <c r="BA215" s="14">
        <v>11</v>
      </c>
      <c r="BD215" s="14">
        <v>146.1</v>
      </c>
      <c r="BE215" s="14">
        <v>9.7899999999999991</v>
      </c>
      <c r="BF215" s="14">
        <v>8.5599999999999987</v>
      </c>
      <c r="BK215" s="14">
        <v>54.84</v>
      </c>
      <c r="BL215" s="14">
        <v>2.98</v>
      </c>
      <c r="BM215" s="14">
        <v>6.38</v>
      </c>
      <c r="BN215" s="14">
        <v>2</v>
      </c>
      <c r="BO215" s="14">
        <v>1</v>
      </c>
      <c r="BX215" s="14">
        <v>3</v>
      </c>
      <c r="BZ215" s="14">
        <v>12.74</v>
      </c>
      <c r="CA215" s="14">
        <v>45.49</v>
      </c>
      <c r="CB215" s="14">
        <v>24.17</v>
      </c>
      <c r="CC215" s="14">
        <v>5.17</v>
      </c>
      <c r="CD215" s="14">
        <v>12.69</v>
      </c>
      <c r="CE215" s="14">
        <v>26.939999999999998</v>
      </c>
      <c r="CH215" s="14">
        <v>156.59</v>
      </c>
      <c r="CL215" s="14">
        <v>1.5</v>
      </c>
      <c r="CM215" s="14">
        <v>15.6</v>
      </c>
      <c r="CN215" s="14">
        <v>3.99</v>
      </c>
      <c r="CP215" s="14">
        <v>8.01</v>
      </c>
      <c r="CR215" s="14">
        <v>23.16</v>
      </c>
      <c r="CS215" s="14">
        <v>3</v>
      </c>
      <c r="CT215" s="14">
        <v>24.57</v>
      </c>
      <c r="CU215" s="14">
        <v>2.5</v>
      </c>
      <c r="CV215" s="14">
        <v>20.98</v>
      </c>
      <c r="CZ215" s="14">
        <v>1</v>
      </c>
      <c r="DF215" s="14">
        <v>23.13</v>
      </c>
      <c r="DG215" s="14">
        <v>0</v>
      </c>
      <c r="DJ215" s="14">
        <v>35.69</v>
      </c>
      <c r="DK215" s="14">
        <v>124.10000000000001</v>
      </c>
      <c r="DL215" s="14">
        <v>154.34</v>
      </c>
      <c r="DM215" s="14">
        <v>20.97</v>
      </c>
      <c r="DN215" s="14">
        <v>6.69</v>
      </c>
      <c r="DO215" s="14">
        <v>54</v>
      </c>
      <c r="DP215" s="14">
        <v>14.1</v>
      </c>
      <c r="DQ215" s="14">
        <v>8.129999999999999</v>
      </c>
      <c r="DR215" s="14">
        <v>89.74</v>
      </c>
      <c r="DS215" s="14">
        <v>17.88</v>
      </c>
      <c r="DT215" s="14">
        <v>12.57</v>
      </c>
      <c r="DU215" s="14">
        <v>18.899999999999999</v>
      </c>
      <c r="DV215" s="14">
        <v>1</v>
      </c>
      <c r="DW215" s="14">
        <v>23.96</v>
      </c>
      <c r="DX215" s="14">
        <v>45.03</v>
      </c>
      <c r="DY215" s="14">
        <v>3.84</v>
      </c>
      <c r="DZ215" s="14">
        <v>119.1</v>
      </c>
      <c r="EA215" s="14">
        <v>49</v>
      </c>
      <c r="EB215" s="14">
        <v>18.61</v>
      </c>
      <c r="EC215" s="14">
        <v>5</v>
      </c>
      <c r="ED215" s="14">
        <v>36.409999999999997</v>
      </c>
      <c r="EE215" s="14">
        <v>14</v>
      </c>
      <c r="EF215" s="14">
        <v>79.31</v>
      </c>
      <c r="EG215" s="14">
        <v>25.740000000000002</v>
      </c>
      <c r="EH215" s="14">
        <v>0.97</v>
      </c>
      <c r="EK215" s="14">
        <v>32.909999999999997</v>
      </c>
      <c r="EL215" s="14">
        <v>126.38</v>
      </c>
      <c r="ES215" s="14">
        <v>5.63</v>
      </c>
      <c r="ET215" s="14">
        <v>8</v>
      </c>
      <c r="EV215" s="14">
        <v>2.91</v>
      </c>
      <c r="EZ215" s="14">
        <v>95.81</v>
      </c>
      <c r="FA215" s="14">
        <v>8.5300000000000011</v>
      </c>
      <c r="FB215" s="14">
        <v>67.899999999999991</v>
      </c>
      <c r="FC215" s="14">
        <v>2</v>
      </c>
      <c r="FF215" s="14">
        <v>1</v>
      </c>
      <c r="FM215" s="14">
        <v>15.48</v>
      </c>
      <c r="FN215" s="14">
        <v>5</v>
      </c>
      <c r="FO215" s="14">
        <v>1</v>
      </c>
      <c r="FP215" s="14">
        <v>67.61</v>
      </c>
      <c r="FT215" s="14">
        <v>17.920000000000002</v>
      </c>
      <c r="FU215" s="14">
        <v>27.72</v>
      </c>
      <c r="FW215" s="14">
        <v>8</v>
      </c>
      <c r="FX215" s="14">
        <v>46.94</v>
      </c>
      <c r="FY215" s="14">
        <v>28.130000000000003</v>
      </c>
      <c r="FZ215" s="14">
        <v>24</v>
      </c>
      <c r="GA215" s="14">
        <v>44.95</v>
      </c>
      <c r="GB215" s="14">
        <v>2</v>
      </c>
      <c r="GC215" s="14">
        <v>20.79</v>
      </c>
      <c r="GD215" s="14">
        <v>51.94</v>
      </c>
      <c r="GE215" s="14">
        <v>2</v>
      </c>
      <c r="GF215" s="14">
        <v>18.350000000000001</v>
      </c>
      <c r="GH215" s="14">
        <v>1</v>
      </c>
      <c r="GJ215" s="14">
        <v>8.86</v>
      </c>
      <c r="GK215" s="14">
        <v>4.08</v>
      </c>
      <c r="GL215" s="14">
        <v>2</v>
      </c>
      <c r="GM215" s="14">
        <v>36</v>
      </c>
      <c r="GN215" s="14">
        <v>10</v>
      </c>
      <c r="GQ215" s="14">
        <v>7.41</v>
      </c>
      <c r="GT215" s="14">
        <v>1.08</v>
      </c>
      <c r="GV215" s="14">
        <v>3</v>
      </c>
      <c r="GW215" s="14">
        <v>1</v>
      </c>
      <c r="HB215" s="14">
        <v>58.550000000000004</v>
      </c>
      <c r="HC215" s="14">
        <v>14.84</v>
      </c>
      <c r="HD215" s="14">
        <v>2</v>
      </c>
      <c r="HG215" s="14">
        <v>9.0599999999999987</v>
      </c>
      <c r="HL215" s="14">
        <v>4.2699999999999996</v>
      </c>
      <c r="HO215" s="14">
        <v>59.85</v>
      </c>
      <c r="HP215" s="14">
        <v>31.96</v>
      </c>
      <c r="HS215" s="14">
        <v>39.14</v>
      </c>
      <c r="HV215" s="14">
        <v>1.34</v>
      </c>
      <c r="HW215" s="14">
        <v>8.33</v>
      </c>
      <c r="HY215" s="14">
        <v>2</v>
      </c>
      <c r="HZ215" s="14">
        <v>1</v>
      </c>
      <c r="IA215" s="14">
        <v>1</v>
      </c>
      <c r="IC215" s="14">
        <v>6</v>
      </c>
      <c r="ID215" s="14">
        <v>123.77</v>
      </c>
      <c r="IE215" s="26">
        <f t="shared" si="16"/>
        <v>3330.3699999999994</v>
      </c>
      <c r="IF215" s="27">
        <f t="shared" si="17"/>
        <v>1157.7199999999998</v>
      </c>
      <c r="IG215" s="27">
        <f t="shared" si="18"/>
        <v>2172.6499999999996</v>
      </c>
      <c r="IH215" s="26">
        <v>2527.5408000000002</v>
      </c>
      <c r="II215" s="27">
        <v>1104.7248</v>
      </c>
      <c r="IJ215" s="27">
        <f t="shared" si="19"/>
        <v>1422.8160000000003</v>
      </c>
    </row>
    <row r="216" spans="1:244" x14ac:dyDescent="0.2">
      <c r="A216" s="14" t="s">
        <v>200</v>
      </c>
      <c r="B216" s="14" t="str">
        <f t="shared" si="15"/>
        <v>37</v>
      </c>
      <c r="C216" s="14">
        <v>37038</v>
      </c>
      <c r="D216" s="14" t="s">
        <v>238</v>
      </c>
      <c r="K216" s="14">
        <v>15.47</v>
      </c>
      <c r="O216" s="14">
        <v>19.89</v>
      </c>
      <c r="P216" s="14">
        <v>214.95</v>
      </c>
      <c r="T216" s="14">
        <v>2</v>
      </c>
      <c r="X216" s="14">
        <v>10.32</v>
      </c>
      <c r="AD216" s="14">
        <v>8.7100000000000009</v>
      </c>
      <c r="AF216" s="14">
        <v>6</v>
      </c>
      <c r="AG216" s="14">
        <v>13.3</v>
      </c>
      <c r="AL216" s="14">
        <v>629.5</v>
      </c>
      <c r="AM216" s="14">
        <v>5.36</v>
      </c>
      <c r="AN216" s="14">
        <v>25.41</v>
      </c>
      <c r="AR216" s="14">
        <v>97.179999999999993</v>
      </c>
      <c r="BK216" s="14">
        <v>205.39</v>
      </c>
      <c r="BL216" s="14">
        <v>20.86</v>
      </c>
      <c r="BM216" s="14">
        <v>1</v>
      </c>
      <c r="BS216" s="14">
        <v>39.82</v>
      </c>
      <c r="BU216" s="14">
        <v>7</v>
      </c>
      <c r="BW216" s="14">
        <v>18.96</v>
      </c>
      <c r="BX216" s="14">
        <v>17.849999999999998</v>
      </c>
      <c r="CA216" s="14">
        <v>11.82</v>
      </c>
      <c r="CB216" s="14">
        <v>210.53</v>
      </c>
      <c r="CC216" s="14">
        <v>26.59</v>
      </c>
      <c r="CD216" s="14">
        <v>3</v>
      </c>
      <c r="CE216" s="14">
        <v>241.42</v>
      </c>
      <c r="CH216" s="14">
        <v>9</v>
      </c>
      <c r="CM216" s="14">
        <v>29.55</v>
      </c>
      <c r="CP216" s="14">
        <v>39.200000000000003</v>
      </c>
      <c r="CR216" s="14">
        <v>2</v>
      </c>
      <c r="CS216" s="14">
        <v>2</v>
      </c>
      <c r="CT216" s="14">
        <v>29.4</v>
      </c>
      <c r="CU216" s="14">
        <v>4</v>
      </c>
      <c r="CV216" s="14">
        <v>1.25</v>
      </c>
      <c r="DC216" s="14">
        <v>10.1</v>
      </c>
      <c r="DF216" s="14">
        <v>24.65</v>
      </c>
      <c r="DH216" s="14">
        <v>20.880000000000003</v>
      </c>
      <c r="DI216" s="14">
        <v>0</v>
      </c>
      <c r="DJ216" s="14">
        <v>2</v>
      </c>
      <c r="DK216" s="14">
        <v>67.05</v>
      </c>
      <c r="DL216" s="14">
        <v>55.24</v>
      </c>
      <c r="DM216" s="14">
        <v>3</v>
      </c>
      <c r="DN216" s="14">
        <v>2</v>
      </c>
      <c r="DO216" s="14">
        <v>40.24</v>
      </c>
      <c r="DP216" s="14">
        <v>2</v>
      </c>
      <c r="DR216" s="14">
        <v>46.86</v>
      </c>
      <c r="DS216" s="14">
        <v>3.25</v>
      </c>
      <c r="DT216" s="14">
        <v>55.58</v>
      </c>
      <c r="DU216" s="14">
        <v>21.22</v>
      </c>
      <c r="DV216" s="14">
        <v>2</v>
      </c>
      <c r="DW216" s="14">
        <v>15.96</v>
      </c>
      <c r="DX216" s="14">
        <v>47.97</v>
      </c>
      <c r="DZ216" s="14">
        <v>55.1</v>
      </c>
      <c r="EA216" s="14">
        <v>16.649999999999999</v>
      </c>
      <c r="EB216" s="14">
        <v>1.42</v>
      </c>
      <c r="EC216" s="14">
        <v>3.75</v>
      </c>
      <c r="ED216" s="14">
        <v>11.58</v>
      </c>
      <c r="EE216" s="14">
        <v>8</v>
      </c>
      <c r="EF216" s="14">
        <v>45.19</v>
      </c>
      <c r="EG216" s="14">
        <v>13.87</v>
      </c>
      <c r="EH216" s="14">
        <v>3</v>
      </c>
      <c r="EK216" s="14">
        <v>21.77</v>
      </c>
      <c r="EL216" s="14">
        <v>84.09</v>
      </c>
      <c r="EM216" s="14">
        <v>17.5</v>
      </c>
      <c r="ER216" s="14">
        <v>25.49</v>
      </c>
      <c r="ET216" s="14">
        <v>6</v>
      </c>
      <c r="EV216" s="14">
        <v>10</v>
      </c>
      <c r="EW216" s="14">
        <v>23.22</v>
      </c>
      <c r="EZ216" s="14">
        <v>132.03</v>
      </c>
      <c r="FA216" s="14">
        <v>8</v>
      </c>
      <c r="FB216" s="14">
        <v>38.839999999999996</v>
      </c>
      <c r="FC216" s="14">
        <v>5.45</v>
      </c>
      <c r="FE216" s="14">
        <v>3.21</v>
      </c>
      <c r="FG216" s="14">
        <v>1</v>
      </c>
      <c r="FM216" s="14">
        <v>10.26</v>
      </c>
      <c r="FN216" s="14">
        <v>3.82</v>
      </c>
      <c r="FP216" s="14">
        <v>37.25</v>
      </c>
      <c r="FQ216" s="14">
        <v>0</v>
      </c>
      <c r="FT216" s="14">
        <v>5</v>
      </c>
      <c r="FU216" s="14">
        <v>5</v>
      </c>
      <c r="FW216" s="14">
        <v>4</v>
      </c>
      <c r="FX216" s="14">
        <v>17</v>
      </c>
      <c r="FY216" s="14">
        <v>14.96</v>
      </c>
      <c r="FZ216" s="14">
        <v>10</v>
      </c>
      <c r="GA216" s="14">
        <v>16.77</v>
      </c>
      <c r="GC216" s="14">
        <v>8.2899999999999991</v>
      </c>
      <c r="GD216" s="14">
        <v>26.95</v>
      </c>
      <c r="GE216" s="14">
        <v>1</v>
      </c>
      <c r="GF216" s="14">
        <v>1</v>
      </c>
      <c r="GH216" s="14">
        <v>20.8</v>
      </c>
      <c r="GJ216" s="14">
        <v>13.42</v>
      </c>
      <c r="GK216" s="14">
        <v>2.98</v>
      </c>
      <c r="GM216" s="14">
        <v>21.19</v>
      </c>
      <c r="GP216" s="14">
        <v>2</v>
      </c>
      <c r="GQ216" s="14">
        <v>22.43</v>
      </c>
      <c r="GT216" s="14">
        <v>8.3899999999999988</v>
      </c>
      <c r="GV216" s="14">
        <v>1</v>
      </c>
      <c r="HB216" s="14">
        <v>63.980000000000004</v>
      </c>
      <c r="HC216" s="14">
        <v>5.0600000000000005</v>
      </c>
      <c r="HD216" s="14">
        <v>1</v>
      </c>
      <c r="HG216" s="14">
        <v>15.01</v>
      </c>
      <c r="HL216" s="14">
        <v>7.06</v>
      </c>
      <c r="HO216" s="14">
        <v>32.909999999999997</v>
      </c>
      <c r="HP216" s="14">
        <v>6.61</v>
      </c>
      <c r="HQ216" s="14">
        <v>30.87</v>
      </c>
      <c r="HS216" s="14">
        <v>0.5</v>
      </c>
      <c r="HU216" s="14">
        <v>23.650000000000002</v>
      </c>
      <c r="HV216" s="14">
        <v>4.22</v>
      </c>
      <c r="HW216" s="14">
        <v>4</v>
      </c>
      <c r="HY216" s="14">
        <v>3</v>
      </c>
      <c r="IA216" s="14">
        <v>1</v>
      </c>
      <c r="IB216" s="14">
        <v>0.88</v>
      </c>
      <c r="IC216" s="14">
        <v>5</v>
      </c>
      <c r="ID216" s="14">
        <v>44.91</v>
      </c>
      <c r="IE216" s="26">
        <f t="shared" si="16"/>
        <v>3427.059999999999</v>
      </c>
      <c r="IF216" s="27">
        <f t="shared" si="17"/>
        <v>1978.8299999999997</v>
      </c>
      <c r="IG216" s="27">
        <f t="shared" si="18"/>
        <v>1448.2299999999993</v>
      </c>
      <c r="IH216" s="26">
        <v>3460.2212000000009</v>
      </c>
      <c r="II216" s="27">
        <v>2250.3732000000005</v>
      </c>
      <c r="IJ216" s="27">
        <f t="shared" si="19"/>
        <v>1209.8480000000004</v>
      </c>
    </row>
    <row r="217" spans="1:244" x14ac:dyDescent="0.2">
      <c r="A217" s="14" t="s">
        <v>200</v>
      </c>
      <c r="B217" s="14" t="str">
        <f t="shared" si="15"/>
        <v>37</v>
      </c>
      <c r="C217" s="14">
        <v>37039</v>
      </c>
      <c r="D217" s="14" t="s">
        <v>239</v>
      </c>
      <c r="I217" s="14">
        <v>0.75</v>
      </c>
      <c r="L217" s="14">
        <v>2</v>
      </c>
      <c r="O217" s="14">
        <v>34.24</v>
      </c>
      <c r="X217" s="14">
        <v>3.98</v>
      </c>
      <c r="Z217" s="14">
        <v>17.29</v>
      </c>
      <c r="AA217" s="14">
        <v>1</v>
      </c>
      <c r="AB217" s="14">
        <v>53.309999999999995</v>
      </c>
      <c r="AC217" s="14">
        <v>1</v>
      </c>
      <c r="AD217" s="14">
        <v>17.05</v>
      </c>
      <c r="AF217" s="14">
        <v>9</v>
      </c>
      <c r="AG217" s="14">
        <v>10.94</v>
      </c>
      <c r="AR217" s="14">
        <v>8.43</v>
      </c>
      <c r="AX217" s="14">
        <v>6</v>
      </c>
      <c r="AY217" s="14">
        <v>2</v>
      </c>
      <c r="BF217" s="14">
        <v>54.89</v>
      </c>
      <c r="BJ217" s="14">
        <v>7</v>
      </c>
      <c r="BK217" s="14">
        <v>151.13</v>
      </c>
      <c r="BL217" s="14">
        <v>10.72</v>
      </c>
      <c r="BM217" s="14">
        <v>3</v>
      </c>
      <c r="BN217" s="14">
        <v>51.480000000000004</v>
      </c>
      <c r="BS217" s="14">
        <v>3.67</v>
      </c>
      <c r="BU217" s="14">
        <v>3</v>
      </c>
      <c r="BZ217" s="14">
        <v>80.56</v>
      </c>
      <c r="CA217" s="14">
        <v>30.53</v>
      </c>
      <c r="CB217" s="14">
        <v>364.99</v>
      </c>
      <c r="CC217" s="14">
        <v>154.38999999999999</v>
      </c>
      <c r="CE217" s="14">
        <v>10.93</v>
      </c>
      <c r="CM217" s="14">
        <v>4</v>
      </c>
      <c r="CO217" s="14">
        <v>1</v>
      </c>
      <c r="CR217" s="14">
        <v>27.79</v>
      </c>
      <c r="CT217" s="14">
        <v>33.85</v>
      </c>
      <c r="CU217" s="14">
        <v>6</v>
      </c>
      <c r="CZ217" s="14">
        <v>4</v>
      </c>
      <c r="DF217" s="14">
        <v>49.8</v>
      </c>
      <c r="DI217" s="14">
        <v>4.58</v>
      </c>
      <c r="DJ217" s="14">
        <v>16.079999999999998</v>
      </c>
      <c r="DK217" s="14">
        <v>116.58999999999999</v>
      </c>
      <c r="DL217" s="14">
        <v>149.08999999999997</v>
      </c>
      <c r="DM217" s="14">
        <v>16.22</v>
      </c>
      <c r="DN217" s="14">
        <v>9.73</v>
      </c>
      <c r="DO217" s="14">
        <v>68.06</v>
      </c>
      <c r="DP217" s="14">
        <v>15.95</v>
      </c>
      <c r="DQ217" s="14">
        <v>5</v>
      </c>
      <c r="DR217" s="14">
        <v>47.550000000000004</v>
      </c>
      <c r="DS217" s="14">
        <v>4.1099999999999994</v>
      </c>
      <c r="DT217" s="14">
        <v>127.49000000000001</v>
      </c>
      <c r="DU217" s="14">
        <v>38.619999999999997</v>
      </c>
      <c r="DW217" s="14">
        <v>19.350000000000001</v>
      </c>
      <c r="DX217" s="14">
        <v>27.28</v>
      </c>
      <c r="DY217" s="14">
        <v>14.3</v>
      </c>
      <c r="DZ217" s="14">
        <v>167.37</v>
      </c>
      <c r="EA217" s="14">
        <v>48.64</v>
      </c>
      <c r="EB217" s="14">
        <v>11.85</v>
      </c>
      <c r="EC217" s="14">
        <v>4.7300000000000004</v>
      </c>
      <c r="ED217" s="14">
        <v>27.65</v>
      </c>
      <c r="EE217" s="14">
        <v>16.990000000000002</v>
      </c>
      <c r="EF217" s="14">
        <v>99.52</v>
      </c>
      <c r="EG217" s="14">
        <v>33.54</v>
      </c>
      <c r="EH217" s="14">
        <v>5.33</v>
      </c>
      <c r="EK217" s="14">
        <v>14</v>
      </c>
      <c r="EL217" s="14">
        <v>183.20000000000002</v>
      </c>
      <c r="ER217" s="14">
        <v>2.63</v>
      </c>
      <c r="ES217" s="14">
        <v>192.76</v>
      </c>
      <c r="ET217" s="14">
        <v>10</v>
      </c>
      <c r="EV217" s="14">
        <v>15.52</v>
      </c>
      <c r="EW217" s="14">
        <v>3</v>
      </c>
      <c r="EZ217" s="14">
        <v>89.96</v>
      </c>
      <c r="FB217" s="14">
        <v>106.05</v>
      </c>
      <c r="FC217" s="14">
        <v>1</v>
      </c>
      <c r="FE217" s="14">
        <v>1</v>
      </c>
      <c r="FM217" s="14">
        <v>5</v>
      </c>
      <c r="FN217" s="14">
        <v>43.23</v>
      </c>
      <c r="FO217" s="14">
        <v>1</v>
      </c>
      <c r="FP217" s="14">
        <v>57.39</v>
      </c>
      <c r="FT217" s="14">
        <v>4</v>
      </c>
      <c r="FU217" s="14">
        <v>19.689999999999998</v>
      </c>
      <c r="FW217" s="14">
        <v>5</v>
      </c>
      <c r="FX217" s="14">
        <v>40.950000000000003</v>
      </c>
      <c r="FY217" s="14">
        <v>18.380000000000003</v>
      </c>
      <c r="FZ217" s="14">
        <v>11</v>
      </c>
      <c r="GA217" s="14">
        <v>71.099999999999994</v>
      </c>
      <c r="GC217" s="14">
        <v>7.67</v>
      </c>
      <c r="GD217" s="14">
        <v>39.71</v>
      </c>
      <c r="GE217" s="14">
        <v>5</v>
      </c>
      <c r="GF217" s="14">
        <v>1</v>
      </c>
      <c r="GI217" s="14">
        <v>1</v>
      </c>
      <c r="GJ217" s="14">
        <v>31.75</v>
      </c>
      <c r="GL217" s="14">
        <v>4</v>
      </c>
      <c r="GM217" s="14">
        <v>20.98</v>
      </c>
      <c r="GN217" s="14">
        <v>8</v>
      </c>
      <c r="GP217" s="14">
        <v>3.42</v>
      </c>
      <c r="GQ217" s="14">
        <v>3</v>
      </c>
      <c r="GT217" s="14">
        <v>11.45</v>
      </c>
      <c r="GV217" s="14">
        <v>1</v>
      </c>
      <c r="HB217" s="14">
        <v>30.99</v>
      </c>
      <c r="HC217" s="14">
        <v>14.95</v>
      </c>
      <c r="HD217" s="14">
        <v>1</v>
      </c>
      <c r="HG217" s="14">
        <v>86.039999999999992</v>
      </c>
      <c r="HH217" s="14">
        <v>6.92</v>
      </c>
      <c r="HL217" s="14">
        <v>18.75</v>
      </c>
      <c r="HM217" s="14">
        <v>1</v>
      </c>
      <c r="HO217" s="14">
        <v>58.84</v>
      </c>
      <c r="HP217" s="14">
        <v>17.96</v>
      </c>
      <c r="HU217" s="14">
        <v>81.55</v>
      </c>
      <c r="HV217" s="14">
        <v>0.9</v>
      </c>
      <c r="HW217" s="14">
        <v>1</v>
      </c>
      <c r="HY217" s="14">
        <v>13.87</v>
      </c>
      <c r="HZ217" s="14">
        <v>3.8899999999999997</v>
      </c>
      <c r="IA217" s="14">
        <v>6.19</v>
      </c>
      <c r="IC217" s="14">
        <v>6</v>
      </c>
      <c r="ID217" s="14">
        <v>102.80000000000001</v>
      </c>
      <c r="IE217" s="26">
        <f t="shared" si="16"/>
        <v>3801.8299999999986</v>
      </c>
      <c r="IF217" s="27">
        <f t="shared" si="17"/>
        <v>1169.9199999999998</v>
      </c>
      <c r="IG217" s="27">
        <f t="shared" si="18"/>
        <v>2631.9099999999989</v>
      </c>
      <c r="IH217" s="26">
        <v>2810.6232000000005</v>
      </c>
      <c r="II217" s="27">
        <v>981.83519999999999</v>
      </c>
      <c r="IJ217" s="27">
        <f t="shared" si="19"/>
        <v>1828.7880000000005</v>
      </c>
    </row>
    <row r="218" spans="1:244" x14ac:dyDescent="0.2">
      <c r="A218" s="14" t="s">
        <v>200</v>
      </c>
      <c r="B218" s="14" t="str">
        <f t="shared" si="15"/>
        <v>37</v>
      </c>
      <c r="C218" s="14">
        <v>37040</v>
      </c>
      <c r="D218" s="14" t="s">
        <v>240</v>
      </c>
      <c r="I218" s="14">
        <v>1</v>
      </c>
      <c r="O218" s="14">
        <v>16.78</v>
      </c>
      <c r="R218" s="14">
        <v>2</v>
      </c>
      <c r="W218" s="14">
        <v>2</v>
      </c>
      <c r="Z218" s="14">
        <v>2</v>
      </c>
      <c r="AD218" s="14">
        <v>6</v>
      </c>
      <c r="AX218" s="14">
        <v>2</v>
      </c>
      <c r="AY218" s="14">
        <v>0</v>
      </c>
      <c r="BF218" s="14">
        <v>3.83</v>
      </c>
      <c r="BK218" s="14">
        <v>15.93</v>
      </c>
      <c r="BZ218" s="14">
        <v>1.4</v>
      </c>
      <c r="CB218" s="14">
        <v>0.42</v>
      </c>
      <c r="CT218" s="14">
        <v>2</v>
      </c>
      <c r="CU218" s="14">
        <v>1</v>
      </c>
      <c r="CV218" s="14">
        <v>0</v>
      </c>
      <c r="DF218" s="14">
        <v>24.47</v>
      </c>
      <c r="DJ218" s="14">
        <v>3</v>
      </c>
      <c r="DK218" s="14">
        <v>38.659999999999997</v>
      </c>
      <c r="DL218" s="14">
        <v>63.25</v>
      </c>
      <c r="DM218" s="14">
        <v>1</v>
      </c>
      <c r="DN218" s="14">
        <v>4</v>
      </c>
      <c r="DO218" s="14">
        <v>6.35</v>
      </c>
      <c r="DR218" s="14">
        <v>10</v>
      </c>
      <c r="DT218" s="14">
        <v>13.11</v>
      </c>
      <c r="DU218" s="14">
        <v>4</v>
      </c>
      <c r="DW218" s="14">
        <v>6</v>
      </c>
      <c r="DX218" s="14">
        <v>29.36</v>
      </c>
      <c r="DZ218" s="14">
        <v>39.08</v>
      </c>
      <c r="EA218" s="14">
        <v>6</v>
      </c>
      <c r="EB218" s="14">
        <v>3</v>
      </c>
      <c r="EC218" s="14">
        <v>2</v>
      </c>
      <c r="ED218" s="14">
        <v>32.409999999999997</v>
      </c>
      <c r="EE218" s="14">
        <v>2.62</v>
      </c>
      <c r="EF218" s="14">
        <v>19.75</v>
      </c>
      <c r="EG218" s="14">
        <v>7.8</v>
      </c>
      <c r="EH218" s="14">
        <v>1</v>
      </c>
      <c r="EK218" s="14">
        <v>4.66</v>
      </c>
      <c r="EL218" s="14">
        <v>11.31</v>
      </c>
      <c r="ET218" s="14">
        <v>4</v>
      </c>
      <c r="EZ218" s="14">
        <v>32.339999999999996</v>
      </c>
      <c r="FB218" s="14">
        <v>32.340000000000003</v>
      </c>
      <c r="FC218" s="14">
        <v>1.08</v>
      </c>
      <c r="FM218" s="14">
        <v>2</v>
      </c>
      <c r="FN218" s="14">
        <v>5</v>
      </c>
      <c r="FP218" s="14">
        <v>36.5</v>
      </c>
      <c r="FT218" s="14">
        <v>1</v>
      </c>
      <c r="FU218" s="14">
        <v>4.83</v>
      </c>
      <c r="FW218" s="14">
        <v>0</v>
      </c>
      <c r="FX218" s="14">
        <v>41.9</v>
      </c>
      <c r="FY218" s="14">
        <v>14.21</v>
      </c>
      <c r="FZ218" s="14">
        <v>1</v>
      </c>
      <c r="GA218" s="14">
        <v>4</v>
      </c>
      <c r="GC218" s="14">
        <v>2</v>
      </c>
      <c r="GD218" s="14">
        <v>12</v>
      </c>
      <c r="GE218" s="14">
        <v>2</v>
      </c>
      <c r="GJ218" s="14">
        <v>2</v>
      </c>
      <c r="GM218" s="14">
        <v>7</v>
      </c>
      <c r="GN218" s="14">
        <v>1</v>
      </c>
      <c r="GQ218" s="14">
        <v>1</v>
      </c>
      <c r="HB218" s="14">
        <v>5.17</v>
      </c>
      <c r="HC218" s="14">
        <v>5.16</v>
      </c>
      <c r="HG218" s="14">
        <v>5.75</v>
      </c>
      <c r="HL218" s="14">
        <v>3</v>
      </c>
      <c r="HO218" s="14">
        <v>10.25</v>
      </c>
      <c r="HP218" s="14">
        <v>6</v>
      </c>
      <c r="HS218" s="14">
        <v>19.41</v>
      </c>
      <c r="HW218" s="14">
        <v>3.8200000000000003</v>
      </c>
      <c r="IC218" s="14">
        <v>1</v>
      </c>
      <c r="ID218" s="14">
        <v>11</v>
      </c>
      <c r="IE218" s="26">
        <f t="shared" si="16"/>
        <v>666.94999999999993</v>
      </c>
      <c r="IF218" s="27">
        <f t="shared" si="17"/>
        <v>56.36</v>
      </c>
      <c r="IG218" s="27">
        <f t="shared" si="18"/>
        <v>610.58999999999992</v>
      </c>
      <c r="IH218" s="26">
        <v>514.44880000000012</v>
      </c>
      <c r="II218" s="27">
        <v>75.564800000000005</v>
      </c>
      <c r="IJ218" s="27">
        <f t="shared" si="19"/>
        <v>438.88400000000013</v>
      </c>
    </row>
    <row r="219" spans="1:244" x14ac:dyDescent="0.2">
      <c r="A219" s="14" t="s">
        <v>200</v>
      </c>
      <c r="B219" s="14" t="str">
        <f t="shared" si="15"/>
        <v>37</v>
      </c>
      <c r="C219" s="14">
        <v>37041</v>
      </c>
      <c r="D219" s="14" t="s">
        <v>241</v>
      </c>
      <c r="N219" s="14">
        <v>4.3499999999999996</v>
      </c>
      <c r="O219" s="14">
        <v>48.690000000000005</v>
      </c>
      <c r="Q219" s="14">
        <v>2.2999999999999998</v>
      </c>
      <c r="X219" s="14">
        <v>10.530000000000001</v>
      </c>
      <c r="AB219" s="14">
        <v>1</v>
      </c>
      <c r="AD219" s="14">
        <v>7.05</v>
      </c>
      <c r="AG219" s="14">
        <v>1</v>
      </c>
      <c r="AX219" s="14">
        <v>1</v>
      </c>
      <c r="BF219" s="14">
        <v>10.44</v>
      </c>
      <c r="BJ219" s="14">
        <v>9</v>
      </c>
      <c r="BK219" s="14">
        <v>4.0999999999999996</v>
      </c>
      <c r="BM219" s="14">
        <v>4</v>
      </c>
      <c r="BZ219" s="14">
        <v>4.34</v>
      </c>
      <c r="CL219" s="14">
        <v>16</v>
      </c>
      <c r="CM219" s="14">
        <v>2</v>
      </c>
      <c r="CR219" s="14">
        <v>1</v>
      </c>
      <c r="CT219" s="14">
        <v>5</v>
      </c>
      <c r="CV219" s="14">
        <v>1</v>
      </c>
      <c r="DC219" s="14">
        <v>1</v>
      </c>
      <c r="DF219" s="14">
        <v>40.270000000000003</v>
      </c>
      <c r="DG219" s="14">
        <v>2</v>
      </c>
      <c r="DJ219" s="14">
        <v>1</v>
      </c>
      <c r="DK219" s="14">
        <v>57.5</v>
      </c>
      <c r="DL219" s="14">
        <v>80.34</v>
      </c>
      <c r="DM219" s="14">
        <v>5.09</v>
      </c>
      <c r="DN219" s="14">
        <v>3</v>
      </c>
      <c r="DO219" s="14">
        <v>9.99</v>
      </c>
      <c r="DQ219" s="14">
        <v>0.96</v>
      </c>
      <c r="DR219" s="14">
        <v>64.17</v>
      </c>
      <c r="DS219" s="14">
        <v>4</v>
      </c>
      <c r="DU219" s="14">
        <v>3</v>
      </c>
      <c r="DV219" s="14">
        <v>1</v>
      </c>
      <c r="DW219" s="14">
        <v>1</v>
      </c>
      <c r="DX219" s="14">
        <v>1.27</v>
      </c>
      <c r="DY219" s="14">
        <v>2</v>
      </c>
      <c r="DZ219" s="14">
        <v>35.629999999999995</v>
      </c>
      <c r="EA219" s="14">
        <v>18.98</v>
      </c>
      <c r="EB219" s="14">
        <v>2.5</v>
      </c>
      <c r="ED219" s="14">
        <v>1</v>
      </c>
      <c r="EE219" s="14">
        <v>3</v>
      </c>
      <c r="EF219" s="14">
        <v>12.360000000000001</v>
      </c>
      <c r="EG219" s="14">
        <v>7</v>
      </c>
      <c r="EH219" s="14">
        <v>2.65</v>
      </c>
      <c r="EK219" s="14">
        <v>10</v>
      </c>
      <c r="EL219" s="14">
        <v>9</v>
      </c>
      <c r="ES219" s="14">
        <v>0.9</v>
      </c>
      <c r="ET219" s="14">
        <v>3</v>
      </c>
      <c r="EZ219" s="14">
        <v>39</v>
      </c>
      <c r="FB219" s="14">
        <v>22.83</v>
      </c>
      <c r="FM219" s="14">
        <v>11.1</v>
      </c>
      <c r="FP219" s="14">
        <v>22.42</v>
      </c>
      <c r="FT219" s="14">
        <v>2</v>
      </c>
      <c r="FU219" s="14">
        <v>3</v>
      </c>
      <c r="FW219" s="14">
        <v>1</v>
      </c>
      <c r="FX219" s="14">
        <v>15.559999999999999</v>
      </c>
      <c r="FY219" s="14">
        <v>5</v>
      </c>
      <c r="FZ219" s="14">
        <v>2</v>
      </c>
      <c r="GA219" s="14">
        <v>8</v>
      </c>
      <c r="GC219" s="14">
        <v>13.91</v>
      </c>
      <c r="GD219" s="14">
        <v>17.73</v>
      </c>
      <c r="GG219" s="14">
        <v>0.96</v>
      </c>
      <c r="GH219" s="14">
        <v>0.77</v>
      </c>
      <c r="GJ219" s="14">
        <v>11</v>
      </c>
      <c r="GM219" s="14">
        <v>16.829999999999998</v>
      </c>
      <c r="GN219" s="14">
        <v>6</v>
      </c>
      <c r="GP219" s="14">
        <v>1</v>
      </c>
      <c r="GS219" s="14">
        <v>1</v>
      </c>
      <c r="HA219" s="14">
        <v>0.89</v>
      </c>
      <c r="HB219" s="14">
        <v>28.59</v>
      </c>
      <c r="HC219" s="14">
        <v>7.9</v>
      </c>
      <c r="HD219" s="14">
        <v>1</v>
      </c>
      <c r="HG219" s="14">
        <v>1</v>
      </c>
      <c r="HL219" s="14">
        <v>1</v>
      </c>
      <c r="HM219" s="14">
        <v>1</v>
      </c>
      <c r="HO219" s="14">
        <v>24.95</v>
      </c>
      <c r="HP219" s="14">
        <v>17.25</v>
      </c>
      <c r="HQ219" s="14">
        <v>31.15</v>
      </c>
      <c r="HS219" s="14">
        <v>28.04</v>
      </c>
      <c r="HW219" s="14">
        <v>4.83</v>
      </c>
      <c r="HY219" s="14">
        <v>1.34</v>
      </c>
      <c r="HZ219" s="14">
        <v>3</v>
      </c>
      <c r="IA219" s="14">
        <v>2.44</v>
      </c>
      <c r="IC219" s="14">
        <v>3.81</v>
      </c>
      <c r="ID219" s="14">
        <v>25.97</v>
      </c>
      <c r="IE219" s="26">
        <f t="shared" si="16"/>
        <v>901.68000000000006</v>
      </c>
      <c r="IF219" s="27">
        <f t="shared" si="17"/>
        <v>133.80000000000001</v>
      </c>
      <c r="IG219" s="27">
        <f t="shared" si="18"/>
        <v>767.88000000000011</v>
      </c>
      <c r="IH219" s="26">
        <v>703.00799999999992</v>
      </c>
      <c r="II219" s="27">
        <v>143.80000000000004</v>
      </c>
      <c r="IJ219" s="27">
        <f t="shared" si="19"/>
        <v>559.20799999999986</v>
      </c>
    </row>
    <row r="220" spans="1:244" x14ac:dyDescent="0.2">
      <c r="A220" s="14" t="s">
        <v>200</v>
      </c>
      <c r="B220" s="14" t="str">
        <f t="shared" si="15"/>
        <v>37</v>
      </c>
      <c r="C220" s="14">
        <v>37042</v>
      </c>
      <c r="D220" s="14" t="s">
        <v>242</v>
      </c>
      <c r="F220" s="14">
        <v>1</v>
      </c>
      <c r="G220" s="14">
        <v>5</v>
      </c>
      <c r="I220" s="14">
        <v>2</v>
      </c>
      <c r="O220" s="14">
        <v>21.42</v>
      </c>
      <c r="W220" s="14">
        <v>6</v>
      </c>
      <c r="X220" s="14">
        <v>17.39</v>
      </c>
      <c r="AD220" s="14">
        <v>5</v>
      </c>
      <c r="AG220" s="14">
        <v>5.69</v>
      </c>
      <c r="AL220" s="14">
        <v>9.15</v>
      </c>
      <c r="AN220" s="14">
        <v>8.66</v>
      </c>
      <c r="AR220" s="14">
        <v>15.41</v>
      </c>
      <c r="AY220" s="14">
        <v>1</v>
      </c>
      <c r="BF220" s="14">
        <v>47.93</v>
      </c>
      <c r="BJ220" s="14">
        <v>18.100000000000001</v>
      </c>
      <c r="BK220" s="14">
        <v>108.42999999999999</v>
      </c>
      <c r="BL220" s="14">
        <v>3.46</v>
      </c>
      <c r="BM220" s="14">
        <v>4.9800000000000004</v>
      </c>
      <c r="BN220" s="14">
        <v>20.439999999999998</v>
      </c>
      <c r="BO220" s="14">
        <v>273.99</v>
      </c>
      <c r="BP220" s="14">
        <v>27.85</v>
      </c>
      <c r="BR220" s="14">
        <v>6.25</v>
      </c>
      <c r="BT220" s="14">
        <v>14.19</v>
      </c>
      <c r="BU220" s="14">
        <v>2.04</v>
      </c>
      <c r="BW220" s="14">
        <v>5</v>
      </c>
      <c r="BZ220" s="14">
        <v>26.74</v>
      </c>
      <c r="CA220" s="14">
        <v>13.33</v>
      </c>
      <c r="CB220" s="14">
        <v>39.9</v>
      </c>
      <c r="CC220" s="14">
        <v>10</v>
      </c>
      <c r="CE220" s="14">
        <v>11.02</v>
      </c>
      <c r="CL220" s="14">
        <v>83.79</v>
      </c>
      <c r="CM220" s="14">
        <v>3</v>
      </c>
      <c r="CN220" s="14">
        <v>1</v>
      </c>
      <c r="CR220" s="14">
        <v>6.38</v>
      </c>
      <c r="CT220" s="14">
        <v>14.73</v>
      </c>
      <c r="CU220" s="14">
        <v>12.02</v>
      </c>
      <c r="DD220" s="14">
        <v>2.2599999999999998</v>
      </c>
      <c r="DF220" s="14">
        <v>29.86</v>
      </c>
      <c r="DG220" s="14">
        <v>1</v>
      </c>
      <c r="DJ220" s="14">
        <v>15.5</v>
      </c>
      <c r="DK220" s="14">
        <v>107.85999999999999</v>
      </c>
      <c r="DL220" s="14">
        <v>73.75</v>
      </c>
      <c r="DN220" s="14">
        <v>2</v>
      </c>
      <c r="DO220" s="14">
        <v>35.869999999999997</v>
      </c>
      <c r="DP220" s="14">
        <v>7.2</v>
      </c>
      <c r="DQ220" s="14">
        <v>2.25</v>
      </c>
      <c r="DR220" s="14">
        <v>115.27</v>
      </c>
      <c r="DS220" s="14">
        <v>3.03</v>
      </c>
      <c r="DT220" s="14">
        <v>0.42</v>
      </c>
      <c r="DU220" s="14">
        <v>6.9</v>
      </c>
      <c r="DV220" s="14">
        <v>3</v>
      </c>
      <c r="DW220" s="14">
        <v>8.98</v>
      </c>
      <c r="DX220" s="14">
        <v>5</v>
      </c>
      <c r="DY220" s="14">
        <v>2</v>
      </c>
      <c r="DZ220" s="14">
        <v>33.590000000000003</v>
      </c>
      <c r="EA220" s="14">
        <v>32.68</v>
      </c>
      <c r="EB220" s="14">
        <v>3.04</v>
      </c>
      <c r="ED220" s="14">
        <v>14.25</v>
      </c>
      <c r="EE220" s="14">
        <v>11.84</v>
      </c>
      <c r="EF220" s="14">
        <v>32.53</v>
      </c>
      <c r="EG220" s="14">
        <v>17.100000000000001</v>
      </c>
      <c r="EH220" s="14">
        <v>5</v>
      </c>
      <c r="EK220" s="14">
        <v>21.78</v>
      </c>
      <c r="EL220" s="14">
        <v>48.84</v>
      </c>
      <c r="ER220" s="14">
        <v>0</v>
      </c>
      <c r="ET220" s="14">
        <v>6</v>
      </c>
      <c r="EU220" s="14">
        <v>1</v>
      </c>
      <c r="EV220" s="14">
        <v>2</v>
      </c>
      <c r="EW220" s="14">
        <v>5.7799999999999994</v>
      </c>
      <c r="EZ220" s="14">
        <v>139.12</v>
      </c>
      <c r="FB220" s="14">
        <v>53.26</v>
      </c>
      <c r="FF220" s="14">
        <v>3</v>
      </c>
      <c r="FM220" s="14">
        <v>22.33</v>
      </c>
      <c r="FN220" s="14">
        <v>4</v>
      </c>
      <c r="FP220" s="14">
        <v>15</v>
      </c>
      <c r="FT220" s="14">
        <v>6</v>
      </c>
      <c r="FU220" s="14">
        <v>7</v>
      </c>
      <c r="FW220" s="14">
        <v>3</v>
      </c>
      <c r="FX220" s="14">
        <v>41.79</v>
      </c>
      <c r="FY220" s="14">
        <v>12</v>
      </c>
      <c r="FZ220" s="14">
        <v>4</v>
      </c>
      <c r="GA220" s="14">
        <v>19</v>
      </c>
      <c r="GC220" s="14">
        <v>18.509999999999998</v>
      </c>
      <c r="GD220" s="14">
        <v>18.670000000000002</v>
      </c>
      <c r="GF220" s="14">
        <v>8</v>
      </c>
      <c r="GH220" s="14">
        <v>1.56</v>
      </c>
      <c r="GI220" s="14">
        <v>3</v>
      </c>
      <c r="GJ220" s="14">
        <v>7</v>
      </c>
      <c r="GL220" s="14">
        <v>5</v>
      </c>
      <c r="GM220" s="14">
        <v>32.65</v>
      </c>
      <c r="GN220" s="14">
        <v>6</v>
      </c>
      <c r="GQ220" s="14">
        <v>1</v>
      </c>
      <c r="GT220" s="14">
        <v>4.21</v>
      </c>
      <c r="GV220" s="14">
        <v>1</v>
      </c>
      <c r="GW220" s="14">
        <v>3</v>
      </c>
      <c r="HB220" s="14">
        <v>14.47</v>
      </c>
      <c r="HC220" s="14">
        <v>13.650000000000002</v>
      </c>
      <c r="HD220" s="14">
        <v>5</v>
      </c>
      <c r="HG220" s="14">
        <v>22.6</v>
      </c>
      <c r="HL220" s="14">
        <v>4</v>
      </c>
      <c r="HN220" s="14">
        <v>12.61</v>
      </c>
      <c r="HO220" s="14">
        <v>20.36</v>
      </c>
      <c r="HP220" s="14">
        <v>15</v>
      </c>
      <c r="HS220" s="14">
        <v>8.99</v>
      </c>
      <c r="HT220" s="14">
        <v>5.39</v>
      </c>
      <c r="HU220" s="14">
        <v>50.62</v>
      </c>
      <c r="HV220" s="14">
        <v>2</v>
      </c>
      <c r="HW220" s="14">
        <v>7</v>
      </c>
      <c r="HY220" s="14">
        <v>3.23</v>
      </c>
      <c r="IA220" s="14">
        <v>2</v>
      </c>
      <c r="IB220" s="14">
        <v>11</v>
      </c>
      <c r="IC220" s="14">
        <v>1</v>
      </c>
      <c r="ID220" s="14">
        <v>39.510000000000005</v>
      </c>
      <c r="IE220" s="26">
        <f t="shared" si="16"/>
        <v>2187.3999999999996</v>
      </c>
      <c r="IF220" s="27">
        <f t="shared" si="17"/>
        <v>848.55</v>
      </c>
      <c r="IG220" s="27">
        <f t="shared" si="18"/>
        <v>1338.8499999999997</v>
      </c>
      <c r="IH220" s="26">
        <v>1792.8672000000004</v>
      </c>
      <c r="II220" s="27">
        <v>719.13520000000017</v>
      </c>
      <c r="IJ220" s="27">
        <f t="shared" si="19"/>
        <v>1073.7320000000002</v>
      </c>
    </row>
    <row r="221" spans="1:244" x14ac:dyDescent="0.2">
      <c r="A221" s="14" t="s">
        <v>200</v>
      </c>
      <c r="B221" s="14" t="str">
        <f t="shared" si="15"/>
        <v>37</v>
      </c>
      <c r="C221" s="14">
        <v>37044</v>
      </c>
      <c r="D221" s="14" t="s">
        <v>244</v>
      </c>
      <c r="F221" s="14">
        <v>9.89</v>
      </c>
      <c r="O221" s="14">
        <v>39.26</v>
      </c>
      <c r="Y221" s="14">
        <v>1</v>
      </c>
      <c r="AD221" s="14">
        <v>5</v>
      </c>
      <c r="AF221" s="14">
        <v>0</v>
      </c>
      <c r="AG221" s="14">
        <v>42.02</v>
      </c>
      <c r="AR221" s="14">
        <v>27.47</v>
      </c>
      <c r="AY221" s="14">
        <v>6</v>
      </c>
      <c r="BE221" s="14">
        <v>10.72</v>
      </c>
      <c r="BF221" s="14">
        <v>13.71</v>
      </c>
      <c r="BK221" s="14">
        <v>3</v>
      </c>
      <c r="BM221" s="14">
        <v>6</v>
      </c>
      <c r="BN221" s="14">
        <v>119.03</v>
      </c>
      <c r="BS221" s="14">
        <v>8.99</v>
      </c>
      <c r="BW221" s="14">
        <v>1</v>
      </c>
      <c r="BX221" s="14">
        <v>1</v>
      </c>
      <c r="BZ221" s="14">
        <v>3</v>
      </c>
      <c r="CB221" s="14">
        <v>18.11</v>
      </c>
      <c r="CE221" s="14">
        <v>18.93</v>
      </c>
      <c r="CG221" s="14">
        <v>9.91</v>
      </c>
      <c r="CM221" s="14">
        <v>3</v>
      </c>
      <c r="CT221" s="14">
        <v>2.75</v>
      </c>
      <c r="CU221" s="14">
        <v>0</v>
      </c>
      <c r="CV221" s="14">
        <v>0</v>
      </c>
      <c r="DF221" s="14">
        <v>17.91</v>
      </c>
      <c r="DG221" s="14">
        <v>1.44</v>
      </c>
      <c r="DJ221" s="14">
        <v>16.600000000000001</v>
      </c>
      <c r="DK221" s="14">
        <v>23.83</v>
      </c>
      <c r="DL221" s="14">
        <v>68.36</v>
      </c>
      <c r="DM221" s="14">
        <v>17.829999999999998</v>
      </c>
      <c r="DN221" s="14">
        <v>1.86</v>
      </c>
      <c r="DO221" s="14">
        <v>32.519999999999996</v>
      </c>
      <c r="DP221" s="14">
        <v>17.5</v>
      </c>
      <c r="DR221" s="14">
        <v>39</v>
      </c>
      <c r="DT221" s="14">
        <v>9.23</v>
      </c>
      <c r="DU221" s="14">
        <v>17.36</v>
      </c>
      <c r="DV221" s="14">
        <v>1</v>
      </c>
      <c r="DW221" s="14">
        <v>6.25</v>
      </c>
      <c r="DX221" s="14">
        <v>9</v>
      </c>
      <c r="DZ221" s="14">
        <v>44.55</v>
      </c>
      <c r="EA221" s="14">
        <v>17.899999999999999</v>
      </c>
      <c r="EB221" s="14">
        <v>4</v>
      </c>
      <c r="ED221" s="14">
        <v>19.170000000000002</v>
      </c>
      <c r="EE221" s="14">
        <v>2</v>
      </c>
      <c r="EF221" s="14">
        <v>23.2</v>
      </c>
      <c r="EG221" s="14">
        <v>7</v>
      </c>
      <c r="EH221" s="14">
        <v>4.05</v>
      </c>
      <c r="EK221" s="14">
        <v>9.42</v>
      </c>
      <c r="EL221" s="14">
        <v>23.05</v>
      </c>
      <c r="ES221" s="14">
        <v>34.449999999999996</v>
      </c>
      <c r="ET221" s="14">
        <v>5.75</v>
      </c>
      <c r="EV221" s="14">
        <v>2</v>
      </c>
      <c r="EW221" s="14">
        <v>3</v>
      </c>
      <c r="EX221" s="14">
        <v>5</v>
      </c>
      <c r="EZ221" s="14">
        <v>73.88</v>
      </c>
      <c r="FB221" s="14">
        <v>25.69</v>
      </c>
      <c r="FG221" s="14">
        <v>2.42</v>
      </c>
      <c r="FM221" s="14">
        <v>4</v>
      </c>
      <c r="FN221" s="14">
        <v>1.96</v>
      </c>
      <c r="FP221" s="14">
        <v>47.25</v>
      </c>
      <c r="FT221" s="14">
        <v>1</v>
      </c>
      <c r="FU221" s="14">
        <v>44.89</v>
      </c>
      <c r="FW221" s="14">
        <v>0.34</v>
      </c>
      <c r="FX221" s="14">
        <v>13.93</v>
      </c>
      <c r="FY221" s="14">
        <v>5.2</v>
      </c>
      <c r="FZ221" s="14">
        <v>4</v>
      </c>
      <c r="GA221" s="14">
        <v>14.85</v>
      </c>
      <c r="GC221" s="14">
        <v>8.7800000000000011</v>
      </c>
      <c r="GD221" s="14">
        <v>22</v>
      </c>
      <c r="GE221" s="14">
        <v>1</v>
      </c>
      <c r="GF221" s="14">
        <v>1</v>
      </c>
      <c r="GH221" s="14">
        <v>1.83</v>
      </c>
      <c r="GJ221" s="14">
        <v>7</v>
      </c>
      <c r="GL221" s="14">
        <v>3</v>
      </c>
      <c r="GM221" s="14">
        <v>14</v>
      </c>
      <c r="GN221" s="14">
        <v>1</v>
      </c>
      <c r="GO221" s="14">
        <v>0</v>
      </c>
      <c r="HB221" s="14">
        <v>8.83</v>
      </c>
      <c r="HC221" s="14">
        <v>11.45</v>
      </c>
      <c r="HG221" s="14">
        <v>36.81</v>
      </c>
      <c r="HL221" s="14">
        <v>1</v>
      </c>
      <c r="HO221" s="14">
        <v>9</v>
      </c>
      <c r="HP221" s="14">
        <v>7.58</v>
      </c>
      <c r="HS221" s="14">
        <v>27.8</v>
      </c>
      <c r="HW221" s="14">
        <v>5</v>
      </c>
      <c r="HY221" s="14">
        <v>1</v>
      </c>
      <c r="HZ221" s="14">
        <v>4.45</v>
      </c>
      <c r="IA221" s="14">
        <v>2.04</v>
      </c>
      <c r="ID221" s="14">
        <v>26.09</v>
      </c>
      <c r="IE221" s="26">
        <f t="shared" si="16"/>
        <v>1274.0899999999997</v>
      </c>
      <c r="IF221" s="27">
        <f t="shared" si="17"/>
        <v>339.90000000000009</v>
      </c>
      <c r="IG221" s="27">
        <f t="shared" si="18"/>
        <v>934.1899999999996</v>
      </c>
      <c r="IH221" s="26">
        <v>924.37800000000004</v>
      </c>
      <c r="II221" s="27">
        <v>255.58399999999997</v>
      </c>
      <c r="IJ221" s="27">
        <f t="shared" si="19"/>
        <v>668.7940000000001</v>
      </c>
    </row>
    <row r="222" spans="1:244" x14ac:dyDescent="0.2">
      <c r="A222" s="14" t="s">
        <v>200</v>
      </c>
      <c r="B222" s="14" t="str">
        <f t="shared" si="15"/>
        <v>37</v>
      </c>
      <c r="C222" s="14">
        <v>37045</v>
      </c>
      <c r="D222" s="14" t="s">
        <v>245</v>
      </c>
      <c r="O222" s="14">
        <v>10.39</v>
      </c>
      <c r="P222" s="14">
        <v>9.6199999999999992</v>
      </c>
      <c r="R222" s="14">
        <v>9.08</v>
      </c>
      <c r="X222" s="14">
        <v>5.71</v>
      </c>
      <c r="AD222" s="14">
        <v>23.37</v>
      </c>
      <c r="AU222" s="14">
        <v>383.6</v>
      </c>
      <c r="BC222" s="14">
        <v>38.26</v>
      </c>
      <c r="BF222" s="14">
        <v>8.67</v>
      </c>
      <c r="BK222" s="14">
        <v>46.84</v>
      </c>
      <c r="BU222" s="14">
        <v>25.74</v>
      </c>
      <c r="BW222" s="14">
        <v>39.409999999999997</v>
      </c>
      <c r="BY222" s="14">
        <v>4</v>
      </c>
      <c r="BZ222" s="14">
        <v>1</v>
      </c>
      <c r="CB222" s="14">
        <v>33.61</v>
      </c>
      <c r="CE222" s="14">
        <v>81.99</v>
      </c>
      <c r="CF222" s="14">
        <v>10.86</v>
      </c>
      <c r="CM222" s="14">
        <v>22.36</v>
      </c>
      <c r="CR222" s="14">
        <v>2</v>
      </c>
      <c r="CS222" s="14">
        <v>18.02</v>
      </c>
      <c r="CT222" s="14">
        <v>7.06</v>
      </c>
      <c r="CU222" s="14">
        <v>119.77000000000001</v>
      </c>
      <c r="DA222" s="14">
        <v>9.7899999999999991</v>
      </c>
      <c r="DB222" s="14">
        <v>19.64</v>
      </c>
      <c r="DC222" s="14">
        <v>1</v>
      </c>
      <c r="DF222" s="14">
        <v>1</v>
      </c>
      <c r="DJ222" s="14">
        <v>1</v>
      </c>
      <c r="DK222" s="14">
        <v>23.11</v>
      </c>
      <c r="DL222" s="14">
        <v>38.89</v>
      </c>
      <c r="DM222" s="14">
        <v>4.8</v>
      </c>
      <c r="DN222" s="14">
        <v>8</v>
      </c>
      <c r="DO222" s="14">
        <v>18.27</v>
      </c>
      <c r="DP222" s="14">
        <v>6.23</v>
      </c>
      <c r="DR222" s="14">
        <v>15</v>
      </c>
      <c r="DS222" s="14">
        <v>5.69</v>
      </c>
      <c r="DT222" s="14">
        <v>42.56</v>
      </c>
      <c r="DU222" s="14">
        <v>1</v>
      </c>
      <c r="DV222" s="14">
        <v>2</v>
      </c>
      <c r="DW222" s="14">
        <v>1.56</v>
      </c>
      <c r="DX222" s="14">
        <v>17.28</v>
      </c>
      <c r="DZ222" s="14">
        <v>9.52</v>
      </c>
      <c r="EA222" s="14">
        <v>5</v>
      </c>
      <c r="ED222" s="14">
        <v>3</v>
      </c>
      <c r="EE222" s="14">
        <v>3.82</v>
      </c>
      <c r="EF222" s="14">
        <v>13.74</v>
      </c>
      <c r="EG222" s="14">
        <v>12.63</v>
      </c>
      <c r="EH222" s="14">
        <v>1</v>
      </c>
      <c r="EK222" s="14">
        <v>3</v>
      </c>
      <c r="EL222" s="14">
        <v>94.13</v>
      </c>
      <c r="ET222" s="14">
        <v>2</v>
      </c>
      <c r="EV222" s="14">
        <v>15.41</v>
      </c>
      <c r="EZ222" s="14">
        <v>20.059999999999999</v>
      </c>
      <c r="FA222" s="14">
        <v>4.8599999999999994</v>
      </c>
      <c r="FB222" s="14">
        <v>13.15</v>
      </c>
      <c r="FM222" s="14">
        <v>4.42</v>
      </c>
      <c r="FN222" s="14">
        <v>1</v>
      </c>
      <c r="FP222" s="14">
        <v>36</v>
      </c>
      <c r="FT222" s="14">
        <v>1</v>
      </c>
      <c r="FU222" s="14">
        <v>3</v>
      </c>
      <c r="FX222" s="14">
        <v>15.92</v>
      </c>
      <c r="FY222" s="14">
        <v>2</v>
      </c>
      <c r="FZ222" s="14">
        <v>1</v>
      </c>
      <c r="GA222" s="14">
        <v>2</v>
      </c>
      <c r="GC222" s="14">
        <v>1</v>
      </c>
      <c r="GD222" s="14">
        <v>10</v>
      </c>
      <c r="GE222" s="14">
        <v>3.25</v>
      </c>
      <c r="GJ222" s="14">
        <v>14</v>
      </c>
      <c r="GM222" s="14">
        <v>5</v>
      </c>
      <c r="GQ222" s="14">
        <v>6.79</v>
      </c>
      <c r="GT222" s="14">
        <v>0.95</v>
      </c>
      <c r="HB222" s="14">
        <v>6.8199999999999994</v>
      </c>
      <c r="HC222" s="14">
        <v>1</v>
      </c>
      <c r="HG222" s="14">
        <v>14.26</v>
      </c>
      <c r="HO222" s="14">
        <v>7</v>
      </c>
      <c r="HP222" s="14">
        <v>3.96</v>
      </c>
      <c r="HW222" s="14">
        <v>3</v>
      </c>
      <c r="HY222" s="14">
        <v>2</v>
      </c>
      <c r="IC222" s="14">
        <v>2</v>
      </c>
      <c r="ID222" s="14">
        <v>57.230000000000004</v>
      </c>
      <c r="IE222" s="26">
        <f t="shared" si="16"/>
        <v>1524.1000000000001</v>
      </c>
      <c r="IF222" s="27">
        <f t="shared" si="17"/>
        <v>931.79</v>
      </c>
      <c r="IG222" s="27">
        <f t="shared" si="18"/>
        <v>592.31000000000017</v>
      </c>
      <c r="IH222" s="26">
        <v>1150.7088000000003</v>
      </c>
      <c r="II222" s="27">
        <v>742.30079999999998</v>
      </c>
      <c r="IJ222" s="27">
        <f t="shared" si="19"/>
        <v>408.40800000000036</v>
      </c>
    </row>
    <row r="223" spans="1:244" x14ac:dyDescent="0.2">
      <c r="A223" s="14" t="s">
        <v>200</v>
      </c>
      <c r="B223" s="14" t="str">
        <f t="shared" si="15"/>
        <v>37</v>
      </c>
      <c r="C223" s="14">
        <v>37046</v>
      </c>
      <c r="D223" s="14" t="s">
        <v>246</v>
      </c>
      <c r="F223" s="14">
        <v>1</v>
      </c>
      <c r="K223" s="14">
        <v>4.63</v>
      </c>
      <c r="M223" s="14">
        <v>10.119999999999999</v>
      </c>
      <c r="O223" s="14">
        <v>17.45</v>
      </c>
      <c r="P223" s="14">
        <v>14.4</v>
      </c>
      <c r="Q223" s="14">
        <v>8.41</v>
      </c>
      <c r="V223" s="14">
        <v>1</v>
      </c>
      <c r="W223" s="14">
        <v>22.64</v>
      </c>
      <c r="X223" s="14">
        <v>2</v>
      </c>
      <c r="AA223" s="14">
        <v>73.989999999999995</v>
      </c>
      <c r="AD223" s="14">
        <v>12.530000000000001</v>
      </c>
      <c r="AE223" s="14">
        <v>15.34</v>
      </c>
      <c r="AF223" s="14">
        <v>14.71</v>
      </c>
      <c r="AG223" s="14">
        <v>128.62</v>
      </c>
      <c r="AJ223" s="14">
        <v>27</v>
      </c>
      <c r="AK223" s="14">
        <v>24.15</v>
      </c>
      <c r="AM223" s="14">
        <v>27.42</v>
      </c>
      <c r="AN223" s="14">
        <v>4.99</v>
      </c>
      <c r="AP223" s="14">
        <v>247.8</v>
      </c>
      <c r="AQ223" s="14">
        <v>39.04</v>
      </c>
      <c r="AR223" s="14">
        <v>24.34</v>
      </c>
      <c r="AS223" s="14">
        <v>4</v>
      </c>
      <c r="AX223" s="14">
        <v>1.32</v>
      </c>
      <c r="BE223" s="14">
        <v>4</v>
      </c>
      <c r="BF223" s="14">
        <v>38.01</v>
      </c>
      <c r="BG223" s="14">
        <v>56.25</v>
      </c>
      <c r="BJ223" s="14">
        <v>7.91</v>
      </c>
      <c r="BK223" s="14">
        <v>320.14999999999998</v>
      </c>
      <c r="BL223" s="14">
        <v>135.72</v>
      </c>
      <c r="BM223" s="14">
        <v>219.72</v>
      </c>
      <c r="BN223" s="14">
        <v>26.46</v>
      </c>
      <c r="BP223" s="14">
        <v>5</v>
      </c>
      <c r="BR223" s="14">
        <v>4</v>
      </c>
      <c r="BU223" s="14">
        <v>17.29</v>
      </c>
      <c r="BZ223" s="14">
        <v>37.630000000000003</v>
      </c>
      <c r="CA223" s="14">
        <v>21.060000000000002</v>
      </c>
      <c r="CB223" s="14">
        <v>2091.64</v>
      </c>
      <c r="CC223" s="14">
        <v>7.57</v>
      </c>
      <c r="CD223" s="14">
        <v>35.730000000000004</v>
      </c>
      <c r="CE223" s="14">
        <v>109.06</v>
      </c>
      <c r="CL223" s="14">
        <v>13.21</v>
      </c>
      <c r="CM223" s="14">
        <v>133.63999999999999</v>
      </c>
      <c r="CN223" s="14">
        <v>7.17</v>
      </c>
      <c r="CR223" s="14">
        <v>3</v>
      </c>
      <c r="CS223" s="14">
        <v>146.98000000000002</v>
      </c>
      <c r="CT223" s="14">
        <v>61.38</v>
      </c>
      <c r="CU223" s="14">
        <v>24.91</v>
      </c>
      <c r="CV223" s="14">
        <v>4.57</v>
      </c>
      <c r="DB223" s="14">
        <v>7.99</v>
      </c>
      <c r="DE223" s="14">
        <v>1</v>
      </c>
      <c r="DF223" s="14">
        <v>54.01</v>
      </c>
      <c r="DG223" s="14">
        <v>23.41</v>
      </c>
      <c r="DH223" s="14">
        <v>74.28</v>
      </c>
      <c r="DI223" s="14">
        <v>0</v>
      </c>
      <c r="DJ223" s="14">
        <v>11</v>
      </c>
      <c r="DK223" s="14">
        <v>96.859999999999985</v>
      </c>
      <c r="DL223" s="14">
        <v>82.33</v>
      </c>
      <c r="DM223" s="14">
        <v>45.43</v>
      </c>
      <c r="DN223" s="14">
        <v>12.13</v>
      </c>
      <c r="DO223" s="14">
        <v>55.92</v>
      </c>
      <c r="DP223" s="14">
        <v>9.9</v>
      </c>
      <c r="DQ223" s="14">
        <v>1</v>
      </c>
      <c r="DR223" s="14">
        <v>93.35</v>
      </c>
      <c r="DS223" s="14">
        <v>4.34</v>
      </c>
      <c r="DT223" s="14">
        <v>7.18</v>
      </c>
      <c r="DU223" s="14">
        <v>85.289999999999992</v>
      </c>
      <c r="DV223" s="14">
        <v>4</v>
      </c>
      <c r="DW223" s="14">
        <v>29.33</v>
      </c>
      <c r="DX223" s="14">
        <v>96.91</v>
      </c>
      <c r="DY223" s="14">
        <v>4.93</v>
      </c>
      <c r="DZ223" s="14">
        <v>88.56</v>
      </c>
      <c r="EA223" s="14">
        <v>24.55</v>
      </c>
      <c r="EB223" s="14">
        <v>12.27</v>
      </c>
      <c r="EC223" s="14">
        <v>2.2599999999999998</v>
      </c>
      <c r="ED223" s="14">
        <v>39.58</v>
      </c>
      <c r="EE223" s="14">
        <v>18.579999999999998</v>
      </c>
      <c r="EF223" s="14">
        <v>64.010000000000005</v>
      </c>
      <c r="EG223" s="14">
        <v>4.9000000000000004</v>
      </c>
      <c r="EH223" s="14">
        <v>4.96</v>
      </c>
      <c r="EK223" s="14">
        <v>23</v>
      </c>
      <c r="EL223" s="14">
        <v>184.01</v>
      </c>
      <c r="ER223" s="14">
        <v>2</v>
      </c>
      <c r="ES223" s="14">
        <v>88</v>
      </c>
      <c r="ET223" s="14">
        <v>17.5</v>
      </c>
      <c r="EV223" s="14">
        <v>19.02</v>
      </c>
      <c r="EW223" s="14">
        <v>4.99</v>
      </c>
      <c r="EZ223" s="14">
        <v>129.57</v>
      </c>
      <c r="FA223" s="14">
        <v>60.269999999999996</v>
      </c>
      <c r="FB223" s="14">
        <v>72.81</v>
      </c>
      <c r="FC223" s="14">
        <v>0.65</v>
      </c>
      <c r="FH223" s="14">
        <v>1</v>
      </c>
      <c r="FM223" s="14">
        <v>47.46</v>
      </c>
      <c r="FN223" s="14">
        <v>12.12</v>
      </c>
      <c r="FP223" s="14">
        <v>67.62</v>
      </c>
      <c r="FQ223" s="14">
        <v>0</v>
      </c>
      <c r="FT223" s="14">
        <v>9.5599999999999987</v>
      </c>
      <c r="FU223" s="14">
        <v>9.92</v>
      </c>
      <c r="FW223" s="14">
        <v>3</v>
      </c>
      <c r="FX223" s="14">
        <v>53.41</v>
      </c>
      <c r="FY223" s="14">
        <v>21.71</v>
      </c>
      <c r="FZ223" s="14">
        <v>18</v>
      </c>
      <c r="GA223" s="14">
        <v>38.32</v>
      </c>
      <c r="GC223" s="14">
        <v>9.5</v>
      </c>
      <c r="GD223" s="14">
        <v>34</v>
      </c>
      <c r="GE223" s="14">
        <v>1</v>
      </c>
      <c r="GF223" s="14">
        <v>14</v>
      </c>
      <c r="GH223" s="14">
        <v>9.86</v>
      </c>
      <c r="GJ223" s="14">
        <v>68.66</v>
      </c>
      <c r="GK223" s="14">
        <v>4</v>
      </c>
      <c r="GL223" s="14">
        <v>5</v>
      </c>
      <c r="GM223" s="14">
        <v>37.769999999999996</v>
      </c>
      <c r="GN223" s="14">
        <v>12</v>
      </c>
      <c r="GP223" s="14">
        <v>2</v>
      </c>
      <c r="GQ223" s="14">
        <v>1</v>
      </c>
      <c r="GT223" s="14">
        <v>91.15</v>
      </c>
      <c r="HA223" s="14">
        <v>0.73</v>
      </c>
      <c r="HB223" s="14">
        <v>70.81</v>
      </c>
      <c r="HC223" s="14">
        <v>11.41</v>
      </c>
      <c r="HD223" s="14">
        <v>5.79</v>
      </c>
      <c r="HF223" s="14">
        <v>16.64</v>
      </c>
      <c r="HG223" s="14">
        <v>8</v>
      </c>
      <c r="HH223" s="14">
        <v>9.16</v>
      </c>
      <c r="HL223" s="14">
        <v>9</v>
      </c>
      <c r="HM223" s="14">
        <v>3</v>
      </c>
      <c r="HO223" s="14">
        <v>39.6</v>
      </c>
      <c r="HP223" s="14">
        <v>26</v>
      </c>
      <c r="HU223" s="14">
        <v>0</v>
      </c>
      <c r="HW223" s="14">
        <v>14.190000000000001</v>
      </c>
      <c r="HY223" s="14">
        <v>4.92</v>
      </c>
      <c r="HZ223" s="14">
        <v>4.55</v>
      </c>
      <c r="IA223" s="14">
        <v>1</v>
      </c>
      <c r="IB223" s="14">
        <v>3</v>
      </c>
      <c r="IC223" s="14">
        <v>6</v>
      </c>
      <c r="ID223" s="14">
        <v>79.25</v>
      </c>
      <c r="IE223" s="26">
        <f t="shared" si="16"/>
        <v>6806.1500000000015</v>
      </c>
      <c r="IF223" s="27">
        <f t="shared" si="17"/>
        <v>4265.95</v>
      </c>
      <c r="IG223" s="27">
        <f t="shared" si="18"/>
        <v>2540.2000000000016</v>
      </c>
      <c r="IH223" s="26">
        <v>5194.1368000000002</v>
      </c>
      <c r="II223" s="27">
        <v>3467.6788000000001</v>
      </c>
      <c r="IJ223" s="27">
        <f t="shared" si="19"/>
        <v>1726.4580000000001</v>
      </c>
    </row>
    <row r="224" spans="1:244" x14ac:dyDescent="0.2">
      <c r="A224" s="14" t="s">
        <v>200</v>
      </c>
      <c r="B224" s="14" t="str">
        <f t="shared" si="15"/>
        <v>37</v>
      </c>
      <c r="C224" s="14">
        <v>37047</v>
      </c>
      <c r="D224" s="14" t="s">
        <v>247</v>
      </c>
      <c r="N224" s="14">
        <v>5.68</v>
      </c>
      <c r="O224" s="14">
        <v>35.68</v>
      </c>
      <c r="P224" s="14">
        <v>161.79</v>
      </c>
      <c r="R224" s="14">
        <v>1</v>
      </c>
      <c r="W224" s="14">
        <v>4</v>
      </c>
      <c r="X224" s="14">
        <v>15.02</v>
      </c>
      <c r="Y224" s="14">
        <v>8.32</v>
      </c>
      <c r="Z224" s="14">
        <v>5.25</v>
      </c>
      <c r="AA224" s="14">
        <v>17.490000000000002</v>
      </c>
      <c r="AB224" s="14">
        <v>14.3</v>
      </c>
      <c r="AD224" s="14">
        <v>8.870000000000001</v>
      </c>
      <c r="AF224" s="14">
        <v>6</v>
      </c>
      <c r="AG224" s="14">
        <v>88.210000000000008</v>
      </c>
      <c r="AL224" s="14">
        <v>363.95</v>
      </c>
      <c r="AM224" s="14">
        <v>72.59</v>
      </c>
      <c r="AN224" s="14">
        <v>8.42</v>
      </c>
      <c r="AQ224" s="14">
        <v>7.04</v>
      </c>
      <c r="AR224" s="14">
        <v>60.24</v>
      </c>
      <c r="AS224" s="14">
        <v>10.54</v>
      </c>
      <c r="AV224" s="14">
        <v>6.73</v>
      </c>
      <c r="BC224" s="14">
        <v>13.51</v>
      </c>
      <c r="BF224" s="14">
        <v>93.16</v>
      </c>
      <c r="BG224" s="14">
        <v>21.83</v>
      </c>
      <c r="BJ224" s="14">
        <v>8.18</v>
      </c>
      <c r="BK224" s="14">
        <v>155</v>
      </c>
      <c r="BL224" s="14">
        <v>76.459999999999994</v>
      </c>
      <c r="BM224" s="14">
        <v>64.13</v>
      </c>
      <c r="BN224" s="14">
        <v>35.260000000000005</v>
      </c>
      <c r="BP224" s="14">
        <v>3.23</v>
      </c>
      <c r="BQ224" s="14">
        <v>3</v>
      </c>
      <c r="BU224" s="14">
        <v>7.7</v>
      </c>
      <c r="BW224" s="14">
        <v>14.2</v>
      </c>
      <c r="BX224" s="14">
        <v>299.44</v>
      </c>
      <c r="BZ224" s="14">
        <v>3</v>
      </c>
      <c r="CA224" s="14">
        <v>3</v>
      </c>
      <c r="CB224" s="14">
        <v>1274.9100000000001</v>
      </c>
      <c r="CE224" s="14">
        <v>49.04</v>
      </c>
      <c r="CH224" s="14">
        <v>83.14</v>
      </c>
      <c r="CL224" s="14">
        <v>4.9800000000000004</v>
      </c>
      <c r="CM224" s="14">
        <v>83.3</v>
      </c>
      <c r="CO224" s="14">
        <v>1</v>
      </c>
      <c r="CP224" s="14">
        <v>2.04</v>
      </c>
      <c r="CQ224" s="14">
        <v>37.14</v>
      </c>
      <c r="CR224" s="14">
        <v>22.71</v>
      </c>
      <c r="CS224" s="14">
        <v>1</v>
      </c>
      <c r="CT224" s="14">
        <v>39.589999999999996</v>
      </c>
      <c r="CU224" s="14">
        <v>4</v>
      </c>
      <c r="DA224" s="14">
        <v>26.05</v>
      </c>
      <c r="DC224" s="14">
        <v>4.3899999999999997</v>
      </c>
      <c r="DF224" s="14">
        <v>33.24</v>
      </c>
      <c r="DG224" s="14">
        <v>9.8000000000000007</v>
      </c>
      <c r="DJ224" s="14">
        <v>30.25</v>
      </c>
      <c r="DK224" s="14">
        <v>78.710000000000008</v>
      </c>
      <c r="DL224" s="14">
        <v>101.94</v>
      </c>
      <c r="DM224" s="14">
        <v>23.46</v>
      </c>
      <c r="DN224" s="14">
        <v>10.92</v>
      </c>
      <c r="DO224" s="14">
        <v>44.95</v>
      </c>
      <c r="DP224" s="14">
        <v>20.149999999999999</v>
      </c>
      <c r="DQ224" s="14">
        <v>1</v>
      </c>
      <c r="DR224" s="14">
        <v>133.26</v>
      </c>
      <c r="DS224" s="14">
        <v>11.67</v>
      </c>
      <c r="DT224" s="14">
        <v>3.6399999999999997</v>
      </c>
      <c r="DU224" s="14">
        <v>32.730000000000004</v>
      </c>
      <c r="DV224" s="14">
        <v>10.73</v>
      </c>
      <c r="DW224" s="14">
        <v>6</v>
      </c>
      <c r="DX224" s="14">
        <v>25.880000000000003</v>
      </c>
      <c r="DY224" s="14">
        <v>8.86</v>
      </c>
      <c r="DZ224" s="14">
        <v>69.210000000000008</v>
      </c>
      <c r="EA224" s="14">
        <v>43.4</v>
      </c>
      <c r="EB224" s="14">
        <v>10.08</v>
      </c>
      <c r="EC224" s="14">
        <v>3.08</v>
      </c>
      <c r="ED224" s="14">
        <v>41.93</v>
      </c>
      <c r="EE224" s="14">
        <v>16.86</v>
      </c>
      <c r="EF224" s="14">
        <v>51.94</v>
      </c>
      <c r="EG224" s="14">
        <v>16.309999999999999</v>
      </c>
      <c r="EH224" s="14">
        <v>14.52</v>
      </c>
      <c r="EK224" s="14">
        <v>45.4</v>
      </c>
      <c r="EL224" s="14">
        <v>34.269999999999996</v>
      </c>
      <c r="ES224" s="14">
        <v>4</v>
      </c>
      <c r="ET224" s="14">
        <v>37.36</v>
      </c>
      <c r="EU224" s="14">
        <v>1</v>
      </c>
      <c r="EV224" s="14">
        <v>24.65</v>
      </c>
      <c r="EW224" s="14">
        <v>13.05</v>
      </c>
      <c r="EY224" s="14">
        <v>1</v>
      </c>
      <c r="EZ224" s="14">
        <v>177.7</v>
      </c>
      <c r="FA224" s="14">
        <v>28.310000000000002</v>
      </c>
      <c r="FB224" s="14">
        <v>56.720000000000006</v>
      </c>
      <c r="FC224" s="14">
        <v>0</v>
      </c>
      <c r="FE224" s="14">
        <v>2</v>
      </c>
      <c r="FF224" s="14">
        <v>4</v>
      </c>
      <c r="FG224" s="14">
        <v>2</v>
      </c>
      <c r="FM224" s="14">
        <v>40.659999999999997</v>
      </c>
      <c r="FN224" s="14">
        <v>19.189999999999998</v>
      </c>
      <c r="FP224" s="14">
        <v>61.28</v>
      </c>
      <c r="FQ224" s="14">
        <v>0</v>
      </c>
      <c r="FR224" s="14">
        <v>0</v>
      </c>
      <c r="FT224" s="14">
        <v>21.98</v>
      </c>
      <c r="FU224" s="14">
        <v>23</v>
      </c>
      <c r="FW224" s="14">
        <v>3</v>
      </c>
      <c r="FX224" s="14">
        <v>81.91</v>
      </c>
      <c r="FY224" s="14">
        <v>32.19</v>
      </c>
      <c r="FZ224" s="14">
        <v>25</v>
      </c>
      <c r="GA224" s="14">
        <v>53.489999999999995</v>
      </c>
      <c r="GB224" s="14">
        <v>14.77</v>
      </c>
      <c r="GC224" s="14">
        <v>48.44</v>
      </c>
      <c r="GD224" s="14">
        <v>78.3</v>
      </c>
      <c r="GE224" s="14">
        <v>7</v>
      </c>
      <c r="GF224" s="14">
        <v>4.59</v>
      </c>
      <c r="GH224" s="14">
        <v>11.879999999999999</v>
      </c>
      <c r="GI224" s="14">
        <v>0.96</v>
      </c>
      <c r="GJ224" s="14">
        <v>13</v>
      </c>
      <c r="GK224" s="14">
        <v>6.98</v>
      </c>
      <c r="GL224" s="14">
        <v>3.75</v>
      </c>
      <c r="GM224" s="14">
        <v>82.039999999999992</v>
      </c>
      <c r="GN224" s="14">
        <v>8</v>
      </c>
      <c r="GP224" s="14">
        <v>2.5299999999999998</v>
      </c>
      <c r="GQ224" s="14">
        <v>2.92</v>
      </c>
      <c r="GT224" s="14">
        <v>16.21</v>
      </c>
      <c r="GV224" s="14">
        <v>4.54</v>
      </c>
      <c r="GW224" s="14">
        <v>1</v>
      </c>
      <c r="GZ224" s="14">
        <v>1</v>
      </c>
      <c r="HA224" s="14">
        <v>2</v>
      </c>
      <c r="HB224" s="14">
        <v>42.309999999999995</v>
      </c>
      <c r="HC224" s="14">
        <v>52.71</v>
      </c>
      <c r="HD224" s="14">
        <v>1</v>
      </c>
      <c r="HF224" s="14">
        <v>4</v>
      </c>
      <c r="HG224" s="14">
        <v>23.9</v>
      </c>
      <c r="HL224" s="14">
        <v>18.869999999999997</v>
      </c>
      <c r="HN224" s="14">
        <v>26.27</v>
      </c>
      <c r="HO224" s="14">
        <v>97.34</v>
      </c>
      <c r="HP224" s="14">
        <v>61.65</v>
      </c>
      <c r="HQ224" s="14">
        <v>19.77</v>
      </c>
      <c r="HS224" s="14">
        <v>54.55</v>
      </c>
      <c r="HT224" s="14">
        <v>8.48</v>
      </c>
      <c r="HV224" s="14">
        <v>5.74</v>
      </c>
      <c r="HW224" s="14">
        <v>9</v>
      </c>
      <c r="HY224" s="14">
        <v>5.95</v>
      </c>
      <c r="HZ224" s="14">
        <v>15.530000000000001</v>
      </c>
      <c r="IA224" s="14">
        <v>1</v>
      </c>
      <c r="IC224" s="14">
        <v>7.83</v>
      </c>
      <c r="ID224" s="14">
        <v>71.930000000000007</v>
      </c>
      <c r="IE224" s="26">
        <f t="shared" si="16"/>
        <v>5820.9299999999985</v>
      </c>
      <c r="IF224" s="27">
        <f t="shared" si="17"/>
        <v>3335.51</v>
      </c>
      <c r="IG224" s="27">
        <f t="shared" si="18"/>
        <v>2485.4199999999983</v>
      </c>
      <c r="IH224" s="26">
        <v>4967.2112000000016</v>
      </c>
      <c r="II224" s="27">
        <v>2870.7152000000006</v>
      </c>
      <c r="IJ224" s="27">
        <f t="shared" si="19"/>
        <v>2096.496000000001</v>
      </c>
    </row>
    <row r="225" spans="1:244" x14ac:dyDescent="0.2">
      <c r="A225" s="14" t="s">
        <v>200</v>
      </c>
      <c r="B225" s="14" t="str">
        <f t="shared" si="15"/>
        <v>37</v>
      </c>
      <c r="C225" s="14">
        <v>37048</v>
      </c>
      <c r="D225" s="14" t="s">
        <v>248</v>
      </c>
      <c r="O225" s="14">
        <v>13.3</v>
      </c>
      <c r="W225" s="14">
        <v>2</v>
      </c>
      <c r="X225" s="14">
        <v>50.69</v>
      </c>
      <c r="Z225" s="14">
        <v>5</v>
      </c>
      <c r="AB225" s="14">
        <v>13.98</v>
      </c>
      <c r="AC225" s="14">
        <v>2</v>
      </c>
      <c r="AD225" s="14">
        <v>4</v>
      </c>
      <c r="AJ225" s="14">
        <v>24.91</v>
      </c>
      <c r="AR225" s="14">
        <v>32.5</v>
      </c>
      <c r="AS225" s="14">
        <v>3.97</v>
      </c>
      <c r="AY225" s="14">
        <v>1</v>
      </c>
      <c r="BC225" s="14">
        <v>4</v>
      </c>
      <c r="BF225" s="14">
        <v>2</v>
      </c>
      <c r="BK225" s="14">
        <v>39.76</v>
      </c>
      <c r="BL225" s="14">
        <v>11.68</v>
      </c>
      <c r="BM225" s="14">
        <v>14.9</v>
      </c>
      <c r="BS225" s="14">
        <v>15.799999999999999</v>
      </c>
      <c r="BU225" s="14">
        <v>175.68</v>
      </c>
      <c r="BV225" s="14">
        <v>2</v>
      </c>
      <c r="BW225" s="14">
        <v>0.77</v>
      </c>
      <c r="BX225" s="14">
        <v>1</v>
      </c>
      <c r="BZ225" s="14">
        <v>10</v>
      </c>
      <c r="CA225" s="14">
        <v>183.60000000000002</v>
      </c>
      <c r="CB225" s="14">
        <v>16.97</v>
      </c>
      <c r="CC225" s="14">
        <v>3</v>
      </c>
      <c r="CD225" s="14">
        <v>5.19</v>
      </c>
      <c r="CE225" s="14">
        <v>18.32</v>
      </c>
      <c r="CM225" s="14">
        <v>1</v>
      </c>
      <c r="CN225" s="14">
        <v>1</v>
      </c>
      <c r="CQ225" s="14">
        <v>8.23</v>
      </c>
      <c r="CS225" s="14">
        <v>2</v>
      </c>
      <c r="CT225" s="14">
        <v>4.37</v>
      </c>
      <c r="DA225" s="14">
        <v>89.93</v>
      </c>
      <c r="DE225" s="14">
        <v>1</v>
      </c>
      <c r="DF225" s="14">
        <v>7.66</v>
      </c>
      <c r="DG225" s="14">
        <v>0.79</v>
      </c>
      <c r="DJ225" s="14">
        <v>2</v>
      </c>
      <c r="DK225" s="14">
        <v>38.840000000000003</v>
      </c>
      <c r="DL225" s="14">
        <v>78.010000000000005</v>
      </c>
      <c r="DM225" s="14">
        <v>40.53</v>
      </c>
      <c r="DN225" s="14">
        <v>16.170000000000002</v>
      </c>
      <c r="DO225" s="14">
        <v>25.189999999999998</v>
      </c>
      <c r="DP225" s="14">
        <v>3</v>
      </c>
      <c r="DR225" s="14">
        <v>36.980000000000004</v>
      </c>
      <c r="DS225" s="14">
        <v>1</v>
      </c>
      <c r="DT225" s="14">
        <v>5.16</v>
      </c>
      <c r="DU225" s="14">
        <v>41.83</v>
      </c>
      <c r="DW225" s="14">
        <v>10</v>
      </c>
      <c r="DX225" s="14">
        <v>4</v>
      </c>
      <c r="DY225" s="14">
        <v>6.76</v>
      </c>
      <c r="DZ225" s="14">
        <v>45.21</v>
      </c>
      <c r="EA225" s="14">
        <v>25.83</v>
      </c>
      <c r="EB225" s="14">
        <v>1</v>
      </c>
      <c r="ED225" s="14">
        <v>20</v>
      </c>
      <c r="EE225" s="14">
        <v>6.08</v>
      </c>
      <c r="EF225" s="14">
        <v>37.97</v>
      </c>
      <c r="EG225" s="14">
        <v>16.8</v>
      </c>
      <c r="EH225" s="14">
        <v>15.33</v>
      </c>
      <c r="EK225" s="14">
        <v>1</v>
      </c>
      <c r="EL225" s="14">
        <v>23.490000000000002</v>
      </c>
      <c r="ES225" s="14">
        <v>3.07</v>
      </c>
      <c r="ET225" s="14">
        <v>4</v>
      </c>
      <c r="EV225" s="14">
        <v>1.59</v>
      </c>
      <c r="EW225" s="14">
        <v>1</v>
      </c>
      <c r="EZ225" s="14">
        <v>81.25</v>
      </c>
      <c r="FA225" s="14">
        <v>50.199999999999996</v>
      </c>
      <c r="FB225" s="14">
        <v>52.42</v>
      </c>
      <c r="FL225" s="14">
        <v>0.77</v>
      </c>
      <c r="FM225" s="14">
        <v>10</v>
      </c>
      <c r="FN225" s="14">
        <v>13.32</v>
      </c>
      <c r="FP225" s="14">
        <v>16.060000000000002</v>
      </c>
      <c r="FQ225" s="14">
        <v>4.29</v>
      </c>
      <c r="FT225" s="14">
        <v>2</v>
      </c>
      <c r="FU225" s="14">
        <v>3</v>
      </c>
      <c r="FW225" s="14">
        <v>2</v>
      </c>
      <c r="FX225" s="14">
        <v>18</v>
      </c>
      <c r="FY225" s="14">
        <v>4</v>
      </c>
      <c r="FZ225" s="14">
        <v>3</v>
      </c>
      <c r="GA225" s="14">
        <v>22.630000000000003</v>
      </c>
      <c r="GC225" s="14">
        <v>2</v>
      </c>
      <c r="GD225" s="14">
        <v>16.98</v>
      </c>
      <c r="GF225" s="14">
        <v>9.18</v>
      </c>
      <c r="GH225" s="14">
        <v>1</v>
      </c>
      <c r="GI225" s="14">
        <v>2</v>
      </c>
      <c r="GJ225" s="14">
        <v>9</v>
      </c>
      <c r="GM225" s="14">
        <v>9</v>
      </c>
      <c r="GN225" s="14">
        <v>2</v>
      </c>
      <c r="GO225" s="14">
        <v>0.73</v>
      </c>
      <c r="GQ225" s="14">
        <v>7.91</v>
      </c>
      <c r="GT225" s="14">
        <v>1.23</v>
      </c>
      <c r="HB225" s="14">
        <v>11.29</v>
      </c>
      <c r="HC225" s="14">
        <v>7.12</v>
      </c>
      <c r="HD225" s="14">
        <v>2</v>
      </c>
      <c r="HE225" s="14">
        <v>0</v>
      </c>
      <c r="HF225" s="14">
        <v>1.92</v>
      </c>
      <c r="HG225" s="14">
        <v>6</v>
      </c>
      <c r="HL225" s="14">
        <v>5</v>
      </c>
      <c r="HO225" s="14">
        <v>32.08</v>
      </c>
      <c r="HP225" s="14">
        <v>16.670000000000002</v>
      </c>
      <c r="HV225" s="14">
        <v>2.06</v>
      </c>
      <c r="HW225" s="14">
        <v>1</v>
      </c>
      <c r="HZ225" s="14">
        <v>2.5</v>
      </c>
      <c r="IA225" s="14">
        <v>6.54</v>
      </c>
      <c r="IC225" s="14">
        <v>2</v>
      </c>
      <c r="ID225" s="14">
        <v>62.19</v>
      </c>
      <c r="IE225" s="26">
        <f t="shared" si="16"/>
        <v>1788.1799999999998</v>
      </c>
      <c r="IF225" s="27">
        <f t="shared" si="17"/>
        <v>764.55000000000018</v>
      </c>
      <c r="IG225" s="27">
        <f t="shared" si="18"/>
        <v>1023.6299999999997</v>
      </c>
      <c r="IH225" s="26">
        <v>1610.8659999999993</v>
      </c>
      <c r="II225" s="27">
        <v>695.07999999999993</v>
      </c>
      <c r="IJ225" s="27">
        <f t="shared" si="19"/>
        <v>915.78599999999938</v>
      </c>
    </row>
    <row r="226" spans="1:244" x14ac:dyDescent="0.2">
      <c r="A226" s="14" t="s">
        <v>200</v>
      </c>
      <c r="B226" s="14" t="str">
        <f t="shared" si="15"/>
        <v>37</v>
      </c>
      <c r="C226" s="14">
        <v>37050</v>
      </c>
      <c r="D226" s="14" t="s">
        <v>250</v>
      </c>
      <c r="F226" s="14">
        <v>1.18</v>
      </c>
      <c r="O226" s="14">
        <v>4.4399999999999995</v>
      </c>
      <c r="W226" s="14">
        <v>4</v>
      </c>
      <c r="X226" s="14">
        <v>12.35</v>
      </c>
      <c r="Z226" s="14">
        <v>5</v>
      </c>
      <c r="AA226" s="14">
        <v>13.64</v>
      </c>
      <c r="AD226" s="14">
        <v>18.34</v>
      </c>
      <c r="AF226" s="14">
        <v>6.99</v>
      </c>
      <c r="AG226" s="14">
        <v>15.94</v>
      </c>
      <c r="AJ226" s="14">
        <v>5</v>
      </c>
      <c r="AL226" s="14">
        <v>36.19</v>
      </c>
      <c r="AM226" s="14">
        <v>169.3</v>
      </c>
      <c r="AP226" s="14">
        <v>15.11</v>
      </c>
      <c r="AQ226" s="14">
        <v>15.68</v>
      </c>
      <c r="AR226" s="14">
        <v>46.12</v>
      </c>
      <c r="AS226" s="14">
        <v>4.16</v>
      </c>
      <c r="BA226" s="14">
        <v>28.46</v>
      </c>
      <c r="BE226" s="14">
        <v>21.08</v>
      </c>
      <c r="BF226" s="14">
        <v>70.94</v>
      </c>
      <c r="BJ226" s="14">
        <v>142.82999999999998</v>
      </c>
      <c r="BK226" s="14">
        <v>210.64000000000001</v>
      </c>
      <c r="BL226" s="14">
        <v>120.12</v>
      </c>
      <c r="BM226" s="14">
        <v>33.42</v>
      </c>
      <c r="BR226" s="14">
        <v>3.26</v>
      </c>
      <c r="BU226" s="14">
        <v>4</v>
      </c>
      <c r="BV226" s="14">
        <v>1</v>
      </c>
      <c r="BW226" s="14">
        <v>1</v>
      </c>
      <c r="BZ226" s="14">
        <v>15.56</v>
      </c>
      <c r="CA226" s="14">
        <v>44</v>
      </c>
      <c r="CB226" s="14">
        <v>91.12</v>
      </c>
      <c r="CC226" s="14">
        <v>9.59</v>
      </c>
      <c r="CD226" s="14">
        <v>4</v>
      </c>
      <c r="CE226" s="14">
        <v>190.69</v>
      </c>
      <c r="CH226" s="14">
        <v>39.29</v>
      </c>
      <c r="CM226" s="14">
        <v>1</v>
      </c>
      <c r="CR226" s="14">
        <v>2</v>
      </c>
      <c r="CS226" s="14">
        <v>1</v>
      </c>
      <c r="CT226" s="14">
        <v>89.33</v>
      </c>
      <c r="CU226" s="14">
        <v>1</v>
      </c>
      <c r="CV226" s="14">
        <v>0</v>
      </c>
      <c r="CZ226" s="14">
        <v>0.2</v>
      </c>
      <c r="DA226" s="14">
        <v>21</v>
      </c>
      <c r="DB226" s="14">
        <v>6</v>
      </c>
      <c r="DC226" s="14">
        <v>9</v>
      </c>
      <c r="DE226" s="14">
        <v>1</v>
      </c>
      <c r="DF226" s="14">
        <v>20.94</v>
      </c>
      <c r="DJ226" s="14">
        <v>2.06</v>
      </c>
      <c r="DK226" s="14">
        <v>136.44</v>
      </c>
      <c r="DL226" s="14">
        <v>63.959999999999994</v>
      </c>
      <c r="DM226" s="14">
        <v>18.72</v>
      </c>
      <c r="DN226" s="14">
        <v>1</v>
      </c>
      <c r="DO226" s="14">
        <v>39.78</v>
      </c>
      <c r="DP226" s="14">
        <v>20.93</v>
      </c>
      <c r="DQ226" s="14">
        <v>3.12</v>
      </c>
      <c r="DR226" s="14">
        <v>44.75</v>
      </c>
      <c r="DS226" s="14">
        <v>7.98</v>
      </c>
      <c r="DT226" s="14">
        <v>131.47</v>
      </c>
      <c r="DU226" s="14">
        <v>30.26</v>
      </c>
      <c r="DV226" s="14">
        <v>2</v>
      </c>
      <c r="DW226" s="14">
        <v>38.900000000000006</v>
      </c>
      <c r="DX226" s="14">
        <v>24.4</v>
      </c>
      <c r="DY226" s="14">
        <v>63.69</v>
      </c>
      <c r="DZ226" s="14">
        <v>19.38</v>
      </c>
      <c r="EA226" s="14">
        <v>17.079999999999998</v>
      </c>
      <c r="EB226" s="14">
        <v>7.1</v>
      </c>
      <c r="EC226" s="14">
        <v>3</v>
      </c>
      <c r="ED226" s="14">
        <v>7</v>
      </c>
      <c r="EE226" s="14">
        <v>7</v>
      </c>
      <c r="EF226" s="14">
        <v>47.84</v>
      </c>
      <c r="EG226" s="14">
        <v>11.360000000000001</v>
      </c>
      <c r="EH226" s="14">
        <v>11.010000000000002</v>
      </c>
      <c r="EK226" s="14">
        <v>39.58</v>
      </c>
      <c r="EL226" s="14">
        <v>195.72</v>
      </c>
      <c r="ER226" s="14">
        <v>9.14</v>
      </c>
      <c r="ES226" s="14">
        <v>20.41</v>
      </c>
      <c r="ET226" s="14">
        <v>2</v>
      </c>
      <c r="EU226" s="14">
        <v>68.19</v>
      </c>
      <c r="EV226" s="14">
        <v>1</v>
      </c>
      <c r="EZ226" s="14">
        <v>98.95</v>
      </c>
      <c r="FB226" s="14">
        <v>26.11</v>
      </c>
      <c r="FC226" s="14">
        <v>2</v>
      </c>
      <c r="FF226" s="14">
        <v>1</v>
      </c>
      <c r="FM226" s="14">
        <v>16</v>
      </c>
      <c r="FN226" s="14">
        <v>26.700000000000003</v>
      </c>
      <c r="FO226" s="14">
        <v>1</v>
      </c>
      <c r="FP226" s="14">
        <v>34.75</v>
      </c>
      <c r="FT226" s="14">
        <v>2</v>
      </c>
      <c r="FU226" s="14">
        <v>5</v>
      </c>
      <c r="FW226" s="14">
        <v>0</v>
      </c>
      <c r="FX226" s="14">
        <v>47.12</v>
      </c>
      <c r="FY226" s="14">
        <v>15.54</v>
      </c>
      <c r="FZ226" s="14">
        <v>5</v>
      </c>
      <c r="GA226" s="14">
        <v>4</v>
      </c>
      <c r="GB226" s="14">
        <v>31.55</v>
      </c>
      <c r="GC226" s="14">
        <v>4</v>
      </c>
      <c r="GD226" s="14">
        <v>17</v>
      </c>
      <c r="GE226" s="14">
        <v>14.62</v>
      </c>
      <c r="GH226" s="14">
        <v>1</v>
      </c>
      <c r="GJ226" s="14">
        <v>22.23</v>
      </c>
      <c r="GL226" s="14">
        <v>0</v>
      </c>
      <c r="GM226" s="14">
        <v>16</v>
      </c>
      <c r="GN226" s="14">
        <v>3</v>
      </c>
      <c r="GQ226" s="14">
        <v>3</v>
      </c>
      <c r="GT226" s="14">
        <v>20.61</v>
      </c>
      <c r="HB226" s="14">
        <v>22.16</v>
      </c>
      <c r="HC226" s="14">
        <v>5.46</v>
      </c>
      <c r="HG226" s="14">
        <v>4</v>
      </c>
      <c r="HL226" s="14">
        <v>0</v>
      </c>
      <c r="HO226" s="14">
        <v>16.73</v>
      </c>
      <c r="HP226" s="14">
        <v>6</v>
      </c>
      <c r="HT226" s="14">
        <v>58.2</v>
      </c>
      <c r="HW226" s="14">
        <v>6.67</v>
      </c>
      <c r="HY226" s="14">
        <v>3</v>
      </c>
      <c r="IA226" s="14">
        <v>10.74</v>
      </c>
      <c r="IC226" s="14">
        <v>2</v>
      </c>
      <c r="ID226" s="14">
        <v>41.33</v>
      </c>
      <c r="IE226" s="26">
        <f t="shared" si="16"/>
        <v>3247.6499999999996</v>
      </c>
      <c r="IF226" s="27">
        <f t="shared" si="17"/>
        <v>1533.79</v>
      </c>
      <c r="IG226" s="27">
        <f t="shared" si="18"/>
        <v>1713.8599999999997</v>
      </c>
      <c r="IH226" s="26">
        <v>2764.756800000001</v>
      </c>
      <c r="II226" s="27">
        <v>1483.1248000000005</v>
      </c>
      <c r="IJ226" s="27">
        <f t="shared" si="19"/>
        <v>1281.6320000000005</v>
      </c>
    </row>
    <row r="227" spans="1:244" x14ac:dyDescent="0.2">
      <c r="A227" s="14" t="s">
        <v>200</v>
      </c>
      <c r="B227" s="14" t="str">
        <f t="shared" si="15"/>
        <v>37</v>
      </c>
      <c r="C227" s="14">
        <v>37051</v>
      </c>
      <c r="D227" s="14" t="s">
        <v>251</v>
      </c>
      <c r="O227" s="14">
        <v>4</v>
      </c>
      <c r="AA227" s="14">
        <v>11</v>
      </c>
      <c r="AD227" s="14">
        <v>6.17</v>
      </c>
      <c r="AM227" s="14">
        <v>9.8000000000000007</v>
      </c>
      <c r="AR227" s="14">
        <v>48.38</v>
      </c>
      <c r="BA227" s="14">
        <v>1</v>
      </c>
      <c r="BE227" s="14">
        <v>23.98</v>
      </c>
      <c r="BG227" s="14">
        <v>1.83</v>
      </c>
      <c r="BK227" s="14">
        <v>60.56</v>
      </c>
      <c r="BM227" s="14">
        <v>47.05</v>
      </c>
      <c r="BU227" s="14">
        <v>1</v>
      </c>
      <c r="BW227" s="14">
        <v>7.99</v>
      </c>
      <c r="BZ227" s="14">
        <v>1</v>
      </c>
      <c r="CB227" s="14">
        <v>9.73</v>
      </c>
      <c r="CT227" s="14">
        <v>1</v>
      </c>
      <c r="CV227" s="14">
        <v>1.97</v>
      </c>
      <c r="DA227" s="14">
        <v>14.88</v>
      </c>
      <c r="DB227" s="14">
        <v>1</v>
      </c>
      <c r="DF227" s="14">
        <v>21.709999999999997</v>
      </c>
      <c r="DJ227" s="14">
        <v>17.05</v>
      </c>
      <c r="DK227" s="14">
        <v>24.72</v>
      </c>
      <c r="DL227" s="14">
        <v>72.22</v>
      </c>
      <c r="DM227" s="14">
        <v>15.82</v>
      </c>
      <c r="DN227" s="14">
        <v>4</v>
      </c>
      <c r="DO227" s="14">
        <v>17</v>
      </c>
      <c r="DR227" s="14">
        <v>18.670000000000002</v>
      </c>
      <c r="DS227" s="14">
        <v>4.96</v>
      </c>
      <c r="DT227" s="14">
        <v>1</v>
      </c>
      <c r="DV227" s="14">
        <v>1</v>
      </c>
      <c r="DX227" s="14">
        <v>9</v>
      </c>
      <c r="DZ227" s="14">
        <v>27.94</v>
      </c>
      <c r="EA227" s="14">
        <v>30.55</v>
      </c>
      <c r="EB227" s="14">
        <v>8.24</v>
      </c>
      <c r="ED227" s="14">
        <v>1</v>
      </c>
      <c r="EE227" s="14">
        <v>2</v>
      </c>
      <c r="EF227" s="14">
        <v>11.86</v>
      </c>
      <c r="EG227" s="14">
        <v>4</v>
      </c>
      <c r="EH227" s="14">
        <v>3</v>
      </c>
      <c r="EK227" s="14">
        <v>3</v>
      </c>
      <c r="EL227" s="14">
        <v>21.11</v>
      </c>
      <c r="ES227" s="14">
        <v>67.099999999999994</v>
      </c>
      <c r="ET227" s="14">
        <v>3</v>
      </c>
      <c r="EV227" s="14">
        <v>4.42</v>
      </c>
      <c r="EW227" s="14">
        <v>2.63</v>
      </c>
      <c r="EX227" s="14">
        <v>1</v>
      </c>
      <c r="EZ227" s="14">
        <v>51.349999999999994</v>
      </c>
      <c r="FA227" s="14">
        <v>2.17</v>
      </c>
      <c r="FB227" s="14">
        <v>20.43</v>
      </c>
      <c r="FM227" s="14">
        <v>2</v>
      </c>
      <c r="FN227" s="14">
        <v>4.99</v>
      </c>
      <c r="FP227" s="14">
        <v>25.79</v>
      </c>
      <c r="FT227" s="14">
        <v>1</v>
      </c>
      <c r="FU227" s="14">
        <v>7</v>
      </c>
      <c r="FW227" s="14">
        <v>0</v>
      </c>
      <c r="FX227" s="14">
        <v>12</v>
      </c>
      <c r="FY227" s="14">
        <v>1</v>
      </c>
      <c r="FZ227" s="14">
        <v>3</v>
      </c>
      <c r="GA227" s="14">
        <v>6.04</v>
      </c>
      <c r="GD227" s="14">
        <v>11.56</v>
      </c>
      <c r="GE227" s="14">
        <v>2</v>
      </c>
      <c r="GG227" s="14">
        <v>0.94</v>
      </c>
      <c r="GH227" s="14">
        <v>1</v>
      </c>
      <c r="GJ227" s="14">
        <v>4</v>
      </c>
      <c r="GM227" s="14">
        <v>6</v>
      </c>
      <c r="GN227" s="14">
        <v>2</v>
      </c>
      <c r="HB227" s="14">
        <v>28.810000000000002</v>
      </c>
      <c r="HC227" s="14">
        <v>5</v>
      </c>
      <c r="HG227" s="14">
        <v>6.71</v>
      </c>
      <c r="HL227" s="14">
        <v>1</v>
      </c>
      <c r="HO227" s="14">
        <v>5</v>
      </c>
      <c r="HP227" s="14">
        <v>1</v>
      </c>
      <c r="HS227" s="14">
        <v>5.0999999999999996</v>
      </c>
      <c r="HT227" s="14">
        <v>6</v>
      </c>
      <c r="HW227" s="14">
        <v>1</v>
      </c>
      <c r="IC227" s="14">
        <v>0.8</v>
      </c>
      <c r="ID227" s="14">
        <v>14</v>
      </c>
      <c r="IE227" s="26">
        <f t="shared" si="16"/>
        <v>889.02999999999986</v>
      </c>
      <c r="IF227" s="27">
        <f t="shared" si="17"/>
        <v>252.34000000000003</v>
      </c>
      <c r="IG227" s="27">
        <f t="shared" si="18"/>
        <v>636.68999999999983</v>
      </c>
      <c r="IH227" s="26">
        <v>709.03959999999984</v>
      </c>
      <c r="II227" s="27">
        <v>275.43159999999995</v>
      </c>
      <c r="IJ227" s="27">
        <f t="shared" si="19"/>
        <v>433.60799999999989</v>
      </c>
    </row>
    <row r="228" spans="1:244" x14ac:dyDescent="0.2">
      <c r="A228" s="14" t="s">
        <v>200</v>
      </c>
      <c r="B228" s="14" t="str">
        <f t="shared" si="15"/>
        <v>37</v>
      </c>
      <c r="C228" s="14">
        <v>37052</v>
      </c>
      <c r="D228" s="14" t="s">
        <v>252</v>
      </c>
      <c r="K228" s="14">
        <v>3</v>
      </c>
      <c r="O228" s="14">
        <v>9.94</v>
      </c>
      <c r="P228" s="14">
        <v>3.45</v>
      </c>
      <c r="V228" s="14">
        <v>3.69</v>
      </c>
      <c r="W228" s="14">
        <v>8.9</v>
      </c>
      <c r="X228" s="14">
        <v>32.29</v>
      </c>
      <c r="Z228" s="14">
        <v>1</v>
      </c>
      <c r="AA228" s="14">
        <v>1.33</v>
      </c>
      <c r="AD228" s="14">
        <v>11.99</v>
      </c>
      <c r="AF228" s="14">
        <v>3</v>
      </c>
      <c r="AG228" s="14">
        <v>7.52</v>
      </c>
      <c r="AJ228" s="14">
        <v>99.25</v>
      </c>
      <c r="AN228" s="14">
        <v>181.9</v>
      </c>
      <c r="AQ228" s="14">
        <v>42.07</v>
      </c>
      <c r="AR228" s="14">
        <v>0.15</v>
      </c>
      <c r="AW228" s="14">
        <v>0.93</v>
      </c>
      <c r="AX228" s="14">
        <v>10.87</v>
      </c>
      <c r="BD228" s="14">
        <v>18.79</v>
      </c>
      <c r="BF228" s="14">
        <v>48.04</v>
      </c>
      <c r="BJ228" s="14">
        <v>16.190000000000001</v>
      </c>
      <c r="BK228" s="14">
        <v>53.15</v>
      </c>
      <c r="BL228" s="14">
        <v>26.72</v>
      </c>
      <c r="BM228" s="14">
        <v>28.37</v>
      </c>
      <c r="BN228" s="14">
        <v>1.25</v>
      </c>
      <c r="BU228" s="14">
        <v>213.32999999999998</v>
      </c>
      <c r="BY228" s="14">
        <v>15.39</v>
      </c>
      <c r="BZ228" s="14">
        <v>3</v>
      </c>
      <c r="CA228" s="14">
        <v>15.37</v>
      </c>
      <c r="CB228" s="14">
        <v>31.400000000000002</v>
      </c>
      <c r="CC228" s="14">
        <v>14.940000000000001</v>
      </c>
      <c r="CD228" s="14">
        <v>7.43</v>
      </c>
      <c r="CE228" s="14">
        <v>51.74</v>
      </c>
      <c r="CG228" s="14">
        <v>1</v>
      </c>
      <c r="CH228" s="14">
        <v>16.55</v>
      </c>
      <c r="CL228" s="14">
        <v>2.0499999999999998</v>
      </c>
      <c r="CM228" s="14">
        <v>4</v>
      </c>
      <c r="CN228" s="14">
        <v>13.71</v>
      </c>
      <c r="CP228" s="14">
        <v>2</v>
      </c>
      <c r="CR228" s="14">
        <v>5</v>
      </c>
      <c r="CT228" s="14">
        <v>27.51</v>
      </c>
      <c r="CU228" s="14">
        <v>57.32</v>
      </c>
      <c r="CV228" s="14">
        <v>3</v>
      </c>
      <c r="CZ228" s="14">
        <v>2</v>
      </c>
      <c r="DA228" s="14">
        <v>7</v>
      </c>
      <c r="DB228" s="14">
        <v>1</v>
      </c>
      <c r="DE228" s="14">
        <v>0</v>
      </c>
      <c r="DF228" s="14">
        <v>53.099999999999994</v>
      </c>
      <c r="DG228" s="14">
        <v>8.0399999999999991</v>
      </c>
      <c r="DK228" s="14">
        <v>65.72</v>
      </c>
      <c r="DL228" s="14">
        <v>43.79</v>
      </c>
      <c r="DM228" s="14">
        <v>8.7800000000000011</v>
      </c>
      <c r="DN228" s="14">
        <v>7.8900000000000006</v>
      </c>
      <c r="DO228" s="14">
        <v>19.399999999999999</v>
      </c>
      <c r="DP228" s="14">
        <v>12.4</v>
      </c>
      <c r="DQ228" s="14">
        <v>2</v>
      </c>
      <c r="DR228" s="14">
        <v>38.9</v>
      </c>
      <c r="DS228" s="14">
        <v>0</v>
      </c>
      <c r="DT228" s="14">
        <v>10.75</v>
      </c>
      <c r="DU228" s="14">
        <v>12.48</v>
      </c>
      <c r="DV228" s="14">
        <v>9.19</v>
      </c>
      <c r="DW228" s="14">
        <v>39.549999999999997</v>
      </c>
      <c r="DX228" s="14">
        <v>33.85</v>
      </c>
      <c r="DY228" s="14">
        <v>22.93</v>
      </c>
      <c r="DZ228" s="14">
        <v>218.78</v>
      </c>
      <c r="EA228" s="14">
        <v>16.14</v>
      </c>
      <c r="EB228" s="14">
        <v>3.52</v>
      </c>
      <c r="ED228" s="14">
        <v>31.67</v>
      </c>
      <c r="EE228" s="14">
        <v>8.4699999999999989</v>
      </c>
      <c r="EF228" s="14">
        <v>48.27</v>
      </c>
      <c r="EG228" s="14">
        <v>7.84</v>
      </c>
      <c r="EH228" s="14">
        <v>3</v>
      </c>
      <c r="EK228" s="14">
        <v>26.48</v>
      </c>
      <c r="EL228" s="14">
        <v>44.04</v>
      </c>
      <c r="ER228" s="14">
        <v>82.72</v>
      </c>
      <c r="ES228" s="14">
        <v>117.87</v>
      </c>
      <c r="ET228" s="14">
        <v>74.91</v>
      </c>
      <c r="EW228" s="14">
        <v>2</v>
      </c>
      <c r="EZ228" s="14">
        <v>68.849999999999994</v>
      </c>
      <c r="FA228" s="14">
        <v>25.67</v>
      </c>
      <c r="FB228" s="14">
        <v>29.8</v>
      </c>
      <c r="FL228" s="14">
        <v>2.67</v>
      </c>
      <c r="FM228" s="14">
        <v>111.06</v>
      </c>
      <c r="FN228" s="14">
        <v>0.73</v>
      </c>
      <c r="FP228" s="14">
        <v>43.58</v>
      </c>
      <c r="FQ228" s="14">
        <v>0.42</v>
      </c>
      <c r="FT228" s="14">
        <v>3</v>
      </c>
      <c r="FU228" s="14">
        <v>8.84</v>
      </c>
      <c r="FW228" s="14">
        <v>5</v>
      </c>
      <c r="FX228" s="14">
        <v>49.5</v>
      </c>
      <c r="FY228" s="14">
        <v>19.600000000000001</v>
      </c>
      <c r="FZ228" s="14">
        <v>6</v>
      </c>
      <c r="GA228" s="14">
        <v>35</v>
      </c>
      <c r="GC228" s="14">
        <v>16.09</v>
      </c>
      <c r="GD228" s="14">
        <v>49.72</v>
      </c>
      <c r="GE228" s="14">
        <v>7.98</v>
      </c>
      <c r="GF228" s="14">
        <v>8.99</v>
      </c>
      <c r="GH228" s="14">
        <v>1</v>
      </c>
      <c r="GJ228" s="14">
        <v>17.100000000000001</v>
      </c>
      <c r="GK228" s="14">
        <v>5</v>
      </c>
      <c r="GL228" s="14">
        <v>1</v>
      </c>
      <c r="GM228" s="14">
        <v>42.730000000000004</v>
      </c>
      <c r="GN228" s="14">
        <v>1</v>
      </c>
      <c r="GO228" s="14">
        <v>2.5499999999999998</v>
      </c>
      <c r="GP228" s="14">
        <v>24.99</v>
      </c>
      <c r="GQ228" s="14">
        <v>5.09</v>
      </c>
      <c r="GT228" s="14">
        <v>0.39</v>
      </c>
      <c r="GW228" s="14">
        <v>1</v>
      </c>
      <c r="HB228" s="14">
        <v>58.41</v>
      </c>
      <c r="HC228" s="14">
        <v>2</v>
      </c>
      <c r="HG228" s="14">
        <v>146.57</v>
      </c>
      <c r="HO228" s="14">
        <v>24.73</v>
      </c>
      <c r="HP228" s="14">
        <v>19</v>
      </c>
      <c r="HW228" s="14">
        <v>1.81</v>
      </c>
      <c r="HY228" s="14">
        <v>2</v>
      </c>
      <c r="HZ228" s="14">
        <v>1</v>
      </c>
      <c r="IC228" s="14">
        <v>4</v>
      </c>
      <c r="ID228" s="14">
        <v>53</v>
      </c>
      <c r="IE228" s="26">
        <f t="shared" si="16"/>
        <v>3089.88</v>
      </c>
      <c r="IF228" s="27">
        <f t="shared" si="17"/>
        <v>1108.53</v>
      </c>
      <c r="IG228" s="27">
        <f t="shared" si="18"/>
        <v>1981.3500000000001</v>
      </c>
      <c r="IH228" s="26">
        <v>2133.9519999999993</v>
      </c>
      <c r="II228" s="27">
        <v>1016.8719999999998</v>
      </c>
      <c r="IJ228" s="27">
        <f t="shared" si="19"/>
        <v>1117.0799999999995</v>
      </c>
    </row>
    <row r="229" spans="1:244" x14ac:dyDescent="0.2">
      <c r="A229" s="14" t="s">
        <v>200</v>
      </c>
      <c r="B229" s="14" t="str">
        <f t="shared" si="15"/>
        <v>37</v>
      </c>
      <c r="C229" s="14">
        <v>37053</v>
      </c>
      <c r="D229" s="14" t="s">
        <v>632</v>
      </c>
      <c r="I229" s="14">
        <v>10.11</v>
      </c>
      <c r="M229" s="14">
        <v>27.65</v>
      </c>
      <c r="N229" s="14">
        <v>14.79</v>
      </c>
      <c r="O229" s="14">
        <v>178.07</v>
      </c>
      <c r="P229" s="14">
        <v>16.48</v>
      </c>
      <c r="R229" s="14">
        <v>10.029999999999999</v>
      </c>
      <c r="T229" s="14">
        <v>3</v>
      </c>
      <c r="V229" s="14">
        <v>34.72</v>
      </c>
      <c r="W229" s="14">
        <v>27.849999999999998</v>
      </c>
      <c r="X229" s="14">
        <v>77.61</v>
      </c>
      <c r="Z229" s="14">
        <v>56.519999999999996</v>
      </c>
      <c r="AA229" s="14">
        <v>5.46</v>
      </c>
      <c r="AC229" s="14">
        <v>10</v>
      </c>
      <c r="AD229" s="14">
        <v>33.93</v>
      </c>
      <c r="AF229" s="14">
        <v>16.98</v>
      </c>
      <c r="AG229" s="14">
        <v>36.07</v>
      </c>
      <c r="AM229" s="14">
        <v>7</v>
      </c>
      <c r="AQ229" s="14">
        <v>7</v>
      </c>
      <c r="AR229" s="14">
        <v>24.23</v>
      </c>
      <c r="AU229" s="14">
        <v>24.08</v>
      </c>
      <c r="AX229" s="14">
        <v>1</v>
      </c>
      <c r="AY229" s="14">
        <v>43.92</v>
      </c>
      <c r="AZ229" s="14">
        <v>1.48</v>
      </c>
      <c r="BE229" s="14">
        <v>74.240000000000009</v>
      </c>
      <c r="BF229" s="14">
        <v>123.41000000000001</v>
      </c>
      <c r="BJ229" s="14">
        <v>27.57</v>
      </c>
      <c r="BK229" s="14">
        <v>295.52999999999997</v>
      </c>
      <c r="BL229" s="14">
        <v>153.13</v>
      </c>
      <c r="BM229" s="14">
        <v>62.84</v>
      </c>
      <c r="BN229" s="14">
        <v>0</v>
      </c>
      <c r="BO229" s="14">
        <v>1</v>
      </c>
      <c r="BP229" s="14">
        <v>180.43</v>
      </c>
      <c r="BS229" s="14">
        <v>17.84</v>
      </c>
      <c r="BU229" s="14">
        <v>286.97000000000003</v>
      </c>
      <c r="BW229" s="14">
        <v>76.5</v>
      </c>
      <c r="BY229" s="14">
        <v>0.67</v>
      </c>
      <c r="BZ229" s="14">
        <v>32.49</v>
      </c>
      <c r="CA229" s="14">
        <v>139.09</v>
      </c>
      <c r="CB229" s="14">
        <v>100.23</v>
      </c>
      <c r="CC229" s="14">
        <v>35.97</v>
      </c>
      <c r="CD229" s="14">
        <v>18.54</v>
      </c>
      <c r="CE229" s="14">
        <v>122.16</v>
      </c>
      <c r="CH229" s="14">
        <v>7.61</v>
      </c>
      <c r="CM229" s="14">
        <v>49.97</v>
      </c>
      <c r="CN229" s="14">
        <v>1</v>
      </c>
      <c r="CO229" s="14">
        <v>1</v>
      </c>
      <c r="CQ229" s="14">
        <v>2</v>
      </c>
      <c r="CR229" s="14">
        <v>21.03</v>
      </c>
      <c r="CS229" s="14">
        <v>1</v>
      </c>
      <c r="CT229" s="14">
        <v>65.7</v>
      </c>
      <c r="CU229" s="14">
        <v>9.67</v>
      </c>
      <c r="CV229" s="14">
        <v>34.980000000000004</v>
      </c>
      <c r="CZ229" s="14">
        <v>6.48</v>
      </c>
      <c r="DA229" s="14">
        <v>5</v>
      </c>
      <c r="DC229" s="14">
        <v>6.81</v>
      </c>
      <c r="DD229" s="14">
        <v>1</v>
      </c>
      <c r="DF229" s="14">
        <v>213.48</v>
      </c>
      <c r="DJ229" s="14">
        <v>7</v>
      </c>
      <c r="DK229" s="14">
        <v>272.20999999999998</v>
      </c>
      <c r="DL229" s="14">
        <v>233.88</v>
      </c>
      <c r="DM229" s="14">
        <v>43.13</v>
      </c>
      <c r="DN229" s="14">
        <v>28.68</v>
      </c>
      <c r="DO229" s="14">
        <v>130.72000000000003</v>
      </c>
      <c r="DP229" s="14">
        <v>26.36</v>
      </c>
      <c r="DQ229" s="14">
        <v>4</v>
      </c>
      <c r="DR229" s="14">
        <v>123.94</v>
      </c>
      <c r="DS229" s="14">
        <v>21.11</v>
      </c>
      <c r="DT229" s="14">
        <v>19.89</v>
      </c>
      <c r="DU229" s="14">
        <v>114.88</v>
      </c>
      <c r="DV229" s="14">
        <v>16.05</v>
      </c>
      <c r="DW229" s="14">
        <v>33.03</v>
      </c>
      <c r="DX229" s="14">
        <v>73.83</v>
      </c>
      <c r="DY229" s="14">
        <v>17.66</v>
      </c>
      <c r="DZ229" s="14">
        <v>208.51</v>
      </c>
      <c r="EA229" s="14">
        <v>95.72</v>
      </c>
      <c r="EB229" s="14">
        <v>26.490000000000002</v>
      </c>
      <c r="EC229" s="14">
        <v>11.809999999999999</v>
      </c>
      <c r="ED229" s="14">
        <v>100.31</v>
      </c>
      <c r="EE229" s="14">
        <v>36.21</v>
      </c>
      <c r="EF229" s="14">
        <v>250.85999999999996</v>
      </c>
      <c r="EG229" s="14">
        <v>72.31</v>
      </c>
      <c r="EH229" s="14">
        <v>5.66</v>
      </c>
      <c r="EI229" s="14">
        <v>1</v>
      </c>
      <c r="EK229" s="14">
        <v>16.880000000000003</v>
      </c>
      <c r="EL229" s="14">
        <v>212.11</v>
      </c>
      <c r="ER229" s="14">
        <v>2</v>
      </c>
      <c r="ES229" s="14">
        <v>30.1</v>
      </c>
      <c r="ET229" s="14">
        <v>66</v>
      </c>
      <c r="EU229" s="14">
        <v>1</v>
      </c>
      <c r="EV229" s="14">
        <v>30.82</v>
      </c>
      <c r="EW229" s="14">
        <v>4.6500000000000004</v>
      </c>
      <c r="EY229" s="14">
        <v>1</v>
      </c>
      <c r="EZ229" s="14">
        <v>279.28999999999996</v>
      </c>
      <c r="FA229" s="14">
        <v>15.16</v>
      </c>
      <c r="FB229" s="14">
        <v>156.41000000000003</v>
      </c>
      <c r="FC229" s="14">
        <v>2</v>
      </c>
      <c r="FE229" s="14">
        <v>4.41</v>
      </c>
      <c r="FG229" s="14">
        <v>0.8</v>
      </c>
      <c r="FL229" s="14">
        <v>6</v>
      </c>
      <c r="FM229" s="14">
        <v>65.95</v>
      </c>
      <c r="FN229" s="14">
        <v>56.36</v>
      </c>
      <c r="FO229" s="14">
        <v>7.06</v>
      </c>
      <c r="FP229" s="14">
        <v>106.66</v>
      </c>
      <c r="FR229" s="14">
        <v>1</v>
      </c>
      <c r="FT229" s="14">
        <v>16.61</v>
      </c>
      <c r="FU229" s="14">
        <v>71.94</v>
      </c>
      <c r="FW229" s="14">
        <v>17.04</v>
      </c>
      <c r="FX229" s="14">
        <v>102.76</v>
      </c>
      <c r="FY229" s="14">
        <v>39.370000000000005</v>
      </c>
      <c r="FZ229" s="14">
        <v>32.99</v>
      </c>
      <c r="GA229" s="14">
        <v>75.56</v>
      </c>
      <c r="GB229" s="14">
        <v>8</v>
      </c>
      <c r="GC229" s="14">
        <v>25.17</v>
      </c>
      <c r="GD229" s="14">
        <v>106.3</v>
      </c>
      <c r="GE229" s="14">
        <v>6.82</v>
      </c>
      <c r="GF229" s="14">
        <v>4</v>
      </c>
      <c r="GH229" s="14">
        <v>4</v>
      </c>
      <c r="GJ229" s="14">
        <v>38.54</v>
      </c>
      <c r="GK229" s="14">
        <v>9.98</v>
      </c>
      <c r="GL229" s="14">
        <v>5</v>
      </c>
      <c r="GM229" s="14">
        <v>63.599999999999994</v>
      </c>
      <c r="GN229" s="14">
        <v>20.55</v>
      </c>
      <c r="GO229" s="14">
        <v>1.92</v>
      </c>
      <c r="GP229" s="14">
        <v>2</v>
      </c>
      <c r="GQ229" s="14">
        <v>1.33</v>
      </c>
      <c r="GT229" s="14">
        <v>227.62</v>
      </c>
      <c r="GV229" s="14">
        <v>5.86</v>
      </c>
      <c r="GZ229" s="14">
        <v>3</v>
      </c>
      <c r="HB229" s="14">
        <v>95.240000000000009</v>
      </c>
      <c r="HC229" s="14">
        <v>30.11</v>
      </c>
      <c r="HD229" s="14">
        <v>3</v>
      </c>
      <c r="HG229" s="14">
        <v>48.51</v>
      </c>
      <c r="HJ229" s="14">
        <v>1</v>
      </c>
      <c r="HL229" s="14">
        <v>46.83</v>
      </c>
      <c r="HO229" s="14">
        <v>97.289999999999992</v>
      </c>
      <c r="HP229" s="14">
        <v>80.180000000000007</v>
      </c>
      <c r="HS229" s="14">
        <v>17.7</v>
      </c>
      <c r="HT229" s="14">
        <v>6.96</v>
      </c>
      <c r="HU229" s="14">
        <v>53.52</v>
      </c>
      <c r="HW229" s="14">
        <v>4</v>
      </c>
      <c r="HX229" s="14">
        <v>1</v>
      </c>
      <c r="HY229" s="14">
        <v>22.2</v>
      </c>
      <c r="HZ229" s="14">
        <v>11.43</v>
      </c>
      <c r="IA229" s="14">
        <v>5.01</v>
      </c>
      <c r="IB229" s="14">
        <v>2</v>
      </c>
      <c r="IC229" s="14">
        <v>13.51</v>
      </c>
      <c r="ID229" s="14">
        <v>160.62</v>
      </c>
      <c r="IE229" s="26">
        <f t="shared" si="16"/>
        <v>7474.2999999999993</v>
      </c>
      <c r="IF229" s="27">
        <f t="shared" si="17"/>
        <v>2629.8399999999997</v>
      </c>
      <c r="IG229" s="27">
        <f t="shared" si="18"/>
        <v>4844.4599999999991</v>
      </c>
      <c r="IH229" s="26">
        <v>5618.4192000000012</v>
      </c>
      <c r="II229" s="27">
        <v>2365.8431999999993</v>
      </c>
      <c r="IJ229" s="27">
        <f t="shared" si="19"/>
        <v>3252.5760000000018</v>
      </c>
    </row>
    <row r="230" spans="1:244" x14ac:dyDescent="0.2">
      <c r="A230" s="14" t="s">
        <v>200</v>
      </c>
      <c r="B230" s="14" t="str">
        <f t="shared" si="15"/>
        <v>37</v>
      </c>
      <c r="C230" s="14">
        <v>37054</v>
      </c>
      <c r="D230" s="14" t="s">
        <v>254</v>
      </c>
      <c r="F230" s="14">
        <v>7.34</v>
      </c>
      <c r="K230" s="14">
        <v>534.41</v>
      </c>
      <c r="O230" s="14">
        <v>65.650000000000006</v>
      </c>
      <c r="P230" s="14">
        <v>20.56</v>
      </c>
      <c r="Q230" s="14">
        <v>7</v>
      </c>
      <c r="R230" s="14">
        <v>92.85</v>
      </c>
      <c r="W230" s="14">
        <v>4</v>
      </c>
      <c r="X230" s="14">
        <v>118.82</v>
      </c>
      <c r="Y230" s="14">
        <v>2</v>
      </c>
      <c r="Z230" s="14">
        <v>4.1500000000000004</v>
      </c>
      <c r="AA230" s="14">
        <v>22.35</v>
      </c>
      <c r="AB230" s="14">
        <v>2.14</v>
      </c>
      <c r="AC230" s="14">
        <v>11.12</v>
      </c>
      <c r="AD230" s="14">
        <v>8.4600000000000009</v>
      </c>
      <c r="AF230" s="14">
        <v>18.28</v>
      </c>
      <c r="AG230" s="14">
        <v>102.33000000000001</v>
      </c>
      <c r="AL230" s="14">
        <v>4</v>
      </c>
      <c r="AM230" s="14">
        <v>27.47</v>
      </c>
      <c r="AN230" s="14">
        <v>37.700000000000003</v>
      </c>
      <c r="AR230" s="14">
        <v>154.82999999999998</v>
      </c>
      <c r="AS230" s="14">
        <v>0.53</v>
      </c>
      <c r="AX230" s="14">
        <v>2</v>
      </c>
      <c r="AY230" s="14">
        <v>2</v>
      </c>
      <c r="AZ230" s="14">
        <v>0</v>
      </c>
      <c r="BA230" s="14">
        <v>9.9499999999999993</v>
      </c>
      <c r="BE230" s="14">
        <v>16.7</v>
      </c>
      <c r="BF230" s="14">
        <v>53.739999999999995</v>
      </c>
      <c r="BK230" s="14">
        <v>96.97</v>
      </c>
      <c r="BL230" s="14">
        <v>56.37</v>
      </c>
      <c r="BM230" s="14">
        <v>24.46</v>
      </c>
      <c r="BN230" s="14">
        <v>45.339999999999996</v>
      </c>
      <c r="BO230" s="14">
        <v>31.33</v>
      </c>
      <c r="BR230" s="14">
        <v>99.3</v>
      </c>
      <c r="BS230" s="14">
        <v>46.849999999999994</v>
      </c>
      <c r="BU230" s="14">
        <v>4</v>
      </c>
      <c r="BW230" s="14">
        <v>31.72</v>
      </c>
      <c r="BX230" s="14">
        <v>1</v>
      </c>
      <c r="BY230" s="14">
        <v>1</v>
      </c>
      <c r="BZ230" s="14">
        <v>10.62</v>
      </c>
      <c r="CA230" s="14">
        <v>12</v>
      </c>
      <c r="CB230" s="14">
        <v>112.69</v>
      </c>
      <c r="CC230" s="14">
        <v>13.58</v>
      </c>
      <c r="CE230" s="14">
        <v>23.68</v>
      </c>
      <c r="CH230" s="14">
        <v>14.62</v>
      </c>
      <c r="CL230" s="14">
        <v>61.730000000000004</v>
      </c>
      <c r="CM230" s="14">
        <v>28.67</v>
      </c>
      <c r="CN230" s="14">
        <v>3</v>
      </c>
      <c r="CP230" s="14">
        <v>6.37</v>
      </c>
      <c r="CQ230" s="14">
        <v>41.67</v>
      </c>
      <c r="CR230" s="14">
        <v>83.43</v>
      </c>
      <c r="CS230" s="14">
        <v>6.96</v>
      </c>
      <c r="CT230" s="14">
        <v>98.100000000000009</v>
      </c>
      <c r="CU230" s="14">
        <v>39.08</v>
      </c>
      <c r="CV230" s="14">
        <v>8</v>
      </c>
      <c r="DB230" s="14">
        <v>4</v>
      </c>
      <c r="DC230" s="14">
        <v>3</v>
      </c>
      <c r="DE230" s="14">
        <v>1.38</v>
      </c>
      <c r="DF230" s="14">
        <v>70.680000000000007</v>
      </c>
      <c r="DG230" s="14">
        <v>1</v>
      </c>
      <c r="DJ230" s="14">
        <v>30.709999999999997</v>
      </c>
      <c r="DK230" s="14">
        <v>457.02000000000004</v>
      </c>
      <c r="DL230" s="14">
        <v>248.92000000000002</v>
      </c>
      <c r="DM230" s="14">
        <v>28.24</v>
      </c>
      <c r="DN230" s="14">
        <v>86.490000000000009</v>
      </c>
      <c r="DO230" s="14">
        <v>209.87</v>
      </c>
      <c r="DP230" s="14">
        <v>68.73</v>
      </c>
      <c r="DQ230" s="14">
        <v>20.75</v>
      </c>
      <c r="DR230" s="14">
        <v>337.91999999999996</v>
      </c>
      <c r="DS230" s="14">
        <v>21.64</v>
      </c>
      <c r="DT230" s="14">
        <v>104.38000000000001</v>
      </c>
      <c r="DU230" s="14">
        <v>340.4</v>
      </c>
      <c r="DV230" s="14">
        <v>67.39</v>
      </c>
      <c r="DW230" s="14">
        <v>150.68</v>
      </c>
      <c r="DX230" s="14">
        <v>123.11000000000001</v>
      </c>
      <c r="DY230" s="14">
        <v>23.99</v>
      </c>
      <c r="DZ230" s="14">
        <v>214.04000000000002</v>
      </c>
      <c r="EA230" s="14">
        <v>92.5</v>
      </c>
      <c r="EB230" s="14">
        <v>25.8</v>
      </c>
      <c r="EC230" s="14">
        <v>20.21</v>
      </c>
      <c r="ED230" s="14">
        <v>61.69</v>
      </c>
      <c r="EE230" s="14">
        <v>46.96</v>
      </c>
      <c r="EF230" s="14">
        <v>237.57999999999998</v>
      </c>
      <c r="EG230" s="14">
        <v>22.02</v>
      </c>
      <c r="EH230" s="14">
        <v>76.510000000000005</v>
      </c>
      <c r="EK230" s="14">
        <v>54.9</v>
      </c>
      <c r="EL230" s="14">
        <v>166.41</v>
      </c>
      <c r="ES230" s="14">
        <v>60.44</v>
      </c>
      <c r="ET230" s="14">
        <v>27.89</v>
      </c>
      <c r="EU230" s="14">
        <v>1</v>
      </c>
      <c r="EV230" s="14">
        <v>44.97</v>
      </c>
      <c r="EW230" s="14">
        <v>16.13</v>
      </c>
      <c r="EZ230" s="14">
        <v>406.73</v>
      </c>
      <c r="FA230" s="14">
        <v>33.94</v>
      </c>
      <c r="FB230" s="14">
        <v>137.01999999999998</v>
      </c>
      <c r="FC230" s="14">
        <v>17.34</v>
      </c>
      <c r="FE230" s="14">
        <v>14.96</v>
      </c>
      <c r="FF230" s="14">
        <v>0</v>
      </c>
      <c r="FL230" s="14">
        <v>6.52</v>
      </c>
      <c r="FM230" s="14">
        <v>255.89</v>
      </c>
      <c r="FN230" s="14">
        <v>435.08000000000004</v>
      </c>
      <c r="FO230" s="14">
        <v>1</v>
      </c>
      <c r="FP230" s="14">
        <v>164.17000000000002</v>
      </c>
      <c r="FQ230" s="14">
        <v>1</v>
      </c>
      <c r="FR230" s="14">
        <v>0</v>
      </c>
      <c r="FS230" s="14">
        <v>28.41</v>
      </c>
      <c r="FT230" s="14">
        <v>44.62</v>
      </c>
      <c r="FU230" s="14">
        <v>74.240000000000009</v>
      </c>
      <c r="FV230" s="14">
        <v>0</v>
      </c>
      <c r="FW230" s="14">
        <v>17.5</v>
      </c>
      <c r="FX230" s="14">
        <v>142.87</v>
      </c>
      <c r="FY230" s="14">
        <v>85.03</v>
      </c>
      <c r="FZ230" s="14">
        <v>68.47</v>
      </c>
      <c r="GA230" s="14">
        <v>174.23000000000002</v>
      </c>
      <c r="GC230" s="14">
        <v>70.790000000000006</v>
      </c>
      <c r="GD230" s="14">
        <v>139.96</v>
      </c>
      <c r="GE230" s="14">
        <v>27.29</v>
      </c>
      <c r="GF230" s="14">
        <v>6</v>
      </c>
      <c r="GH230" s="14">
        <v>37.200000000000003</v>
      </c>
      <c r="GI230" s="14">
        <v>4</v>
      </c>
      <c r="GJ230" s="14">
        <v>29.48</v>
      </c>
      <c r="GK230" s="14">
        <v>12</v>
      </c>
      <c r="GL230" s="14">
        <v>14</v>
      </c>
      <c r="GM230" s="14">
        <v>109.27</v>
      </c>
      <c r="GN230" s="14">
        <v>24</v>
      </c>
      <c r="GP230" s="14">
        <v>1</v>
      </c>
      <c r="GQ230" s="14">
        <v>43.559999999999995</v>
      </c>
      <c r="GT230" s="14">
        <v>300.39999999999998</v>
      </c>
      <c r="GV230" s="14">
        <v>9.84</v>
      </c>
      <c r="GW230" s="14">
        <v>4</v>
      </c>
      <c r="GX230" s="14">
        <v>31.21</v>
      </c>
      <c r="GZ230" s="14">
        <v>1</v>
      </c>
      <c r="HA230" s="14">
        <v>1</v>
      </c>
      <c r="HB230" s="14">
        <v>346.24</v>
      </c>
      <c r="HC230" s="14">
        <v>62.33</v>
      </c>
      <c r="HD230" s="14">
        <v>28.1</v>
      </c>
      <c r="HE230" s="14">
        <v>12.73</v>
      </c>
      <c r="HF230" s="14">
        <v>2</v>
      </c>
      <c r="HG230" s="14">
        <v>68.349999999999994</v>
      </c>
      <c r="HH230" s="14">
        <v>23.71</v>
      </c>
      <c r="HJ230" s="14">
        <v>1</v>
      </c>
      <c r="HL230" s="14">
        <v>36.200000000000003</v>
      </c>
      <c r="HM230" s="14">
        <v>3</v>
      </c>
      <c r="HO230" s="14">
        <v>242.80999999999997</v>
      </c>
      <c r="HP230" s="14">
        <v>73</v>
      </c>
      <c r="HQ230" s="14">
        <v>17.690000000000001</v>
      </c>
      <c r="HS230" s="14">
        <v>108.51</v>
      </c>
      <c r="HV230" s="14">
        <v>4.51</v>
      </c>
      <c r="HW230" s="14">
        <v>57.04</v>
      </c>
      <c r="HX230" s="14">
        <v>1</v>
      </c>
      <c r="HY230" s="14">
        <v>37.64</v>
      </c>
      <c r="HZ230" s="14">
        <v>28.799999999999997</v>
      </c>
      <c r="IA230" s="14">
        <v>5</v>
      </c>
      <c r="IB230" s="14">
        <v>8.5</v>
      </c>
      <c r="IC230" s="14">
        <v>26.67</v>
      </c>
      <c r="ID230" s="14">
        <v>339.38</v>
      </c>
      <c r="IE230" s="26">
        <f t="shared" si="16"/>
        <v>10411.499999999996</v>
      </c>
      <c r="IF230" s="27">
        <f t="shared" si="17"/>
        <v>2332.5799999999995</v>
      </c>
      <c r="IG230" s="27">
        <f t="shared" si="18"/>
        <v>8078.9199999999964</v>
      </c>
      <c r="IH230" s="26">
        <v>8528.4612000000016</v>
      </c>
      <c r="II230" s="27">
        <v>3037.2712000000001</v>
      </c>
      <c r="IJ230" s="27">
        <f t="shared" si="19"/>
        <v>5491.1900000000014</v>
      </c>
    </row>
    <row r="231" spans="1:244" x14ac:dyDescent="0.2">
      <c r="A231" s="14" t="s">
        <v>200</v>
      </c>
      <c r="B231" s="14" t="str">
        <f t="shared" si="15"/>
        <v>37</v>
      </c>
      <c r="C231" s="14">
        <v>37055</v>
      </c>
      <c r="D231" s="14" t="s">
        <v>255</v>
      </c>
      <c r="K231" s="14">
        <v>8.26</v>
      </c>
      <c r="M231" s="14">
        <v>3</v>
      </c>
      <c r="O231" s="14">
        <v>50.069999999999993</v>
      </c>
      <c r="P231" s="14">
        <v>86.14</v>
      </c>
      <c r="V231" s="14">
        <v>7.14</v>
      </c>
      <c r="W231" s="14">
        <v>2.6399999999999997</v>
      </c>
      <c r="X231" s="14">
        <v>18.82</v>
      </c>
      <c r="AD231" s="14">
        <v>5.82</v>
      </c>
      <c r="AJ231" s="14">
        <v>2</v>
      </c>
      <c r="AY231" s="14">
        <v>4</v>
      </c>
      <c r="BC231" s="14">
        <v>9.98</v>
      </c>
      <c r="BF231" s="14">
        <v>19.05</v>
      </c>
      <c r="BK231" s="14">
        <v>38.42</v>
      </c>
      <c r="BL231" s="14">
        <v>3.8600000000000003</v>
      </c>
      <c r="BM231" s="14">
        <v>0.88</v>
      </c>
      <c r="BN231" s="14">
        <v>1</v>
      </c>
      <c r="BP231" s="14">
        <v>5</v>
      </c>
      <c r="BQ231" s="14">
        <v>1.08</v>
      </c>
      <c r="BZ231" s="14">
        <v>17.2</v>
      </c>
      <c r="CA231" s="14">
        <v>78.48</v>
      </c>
      <c r="CB231" s="14">
        <v>139.48000000000002</v>
      </c>
      <c r="CD231" s="14">
        <v>1</v>
      </c>
      <c r="CE231" s="14">
        <v>7.66</v>
      </c>
      <c r="CO231" s="14">
        <v>1</v>
      </c>
      <c r="CR231" s="14">
        <v>30.42</v>
      </c>
      <c r="CS231" s="14">
        <v>2</v>
      </c>
      <c r="CT231" s="14">
        <v>16.23</v>
      </c>
      <c r="CU231" s="14">
        <v>1</v>
      </c>
      <c r="CV231" s="14">
        <v>3</v>
      </c>
      <c r="CZ231" s="14">
        <v>2.23</v>
      </c>
      <c r="DC231" s="14">
        <v>10.67</v>
      </c>
      <c r="DE231" s="14">
        <v>1</v>
      </c>
      <c r="DF231" s="14">
        <v>40.32</v>
      </c>
      <c r="DJ231" s="14">
        <v>3</v>
      </c>
      <c r="DK231" s="14">
        <v>92.27</v>
      </c>
      <c r="DL231" s="14">
        <v>74.960000000000008</v>
      </c>
      <c r="DM231" s="14">
        <v>3.76</v>
      </c>
      <c r="DN231" s="14">
        <v>9.7899999999999991</v>
      </c>
      <c r="DO231" s="14">
        <v>12.290000000000001</v>
      </c>
      <c r="DP231" s="14">
        <v>4.1400000000000006</v>
      </c>
      <c r="DR231" s="14">
        <v>81.13</v>
      </c>
      <c r="DS231" s="14">
        <v>1</v>
      </c>
      <c r="DT231" s="14">
        <v>28.94</v>
      </c>
      <c r="DU231" s="14">
        <v>86.330000000000013</v>
      </c>
      <c r="DV231" s="14">
        <v>12.81</v>
      </c>
      <c r="DW231" s="14">
        <v>3</v>
      </c>
      <c r="DX231" s="14">
        <v>23.51</v>
      </c>
      <c r="DZ231" s="14">
        <v>77.739999999999995</v>
      </c>
      <c r="EA231" s="14">
        <v>32.25</v>
      </c>
      <c r="EB231" s="14">
        <v>6.57</v>
      </c>
      <c r="EC231" s="14">
        <v>1</v>
      </c>
      <c r="ED231" s="14">
        <v>15.33</v>
      </c>
      <c r="EE231" s="14">
        <v>7.88</v>
      </c>
      <c r="EF231" s="14">
        <v>54.09</v>
      </c>
      <c r="EG231" s="14">
        <v>20.53</v>
      </c>
      <c r="EH231" s="14">
        <v>6</v>
      </c>
      <c r="EI231" s="14">
        <v>1</v>
      </c>
      <c r="EK231" s="14">
        <v>4</v>
      </c>
      <c r="EL231" s="14">
        <v>123.13</v>
      </c>
      <c r="ES231" s="14">
        <v>75.5</v>
      </c>
      <c r="ET231" s="14">
        <v>9</v>
      </c>
      <c r="EU231" s="14">
        <v>2</v>
      </c>
      <c r="EV231" s="14">
        <v>13.4</v>
      </c>
      <c r="EZ231" s="14">
        <v>108</v>
      </c>
      <c r="FA231" s="14">
        <v>26.09</v>
      </c>
      <c r="FB231" s="14">
        <v>51.180000000000007</v>
      </c>
      <c r="FJ231" s="14">
        <v>0</v>
      </c>
      <c r="FM231" s="14">
        <v>121</v>
      </c>
      <c r="FN231" s="14">
        <v>24.29</v>
      </c>
      <c r="FP231" s="14">
        <v>34.230000000000004</v>
      </c>
      <c r="FT231" s="14">
        <v>11</v>
      </c>
      <c r="FU231" s="14">
        <v>14</v>
      </c>
      <c r="FW231" s="14">
        <v>4</v>
      </c>
      <c r="FX231" s="14">
        <v>14.5</v>
      </c>
      <c r="FY231" s="14">
        <v>15</v>
      </c>
      <c r="FZ231" s="14">
        <v>24</v>
      </c>
      <c r="GA231" s="14">
        <v>24.77</v>
      </c>
      <c r="GC231" s="14">
        <v>9.73</v>
      </c>
      <c r="GD231" s="14">
        <v>36.269999999999996</v>
      </c>
      <c r="GF231" s="14">
        <v>3.08</v>
      </c>
      <c r="GH231" s="14">
        <v>1</v>
      </c>
      <c r="GI231" s="14">
        <v>3.75</v>
      </c>
      <c r="GJ231" s="14">
        <v>4.6900000000000004</v>
      </c>
      <c r="GL231" s="14">
        <v>2</v>
      </c>
      <c r="GM231" s="14">
        <v>15.98</v>
      </c>
      <c r="GN231" s="14">
        <v>1</v>
      </c>
      <c r="GP231" s="14">
        <v>2</v>
      </c>
      <c r="GQ231" s="14">
        <v>5</v>
      </c>
      <c r="GR231" s="14">
        <v>2</v>
      </c>
      <c r="GT231" s="14">
        <v>42.32</v>
      </c>
      <c r="GV231" s="14">
        <v>3</v>
      </c>
      <c r="GZ231" s="14">
        <v>8.7199999999999989</v>
      </c>
      <c r="HB231" s="14">
        <v>20.490000000000002</v>
      </c>
      <c r="HC231" s="14">
        <v>1</v>
      </c>
      <c r="HD231" s="14">
        <v>6</v>
      </c>
      <c r="HG231" s="14">
        <v>11.120000000000001</v>
      </c>
      <c r="HI231" s="14">
        <v>12.14</v>
      </c>
      <c r="HJ231" s="14">
        <v>6</v>
      </c>
      <c r="HL231" s="14">
        <v>2</v>
      </c>
      <c r="HO231" s="14">
        <v>41.730000000000004</v>
      </c>
      <c r="HP231" s="14">
        <v>11.17</v>
      </c>
      <c r="HU231" s="14">
        <v>20.72</v>
      </c>
      <c r="HW231" s="14">
        <v>8.0299999999999994</v>
      </c>
      <c r="HY231" s="14">
        <v>1.1100000000000001</v>
      </c>
      <c r="HZ231" s="14">
        <v>5.47</v>
      </c>
      <c r="IA231" s="14">
        <v>27.22</v>
      </c>
      <c r="IC231" s="14">
        <v>2</v>
      </c>
      <c r="ID231" s="14">
        <v>64.48</v>
      </c>
      <c r="IE231" s="26">
        <f t="shared" si="16"/>
        <v>2358.4799999999991</v>
      </c>
      <c r="IF231" s="27">
        <f t="shared" si="17"/>
        <v>577.53</v>
      </c>
      <c r="IG231" s="27">
        <f t="shared" si="18"/>
        <v>1780.9499999999991</v>
      </c>
      <c r="IH231" s="26">
        <v>1932.2275999999999</v>
      </c>
      <c r="II231" s="27">
        <v>576.10559999999987</v>
      </c>
      <c r="IJ231" s="27">
        <f t="shared" si="19"/>
        <v>1356.1220000000001</v>
      </c>
    </row>
    <row r="232" spans="1:244" x14ac:dyDescent="0.2">
      <c r="A232" s="14" t="s">
        <v>163</v>
      </c>
      <c r="B232" s="14" t="str">
        <f t="shared" si="15"/>
        <v>37</v>
      </c>
      <c r="C232" s="14">
        <v>37056</v>
      </c>
      <c r="D232" s="14" t="s">
        <v>256</v>
      </c>
      <c r="O232" s="14">
        <v>17.940000000000001</v>
      </c>
      <c r="Q232" s="14">
        <v>12.71</v>
      </c>
      <c r="U232" s="14">
        <v>6.11</v>
      </c>
      <c r="W232" s="14">
        <v>10.42</v>
      </c>
      <c r="X232" s="14">
        <v>69.72</v>
      </c>
      <c r="AC232" s="14">
        <v>0.5</v>
      </c>
      <c r="AD232" s="14">
        <v>2</v>
      </c>
      <c r="AG232" s="14">
        <v>2</v>
      </c>
      <c r="AM232" s="14">
        <v>45.07</v>
      </c>
      <c r="AP232" s="14">
        <v>101.37</v>
      </c>
      <c r="AR232" s="14">
        <v>23.68</v>
      </c>
      <c r="AU232" s="14">
        <v>26.83</v>
      </c>
      <c r="BF232" s="14">
        <v>18.310000000000002</v>
      </c>
      <c r="BK232" s="14">
        <v>27.85</v>
      </c>
      <c r="BL232" s="14">
        <v>0</v>
      </c>
      <c r="BM232" s="14">
        <v>46.599999999999994</v>
      </c>
      <c r="BN232" s="14">
        <v>11.75</v>
      </c>
      <c r="BR232" s="14">
        <v>2</v>
      </c>
      <c r="BU232" s="14">
        <v>2</v>
      </c>
      <c r="BX232" s="14">
        <v>1</v>
      </c>
      <c r="BZ232" s="14">
        <v>14.39</v>
      </c>
      <c r="CA232" s="14">
        <v>32.92</v>
      </c>
      <c r="CB232" s="14">
        <v>13.94</v>
      </c>
      <c r="CC232" s="14">
        <v>32.519999999999996</v>
      </c>
      <c r="CD232" s="14">
        <v>2</v>
      </c>
      <c r="CE232" s="14">
        <v>11.4</v>
      </c>
      <c r="CF232" s="14">
        <v>1526.55</v>
      </c>
      <c r="CH232" s="14">
        <v>49.01</v>
      </c>
      <c r="CJ232" s="14">
        <v>9.19</v>
      </c>
      <c r="CL232" s="14">
        <v>15.56</v>
      </c>
      <c r="CM232" s="14">
        <v>4</v>
      </c>
      <c r="CT232" s="14">
        <v>10.01</v>
      </c>
      <c r="CU232" s="14">
        <v>23.240000000000002</v>
      </c>
      <c r="CV232" s="14">
        <v>1</v>
      </c>
      <c r="DA232" s="14">
        <v>3</v>
      </c>
      <c r="DB232" s="14">
        <v>8</v>
      </c>
      <c r="DF232" s="14">
        <v>36.61</v>
      </c>
      <c r="DG232" s="14">
        <v>6.88</v>
      </c>
      <c r="DJ232" s="14">
        <v>4</v>
      </c>
      <c r="DK232" s="14">
        <v>65.12</v>
      </c>
      <c r="DL232" s="14">
        <v>62.540000000000006</v>
      </c>
      <c r="DN232" s="14">
        <v>5</v>
      </c>
      <c r="DO232" s="14">
        <v>30.259999999999998</v>
      </c>
      <c r="DP232" s="14">
        <v>1</v>
      </c>
      <c r="DQ232" s="14">
        <v>1</v>
      </c>
      <c r="DR232" s="14">
        <v>19.96</v>
      </c>
      <c r="DS232" s="14">
        <v>102.8</v>
      </c>
      <c r="DT232" s="14">
        <v>3</v>
      </c>
      <c r="DV232" s="14">
        <v>2</v>
      </c>
      <c r="DW232" s="14">
        <v>2</v>
      </c>
      <c r="DX232" s="14">
        <v>5</v>
      </c>
      <c r="DY232" s="14">
        <v>1</v>
      </c>
      <c r="DZ232" s="14">
        <v>27.76</v>
      </c>
      <c r="EA232" s="14">
        <v>13.45</v>
      </c>
      <c r="EB232" s="14">
        <v>1</v>
      </c>
      <c r="ED232" s="14">
        <v>10.59</v>
      </c>
      <c r="EE232" s="14">
        <v>2</v>
      </c>
      <c r="EF232" s="14">
        <v>24.75</v>
      </c>
      <c r="EG232" s="14">
        <v>10.61</v>
      </c>
      <c r="EH232" s="14">
        <v>1</v>
      </c>
      <c r="EK232" s="14">
        <v>4</v>
      </c>
      <c r="EL232" s="14">
        <v>30.869999999999997</v>
      </c>
      <c r="ER232" s="14">
        <v>65.58</v>
      </c>
      <c r="ES232" s="14">
        <v>6.97</v>
      </c>
      <c r="ET232" s="14">
        <v>4</v>
      </c>
      <c r="EU232" s="14">
        <v>1</v>
      </c>
      <c r="EZ232" s="14">
        <v>64.38</v>
      </c>
      <c r="FA232" s="14">
        <v>84.2</v>
      </c>
      <c r="FB232" s="14">
        <v>30.340000000000003</v>
      </c>
      <c r="FE232" s="14">
        <v>7.21</v>
      </c>
      <c r="FM232" s="14">
        <v>9.5</v>
      </c>
      <c r="FN232" s="14">
        <v>2</v>
      </c>
      <c r="FP232" s="14">
        <v>28.06</v>
      </c>
      <c r="FT232" s="14">
        <v>2</v>
      </c>
      <c r="FU232" s="14">
        <v>8</v>
      </c>
      <c r="FW232" s="14">
        <v>2</v>
      </c>
      <c r="FX232" s="14">
        <v>35.700000000000003</v>
      </c>
      <c r="FY232" s="14">
        <v>8</v>
      </c>
      <c r="FZ232" s="14">
        <v>4.99</v>
      </c>
      <c r="GA232" s="14">
        <v>4</v>
      </c>
      <c r="GC232" s="14">
        <v>4</v>
      </c>
      <c r="GD232" s="14">
        <v>40.14</v>
      </c>
      <c r="GE232" s="14">
        <v>2</v>
      </c>
      <c r="GJ232" s="14">
        <v>35.150000000000006</v>
      </c>
      <c r="GK232" s="14">
        <v>4</v>
      </c>
      <c r="GL232" s="14">
        <v>3</v>
      </c>
      <c r="GM232" s="14">
        <v>5</v>
      </c>
      <c r="GN232" s="14">
        <v>2</v>
      </c>
      <c r="GO232" s="14">
        <v>3.83</v>
      </c>
      <c r="GQ232" s="14">
        <v>1</v>
      </c>
      <c r="GT232" s="14">
        <v>225.10000000000002</v>
      </c>
      <c r="GX232" s="14">
        <v>11.97</v>
      </c>
      <c r="HB232" s="14">
        <v>23.66</v>
      </c>
      <c r="HG232" s="14">
        <v>9.64</v>
      </c>
      <c r="HL232" s="14">
        <v>1</v>
      </c>
      <c r="HO232" s="14">
        <v>12.809999999999999</v>
      </c>
      <c r="HP232" s="14">
        <v>9</v>
      </c>
      <c r="HW232" s="14">
        <v>3</v>
      </c>
      <c r="HY232" s="14">
        <v>4.5</v>
      </c>
      <c r="HZ232" s="14">
        <v>7.75</v>
      </c>
      <c r="ID232" s="14">
        <v>42.150000000000006</v>
      </c>
      <c r="IE232" s="26">
        <f t="shared" si="16"/>
        <v>3477.4199999999996</v>
      </c>
      <c r="IF232" s="27">
        <f t="shared" si="17"/>
        <v>2184.59</v>
      </c>
      <c r="IG232" s="27">
        <f t="shared" si="18"/>
        <v>1292.8299999999995</v>
      </c>
      <c r="IH232" s="26">
        <v>2702.6520000000014</v>
      </c>
      <c r="II232" s="27">
        <v>1580.6120000000001</v>
      </c>
      <c r="IJ232" s="27">
        <f t="shared" si="19"/>
        <v>1122.0400000000013</v>
      </c>
    </row>
    <row r="233" spans="1:244" x14ac:dyDescent="0.2">
      <c r="A233" s="14" t="s">
        <v>200</v>
      </c>
      <c r="B233" s="14" t="str">
        <f t="shared" si="15"/>
        <v>37</v>
      </c>
      <c r="C233" s="14">
        <v>37057</v>
      </c>
      <c r="D233" s="14" t="s">
        <v>257</v>
      </c>
      <c r="F233" s="14">
        <v>0</v>
      </c>
      <c r="N233" s="14">
        <v>5</v>
      </c>
      <c r="O233" s="14">
        <v>19.41</v>
      </c>
      <c r="P233" s="14">
        <v>45.44</v>
      </c>
      <c r="X233" s="14">
        <v>9.370000000000001</v>
      </c>
      <c r="AC233" s="14">
        <v>3</v>
      </c>
      <c r="AD233" s="14">
        <v>5</v>
      </c>
      <c r="AF233" s="14">
        <v>55.760000000000005</v>
      </c>
      <c r="AG233" s="14">
        <v>13</v>
      </c>
      <c r="AJ233" s="14">
        <v>306.5</v>
      </c>
      <c r="AL233" s="14">
        <v>1</v>
      </c>
      <c r="AQ233" s="14">
        <v>56.06</v>
      </c>
      <c r="AR233" s="14">
        <v>26.9</v>
      </c>
      <c r="AS233" s="14">
        <v>1</v>
      </c>
      <c r="AW233" s="14">
        <v>12.92</v>
      </c>
      <c r="AX233" s="14">
        <v>0</v>
      </c>
      <c r="BB233" s="14">
        <v>14.64</v>
      </c>
      <c r="BD233" s="14">
        <v>2.83</v>
      </c>
      <c r="BE233" s="14">
        <v>39.75</v>
      </c>
      <c r="BF233" s="14">
        <v>45.13</v>
      </c>
      <c r="BK233" s="14">
        <v>92.33</v>
      </c>
      <c r="BL233" s="14">
        <v>71.64</v>
      </c>
      <c r="BM233" s="14">
        <v>7</v>
      </c>
      <c r="BN233" s="14">
        <v>454.25</v>
      </c>
      <c r="BR233" s="14">
        <v>4</v>
      </c>
      <c r="BS233" s="14">
        <v>37.42</v>
      </c>
      <c r="BU233" s="14">
        <v>36.26</v>
      </c>
      <c r="BW233" s="14">
        <v>40.6</v>
      </c>
      <c r="BY233" s="14">
        <v>4.01</v>
      </c>
      <c r="BZ233" s="14">
        <v>41.620000000000005</v>
      </c>
      <c r="CA233" s="14">
        <v>158.66999999999999</v>
      </c>
      <c r="CB233" s="14">
        <v>507.58</v>
      </c>
      <c r="CD233" s="14">
        <v>51.81</v>
      </c>
      <c r="CE233" s="14">
        <v>163.13999999999999</v>
      </c>
      <c r="CG233" s="14">
        <v>2</v>
      </c>
      <c r="CH233" s="14">
        <v>1</v>
      </c>
      <c r="CL233" s="14">
        <v>7.45</v>
      </c>
      <c r="CM233" s="14">
        <v>18.270000000000003</v>
      </c>
      <c r="CN233" s="14">
        <v>2</v>
      </c>
      <c r="CO233" s="14">
        <v>1</v>
      </c>
      <c r="CR233" s="14">
        <v>9.08</v>
      </c>
      <c r="CT233" s="14">
        <v>46.709999999999994</v>
      </c>
      <c r="CU233" s="14">
        <v>25.18</v>
      </c>
      <c r="CV233" s="14">
        <v>12</v>
      </c>
      <c r="CW233" s="14">
        <v>9.98</v>
      </c>
      <c r="CY233" s="14">
        <v>19.52</v>
      </c>
      <c r="DC233" s="14">
        <v>9.2799999999999994</v>
      </c>
      <c r="DF233" s="14">
        <v>92.3</v>
      </c>
      <c r="DG233" s="14">
        <v>13.75</v>
      </c>
      <c r="DH233" s="14">
        <v>34.07</v>
      </c>
      <c r="DJ233" s="14">
        <v>16.25</v>
      </c>
      <c r="DK233" s="14">
        <v>89.81</v>
      </c>
      <c r="DL233" s="14">
        <v>87.04</v>
      </c>
      <c r="DM233" s="14">
        <v>14.41</v>
      </c>
      <c r="DN233" s="14">
        <v>2</v>
      </c>
      <c r="DO233" s="14">
        <v>49.28</v>
      </c>
      <c r="DP233" s="14">
        <v>11</v>
      </c>
      <c r="DQ233" s="14">
        <v>3</v>
      </c>
      <c r="DR233" s="14">
        <v>118.08</v>
      </c>
      <c r="DS233" s="14">
        <v>2</v>
      </c>
      <c r="DT233" s="14">
        <v>11.079999999999998</v>
      </c>
      <c r="DU233" s="14">
        <v>10.67</v>
      </c>
      <c r="DV233" s="14">
        <v>4</v>
      </c>
      <c r="DW233" s="14">
        <v>34</v>
      </c>
      <c r="DX233" s="14">
        <v>11.68</v>
      </c>
      <c r="DY233" s="14">
        <v>26.119999999999997</v>
      </c>
      <c r="DZ233" s="14">
        <v>19.2</v>
      </c>
      <c r="EA233" s="14">
        <v>54.010000000000005</v>
      </c>
      <c r="EB233" s="14">
        <v>13.54</v>
      </c>
      <c r="EC233" s="14">
        <v>3</v>
      </c>
      <c r="ED233" s="14">
        <v>26.21</v>
      </c>
      <c r="EE233" s="14">
        <v>15</v>
      </c>
      <c r="EF233" s="14">
        <v>76.47999999999999</v>
      </c>
      <c r="EG233" s="14">
        <v>8</v>
      </c>
      <c r="EH233" s="14">
        <v>7</v>
      </c>
      <c r="EK233" s="14">
        <v>28.270000000000003</v>
      </c>
      <c r="EL233" s="14">
        <v>39.58</v>
      </c>
      <c r="ES233" s="14">
        <v>379.3</v>
      </c>
      <c r="ET233" s="14">
        <v>29.5</v>
      </c>
      <c r="EV233" s="14">
        <v>19.87</v>
      </c>
      <c r="EW233" s="14">
        <v>20.64</v>
      </c>
      <c r="EZ233" s="14">
        <v>171.06</v>
      </c>
      <c r="FA233" s="14">
        <v>17.72</v>
      </c>
      <c r="FB233" s="14">
        <v>68.080000000000013</v>
      </c>
      <c r="FI233" s="14">
        <v>1</v>
      </c>
      <c r="FM233" s="14">
        <v>87.710000000000008</v>
      </c>
      <c r="FN233" s="14">
        <v>32.97</v>
      </c>
      <c r="FP233" s="14">
        <v>75.41</v>
      </c>
      <c r="FT233" s="14">
        <v>10</v>
      </c>
      <c r="FU233" s="14">
        <v>25.83</v>
      </c>
      <c r="FW233" s="14">
        <v>8</v>
      </c>
      <c r="FX233" s="14">
        <v>70.039999999999992</v>
      </c>
      <c r="FY233" s="14">
        <v>11.08</v>
      </c>
      <c r="FZ233" s="14">
        <v>11.33</v>
      </c>
      <c r="GA233" s="14">
        <v>59.139999999999993</v>
      </c>
      <c r="GB233" s="14">
        <v>11.33</v>
      </c>
      <c r="GC233" s="14">
        <v>37.94</v>
      </c>
      <c r="GD233" s="14">
        <v>97.3</v>
      </c>
      <c r="GE233" s="14">
        <v>1</v>
      </c>
      <c r="GF233" s="14">
        <v>4.92</v>
      </c>
      <c r="GH233" s="14">
        <v>9.2899999999999991</v>
      </c>
      <c r="GI233" s="14">
        <v>1</v>
      </c>
      <c r="GJ233" s="14">
        <v>20.02</v>
      </c>
      <c r="GK233" s="14">
        <v>10.940000000000001</v>
      </c>
      <c r="GL233" s="14">
        <v>5</v>
      </c>
      <c r="GM233" s="14">
        <v>47.64</v>
      </c>
      <c r="GN233" s="14">
        <v>11.89</v>
      </c>
      <c r="GO233" s="14">
        <v>3</v>
      </c>
      <c r="GQ233" s="14">
        <v>9.1</v>
      </c>
      <c r="GT233" s="14">
        <v>40.79</v>
      </c>
      <c r="GV233" s="14">
        <v>5.73</v>
      </c>
      <c r="GW233" s="14">
        <v>1</v>
      </c>
      <c r="HA233" s="14">
        <v>1.8</v>
      </c>
      <c r="HB233" s="14">
        <v>126.87</v>
      </c>
      <c r="HC233" s="14">
        <v>68.210000000000008</v>
      </c>
      <c r="HF233" s="14">
        <v>1</v>
      </c>
      <c r="HG233" s="14">
        <v>8.99</v>
      </c>
      <c r="HL233" s="14">
        <v>8.7899999999999991</v>
      </c>
      <c r="HN233" s="14">
        <v>21.19</v>
      </c>
      <c r="HO233" s="14">
        <v>90.72</v>
      </c>
      <c r="HP233" s="14">
        <v>78.05</v>
      </c>
      <c r="HQ233" s="14">
        <v>54.23</v>
      </c>
      <c r="HR233" s="14">
        <v>29.26</v>
      </c>
      <c r="HT233" s="14">
        <v>3.5</v>
      </c>
      <c r="HV233" s="14">
        <v>100.83</v>
      </c>
      <c r="HW233" s="14">
        <v>11.47</v>
      </c>
      <c r="HY233" s="14">
        <v>8.7200000000000006</v>
      </c>
      <c r="HZ233" s="14">
        <v>3</v>
      </c>
      <c r="IA233" s="14">
        <v>2</v>
      </c>
      <c r="IB233" s="14">
        <v>12.17</v>
      </c>
      <c r="IC233" s="14">
        <v>8</v>
      </c>
      <c r="ID233" s="14">
        <v>72.790000000000006</v>
      </c>
      <c r="IE233" s="26">
        <f t="shared" si="16"/>
        <v>5545.5</v>
      </c>
      <c r="IF233" s="27">
        <f t="shared" si="17"/>
        <v>2496.5099999999993</v>
      </c>
      <c r="IG233" s="27">
        <f t="shared" si="18"/>
        <v>3048.9900000000007</v>
      </c>
      <c r="IH233" s="26">
        <v>4259.5751999999993</v>
      </c>
      <c r="II233" s="27">
        <v>2028.3232</v>
      </c>
      <c r="IJ233" s="27">
        <f t="shared" si="19"/>
        <v>2231.2519999999995</v>
      </c>
    </row>
    <row r="234" spans="1:244" x14ac:dyDescent="0.2">
      <c r="A234" s="14" t="s">
        <v>200</v>
      </c>
      <c r="B234" s="14" t="str">
        <f t="shared" si="15"/>
        <v>37</v>
      </c>
      <c r="C234" s="14">
        <v>37059</v>
      </c>
      <c r="D234" s="14" t="s">
        <v>259</v>
      </c>
      <c r="O234" s="14">
        <v>21.450000000000003</v>
      </c>
      <c r="R234" s="14">
        <v>11.45</v>
      </c>
      <c r="X234" s="14">
        <v>62.77</v>
      </c>
      <c r="Z234" s="14">
        <v>2</v>
      </c>
      <c r="AC234" s="14">
        <v>2</v>
      </c>
      <c r="AD234" s="14">
        <v>7.2899999999999991</v>
      </c>
      <c r="AF234" s="14">
        <v>15.35</v>
      </c>
      <c r="AI234" s="14">
        <v>2.72</v>
      </c>
      <c r="AR234" s="14">
        <v>1</v>
      </c>
      <c r="AY234" s="14">
        <v>2.17</v>
      </c>
      <c r="BD234" s="14">
        <v>63.49</v>
      </c>
      <c r="BF234" s="14">
        <v>12</v>
      </c>
      <c r="BK234" s="14">
        <v>47.07</v>
      </c>
      <c r="BL234" s="14">
        <v>10.42</v>
      </c>
      <c r="BM234" s="14">
        <v>39.1</v>
      </c>
      <c r="BW234" s="14">
        <v>1</v>
      </c>
      <c r="BY234" s="14">
        <v>1</v>
      </c>
      <c r="BZ234" s="14">
        <v>1</v>
      </c>
      <c r="CA234" s="14">
        <v>47.8</v>
      </c>
      <c r="CM234" s="14">
        <v>1</v>
      </c>
      <c r="CQ234" s="14">
        <v>1</v>
      </c>
      <c r="CR234" s="14">
        <v>4</v>
      </c>
      <c r="CT234" s="14">
        <v>4.92</v>
      </c>
      <c r="CU234" s="14">
        <v>4.6399999999999997</v>
      </c>
      <c r="CV234" s="14">
        <v>4</v>
      </c>
      <c r="CW234" s="14">
        <v>10</v>
      </c>
      <c r="CY234" s="14">
        <v>18.579999999999998</v>
      </c>
      <c r="DF234" s="14">
        <v>30.52</v>
      </c>
      <c r="DG234" s="14">
        <v>6.25</v>
      </c>
      <c r="DJ234" s="14">
        <v>18.61</v>
      </c>
      <c r="DK234" s="14">
        <v>69.73</v>
      </c>
      <c r="DL234" s="14">
        <v>56.92</v>
      </c>
      <c r="DM234" s="14">
        <v>4</v>
      </c>
      <c r="DN234" s="14">
        <v>12</v>
      </c>
      <c r="DO234" s="14">
        <v>33.900000000000006</v>
      </c>
      <c r="DP234" s="14">
        <v>3</v>
      </c>
      <c r="DQ234" s="14">
        <v>2</v>
      </c>
      <c r="DR234" s="14">
        <v>23.240000000000002</v>
      </c>
      <c r="DS234" s="14">
        <v>2</v>
      </c>
      <c r="DT234" s="14">
        <v>8.48</v>
      </c>
      <c r="DU234" s="14">
        <v>3.16</v>
      </c>
      <c r="DW234" s="14">
        <v>9.41</v>
      </c>
      <c r="DX234" s="14">
        <v>27.17</v>
      </c>
      <c r="DZ234" s="14">
        <v>69.66</v>
      </c>
      <c r="EA234" s="14">
        <v>30.49</v>
      </c>
      <c r="EB234" s="14">
        <v>8</v>
      </c>
      <c r="EC234" s="14">
        <v>5</v>
      </c>
      <c r="ED234" s="14">
        <v>28.47</v>
      </c>
      <c r="EE234" s="14">
        <v>6</v>
      </c>
      <c r="EF234" s="14">
        <v>70.540000000000006</v>
      </c>
      <c r="EG234" s="14">
        <v>2</v>
      </c>
      <c r="EH234" s="14">
        <v>1</v>
      </c>
      <c r="EK234" s="14">
        <v>8.66</v>
      </c>
      <c r="EL234" s="14">
        <v>19.93</v>
      </c>
      <c r="ET234" s="14">
        <v>16.5</v>
      </c>
      <c r="EU234" s="14">
        <v>1</v>
      </c>
      <c r="EV234" s="14">
        <v>49.55</v>
      </c>
      <c r="EZ234" s="14">
        <v>83.28</v>
      </c>
      <c r="FA234" s="14">
        <v>28.18</v>
      </c>
      <c r="FB234" s="14">
        <v>47.06</v>
      </c>
      <c r="FE234" s="14">
        <v>1</v>
      </c>
      <c r="FM234" s="14">
        <v>1</v>
      </c>
      <c r="FN234" s="14">
        <v>11.54</v>
      </c>
      <c r="FP234" s="14">
        <v>65.94</v>
      </c>
      <c r="FT234" s="14">
        <v>2</v>
      </c>
      <c r="FU234" s="14">
        <v>9.370000000000001</v>
      </c>
      <c r="FW234" s="14">
        <v>1</v>
      </c>
      <c r="FX234" s="14">
        <v>9</v>
      </c>
      <c r="FY234" s="14">
        <v>9.92</v>
      </c>
      <c r="FZ234" s="14">
        <v>8</v>
      </c>
      <c r="GA234" s="14">
        <v>36.06</v>
      </c>
      <c r="GC234" s="14">
        <v>3.84</v>
      </c>
      <c r="GD234" s="14">
        <v>28.92</v>
      </c>
      <c r="GF234" s="14">
        <v>1</v>
      </c>
      <c r="GJ234" s="14">
        <v>2</v>
      </c>
      <c r="GK234" s="14">
        <v>1</v>
      </c>
      <c r="GM234" s="14">
        <v>12</v>
      </c>
      <c r="GN234" s="14">
        <v>8</v>
      </c>
      <c r="GQ234" s="14">
        <v>4.08</v>
      </c>
      <c r="GT234" s="14">
        <v>16.93</v>
      </c>
      <c r="GV234" s="14">
        <v>1</v>
      </c>
      <c r="GW234" s="14">
        <v>2</v>
      </c>
      <c r="HB234" s="14">
        <v>4.9800000000000004</v>
      </c>
      <c r="HC234" s="14">
        <v>20.25</v>
      </c>
      <c r="HG234" s="14">
        <v>3</v>
      </c>
      <c r="HL234" s="14">
        <v>5</v>
      </c>
      <c r="HO234" s="14">
        <v>23.5</v>
      </c>
      <c r="HP234" s="14">
        <v>5</v>
      </c>
      <c r="HU234" s="14">
        <v>1</v>
      </c>
      <c r="HW234" s="14">
        <v>1</v>
      </c>
      <c r="HY234" s="14">
        <v>8.93</v>
      </c>
      <c r="HZ234" s="14">
        <v>1</v>
      </c>
      <c r="IA234" s="14">
        <v>1</v>
      </c>
      <c r="IB234" s="14">
        <v>3</v>
      </c>
      <c r="ID234" s="14">
        <v>44.56</v>
      </c>
      <c r="IE234" s="26">
        <f t="shared" si="16"/>
        <v>1542.7499999999998</v>
      </c>
      <c r="IF234" s="27">
        <f t="shared" si="17"/>
        <v>399.22</v>
      </c>
      <c r="IG234" s="27">
        <f t="shared" si="18"/>
        <v>1143.5299999999997</v>
      </c>
      <c r="IH234" s="26">
        <v>1248.9212000000005</v>
      </c>
      <c r="II234" s="27">
        <v>350.67119999999994</v>
      </c>
      <c r="IJ234" s="27">
        <f t="shared" si="19"/>
        <v>898.25000000000045</v>
      </c>
    </row>
    <row r="235" spans="1:244" x14ac:dyDescent="0.2">
      <c r="A235" s="14" t="s">
        <v>200</v>
      </c>
      <c r="B235" s="14" t="str">
        <f t="shared" si="15"/>
        <v>37</v>
      </c>
      <c r="C235" s="14">
        <v>37060</v>
      </c>
      <c r="D235" s="14" t="s">
        <v>260</v>
      </c>
      <c r="I235" s="14">
        <v>199.01</v>
      </c>
      <c r="K235" s="14">
        <v>4.2699999999999996</v>
      </c>
      <c r="N235" s="14">
        <v>2.31</v>
      </c>
      <c r="O235" s="14">
        <v>63.669999999999995</v>
      </c>
      <c r="P235" s="14">
        <v>76.95</v>
      </c>
      <c r="R235" s="14">
        <v>80.86</v>
      </c>
      <c r="V235" s="14">
        <v>1</v>
      </c>
      <c r="W235" s="14">
        <v>3</v>
      </c>
      <c r="X235" s="14">
        <v>75.3</v>
      </c>
      <c r="Y235" s="14">
        <v>3.37</v>
      </c>
      <c r="AD235" s="14">
        <v>14.09</v>
      </c>
      <c r="AF235" s="14">
        <v>374.33</v>
      </c>
      <c r="AG235" s="14">
        <v>70.210000000000008</v>
      </c>
      <c r="AI235" s="14">
        <v>28.92</v>
      </c>
      <c r="AJ235" s="14">
        <v>31.81</v>
      </c>
      <c r="AL235" s="14">
        <v>15.58</v>
      </c>
      <c r="AM235" s="14">
        <v>103.14999999999999</v>
      </c>
      <c r="AR235" s="14">
        <v>414.19</v>
      </c>
      <c r="AW235" s="14">
        <v>11</v>
      </c>
      <c r="AX235" s="14">
        <v>11.79</v>
      </c>
      <c r="AZ235" s="14">
        <v>1</v>
      </c>
      <c r="BB235" s="14">
        <v>2</v>
      </c>
      <c r="BC235" s="14">
        <v>10</v>
      </c>
      <c r="BF235" s="14">
        <v>57.150000000000006</v>
      </c>
      <c r="BJ235" s="14">
        <v>68.67</v>
      </c>
      <c r="BK235" s="14">
        <v>541.72</v>
      </c>
      <c r="BL235" s="14">
        <v>315.15999999999997</v>
      </c>
      <c r="BM235" s="14">
        <v>223.93</v>
      </c>
      <c r="BN235" s="14">
        <v>19.95</v>
      </c>
      <c r="BO235" s="14">
        <v>14.92</v>
      </c>
      <c r="BP235" s="14">
        <v>0</v>
      </c>
      <c r="BR235" s="14">
        <v>14</v>
      </c>
      <c r="BS235" s="14">
        <v>2</v>
      </c>
      <c r="BU235" s="14">
        <v>71.94</v>
      </c>
      <c r="BX235" s="14">
        <v>14.78</v>
      </c>
      <c r="BZ235" s="14">
        <v>335.37</v>
      </c>
      <c r="CA235" s="14">
        <v>242.82</v>
      </c>
      <c r="CB235" s="14">
        <v>535.21</v>
      </c>
      <c r="CC235" s="14">
        <v>83.37</v>
      </c>
      <c r="CD235" s="14">
        <v>179.51</v>
      </c>
      <c r="CE235" s="14">
        <v>77.210000000000008</v>
      </c>
      <c r="CG235" s="14">
        <v>30.13</v>
      </c>
      <c r="CH235" s="14">
        <v>20.56</v>
      </c>
      <c r="CL235" s="14">
        <v>316.90999999999997</v>
      </c>
      <c r="CM235" s="14">
        <v>67.300000000000011</v>
      </c>
      <c r="CN235" s="14">
        <v>5.35</v>
      </c>
      <c r="CP235" s="14">
        <v>2.34</v>
      </c>
      <c r="CR235" s="14">
        <v>209.77</v>
      </c>
      <c r="CS235" s="14">
        <v>91.03</v>
      </c>
      <c r="CT235" s="14">
        <v>30.92</v>
      </c>
      <c r="CU235" s="14">
        <v>32.65</v>
      </c>
      <c r="CV235" s="14">
        <v>8.92</v>
      </c>
      <c r="CX235" s="14">
        <v>0</v>
      </c>
      <c r="DA235" s="14">
        <v>0</v>
      </c>
      <c r="DB235" s="14">
        <v>0</v>
      </c>
      <c r="DC235" s="14">
        <v>43.199999999999996</v>
      </c>
      <c r="DE235" s="14">
        <v>0</v>
      </c>
      <c r="DF235" s="14">
        <v>66.039999999999992</v>
      </c>
      <c r="DG235" s="14">
        <v>30.810000000000002</v>
      </c>
      <c r="DH235" s="14">
        <v>0</v>
      </c>
      <c r="DJ235" s="14">
        <v>1.52</v>
      </c>
      <c r="DK235" s="14">
        <v>336.94</v>
      </c>
      <c r="DL235" s="14">
        <v>125.7</v>
      </c>
      <c r="DM235" s="14">
        <v>16.84</v>
      </c>
      <c r="DN235" s="14">
        <v>26.64</v>
      </c>
      <c r="DO235" s="14">
        <v>127.12</v>
      </c>
      <c r="DP235" s="14">
        <v>31.93</v>
      </c>
      <c r="DQ235" s="14">
        <v>20.65</v>
      </c>
      <c r="DR235" s="14">
        <v>180.98</v>
      </c>
      <c r="DS235" s="14">
        <v>14.85</v>
      </c>
      <c r="DT235" s="14">
        <v>47.769999999999996</v>
      </c>
      <c r="DU235" s="14">
        <v>86.85</v>
      </c>
      <c r="DV235" s="14">
        <v>24.73</v>
      </c>
      <c r="DW235" s="14">
        <v>134.16</v>
      </c>
      <c r="DX235" s="14">
        <v>94.44</v>
      </c>
      <c r="DY235" s="14">
        <v>16.02</v>
      </c>
      <c r="DZ235" s="14">
        <v>71.37</v>
      </c>
      <c r="EA235" s="14">
        <v>30.259999999999998</v>
      </c>
      <c r="EB235" s="14">
        <v>25.119999999999997</v>
      </c>
      <c r="EC235" s="14">
        <v>9.41</v>
      </c>
      <c r="ED235" s="14">
        <v>29.31</v>
      </c>
      <c r="EE235" s="14">
        <v>72.39</v>
      </c>
      <c r="EF235" s="14">
        <v>138.67000000000002</v>
      </c>
      <c r="EG235" s="14">
        <v>9.8699999999999992</v>
      </c>
      <c r="EH235" s="14">
        <v>597.56000000000006</v>
      </c>
      <c r="EK235" s="14">
        <v>31.82</v>
      </c>
      <c r="EL235" s="14">
        <v>132.22</v>
      </c>
      <c r="EO235" s="14">
        <v>2</v>
      </c>
      <c r="ER235" s="14">
        <v>1</v>
      </c>
      <c r="ES235" s="14">
        <v>130.01000000000002</v>
      </c>
      <c r="ET235" s="14">
        <v>40.230000000000004</v>
      </c>
      <c r="EU235" s="14">
        <v>39.53</v>
      </c>
      <c r="EV235" s="14">
        <v>45.29</v>
      </c>
      <c r="EW235" s="14">
        <v>1.67</v>
      </c>
      <c r="EZ235" s="14">
        <v>258.02</v>
      </c>
      <c r="FA235" s="14">
        <v>235.95</v>
      </c>
      <c r="FB235" s="14">
        <v>86.18</v>
      </c>
      <c r="FF235" s="14">
        <v>1</v>
      </c>
      <c r="FL235" s="14">
        <v>3</v>
      </c>
      <c r="FM235" s="14">
        <v>59.149999999999991</v>
      </c>
      <c r="FN235" s="14">
        <v>11.23</v>
      </c>
      <c r="FO235" s="14">
        <v>1</v>
      </c>
      <c r="FP235" s="14">
        <v>83.8</v>
      </c>
      <c r="FQ235" s="14">
        <v>1</v>
      </c>
      <c r="FT235" s="14">
        <v>12</v>
      </c>
      <c r="FU235" s="14">
        <v>29.59</v>
      </c>
      <c r="FW235" s="14">
        <v>3</v>
      </c>
      <c r="FX235" s="14">
        <v>95.05</v>
      </c>
      <c r="FY235" s="14">
        <v>42.9</v>
      </c>
      <c r="FZ235" s="14">
        <v>18</v>
      </c>
      <c r="GA235" s="14">
        <v>59.56</v>
      </c>
      <c r="GB235" s="14">
        <v>40.42</v>
      </c>
      <c r="GC235" s="14">
        <v>173.15</v>
      </c>
      <c r="GD235" s="14">
        <v>83.53</v>
      </c>
      <c r="GE235" s="14">
        <v>29.049999999999997</v>
      </c>
      <c r="GF235" s="14">
        <v>78.52000000000001</v>
      </c>
      <c r="GG235" s="14">
        <v>1</v>
      </c>
      <c r="GH235" s="14">
        <v>54.22</v>
      </c>
      <c r="GI235" s="14">
        <v>1</v>
      </c>
      <c r="GJ235" s="14">
        <v>118.75</v>
      </c>
      <c r="GK235" s="14">
        <v>6</v>
      </c>
      <c r="GL235" s="14">
        <v>10</v>
      </c>
      <c r="GM235" s="14">
        <v>72.23</v>
      </c>
      <c r="GN235" s="14">
        <v>41.21</v>
      </c>
      <c r="GQ235" s="14">
        <v>3</v>
      </c>
      <c r="GT235" s="14">
        <v>220.63</v>
      </c>
      <c r="GV235" s="14">
        <v>6.25</v>
      </c>
      <c r="GW235" s="14">
        <v>2</v>
      </c>
      <c r="HA235" s="14">
        <v>62.06</v>
      </c>
      <c r="HB235" s="14">
        <v>597.51</v>
      </c>
      <c r="HC235" s="14">
        <v>19.41</v>
      </c>
      <c r="HD235" s="14">
        <v>3.5</v>
      </c>
      <c r="HF235" s="14">
        <v>2</v>
      </c>
      <c r="HG235" s="14">
        <v>61.63</v>
      </c>
      <c r="HJ235" s="14">
        <v>1</v>
      </c>
      <c r="HL235" s="14">
        <v>7</v>
      </c>
      <c r="HM235" s="14">
        <v>1</v>
      </c>
      <c r="HO235" s="14">
        <v>77.7</v>
      </c>
      <c r="HP235" s="14">
        <v>42.769999999999996</v>
      </c>
      <c r="HV235" s="14">
        <v>162.44</v>
      </c>
      <c r="HW235" s="14">
        <v>7.7200000000000006</v>
      </c>
      <c r="HY235" s="14">
        <v>7.57</v>
      </c>
      <c r="HZ235" s="14">
        <v>12.84</v>
      </c>
      <c r="IA235" s="14">
        <v>2</v>
      </c>
      <c r="IB235" s="14">
        <v>1</v>
      </c>
      <c r="IC235" s="14">
        <v>5</v>
      </c>
      <c r="ID235" s="14">
        <v>126.53</v>
      </c>
      <c r="IE235" s="26">
        <f t="shared" si="16"/>
        <v>11188.389999999998</v>
      </c>
      <c r="IF235" s="27">
        <f t="shared" si="17"/>
        <v>5254.6000000000013</v>
      </c>
      <c r="IG235" s="27">
        <f t="shared" si="18"/>
        <v>5933.7899999999963</v>
      </c>
      <c r="IH235" s="26">
        <v>8595.8495999999977</v>
      </c>
      <c r="II235" s="27">
        <v>4611.5176000000001</v>
      </c>
      <c r="IJ235" s="27">
        <f t="shared" si="19"/>
        <v>3984.3319999999976</v>
      </c>
    </row>
    <row r="236" spans="1:244" x14ac:dyDescent="0.2">
      <c r="A236" s="14" t="s">
        <v>200</v>
      </c>
      <c r="B236" s="14" t="str">
        <f t="shared" si="15"/>
        <v>37</v>
      </c>
      <c r="C236" s="14">
        <v>37061</v>
      </c>
      <c r="D236" s="14" t="s">
        <v>373</v>
      </c>
      <c r="F236" s="14">
        <v>6</v>
      </c>
      <c r="I236" s="14">
        <v>20.88</v>
      </c>
      <c r="K236" s="14">
        <v>24.01</v>
      </c>
      <c r="L236" s="14">
        <v>1</v>
      </c>
      <c r="M236" s="14">
        <v>66.510000000000005</v>
      </c>
      <c r="O236" s="14">
        <v>121.81</v>
      </c>
      <c r="P236" s="14">
        <v>136.20999999999998</v>
      </c>
      <c r="R236" s="14">
        <v>12.31</v>
      </c>
      <c r="S236" s="14">
        <v>1172.3599999999999</v>
      </c>
      <c r="X236" s="14">
        <v>136.12</v>
      </c>
      <c r="Z236" s="14">
        <v>8</v>
      </c>
      <c r="AA236" s="14">
        <v>14.56</v>
      </c>
      <c r="AC236" s="14">
        <v>2.64</v>
      </c>
      <c r="AD236" s="14">
        <v>38</v>
      </c>
      <c r="AF236" s="14">
        <v>11.38</v>
      </c>
      <c r="AG236" s="14">
        <v>91.210000000000008</v>
      </c>
      <c r="AI236" s="14">
        <v>21.33</v>
      </c>
      <c r="AJ236" s="14">
        <v>50.410000000000004</v>
      </c>
      <c r="AM236" s="14">
        <v>55.760000000000005</v>
      </c>
      <c r="AN236" s="14">
        <v>30.69</v>
      </c>
      <c r="AR236" s="14">
        <v>683.94</v>
      </c>
      <c r="AS236" s="14">
        <v>53.410000000000004</v>
      </c>
      <c r="AW236" s="14">
        <v>2</v>
      </c>
      <c r="AX236" s="14">
        <v>11</v>
      </c>
      <c r="AY236" s="14">
        <v>3</v>
      </c>
      <c r="BB236" s="14">
        <v>1</v>
      </c>
      <c r="BE236" s="14">
        <v>9.15</v>
      </c>
      <c r="BF236" s="14">
        <v>203.14</v>
      </c>
      <c r="BK236" s="14">
        <v>682.46</v>
      </c>
      <c r="BL236" s="14">
        <v>121.23</v>
      </c>
      <c r="BM236" s="14">
        <v>136.88</v>
      </c>
      <c r="BN236" s="14">
        <v>64.209999999999994</v>
      </c>
      <c r="BQ236" s="14">
        <v>76.209999999999994</v>
      </c>
      <c r="BS236" s="14">
        <v>27.28</v>
      </c>
      <c r="BU236" s="14">
        <v>26.16</v>
      </c>
      <c r="BW236" s="14">
        <v>8</v>
      </c>
      <c r="BX236" s="14">
        <v>263.55</v>
      </c>
      <c r="BY236" s="14">
        <v>1</v>
      </c>
      <c r="BZ236" s="14">
        <v>162.17000000000002</v>
      </c>
      <c r="CA236" s="14">
        <v>690.09999999999991</v>
      </c>
      <c r="CB236" s="14">
        <v>807.17000000000007</v>
      </c>
      <c r="CC236" s="14">
        <v>83.43</v>
      </c>
      <c r="CD236" s="14">
        <v>58.44</v>
      </c>
      <c r="CE236" s="14">
        <v>286.64999999999998</v>
      </c>
      <c r="CH236" s="14">
        <v>442.17999999999995</v>
      </c>
      <c r="CI236" s="14">
        <v>15.18</v>
      </c>
      <c r="CL236" s="14">
        <v>4</v>
      </c>
      <c r="CM236" s="14">
        <v>207.59</v>
      </c>
      <c r="CN236" s="14">
        <v>1</v>
      </c>
      <c r="CO236" s="14">
        <v>1</v>
      </c>
      <c r="CR236" s="14">
        <v>19.23</v>
      </c>
      <c r="CS236" s="14">
        <v>21.58</v>
      </c>
      <c r="CT236" s="14">
        <v>87.41</v>
      </c>
      <c r="CU236" s="14">
        <v>13.86</v>
      </c>
      <c r="CV236" s="14">
        <v>5</v>
      </c>
      <c r="DA236" s="14">
        <v>6.13</v>
      </c>
      <c r="DB236" s="14">
        <v>8.93</v>
      </c>
      <c r="DC236" s="14">
        <v>3</v>
      </c>
      <c r="DF236" s="14">
        <v>161.34</v>
      </c>
      <c r="DG236" s="14">
        <v>21.48</v>
      </c>
      <c r="DI236" s="14">
        <v>26.59</v>
      </c>
      <c r="DJ236" s="14">
        <v>27.630000000000003</v>
      </c>
      <c r="DK236" s="14">
        <v>230.34999999999997</v>
      </c>
      <c r="DL236" s="14">
        <v>264.18</v>
      </c>
      <c r="DM236" s="14">
        <v>63.980000000000004</v>
      </c>
      <c r="DN236" s="14">
        <v>25.48</v>
      </c>
      <c r="DO236" s="14">
        <v>171.4</v>
      </c>
      <c r="DP236" s="14">
        <v>51.45</v>
      </c>
      <c r="DQ236" s="14">
        <v>19.670000000000002</v>
      </c>
      <c r="DR236" s="14">
        <v>166.60999999999999</v>
      </c>
      <c r="DS236" s="14">
        <v>11.48</v>
      </c>
      <c r="DT236" s="14">
        <v>115.86</v>
      </c>
      <c r="DU236" s="14">
        <v>139.21999999999997</v>
      </c>
      <c r="DV236" s="14">
        <v>54.66</v>
      </c>
      <c r="DW236" s="14">
        <v>71.399999999999991</v>
      </c>
      <c r="DX236" s="14">
        <v>202.68</v>
      </c>
      <c r="DY236" s="14">
        <v>7.96</v>
      </c>
      <c r="DZ236" s="14">
        <v>208.75</v>
      </c>
      <c r="EA236" s="14">
        <v>100.07</v>
      </c>
      <c r="EB236" s="14">
        <v>22.14</v>
      </c>
      <c r="EC236" s="14">
        <v>8</v>
      </c>
      <c r="ED236" s="14">
        <v>137.67000000000002</v>
      </c>
      <c r="EE236" s="14">
        <v>26.71</v>
      </c>
      <c r="EF236" s="14">
        <v>194.03</v>
      </c>
      <c r="EG236" s="14">
        <v>38.25</v>
      </c>
      <c r="EH236" s="14">
        <v>23.84</v>
      </c>
      <c r="EK236" s="14">
        <v>51.11</v>
      </c>
      <c r="EL236" s="14">
        <v>531.28</v>
      </c>
      <c r="ER236" s="14">
        <v>16.77</v>
      </c>
      <c r="ES236" s="14">
        <v>905.09999999999991</v>
      </c>
      <c r="ET236" s="14">
        <v>32.200000000000003</v>
      </c>
      <c r="EU236" s="14">
        <v>0.5</v>
      </c>
      <c r="EV236" s="14">
        <v>32.01</v>
      </c>
      <c r="EW236" s="14">
        <v>9</v>
      </c>
      <c r="EX236" s="14">
        <v>0.23</v>
      </c>
      <c r="EZ236" s="14">
        <v>301.89</v>
      </c>
      <c r="FA236" s="14">
        <v>63.1</v>
      </c>
      <c r="FB236" s="14">
        <v>153.24</v>
      </c>
      <c r="FC236" s="14">
        <v>1</v>
      </c>
      <c r="FE236" s="14">
        <v>6.5</v>
      </c>
      <c r="FM236" s="14">
        <v>17.23</v>
      </c>
      <c r="FN236" s="14">
        <v>29.57</v>
      </c>
      <c r="FP236" s="14">
        <v>97.67</v>
      </c>
      <c r="FQ236" s="14">
        <v>0</v>
      </c>
      <c r="FR236" s="14">
        <v>2</v>
      </c>
      <c r="FT236" s="14">
        <v>16.41</v>
      </c>
      <c r="FU236" s="14">
        <v>39.159999999999997</v>
      </c>
      <c r="FW236" s="14">
        <v>9</v>
      </c>
      <c r="FX236" s="14">
        <v>105.97999999999999</v>
      </c>
      <c r="FY236" s="14">
        <v>64.8</v>
      </c>
      <c r="FZ236" s="14">
        <v>22.73</v>
      </c>
      <c r="GA236" s="14">
        <v>89.34</v>
      </c>
      <c r="GB236" s="14">
        <v>28.53</v>
      </c>
      <c r="GC236" s="14">
        <v>31.3</v>
      </c>
      <c r="GD236" s="14">
        <v>137.78</v>
      </c>
      <c r="GE236" s="14">
        <v>43.69</v>
      </c>
      <c r="GF236" s="14">
        <v>1</v>
      </c>
      <c r="GH236" s="14">
        <v>5</v>
      </c>
      <c r="GI236" s="14">
        <v>2</v>
      </c>
      <c r="GJ236" s="14">
        <v>33.74</v>
      </c>
      <c r="GK236" s="14">
        <v>7</v>
      </c>
      <c r="GL236" s="14">
        <v>14.239999999999998</v>
      </c>
      <c r="GM236" s="14">
        <v>97.759999999999991</v>
      </c>
      <c r="GN236" s="14">
        <v>13.96</v>
      </c>
      <c r="GO236" s="14">
        <v>0</v>
      </c>
      <c r="GP236" s="14">
        <v>1</v>
      </c>
      <c r="GQ236" s="14">
        <v>11.06</v>
      </c>
      <c r="GS236" s="14">
        <v>2</v>
      </c>
      <c r="GT236" s="14">
        <v>306.83999999999997</v>
      </c>
      <c r="GV236" s="14">
        <v>6</v>
      </c>
      <c r="HA236" s="14">
        <v>1</v>
      </c>
      <c r="HB236" s="14">
        <v>103.11</v>
      </c>
      <c r="HC236" s="14">
        <v>45.04</v>
      </c>
      <c r="HD236" s="14">
        <v>5.92</v>
      </c>
      <c r="HF236" s="14">
        <v>2</v>
      </c>
      <c r="HG236" s="14">
        <v>16.309999999999999</v>
      </c>
      <c r="HL236" s="14">
        <v>24.98</v>
      </c>
      <c r="HM236" s="14">
        <v>2</v>
      </c>
      <c r="HN236" s="14">
        <v>14.87</v>
      </c>
      <c r="HO236" s="14">
        <v>112.62</v>
      </c>
      <c r="HP236" s="14">
        <v>28.46</v>
      </c>
      <c r="HQ236" s="14">
        <v>16.739999999999998</v>
      </c>
      <c r="HS236" s="14">
        <v>85.69</v>
      </c>
      <c r="HT236" s="14">
        <v>5.09</v>
      </c>
      <c r="HW236" s="14">
        <v>9.92</v>
      </c>
      <c r="HX236" s="14">
        <v>1</v>
      </c>
      <c r="HY236" s="14">
        <v>19.309999999999999</v>
      </c>
      <c r="HZ236" s="14">
        <v>14.72</v>
      </c>
      <c r="IA236" s="14">
        <v>2.36</v>
      </c>
      <c r="IB236" s="14">
        <v>2</v>
      </c>
      <c r="IC236" s="14">
        <v>15.64</v>
      </c>
      <c r="ID236" s="14">
        <v>157.15</v>
      </c>
      <c r="IE236" s="26">
        <f t="shared" si="16"/>
        <v>13938.389999999998</v>
      </c>
      <c r="IF236" s="27">
        <f t="shared" si="17"/>
        <v>7312.86</v>
      </c>
      <c r="IG236" s="27">
        <f t="shared" si="18"/>
        <v>6625.5299999999979</v>
      </c>
      <c r="IH236" s="26">
        <v>10548.101199999996</v>
      </c>
      <c r="II236" s="27">
        <v>6134.0112000000017</v>
      </c>
      <c r="IJ236" s="27">
        <f t="shared" si="19"/>
        <v>4414.0899999999938</v>
      </c>
    </row>
    <row r="237" spans="1:244" x14ac:dyDescent="0.2">
      <c r="A237" s="14" t="s">
        <v>200</v>
      </c>
      <c r="B237" s="14" t="str">
        <f t="shared" si="15"/>
        <v>37</v>
      </c>
      <c r="C237" s="14">
        <v>37062</v>
      </c>
      <c r="D237" s="14" t="s">
        <v>374</v>
      </c>
      <c r="I237" s="14">
        <v>1</v>
      </c>
      <c r="O237" s="14">
        <v>51.84</v>
      </c>
      <c r="P237" s="14">
        <v>5.31</v>
      </c>
      <c r="W237" s="14">
        <v>1</v>
      </c>
      <c r="AD237" s="14">
        <v>11.85</v>
      </c>
      <c r="AG237" s="14">
        <v>8</v>
      </c>
      <c r="AX237" s="14">
        <v>2</v>
      </c>
      <c r="AY237" s="14">
        <v>1</v>
      </c>
      <c r="BE237" s="14">
        <v>52.24</v>
      </c>
      <c r="BF237" s="14">
        <v>8.6999999999999993</v>
      </c>
      <c r="BJ237" s="14">
        <v>81.47</v>
      </c>
      <c r="BK237" s="14">
        <v>40.569999999999993</v>
      </c>
      <c r="BP237" s="14">
        <v>6</v>
      </c>
      <c r="BY237" s="14">
        <v>6.51</v>
      </c>
      <c r="BZ237" s="14">
        <v>13.84</v>
      </c>
      <c r="CA237" s="14">
        <v>7</v>
      </c>
      <c r="CB237" s="14">
        <v>1.77</v>
      </c>
      <c r="CC237" s="14">
        <v>4</v>
      </c>
      <c r="CE237" s="14">
        <v>16</v>
      </c>
      <c r="CH237" s="14">
        <v>199.75</v>
      </c>
      <c r="CM237" s="14">
        <v>2</v>
      </c>
      <c r="CS237" s="14">
        <v>2</v>
      </c>
      <c r="CT237" s="14">
        <v>2</v>
      </c>
      <c r="CV237" s="14">
        <v>4.12</v>
      </c>
      <c r="DF237" s="14">
        <v>19.86</v>
      </c>
      <c r="DJ237" s="14">
        <v>13.14</v>
      </c>
      <c r="DK237" s="14">
        <v>47.43</v>
      </c>
      <c r="DL237" s="14">
        <v>36.9</v>
      </c>
      <c r="DN237" s="14">
        <v>26.69</v>
      </c>
      <c r="DO237" s="14">
        <v>8.16</v>
      </c>
      <c r="DP237" s="14">
        <v>8.879999999999999</v>
      </c>
      <c r="DR237" s="14">
        <v>13</v>
      </c>
      <c r="DS237" s="14">
        <v>1</v>
      </c>
      <c r="DT237" s="14">
        <v>12.16</v>
      </c>
      <c r="DU237" s="14">
        <v>6.4</v>
      </c>
      <c r="DV237" s="14">
        <v>4</v>
      </c>
      <c r="DW237" s="14">
        <v>1</v>
      </c>
      <c r="DX237" s="14">
        <v>20.170000000000002</v>
      </c>
      <c r="DY237" s="14">
        <v>2</v>
      </c>
      <c r="DZ237" s="14">
        <v>54.95</v>
      </c>
      <c r="EA237" s="14">
        <v>54.57</v>
      </c>
      <c r="EB237" s="14">
        <v>4</v>
      </c>
      <c r="EC237" s="14">
        <v>2.08</v>
      </c>
      <c r="ED237" s="14">
        <v>32.46</v>
      </c>
      <c r="EE237" s="14">
        <v>13</v>
      </c>
      <c r="EF237" s="14">
        <v>95.009999999999991</v>
      </c>
      <c r="EG237" s="14">
        <v>5.34</v>
      </c>
      <c r="EH237" s="14">
        <v>3</v>
      </c>
      <c r="EI237" s="14">
        <v>1</v>
      </c>
      <c r="EK237" s="14">
        <v>3.29</v>
      </c>
      <c r="EL237" s="14">
        <v>22.540000000000003</v>
      </c>
      <c r="ES237" s="14">
        <v>33</v>
      </c>
      <c r="ET237" s="14">
        <v>34.68</v>
      </c>
      <c r="EV237" s="14">
        <v>28.6</v>
      </c>
      <c r="EW237" s="14">
        <v>3</v>
      </c>
      <c r="EZ237" s="14">
        <v>124.68999999999998</v>
      </c>
      <c r="FA237" s="14">
        <v>12.790000000000001</v>
      </c>
      <c r="FB237" s="14">
        <v>55.61</v>
      </c>
      <c r="FE237" s="14">
        <v>2</v>
      </c>
      <c r="FM237" s="14">
        <v>35.94</v>
      </c>
      <c r="FN237" s="14">
        <v>10.61</v>
      </c>
      <c r="FP237" s="14">
        <v>50.78</v>
      </c>
      <c r="FQ237" s="14">
        <v>0</v>
      </c>
      <c r="FT237" s="14">
        <v>9.27</v>
      </c>
      <c r="FU237" s="14">
        <v>18.16</v>
      </c>
      <c r="FW237" s="14">
        <v>1</v>
      </c>
      <c r="FX237" s="14">
        <v>9.5</v>
      </c>
      <c r="FY237" s="14">
        <v>6</v>
      </c>
      <c r="FZ237" s="14">
        <v>25</v>
      </c>
      <c r="GA237" s="14">
        <v>59.269999999999996</v>
      </c>
      <c r="GC237" s="14">
        <v>10.25</v>
      </c>
      <c r="GD237" s="14">
        <v>31.88</v>
      </c>
      <c r="GF237" s="14">
        <v>9</v>
      </c>
      <c r="GH237" s="14">
        <v>1.94</v>
      </c>
      <c r="GJ237" s="14">
        <v>1</v>
      </c>
      <c r="GL237" s="14">
        <v>1</v>
      </c>
      <c r="GM237" s="14">
        <v>9</v>
      </c>
      <c r="GN237" s="14">
        <v>3</v>
      </c>
      <c r="GQ237" s="14">
        <v>1</v>
      </c>
      <c r="GV237" s="14">
        <v>4.4800000000000004</v>
      </c>
      <c r="GZ237" s="14">
        <v>2</v>
      </c>
      <c r="HB237" s="14">
        <v>80.37</v>
      </c>
      <c r="HC237" s="14">
        <v>1</v>
      </c>
      <c r="HG237" s="14">
        <v>4</v>
      </c>
      <c r="HL237" s="14">
        <v>9</v>
      </c>
      <c r="HO237" s="14">
        <v>41.56</v>
      </c>
      <c r="HP237" s="14">
        <v>8.4700000000000006</v>
      </c>
      <c r="HQ237" s="14">
        <v>3</v>
      </c>
      <c r="HS237" s="14">
        <v>43.41</v>
      </c>
      <c r="HW237" s="14">
        <v>3</v>
      </c>
      <c r="HY237" s="14">
        <v>2.67</v>
      </c>
      <c r="HZ237" s="14">
        <v>3</v>
      </c>
      <c r="IC237" s="14">
        <v>2</v>
      </c>
      <c r="ID237" s="14">
        <v>64.95</v>
      </c>
      <c r="IE237" s="26">
        <f t="shared" si="16"/>
        <v>1902.8800000000003</v>
      </c>
      <c r="IF237" s="27">
        <f t="shared" si="17"/>
        <v>529.96999999999991</v>
      </c>
      <c r="IG237" s="27">
        <f t="shared" si="18"/>
        <v>1372.9100000000003</v>
      </c>
      <c r="IH237" s="26">
        <v>1657.3855999999998</v>
      </c>
      <c r="II237" s="27">
        <v>445.66959999999995</v>
      </c>
      <c r="IJ237" s="27">
        <f t="shared" si="19"/>
        <v>1211.7159999999999</v>
      </c>
    </row>
    <row r="238" spans="1:244" x14ac:dyDescent="0.2">
      <c r="A238" s="14" t="s">
        <v>261</v>
      </c>
      <c r="B238" s="14" t="str">
        <f t="shared" si="15"/>
        <v>38</v>
      </c>
      <c r="C238" s="14">
        <v>38001</v>
      </c>
      <c r="D238" s="14" t="s">
        <v>262</v>
      </c>
      <c r="I238" s="14">
        <v>35.04</v>
      </c>
      <c r="K238" s="14">
        <v>71.760000000000005</v>
      </c>
      <c r="N238" s="14">
        <v>153.43</v>
      </c>
      <c r="O238" s="14">
        <v>109.84</v>
      </c>
      <c r="P238" s="14">
        <v>4</v>
      </c>
      <c r="Q238" s="14">
        <v>14</v>
      </c>
      <c r="R238" s="14">
        <v>2</v>
      </c>
      <c r="U238" s="14">
        <v>4.54</v>
      </c>
      <c r="X238" s="14">
        <v>46.59</v>
      </c>
      <c r="Z238" s="14">
        <v>40.78</v>
      </c>
      <c r="AC238" s="14">
        <v>5.81</v>
      </c>
      <c r="AD238" s="14">
        <v>36.49</v>
      </c>
      <c r="AF238" s="14">
        <v>13.33</v>
      </c>
      <c r="AG238" s="14">
        <v>6.35</v>
      </c>
      <c r="AI238" s="14">
        <v>2</v>
      </c>
      <c r="AJ238" s="14">
        <v>96.62</v>
      </c>
      <c r="AN238" s="14">
        <v>20.99</v>
      </c>
      <c r="AR238" s="14">
        <v>37.72</v>
      </c>
      <c r="AV238" s="14">
        <v>3.96</v>
      </c>
      <c r="AY238" s="14">
        <v>1</v>
      </c>
      <c r="BE238" s="14">
        <v>27.96</v>
      </c>
      <c r="BF238" s="14">
        <v>56.82</v>
      </c>
      <c r="BK238" s="14">
        <v>79.289999999999992</v>
      </c>
      <c r="BL238" s="14">
        <v>50.980000000000004</v>
      </c>
      <c r="BM238" s="14">
        <v>0.08</v>
      </c>
      <c r="BN238" s="14">
        <v>33.32</v>
      </c>
      <c r="BW238" s="14">
        <v>106.41</v>
      </c>
      <c r="BX238" s="14">
        <v>14.59</v>
      </c>
      <c r="BZ238" s="14">
        <v>6.96</v>
      </c>
      <c r="CB238" s="14">
        <v>25.82</v>
      </c>
      <c r="CC238" s="14">
        <v>44.19</v>
      </c>
      <c r="CD238" s="14">
        <v>16.93</v>
      </c>
      <c r="CE238" s="14">
        <v>87.94</v>
      </c>
      <c r="CH238" s="14">
        <v>3</v>
      </c>
      <c r="CM238" s="14">
        <v>1</v>
      </c>
      <c r="CN238" s="14">
        <v>1</v>
      </c>
      <c r="CR238" s="14">
        <v>3</v>
      </c>
      <c r="CT238" s="14">
        <v>54.76</v>
      </c>
      <c r="CU238" s="14">
        <v>7.61</v>
      </c>
      <c r="CV238" s="14">
        <v>55.14</v>
      </c>
      <c r="CW238" s="14">
        <v>50.92</v>
      </c>
      <c r="CZ238" s="14">
        <v>1</v>
      </c>
      <c r="DA238" s="14">
        <v>4.74</v>
      </c>
      <c r="DC238" s="14">
        <v>3</v>
      </c>
      <c r="DD238" s="14">
        <v>1</v>
      </c>
      <c r="DE238" s="14">
        <v>0</v>
      </c>
      <c r="DF238" s="14">
        <v>41.11</v>
      </c>
      <c r="DI238" s="14">
        <v>8.02</v>
      </c>
      <c r="DJ238" s="14">
        <v>8</v>
      </c>
      <c r="DK238" s="14">
        <v>107.38000000000001</v>
      </c>
      <c r="DL238" s="14">
        <v>149.26</v>
      </c>
      <c r="DM238" s="14">
        <v>14.59</v>
      </c>
      <c r="DN238" s="14">
        <v>4.8599999999999994</v>
      </c>
      <c r="DO238" s="14">
        <v>75</v>
      </c>
      <c r="DP238" s="14">
        <v>21.92</v>
      </c>
      <c r="DQ238" s="14">
        <v>3</v>
      </c>
      <c r="DR238" s="14">
        <v>60.25</v>
      </c>
      <c r="DS238" s="14">
        <v>5.9</v>
      </c>
      <c r="DT238" s="14">
        <v>180.87</v>
      </c>
      <c r="DU238" s="14">
        <v>64.509999999999991</v>
      </c>
      <c r="DV238" s="14">
        <v>5.25</v>
      </c>
      <c r="DW238" s="14">
        <v>13.95</v>
      </c>
      <c r="DX238" s="14">
        <v>63.17</v>
      </c>
      <c r="DY238" s="14">
        <v>1</v>
      </c>
      <c r="DZ238" s="14">
        <v>82.64</v>
      </c>
      <c r="EA238" s="14">
        <v>63.65</v>
      </c>
      <c r="EB238" s="14">
        <v>18.61</v>
      </c>
      <c r="EC238" s="14">
        <v>7</v>
      </c>
      <c r="ED238" s="14">
        <v>54.69</v>
      </c>
      <c r="EE238" s="14">
        <v>17.060000000000002</v>
      </c>
      <c r="EF238" s="14">
        <v>198.06</v>
      </c>
      <c r="EG238" s="14">
        <v>35.549999999999997</v>
      </c>
      <c r="EK238" s="14">
        <v>2</v>
      </c>
      <c r="EL238" s="14">
        <v>91.36999999999999</v>
      </c>
      <c r="ER238" s="14">
        <v>6</v>
      </c>
      <c r="ES238" s="14">
        <v>52.660000000000004</v>
      </c>
      <c r="ET238" s="14">
        <v>49.58</v>
      </c>
      <c r="EV238" s="14">
        <v>4.9800000000000004</v>
      </c>
      <c r="EW238" s="14">
        <v>5.51</v>
      </c>
      <c r="EZ238" s="14">
        <v>247.64</v>
      </c>
      <c r="FA238" s="14">
        <v>1</v>
      </c>
      <c r="FB238" s="14">
        <v>118.71</v>
      </c>
      <c r="FC238" s="14">
        <v>6.98</v>
      </c>
      <c r="FM238" s="14">
        <v>39.700000000000003</v>
      </c>
      <c r="FN238" s="14">
        <v>12.89</v>
      </c>
      <c r="FO238" s="14">
        <v>7.06</v>
      </c>
      <c r="FP238" s="14">
        <v>75.7</v>
      </c>
      <c r="FT238" s="14">
        <v>11</v>
      </c>
      <c r="FU238" s="14">
        <v>36.269999999999996</v>
      </c>
      <c r="FW238" s="14">
        <v>6</v>
      </c>
      <c r="FX238" s="14">
        <v>65.289999999999992</v>
      </c>
      <c r="FY238" s="14">
        <v>10.98</v>
      </c>
      <c r="FZ238" s="14">
        <v>26.91</v>
      </c>
      <c r="GA238" s="14">
        <v>48.5</v>
      </c>
      <c r="GC238" s="14">
        <v>25.91</v>
      </c>
      <c r="GD238" s="14">
        <v>63</v>
      </c>
      <c r="GE238" s="14">
        <v>6</v>
      </c>
      <c r="GF238" s="14">
        <v>2</v>
      </c>
      <c r="GH238" s="14">
        <v>1</v>
      </c>
      <c r="GI238" s="14">
        <v>1</v>
      </c>
      <c r="GJ238" s="14">
        <v>8.25</v>
      </c>
      <c r="GK238" s="14">
        <v>1.8</v>
      </c>
      <c r="GL238" s="14">
        <v>1</v>
      </c>
      <c r="GM238" s="14">
        <v>24.22</v>
      </c>
      <c r="GN238" s="14">
        <v>13</v>
      </c>
      <c r="GQ238" s="14">
        <v>3</v>
      </c>
      <c r="GT238" s="14">
        <v>164.29000000000002</v>
      </c>
      <c r="GV238" s="14">
        <v>6</v>
      </c>
      <c r="HA238" s="14">
        <v>1</v>
      </c>
      <c r="HB238" s="14">
        <v>61.97</v>
      </c>
      <c r="HC238" s="14">
        <v>13.46</v>
      </c>
      <c r="HD238" s="14">
        <v>2</v>
      </c>
      <c r="HG238" s="14">
        <v>16.989999999999998</v>
      </c>
      <c r="HH238" s="14">
        <v>8.67</v>
      </c>
      <c r="HL238" s="14">
        <v>13.98</v>
      </c>
      <c r="HM238" s="14">
        <v>6.36</v>
      </c>
      <c r="HO238" s="14">
        <v>58.459999999999994</v>
      </c>
      <c r="HP238" s="14">
        <v>20.83</v>
      </c>
      <c r="HQ238" s="14">
        <v>6.75</v>
      </c>
      <c r="HR238" s="14">
        <v>8.1999999999999993</v>
      </c>
      <c r="HS238" s="14">
        <v>229.66000000000003</v>
      </c>
      <c r="HU238" s="14">
        <v>112.34</v>
      </c>
      <c r="HV238" s="14">
        <v>4.6100000000000003</v>
      </c>
      <c r="HX238" s="14">
        <v>5.7</v>
      </c>
      <c r="HY238" s="14">
        <v>9.99</v>
      </c>
      <c r="HZ238" s="14">
        <v>10.83</v>
      </c>
      <c r="IC238" s="14">
        <v>17.04</v>
      </c>
      <c r="ID238" s="14">
        <v>284.83</v>
      </c>
      <c r="IE238" s="26">
        <f t="shared" si="16"/>
        <v>4889.8799999999965</v>
      </c>
      <c r="IF238" s="27">
        <f t="shared" si="17"/>
        <v>1443.7100000000005</v>
      </c>
      <c r="IG238" s="27">
        <f t="shared" si="18"/>
        <v>3446.169999999996</v>
      </c>
      <c r="IH238" s="26">
        <v>4791.2864</v>
      </c>
      <c r="II238" s="27">
        <v>1687.9064000000008</v>
      </c>
      <c r="IJ238" s="27">
        <f t="shared" si="19"/>
        <v>3103.3799999999992</v>
      </c>
    </row>
    <row r="239" spans="1:244" x14ac:dyDescent="0.2">
      <c r="A239" s="14" t="s">
        <v>261</v>
      </c>
      <c r="B239" s="14" t="str">
        <f t="shared" si="15"/>
        <v>38</v>
      </c>
      <c r="C239" s="14">
        <v>38003</v>
      </c>
      <c r="D239" s="14" t="s">
        <v>265</v>
      </c>
      <c r="F239" s="14">
        <v>12.21</v>
      </c>
      <c r="I239" s="14">
        <v>1</v>
      </c>
      <c r="N239" s="14">
        <v>8.5</v>
      </c>
      <c r="O239" s="14">
        <v>58.569999999999993</v>
      </c>
      <c r="W239" s="14">
        <v>22.880000000000003</v>
      </c>
      <c r="X239" s="14">
        <v>72</v>
      </c>
      <c r="Z239" s="14">
        <v>29.970000000000002</v>
      </c>
      <c r="AA239" s="14">
        <v>1</v>
      </c>
      <c r="AD239" s="14">
        <v>32.880000000000003</v>
      </c>
      <c r="AF239" s="14">
        <v>5.98</v>
      </c>
      <c r="AG239" s="14">
        <v>6</v>
      </c>
      <c r="AJ239" s="14">
        <v>8</v>
      </c>
      <c r="AL239" s="14">
        <v>6.29</v>
      </c>
      <c r="AR239" s="14">
        <v>70.900000000000006</v>
      </c>
      <c r="AS239" s="14">
        <v>1</v>
      </c>
      <c r="AT239" s="14">
        <v>92.36999999999999</v>
      </c>
      <c r="AX239" s="14">
        <v>11.21</v>
      </c>
      <c r="AY239" s="14">
        <v>4</v>
      </c>
      <c r="BF239" s="14">
        <v>229.01999999999998</v>
      </c>
      <c r="BK239" s="14">
        <v>158.6</v>
      </c>
      <c r="BL239" s="14">
        <v>21.650000000000002</v>
      </c>
      <c r="BR239" s="14">
        <v>0</v>
      </c>
      <c r="BS239" s="14">
        <v>11.44</v>
      </c>
      <c r="BU239" s="14">
        <v>9.01</v>
      </c>
      <c r="BZ239" s="14">
        <v>2</v>
      </c>
      <c r="CA239" s="14">
        <v>5.22</v>
      </c>
      <c r="CB239" s="14">
        <v>21.18</v>
      </c>
      <c r="CC239" s="14">
        <v>34.92</v>
      </c>
      <c r="CD239" s="14">
        <v>3</v>
      </c>
      <c r="CE239" s="14">
        <v>100.31</v>
      </c>
      <c r="CL239" s="14">
        <v>1</v>
      </c>
      <c r="CM239" s="14">
        <v>1.72</v>
      </c>
      <c r="CN239" s="14">
        <v>1</v>
      </c>
      <c r="CR239" s="14">
        <v>4</v>
      </c>
      <c r="CS239" s="14">
        <v>1</v>
      </c>
      <c r="CT239" s="14">
        <v>112.88</v>
      </c>
      <c r="CU239" s="14">
        <v>85.199999999999989</v>
      </c>
      <c r="CV239" s="14">
        <v>18.96</v>
      </c>
      <c r="CW239" s="14">
        <v>2.4</v>
      </c>
      <c r="DA239" s="14">
        <v>15</v>
      </c>
      <c r="DC239" s="14">
        <v>13.5</v>
      </c>
      <c r="DD239" s="14">
        <v>2</v>
      </c>
      <c r="DE239" s="14">
        <v>1</v>
      </c>
      <c r="DF239" s="14">
        <v>45.89</v>
      </c>
      <c r="DJ239" s="14">
        <v>13.28</v>
      </c>
      <c r="DK239" s="14">
        <v>110.30000000000001</v>
      </c>
      <c r="DL239" s="14">
        <v>94.22</v>
      </c>
      <c r="DM239" s="14">
        <v>50.92</v>
      </c>
      <c r="DN239" s="14">
        <v>3</v>
      </c>
      <c r="DO239" s="14">
        <v>51.42</v>
      </c>
      <c r="DP239" s="14">
        <v>6</v>
      </c>
      <c r="DQ239" s="14">
        <v>3</v>
      </c>
      <c r="DR239" s="14">
        <v>48.81</v>
      </c>
      <c r="DS239" s="14">
        <v>7.8000000000000007</v>
      </c>
      <c r="DT239" s="14">
        <v>20.400000000000002</v>
      </c>
      <c r="DU239" s="14">
        <v>3.84</v>
      </c>
      <c r="DV239" s="14">
        <v>5</v>
      </c>
      <c r="DW239" s="14">
        <v>8.26</v>
      </c>
      <c r="DX239" s="14">
        <v>35.11</v>
      </c>
      <c r="DY239" s="14">
        <v>4.3499999999999996</v>
      </c>
      <c r="DZ239" s="14">
        <v>118.18</v>
      </c>
      <c r="EA239" s="14">
        <v>47.03</v>
      </c>
      <c r="EB239" s="14">
        <v>6</v>
      </c>
      <c r="EC239" s="14">
        <v>4</v>
      </c>
      <c r="ED239" s="14">
        <v>32.519999999999996</v>
      </c>
      <c r="EE239" s="14">
        <v>12</v>
      </c>
      <c r="EF239" s="14">
        <v>79.28</v>
      </c>
      <c r="EG239" s="14">
        <v>20.83</v>
      </c>
      <c r="EH239" s="14">
        <v>1</v>
      </c>
      <c r="EK239" s="14">
        <v>42.95</v>
      </c>
      <c r="EL239" s="14">
        <v>74.480000000000018</v>
      </c>
      <c r="ES239" s="14">
        <v>8.31</v>
      </c>
      <c r="ET239" s="14">
        <v>32.08</v>
      </c>
      <c r="EV239" s="14">
        <v>14.66</v>
      </c>
      <c r="EW239" s="14">
        <v>3.35</v>
      </c>
      <c r="EZ239" s="14">
        <v>138.86000000000001</v>
      </c>
      <c r="FB239" s="14">
        <v>76.75</v>
      </c>
      <c r="FC239" s="14">
        <v>2</v>
      </c>
      <c r="FM239" s="14">
        <v>4</v>
      </c>
      <c r="FN239" s="14">
        <v>18.55</v>
      </c>
      <c r="FP239" s="14">
        <v>55.17</v>
      </c>
      <c r="FT239" s="14">
        <v>4</v>
      </c>
      <c r="FU239" s="14">
        <v>24</v>
      </c>
      <c r="FW239" s="14">
        <v>7</v>
      </c>
      <c r="FX239" s="14">
        <v>58.75</v>
      </c>
      <c r="FY239" s="14">
        <v>8</v>
      </c>
      <c r="FZ239" s="14">
        <v>14</v>
      </c>
      <c r="GA239" s="14">
        <v>37.75</v>
      </c>
      <c r="GC239" s="14">
        <v>9.0399999999999991</v>
      </c>
      <c r="GD239" s="14">
        <v>40</v>
      </c>
      <c r="GE239" s="14">
        <v>1</v>
      </c>
      <c r="GH239" s="14">
        <v>1</v>
      </c>
      <c r="GI239" s="14">
        <v>2.92</v>
      </c>
      <c r="GJ239" s="14">
        <v>4.2</v>
      </c>
      <c r="GK239" s="14">
        <v>4.92</v>
      </c>
      <c r="GM239" s="14">
        <v>17.95</v>
      </c>
      <c r="GN239" s="14">
        <v>3</v>
      </c>
      <c r="GQ239" s="14">
        <v>3</v>
      </c>
      <c r="GT239" s="14">
        <v>25.72</v>
      </c>
      <c r="GV239" s="14">
        <v>4.9400000000000004</v>
      </c>
      <c r="GW239" s="14">
        <v>1</v>
      </c>
      <c r="HB239" s="14">
        <v>6.98</v>
      </c>
      <c r="HG239" s="14">
        <v>4.7300000000000004</v>
      </c>
      <c r="HL239" s="14">
        <v>13.49</v>
      </c>
      <c r="HO239" s="14">
        <v>59.599999999999994</v>
      </c>
      <c r="HP239" s="14">
        <v>14</v>
      </c>
      <c r="HS239" s="14">
        <v>80.819999999999993</v>
      </c>
      <c r="HY239" s="14">
        <v>9.61</v>
      </c>
      <c r="HZ239" s="14">
        <v>12.5</v>
      </c>
      <c r="IA239" s="14">
        <v>10.039999999999999</v>
      </c>
      <c r="IC239" s="14">
        <v>1</v>
      </c>
      <c r="ID239" s="14">
        <v>78.319999999999993</v>
      </c>
      <c r="IE239" s="26">
        <f t="shared" si="16"/>
        <v>3167.6499999999996</v>
      </c>
      <c r="IF239" s="27">
        <f t="shared" si="17"/>
        <v>1287.5600000000002</v>
      </c>
      <c r="IG239" s="27">
        <f t="shared" si="18"/>
        <v>1880.0899999999995</v>
      </c>
      <c r="IH239" s="26">
        <v>2701.8495999999996</v>
      </c>
      <c r="II239" s="27">
        <v>1170.1096</v>
      </c>
      <c r="IJ239" s="27">
        <f t="shared" si="19"/>
        <v>1531.7399999999996</v>
      </c>
    </row>
    <row r="240" spans="1:244" x14ac:dyDescent="0.2">
      <c r="A240" s="14" t="s">
        <v>261</v>
      </c>
      <c r="B240" s="14" t="str">
        <f t="shared" si="15"/>
        <v>38</v>
      </c>
      <c r="C240" s="14">
        <v>38004</v>
      </c>
      <c r="D240" s="14" t="s">
        <v>266</v>
      </c>
      <c r="I240" s="14">
        <v>49.81</v>
      </c>
      <c r="K240" s="14">
        <v>6.42</v>
      </c>
      <c r="N240" s="14">
        <v>46.7</v>
      </c>
      <c r="O240" s="14">
        <v>121.82000000000001</v>
      </c>
      <c r="P240" s="14">
        <v>10.5</v>
      </c>
      <c r="W240" s="14">
        <v>13.98</v>
      </c>
      <c r="X240" s="14">
        <v>74.11</v>
      </c>
      <c r="Y240" s="14">
        <v>1</v>
      </c>
      <c r="Z240" s="14">
        <v>13.51</v>
      </c>
      <c r="AA240" s="14">
        <v>4</v>
      </c>
      <c r="AB240" s="14">
        <v>16.82</v>
      </c>
      <c r="AC240" s="14">
        <v>8.6999999999999993</v>
      </c>
      <c r="AD240" s="14">
        <v>88.75</v>
      </c>
      <c r="AF240" s="14">
        <v>19.12</v>
      </c>
      <c r="AG240" s="14">
        <v>35.799999999999997</v>
      </c>
      <c r="AK240" s="14">
        <v>3.2</v>
      </c>
      <c r="AM240" s="14">
        <v>3.92</v>
      </c>
      <c r="AR240" s="14">
        <v>44.21</v>
      </c>
      <c r="AX240" s="14">
        <v>0</v>
      </c>
      <c r="AY240" s="14">
        <v>7</v>
      </c>
      <c r="AZ240" s="14">
        <v>11</v>
      </c>
      <c r="BA240" s="14">
        <v>4.29</v>
      </c>
      <c r="BB240" s="14">
        <v>151.01</v>
      </c>
      <c r="BF240" s="14">
        <v>87.28</v>
      </c>
      <c r="BK240" s="14">
        <v>452.72</v>
      </c>
      <c r="BL240" s="14">
        <v>18</v>
      </c>
      <c r="BM240" s="14">
        <v>19.28</v>
      </c>
      <c r="BN240" s="14">
        <v>24</v>
      </c>
      <c r="BR240" s="14">
        <v>70.19</v>
      </c>
      <c r="BU240" s="14">
        <v>90.77000000000001</v>
      </c>
      <c r="BZ240" s="14">
        <v>69.789999999999992</v>
      </c>
      <c r="CA240" s="14">
        <v>92.86</v>
      </c>
      <c r="CB240" s="14">
        <v>327.73</v>
      </c>
      <c r="CC240" s="14">
        <v>41.43</v>
      </c>
      <c r="CD240" s="14">
        <v>5</v>
      </c>
      <c r="CE240" s="14">
        <v>399.78999999999996</v>
      </c>
      <c r="CF240" s="14">
        <v>1171.81</v>
      </c>
      <c r="CH240" s="14">
        <v>20.22</v>
      </c>
      <c r="CL240" s="14">
        <v>1</v>
      </c>
      <c r="CM240" s="14">
        <v>11</v>
      </c>
      <c r="CN240" s="14">
        <v>1</v>
      </c>
      <c r="CR240" s="14">
        <v>6</v>
      </c>
      <c r="CS240" s="14">
        <v>77.52</v>
      </c>
      <c r="CT240" s="14">
        <v>65.17</v>
      </c>
      <c r="CU240" s="14">
        <v>64.759999999999991</v>
      </c>
      <c r="CV240" s="14">
        <v>10.58</v>
      </c>
      <c r="CW240" s="14">
        <v>37.36</v>
      </c>
      <c r="CZ240" s="14">
        <v>12.71</v>
      </c>
      <c r="DA240" s="14">
        <v>99.51</v>
      </c>
      <c r="DC240" s="14">
        <v>12.75</v>
      </c>
      <c r="DF240" s="14">
        <v>223.49</v>
      </c>
      <c r="DG240" s="14">
        <v>1</v>
      </c>
      <c r="DI240" s="14">
        <v>2.81</v>
      </c>
      <c r="DJ240" s="14">
        <v>24.13</v>
      </c>
      <c r="DK240" s="14">
        <v>268.01</v>
      </c>
      <c r="DL240" s="14">
        <v>245.66</v>
      </c>
      <c r="DM240" s="14">
        <v>38.72</v>
      </c>
      <c r="DN240" s="14">
        <v>51.93</v>
      </c>
      <c r="DO240" s="14">
        <v>118.17</v>
      </c>
      <c r="DP240" s="14">
        <v>37.950000000000003</v>
      </c>
      <c r="DQ240" s="14">
        <v>3</v>
      </c>
      <c r="DR240" s="14">
        <v>180.98000000000002</v>
      </c>
      <c r="DS240" s="14">
        <v>17.439999999999998</v>
      </c>
      <c r="DT240" s="14">
        <v>102.96000000000001</v>
      </c>
      <c r="DU240" s="14">
        <v>91.07</v>
      </c>
      <c r="DV240" s="14">
        <v>81.67</v>
      </c>
      <c r="DW240" s="14">
        <v>27.56</v>
      </c>
      <c r="DX240" s="14">
        <v>174.73000000000002</v>
      </c>
      <c r="DY240" s="14">
        <v>24</v>
      </c>
      <c r="DZ240" s="14">
        <v>388.28</v>
      </c>
      <c r="EA240" s="14">
        <v>132.19999999999999</v>
      </c>
      <c r="EB240" s="14">
        <v>12</v>
      </c>
      <c r="EC240" s="14">
        <v>33.08</v>
      </c>
      <c r="ED240" s="14">
        <v>113.56</v>
      </c>
      <c r="EE240" s="14">
        <v>56.679999999999993</v>
      </c>
      <c r="EF240" s="14">
        <v>371.12</v>
      </c>
      <c r="EG240" s="14">
        <v>75.400000000000006</v>
      </c>
      <c r="EH240" s="14">
        <v>56.84</v>
      </c>
      <c r="EK240" s="14">
        <v>22.41</v>
      </c>
      <c r="EL240" s="14">
        <v>184.62</v>
      </c>
      <c r="ER240" s="14">
        <v>13.29</v>
      </c>
      <c r="ES240" s="14">
        <v>15.76</v>
      </c>
      <c r="ET240" s="14">
        <v>64.81</v>
      </c>
      <c r="EV240" s="14">
        <v>20.82</v>
      </c>
      <c r="EW240" s="14">
        <v>1.31</v>
      </c>
      <c r="EZ240" s="14">
        <v>454.87</v>
      </c>
      <c r="FA240" s="14">
        <v>68.849999999999994</v>
      </c>
      <c r="FB240" s="14">
        <v>186.22</v>
      </c>
      <c r="FC240" s="14">
        <v>5</v>
      </c>
      <c r="FE240" s="14">
        <v>17.88</v>
      </c>
      <c r="FF240" s="14">
        <v>2</v>
      </c>
      <c r="FL240" s="14">
        <v>1</v>
      </c>
      <c r="FM240" s="14">
        <v>115.53999999999999</v>
      </c>
      <c r="FN240" s="14">
        <v>66.13000000000001</v>
      </c>
      <c r="FP240" s="14">
        <v>423.30999999999995</v>
      </c>
      <c r="FQ240" s="14">
        <v>3.67</v>
      </c>
      <c r="FT240" s="14">
        <v>25.1</v>
      </c>
      <c r="FU240" s="14">
        <v>94.72999999999999</v>
      </c>
      <c r="FW240" s="14">
        <v>13</v>
      </c>
      <c r="FX240" s="14">
        <v>151.54000000000002</v>
      </c>
      <c r="FY240" s="14">
        <v>36.83</v>
      </c>
      <c r="FZ240" s="14">
        <v>72.84</v>
      </c>
      <c r="GA240" s="14">
        <v>106.96</v>
      </c>
      <c r="GC240" s="14">
        <v>34.25</v>
      </c>
      <c r="GD240" s="14">
        <v>87.37</v>
      </c>
      <c r="GE240" s="14">
        <v>5.54</v>
      </c>
      <c r="GF240" s="14">
        <v>3</v>
      </c>
      <c r="GH240" s="14">
        <v>22.65</v>
      </c>
      <c r="GI240" s="14">
        <v>5</v>
      </c>
      <c r="GJ240" s="14">
        <v>34.260000000000005</v>
      </c>
      <c r="GK240" s="14">
        <v>9.2100000000000009</v>
      </c>
      <c r="GL240" s="14">
        <v>14.19</v>
      </c>
      <c r="GM240" s="14">
        <v>70.490000000000009</v>
      </c>
      <c r="GN240" s="14">
        <v>12</v>
      </c>
      <c r="GO240" s="14">
        <v>2.04</v>
      </c>
      <c r="GP240" s="14">
        <v>9.33</v>
      </c>
      <c r="GQ240" s="14">
        <v>13.1</v>
      </c>
      <c r="GT240" s="14">
        <v>751.63</v>
      </c>
      <c r="GV240" s="14">
        <v>12.59</v>
      </c>
      <c r="GW240" s="14">
        <v>6</v>
      </c>
      <c r="GX240" s="14">
        <v>2.61</v>
      </c>
      <c r="GY240" s="14">
        <v>1</v>
      </c>
      <c r="HB240" s="14">
        <v>112.28999999999999</v>
      </c>
      <c r="HC240" s="14">
        <v>15</v>
      </c>
      <c r="HD240" s="14">
        <v>6.98</v>
      </c>
      <c r="HE240" s="14">
        <v>6.94</v>
      </c>
      <c r="HF240" s="14">
        <v>0</v>
      </c>
      <c r="HG240" s="14">
        <v>29.36</v>
      </c>
      <c r="HL240" s="14">
        <v>55.41</v>
      </c>
      <c r="HO240" s="14">
        <v>143.29000000000002</v>
      </c>
      <c r="HP240" s="14">
        <v>47.38</v>
      </c>
      <c r="HU240" s="14">
        <v>20.79</v>
      </c>
      <c r="HW240" s="14">
        <v>17.3</v>
      </c>
      <c r="HY240" s="14">
        <v>64.09</v>
      </c>
      <c r="HZ240" s="14">
        <v>15.2</v>
      </c>
      <c r="IA240" s="14">
        <v>14.54</v>
      </c>
      <c r="IB240" s="14">
        <v>7</v>
      </c>
      <c r="IC240" s="14">
        <v>8.9600000000000009</v>
      </c>
      <c r="ID240" s="14">
        <v>271.45</v>
      </c>
      <c r="IE240" s="26">
        <f t="shared" si="16"/>
        <v>11081.070000000007</v>
      </c>
      <c r="IF240" s="27">
        <f t="shared" si="17"/>
        <v>4025.9</v>
      </c>
      <c r="IG240" s="27">
        <f t="shared" si="18"/>
        <v>7055.1700000000073</v>
      </c>
      <c r="IH240" s="26">
        <v>8557.8563999999988</v>
      </c>
      <c r="II240" s="27">
        <v>3604.422399999999</v>
      </c>
      <c r="IJ240" s="27">
        <f t="shared" si="19"/>
        <v>4953.4339999999993</v>
      </c>
    </row>
    <row r="241" spans="1:244" x14ac:dyDescent="0.2">
      <c r="A241" s="14" t="s">
        <v>263</v>
      </c>
      <c r="B241" s="14" t="str">
        <f t="shared" si="15"/>
        <v>38</v>
      </c>
      <c r="C241" s="14">
        <v>38005</v>
      </c>
      <c r="D241" s="14" t="s">
        <v>267</v>
      </c>
      <c r="F241" s="14">
        <v>2</v>
      </c>
      <c r="K241" s="14">
        <v>343.99</v>
      </c>
      <c r="N241" s="14">
        <v>23.54</v>
      </c>
      <c r="O241" s="14">
        <v>31.97</v>
      </c>
      <c r="P241" s="14">
        <v>1</v>
      </c>
      <c r="R241" s="14">
        <v>1</v>
      </c>
      <c r="V241" s="14">
        <v>2</v>
      </c>
      <c r="X241" s="14">
        <v>71.650000000000006</v>
      </c>
      <c r="AA241" s="14">
        <v>25.07</v>
      </c>
      <c r="AD241" s="14">
        <v>29.92</v>
      </c>
      <c r="AG241" s="14">
        <v>1</v>
      </c>
      <c r="AS241" s="14">
        <v>3</v>
      </c>
      <c r="AX241" s="14">
        <v>6</v>
      </c>
      <c r="AY241" s="14">
        <v>2.17</v>
      </c>
      <c r="BC241" s="14">
        <v>3.5</v>
      </c>
      <c r="BE241" s="14">
        <v>38.82</v>
      </c>
      <c r="BF241" s="14">
        <v>26.82</v>
      </c>
      <c r="BN241" s="14">
        <v>6</v>
      </c>
      <c r="BT241" s="14">
        <v>0</v>
      </c>
      <c r="BU241" s="14">
        <v>1</v>
      </c>
      <c r="BY241" s="14">
        <v>3.87</v>
      </c>
      <c r="CE241" s="14">
        <v>1</v>
      </c>
      <c r="CM241" s="14">
        <v>5.81</v>
      </c>
      <c r="CN241" s="14">
        <v>1</v>
      </c>
      <c r="CR241" s="14">
        <v>42.980000000000004</v>
      </c>
      <c r="CT241" s="14">
        <v>33.980000000000004</v>
      </c>
      <c r="CV241" s="14">
        <v>31.53</v>
      </c>
      <c r="CY241" s="14">
        <v>115.55</v>
      </c>
      <c r="CZ241" s="14">
        <v>3</v>
      </c>
      <c r="DB241" s="14">
        <v>14.56</v>
      </c>
      <c r="DC241" s="14">
        <v>1</v>
      </c>
      <c r="DF241" s="14">
        <v>20.97</v>
      </c>
      <c r="DJ241" s="14">
        <v>4.82</v>
      </c>
      <c r="DK241" s="14">
        <v>57.010000000000005</v>
      </c>
      <c r="DL241" s="14">
        <v>92.6</v>
      </c>
      <c r="DM241" s="14">
        <v>19.62</v>
      </c>
      <c r="DO241" s="14">
        <v>48.47</v>
      </c>
      <c r="DP241" s="14">
        <v>15</v>
      </c>
      <c r="DQ241" s="14">
        <v>2</v>
      </c>
      <c r="DR241" s="14">
        <v>45.82</v>
      </c>
      <c r="DT241" s="14">
        <v>44.97</v>
      </c>
      <c r="DU241" s="14">
        <v>5.03</v>
      </c>
      <c r="DV241" s="14">
        <v>2.42</v>
      </c>
      <c r="DW241" s="14">
        <v>9</v>
      </c>
      <c r="DX241" s="14">
        <v>17.16</v>
      </c>
      <c r="DY241" s="14">
        <v>6.78</v>
      </c>
      <c r="DZ241" s="14">
        <v>109.63999999999999</v>
      </c>
      <c r="EA241" s="14">
        <v>44.38</v>
      </c>
      <c r="EB241" s="14">
        <v>18.149999999999999</v>
      </c>
      <c r="EC241" s="14">
        <v>3.61</v>
      </c>
      <c r="ED241" s="14">
        <v>34.54</v>
      </c>
      <c r="EE241" s="14">
        <v>17.189999999999998</v>
      </c>
      <c r="EF241" s="14">
        <v>101.69999999999999</v>
      </c>
      <c r="EG241" s="14">
        <v>29.95</v>
      </c>
      <c r="EH241" s="14">
        <v>1</v>
      </c>
      <c r="EK241" s="14">
        <v>6.59</v>
      </c>
      <c r="EL241" s="14">
        <v>118.33</v>
      </c>
      <c r="ES241" s="14">
        <v>5.42</v>
      </c>
      <c r="ET241" s="14">
        <v>24.229999999999997</v>
      </c>
      <c r="EV241" s="14">
        <v>5.3</v>
      </c>
      <c r="EW241" s="14">
        <v>7.72</v>
      </c>
      <c r="EZ241" s="14">
        <v>98.04</v>
      </c>
      <c r="FA241" s="14">
        <v>12.46</v>
      </c>
      <c r="FB241" s="14">
        <v>69.52000000000001</v>
      </c>
      <c r="FE241" s="14">
        <v>1</v>
      </c>
      <c r="FG241" s="14">
        <v>4.92</v>
      </c>
      <c r="FL241" s="14">
        <v>7.05</v>
      </c>
      <c r="FM241" s="14">
        <v>4.54</v>
      </c>
      <c r="FN241" s="14">
        <v>22.55</v>
      </c>
      <c r="FP241" s="14">
        <v>39.49</v>
      </c>
      <c r="FT241" s="14">
        <v>3</v>
      </c>
      <c r="FU241" s="14">
        <v>42.98</v>
      </c>
      <c r="FW241" s="14">
        <v>5</v>
      </c>
      <c r="FX241" s="14">
        <v>51.07</v>
      </c>
      <c r="FY241" s="14">
        <v>2</v>
      </c>
      <c r="FZ241" s="14">
        <v>13.58</v>
      </c>
      <c r="GA241" s="14">
        <v>35.909999999999997</v>
      </c>
      <c r="GC241" s="14">
        <v>1</v>
      </c>
      <c r="GD241" s="14">
        <v>32.769999999999996</v>
      </c>
      <c r="GE241" s="14">
        <v>6</v>
      </c>
      <c r="GH241" s="14">
        <v>1.75</v>
      </c>
      <c r="GJ241" s="14">
        <v>4</v>
      </c>
      <c r="GK241" s="14">
        <v>2</v>
      </c>
      <c r="GM241" s="14">
        <v>11.58</v>
      </c>
      <c r="GN241" s="14">
        <v>2</v>
      </c>
      <c r="GO241" s="14">
        <v>3</v>
      </c>
      <c r="GT241" s="14">
        <v>2.54</v>
      </c>
      <c r="GV241" s="14">
        <v>1</v>
      </c>
      <c r="HB241" s="14">
        <v>17.55</v>
      </c>
      <c r="HC241" s="14">
        <v>3.12</v>
      </c>
      <c r="HF241" s="14">
        <v>9.75</v>
      </c>
      <c r="HG241" s="14">
        <v>9.4600000000000009</v>
      </c>
      <c r="HL241" s="14">
        <v>3.35</v>
      </c>
      <c r="HO241" s="14">
        <v>57.95</v>
      </c>
      <c r="HP241" s="14">
        <v>9.8800000000000008</v>
      </c>
      <c r="HS241" s="14">
        <v>33.81</v>
      </c>
      <c r="HT241" s="14">
        <v>0.08</v>
      </c>
      <c r="HY241" s="14">
        <v>5.94</v>
      </c>
      <c r="HZ241" s="14">
        <v>7</v>
      </c>
      <c r="IA241" s="14">
        <v>6.58</v>
      </c>
      <c r="IB241" s="14">
        <v>1</v>
      </c>
      <c r="IC241" s="14">
        <v>4</v>
      </c>
      <c r="ID241" s="14">
        <v>80.070000000000007</v>
      </c>
      <c r="IE241" s="26">
        <f t="shared" si="16"/>
        <v>2524.4399999999996</v>
      </c>
      <c r="IF241" s="27">
        <f t="shared" si="17"/>
        <v>872.7299999999999</v>
      </c>
      <c r="IG241" s="27">
        <f t="shared" si="18"/>
        <v>1651.7099999999996</v>
      </c>
      <c r="IH241" s="26">
        <v>2768.5552000000002</v>
      </c>
      <c r="II241" s="27">
        <v>1448.0132000000006</v>
      </c>
      <c r="IJ241" s="27">
        <f t="shared" si="19"/>
        <v>1320.5419999999997</v>
      </c>
    </row>
    <row r="242" spans="1:244" x14ac:dyDescent="0.2">
      <c r="A242" s="14" t="s">
        <v>263</v>
      </c>
      <c r="B242" s="14" t="str">
        <f t="shared" si="15"/>
        <v>38</v>
      </c>
      <c r="C242" s="14">
        <v>38006</v>
      </c>
      <c r="D242" s="14" t="s">
        <v>268</v>
      </c>
      <c r="I242" s="14">
        <v>1.85</v>
      </c>
      <c r="J242" s="14">
        <v>1</v>
      </c>
      <c r="K242" s="14">
        <v>1.4</v>
      </c>
      <c r="M242" s="14">
        <v>9.7100000000000009</v>
      </c>
      <c r="N242" s="14">
        <v>2.11</v>
      </c>
      <c r="O242" s="14">
        <v>86.11</v>
      </c>
      <c r="V242" s="14">
        <v>1</v>
      </c>
      <c r="W242" s="14">
        <v>7</v>
      </c>
      <c r="X242" s="14">
        <v>4.68</v>
      </c>
      <c r="AD242" s="14">
        <v>19.61</v>
      </c>
      <c r="AF242" s="14">
        <v>6.21</v>
      </c>
      <c r="AG242" s="14">
        <v>2</v>
      </c>
      <c r="AS242" s="14">
        <v>4</v>
      </c>
      <c r="AX242" s="14">
        <v>6.47</v>
      </c>
      <c r="AY242" s="14">
        <v>13</v>
      </c>
      <c r="BF242" s="14">
        <v>28.06</v>
      </c>
      <c r="BK242" s="14">
        <v>0.33</v>
      </c>
      <c r="BM242" s="14">
        <v>22.89</v>
      </c>
      <c r="BN242" s="14">
        <v>1</v>
      </c>
      <c r="BT242" s="14">
        <v>5</v>
      </c>
      <c r="BZ242" s="14">
        <v>1</v>
      </c>
      <c r="CC242" s="14">
        <v>1</v>
      </c>
      <c r="CI242" s="14">
        <v>1.27</v>
      </c>
      <c r="CL242" s="14">
        <v>31.15</v>
      </c>
      <c r="CM242" s="14">
        <v>1</v>
      </c>
      <c r="CS242" s="14">
        <v>6.12</v>
      </c>
      <c r="CT242" s="14">
        <v>22.05</v>
      </c>
      <c r="CU242" s="14">
        <v>4</v>
      </c>
      <c r="CV242" s="14">
        <v>4.3499999999999996</v>
      </c>
      <c r="CW242" s="14">
        <v>24.46</v>
      </c>
      <c r="CY242" s="14">
        <v>9.92</v>
      </c>
      <c r="CZ242" s="14">
        <v>4</v>
      </c>
      <c r="DA242" s="14">
        <v>87.81</v>
      </c>
      <c r="DB242" s="14">
        <v>7</v>
      </c>
      <c r="DF242" s="14">
        <v>136.13999999999999</v>
      </c>
      <c r="DI242" s="14">
        <v>5.61</v>
      </c>
      <c r="DJ242" s="14">
        <v>13.57</v>
      </c>
      <c r="DK242" s="14">
        <v>127.17</v>
      </c>
      <c r="DL242" s="14">
        <v>237.93</v>
      </c>
      <c r="DM242" s="14">
        <v>38.65</v>
      </c>
      <c r="DN242" s="14">
        <v>41.03</v>
      </c>
      <c r="DO242" s="14">
        <v>67.319999999999993</v>
      </c>
      <c r="DP242" s="14">
        <v>15</v>
      </c>
      <c r="DQ242" s="14">
        <v>8</v>
      </c>
      <c r="DR242" s="14">
        <v>58.17</v>
      </c>
      <c r="DS242" s="14">
        <v>8.5500000000000007</v>
      </c>
      <c r="DT242" s="14">
        <v>171.65</v>
      </c>
      <c r="DU242" s="14">
        <v>19.91</v>
      </c>
      <c r="DV242" s="14">
        <v>3</v>
      </c>
      <c r="DW242" s="14">
        <v>9.1999999999999993</v>
      </c>
      <c r="DX242" s="14">
        <v>57.510000000000005</v>
      </c>
      <c r="DY242" s="14">
        <v>2</v>
      </c>
      <c r="DZ242" s="14">
        <v>351.19</v>
      </c>
      <c r="EA242" s="14">
        <v>222.17</v>
      </c>
      <c r="EB242" s="14">
        <v>34.950000000000003</v>
      </c>
      <c r="EC242" s="14">
        <v>22.48</v>
      </c>
      <c r="ED242" s="14">
        <v>76.88</v>
      </c>
      <c r="EE242" s="14">
        <v>47.47</v>
      </c>
      <c r="EF242" s="14">
        <v>369.52</v>
      </c>
      <c r="EG242" s="14">
        <v>177.99</v>
      </c>
      <c r="EH242" s="14">
        <v>5.6</v>
      </c>
      <c r="EK242" s="14">
        <v>1</v>
      </c>
      <c r="EL242" s="14">
        <v>53.34</v>
      </c>
      <c r="EN242" s="14">
        <v>15.79</v>
      </c>
      <c r="EP242" s="14">
        <v>4.8499999999999996</v>
      </c>
      <c r="ES242" s="14">
        <v>77.39</v>
      </c>
      <c r="ET242" s="14">
        <v>43.4</v>
      </c>
      <c r="EV242" s="14">
        <v>111.37</v>
      </c>
      <c r="EW242" s="14">
        <v>182.57999999999998</v>
      </c>
      <c r="EX242" s="14">
        <v>2.54</v>
      </c>
      <c r="EZ242" s="14">
        <v>1180.8399999999999</v>
      </c>
      <c r="FA242" s="14">
        <v>2.5499999999999998</v>
      </c>
      <c r="FB242" s="14">
        <v>558.45000000000005</v>
      </c>
      <c r="FE242" s="14">
        <v>4.16</v>
      </c>
      <c r="FI242" s="14">
        <v>5</v>
      </c>
      <c r="FL242" s="14">
        <v>3</v>
      </c>
      <c r="FM242" s="14">
        <v>7</v>
      </c>
      <c r="FN242" s="14">
        <v>22.55</v>
      </c>
      <c r="FO242" s="14">
        <v>1</v>
      </c>
      <c r="FP242" s="14">
        <v>87.22</v>
      </c>
      <c r="FQ242" s="14">
        <v>2.67</v>
      </c>
      <c r="FT242" s="14">
        <v>2</v>
      </c>
      <c r="FU242" s="14">
        <v>22.3</v>
      </c>
      <c r="FW242" s="14">
        <v>23</v>
      </c>
      <c r="FX242" s="14">
        <v>144.57999999999998</v>
      </c>
      <c r="FY242" s="14">
        <v>168.69</v>
      </c>
      <c r="FZ242" s="14">
        <v>38.58</v>
      </c>
      <c r="GA242" s="14">
        <v>91.36</v>
      </c>
      <c r="GB242" s="14">
        <v>1.81</v>
      </c>
      <c r="GC242" s="14">
        <v>16.61</v>
      </c>
      <c r="GD242" s="14">
        <v>55.94</v>
      </c>
      <c r="GE242" s="14">
        <v>6</v>
      </c>
      <c r="GF242" s="14">
        <v>6.78</v>
      </c>
      <c r="GH242" s="14">
        <v>4.21</v>
      </c>
      <c r="GJ242" s="14">
        <v>5</v>
      </c>
      <c r="GK242" s="14">
        <v>2</v>
      </c>
      <c r="GL242" s="14">
        <v>1</v>
      </c>
      <c r="GM242" s="14">
        <v>21.71</v>
      </c>
      <c r="GN242" s="14">
        <v>4</v>
      </c>
      <c r="GO242" s="14">
        <v>0.98</v>
      </c>
      <c r="GP242" s="14">
        <v>5</v>
      </c>
      <c r="GQ242" s="14">
        <v>1</v>
      </c>
      <c r="GT242" s="14">
        <v>0.85</v>
      </c>
      <c r="GV242" s="14">
        <v>11.43</v>
      </c>
      <c r="GW242" s="14">
        <v>18.649999999999999</v>
      </c>
      <c r="HB242" s="14">
        <v>64.52</v>
      </c>
      <c r="HC242" s="14">
        <v>20.82</v>
      </c>
      <c r="HF242" s="14">
        <v>1</v>
      </c>
      <c r="HG242" s="14">
        <v>70.45</v>
      </c>
      <c r="HL242" s="14">
        <v>7</v>
      </c>
      <c r="HO242" s="14">
        <v>51.9</v>
      </c>
      <c r="HP242" s="14">
        <v>15</v>
      </c>
      <c r="HQ242" s="14">
        <v>15.99</v>
      </c>
      <c r="HS242" s="14">
        <v>10.61</v>
      </c>
      <c r="HV242" s="14">
        <v>137.87</v>
      </c>
      <c r="HW242" s="14">
        <v>6.52</v>
      </c>
      <c r="HX242" s="14">
        <v>5.55</v>
      </c>
      <c r="HY242" s="14">
        <v>21.9</v>
      </c>
      <c r="HZ242" s="14">
        <v>3</v>
      </c>
      <c r="IA242" s="14">
        <v>127.57</v>
      </c>
      <c r="IB242" s="14">
        <v>1</v>
      </c>
      <c r="IC242" s="14">
        <v>11.55</v>
      </c>
      <c r="ID242" s="14">
        <v>247.41999999999996</v>
      </c>
      <c r="IE242" s="26">
        <f t="shared" si="16"/>
        <v>6597.0699999999979</v>
      </c>
      <c r="IF242" s="27">
        <f t="shared" si="17"/>
        <v>428.56000000000012</v>
      </c>
      <c r="IG242" s="27">
        <f t="shared" si="18"/>
        <v>6168.5099999999975</v>
      </c>
      <c r="IH242" s="26">
        <v>8128.4588000000012</v>
      </c>
      <c r="II242" s="27">
        <v>514.00279999999998</v>
      </c>
      <c r="IJ242" s="27">
        <f t="shared" si="19"/>
        <v>7614.456000000001</v>
      </c>
    </row>
    <row r="243" spans="1:244" x14ac:dyDescent="0.2">
      <c r="A243" s="14" t="s">
        <v>263</v>
      </c>
      <c r="B243" s="14" t="str">
        <f t="shared" si="15"/>
        <v>38</v>
      </c>
      <c r="C243" s="14">
        <v>38007</v>
      </c>
      <c r="D243" s="14" t="s">
        <v>269</v>
      </c>
      <c r="K243" s="14">
        <v>6</v>
      </c>
      <c r="O243" s="14">
        <v>98.72</v>
      </c>
      <c r="Q243" s="14">
        <v>3</v>
      </c>
      <c r="W243" s="14">
        <v>1</v>
      </c>
      <c r="X243" s="14">
        <v>83.97</v>
      </c>
      <c r="AA243" s="14">
        <v>11</v>
      </c>
      <c r="AD243" s="14">
        <v>5.98</v>
      </c>
      <c r="AG243" s="14">
        <v>7.97</v>
      </c>
      <c r="AN243" s="14">
        <v>3</v>
      </c>
      <c r="AP243" s="14">
        <v>13</v>
      </c>
      <c r="AR243" s="14">
        <v>22.01</v>
      </c>
      <c r="AX243" s="14">
        <v>2</v>
      </c>
      <c r="AY243" s="14">
        <v>6</v>
      </c>
      <c r="BF243" s="14">
        <v>3.93</v>
      </c>
      <c r="BJ243" s="14">
        <v>32.020000000000003</v>
      </c>
      <c r="BK243" s="14">
        <v>52.97</v>
      </c>
      <c r="BL243" s="14">
        <v>1</v>
      </c>
      <c r="BM243" s="14">
        <v>2</v>
      </c>
      <c r="BN243" s="14">
        <v>1</v>
      </c>
      <c r="BP243" s="14">
        <v>1</v>
      </c>
      <c r="BU243" s="14">
        <v>26.64</v>
      </c>
      <c r="BZ243" s="14">
        <v>3.94</v>
      </c>
      <c r="CB243" s="14">
        <v>179.45</v>
      </c>
      <c r="CC243" s="14">
        <v>94.490000000000009</v>
      </c>
      <c r="CE243" s="14">
        <v>1616.54</v>
      </c>
      <c r="CN243" s="14">
        <v>2.38</v>
      </c>
      <c r="CR243" s="14">
        <v>11</v>
      </c>
      <c r="CS243" s="14">
        <v>7.08</v>
      </c>
      <c r="CT243" s="14">
        <v>20.190000000000001</v>
      </c>
      <c r="CU243" s="14">
        <v>1</v>
      </c>
      <c r="CW243" s="14">
        <v>5.83</v>
      </c>
      <c r="CY243" s="14">
        <v>4.2</v>
      </c>
      <c r="DA243" s="14">
        <v>10.73</v>
      </c>
      <c r="DB243" s="14">
        <v>12.92</v>
      </c>
      <c r="DC243" s="14">
        <v>62.17</v>
      </c>
      <c r="DE243" s="14">
        <v>0</v>
      </c>
      <c r="DF243" s="14">
        <v>56.09</v>
      </c>
      <c r="DJ243" s="14">
        <v>17.3</v>
      </c>
      <c r="DK243" s="14">
        <v>103.83000000000001</v>
      </c>
      <c r="DL243" s="14">
        <v>81.539999999999992</v>
      </c>
      <c r="DM243" s="14">
        <v>1</v>
      </c>
      <c r="DN243" s="14">
        <v>14.02</v>
      </c>
      <c r="DO243" s="14">
        <v>64.789999999999992</v>
      </c>
      <c r="DP243" s="14">
        <v>15.25</v>
      </c>
      <c r="DQ243" s="14">
        <v>2</v>
      </c>
      <c r="DR243" s="14">
        <v>70.31</v>
      </c>
      <c r="DS243" s="14">
        <v>3.64</v>
      </c>
      <c r="DT243" s="14">
        <v>40.04</v>
      </c>
      <c r="DU243" s="14">
        <v>14.17</v>
      </c>
      <c r="DW243" s="14">
        <v>2</v>
      </c>
      <c r="DX243" s="14">
        <v>68.47999999999999</v>
      </c>
      <c r="DZ243" s="14">
        <v>177.20999999999998</v>
      </c>
      <c r="EA243" s="14">
        <v>72.73</v>
      </c>
      <c r="EB243" s="14">
        <v>17.170000000000002</v>
      </c>
      <c r="EC243" s="14">
        <v>2</v>
      </c>
      <c r="ED243" s="14">
        <v>39.299999999999997</v>
      </c>
      <c r="EE243" s="14">
        <v>16.07</v>
      </c>
      <c r="EF243" s="14">
        <v>147.43</v>
      </c>
      <c r="EG243" s="14">
        <v>23.75</v>
      </c>
      <c r="EH243" s="14">
        <v>6</v>
      </c>
      <c r="EK243" s="14">
        <v>11.57</v>
      </c>
      <c r="EL243" s="14">
        <v>59.550000000000004</v>
      </c>
      <c r="ES243" s="14">
        <v>22.63</v>
      </c>
      <c r="ET243" s="14">
        <v>39.93</v>
      </c>
      <c r="EV243" s="14">
        <v>1</v>
      </c>
      <c r="EW243" s="14">
        <v>1</v>
      </c>
      <c r="EZ243" s="14">
        <v>175.31</v>
      </c>
      <c r="FA243" s="14">
        <v>34.68</v>
      </c>
      <c r="FB243" s="14">
        <v>89.329999999999984</v>
      </c>
      <c r="FD243" s="14">
        <v>1</v>
      </c>
      <c r="FE243" s="14">
        <v>1</v>
      </c>
      <c r="FL243" s="14">
        <v>2</v>
      </c>
      <c r="FM243" s="14">
        <v>6.53</v>
      </c>
      <c r="FN243" s="14">
        <v>22.17</v>
      </c>
      <c r="FP243" s="14">
        <v>60.989999999999995</v>
      </c>
      <c r="FQ243" s="14">
        <v>0</v>
      </c>
      <c r="FT243" s="14">
        <v>2</v>
      </c>
      <c r="FU243" s="14">
        <v>47.7</v>
      </c>
      <c r="FW243" s="14">
        <v>4</v>
      </c>
      <c r="FX243" s="14">
        <v>28.81</v>
      </c>
      <c r="FY243" s="14">
        <v>8.5</v>
      </c>
      <c r="FZ243" s="14">
        <v>13</v>
      </c>
      <c r="GA243" s="14">
        <v>47.47</v>
      </c>
      <c r="GC243" s="14">
        <v>15.66</v>
      </c>
      <c r="GD243" s="14">
        <v>44.099999999999994</v>
      </c>
      <c r="GE243" s="14">
        <v>7.42</v>
      </c>
      <c r="GF243" s="14">
        <v>0.71</v>
      </c>
      <c r="GH243" s="14">
        <v>4</v>
      </c>
      <c r="GI243" s="14">
        <v>0.65</v>
      </c>
      <c r="GJ243" s="14">
        <v>4</v>
      </c>
      <c r="GK243" s="14">
        <v>1</v>
      </c>
      <c r="GL243" s="14">
        <v>2</v>
      </c>
      <c r="GM243" s="14">
        <v>21.15</v>
      </c>
      <c r="GN243" s="14">
        <v>5</v>
      </c>
      <c r="GP243" s="14">
        <v>1</v>
      </c>
      <c r="GT243" s="14">
        <v>49.230000000000004</v>
      </c>
      <c r="GV243" s="14">
        <v>2</v>
      </c>
      <c r="HA243" s="14">
        <v>11.64</v>
      </c>
      <c r="HB243" s="14">
        <v>38.56</v>
      </c>
      <c r="HC243" s="14">
        <v>4</v>
      </c>
      <c r="HD243" s="14">
        <v>0.75</v>
      </c>
      <c r="HE243" s="14">
        <v>39.74</v>
      </c>
      <c r="HG243" s="14">
        <v>15.870000000000001</v>
      </c>
      <c r="HJ243" s="14">
        <v>1</v>
      </c>
      <c r="HL243" s="14">
        <v>8</v>
      </c>
      <c r="HM243" s="14">
        <v>4.18</v>
      </c>
      <c r="HO243" s="14">
        <v>58.6</v>
      </c>
      <c r="HP243" s="14">
        <v>22</v>
      </c>
      <c r="HQ243" s="14">
        <v>1</v>
      </c>
      <c r="HS243" s="14">
        <v>168.95</v>
      </c>
      <c r="HU243" s="14">
        <v>11.73</v>
      </c>
      <c r="HW243" s="14">
        <v>2</v>
      </c>
      <c r="HY243" s="14">
        <v>14.77</v>
      </c>
      <c r="HZ243" s="14">
        <v>13.149999999999999</v>
      </c>
      <c r="IA243" s="14">
        <v>4.08</v>
      </c>
      <c r="IC243" s="14">
        <v>4</v>
      </c>
      <c r="ID243" s="14">
        <v>127.63000000000001</v>
      </c>
      <c r="IE243" s="26">
        <f t="shared" si="16"/>
        <v>4861.9900000000007</v>
      </c>
      <c r="IF243" s="27">
        <f t="shared" si="17"/>
        <v>2416.13</v>
      </c>
      <c r="IG243" s="27">
        <f t="shared" si="18"/>
        <v>2445.8600000000006</v>
      </c>
      <c r="IH243" s="26">
        <v>4036.6188000000011</v>
      </c>
      <c r="II243" s="27">
        <v>1869.8408000000002</v>
      </c>
      <c r="IJ243" s="27">
        <f t="shared" si="19"/>
        <v>2166.7780000000012</v>
      </c>
    </row>
    <row r="244" spans="1:244" x14ac:dyDescent="0.2">
      <c r="A244" s="14" t="s">
        <v>261</v>
      </c>
      <c r="B244" s="14" t="str">
        <f t="shared" si="15"/>
        <v>38</v>
      </c>
      <c r="C244" s="14">
        <v>38008</v>
      </c>
      <c r="D244" s="14" t="s">
        <v>270</v>
      </c>
      <c r="F244" s="14">
        <v>5.04</v>
      </c>
      <c r="I244" s="14">
        <v>8</v>
      </c>
      <c r="K244" s="14">
        <v>63.38</v>
      </c>
      <c r="L244" s="14">
        <v>1</v>
      </c>
      <c r="N244" s="14">
        <v>17.23</v>
      </c>
      <c r="O244" s="14">
        <v>536.92000000000007</v>
      </c>
      <c r="P244" s="14">
        <v>73.099999999999994</v>
      </c>
      <c r="R244" s="14">
        <v>11.23</v>
      </c>
      <c r="V244" s="14">
        <v>15.5</v>
      </c>
      <c r="W244" s="14">
        <v>15.73</v>
      </c>
      <c r="X244" s="14">
        <v>426.71999999999997</v>
      </c>
      <c r="Y244" s="14">
        <v>16.89</v>
      </c>
      <c r="Z244" s="14">
        <v>8.6</v>
      </c>
      <c r="AA244" s="14">
        <v>82.38</v>
      </c>
      <c r="AB244" s="14">
        <v>265.34000000000003</v>
      </c>
      <c r="AC244" s="14">
        <v>10.61</v>
      </c>
      <c r="AD244" s="14">
        <v>92.289999999999992</v>
      </c>
      <c r="AE244" s="14">
        <v>78.17</v>
      </c>
      <c r="AF244" s="14">
        <v>41.879999999999995</v>
      </c>
      <c r="AG244" s="14">
        <v>108.09</v>
      </c>
      <c r="AH244" s="14">
        <v>1</v>
      </c>
      <c r="AJ244" s="14">
        <v>1538.21</v>
      </c>
      <c r="AL244" s="14">
        <v>76.06</v>
      </c>
      <c r="AN244" s="14">
        <v>31.5</v>
      </c>
      <c r="AQ244" s="14">
        <v>29.47</v>
      </c>
      <c r="AR244" s="14">
        <v>66.56</v>
      </c>
      <c r="AS244" s="14">
        <v>17.649999999999999</v>
      </c>
      <c r="AV244" s="14">
        <v>4</v>
      </c>
      <c r="AW244" s="14">
        <v>1</v>
      </c>
      <c r="AX244" s="14">
        <v>20.560000000000002</v>
      </c>
      <c r="AY244" s="14">
        <v>9.2899999999999991</v>
      </c>
      <c r="AZ244" s="14">
        <v>63.160000000000004</v>
      </c>
      <c r="BA244" s="14">
        <v>1</v>
      </c>
      <c r="BF244" s="14">
        <v>201.31</v>
      </c>
      <c r="BG244" s="14">
        <v>43.65</v>
      </c>
      <c r="BH244" s="14">
        <v>10</v>
      </c>
      <c r="BJ244" s="14">
        <v>58.510000000000005</v>
      </c>
      <c r="BK244" s="14">
        <v>214.67</v>
      </c>
      <c r="BL244" s="14">
        <v>33.520000000000003</v>
      </c>
      <c r="BM244" s="14">
        <v>30.48</v>
      </c>
      <c r="BN244" s="14">
        <v>12</v>
      </c>
      <c r="BO244" s="14">
        <v>1</v>
      </c>
      <c r="BP244" s="14">
        <v>26.74</v>
      </c>
      <c r="BQ244" s="14">
        <v>1</v>
      </c>
      <c r="BR244" s="14">
        <v>14.45</v>
      </c>
      <c r="BS244" s="14">
        <v>51.37</v>
      </c>
      <c r="BT244" s="14">
        <v>2</v>
      </c>
      <c r="BU244" s="14">
        <v>20</v>
      </c>
      <c r="BW244" s="14">
        <v>19.52</v>
      </c>
      <c r="BZ244" s="14">
        <v>78.13</v>
      </c>
      <c r="CA244" s="14">
        <v>92.86999999999999</v>
      </c>
      <c r="CB244" s="14">
        <v>80.650000000000006</v>
      </c>
      <c r="CC244" s="14">
        <v>29.02</v>
      </c>
      <c r="CD244" s="14">
        <v>48.569999999999993</v>
      </c>
      <c r="CE244" s="14">
        <v>110.89</v>
      </c>
      <c r="CH244" s="14">
        <v>35.75</v>
      </c>
      <c r="CI244" s="14">
        <v>4</v>
      </c>
      <c r="CK244" s="14">
        <v>4</v>
      </c>
      <c r="CL244" s="14">
        <v>11.06</v>
      </c>
      <c r="CM244" s="14">
        <v>36.4</v>
      </c>
      <c r="CN244" s="14">
        <v>7.06</v>
      </c>
      <c r="CO244" s="14">
        <v>5</v>
      </c>
      <c r="CR244" s="14">
        <v>85.92</v>
      </c>
      <c r="CS244" s="14">
        <v>3</v>
      </c>
      <c r="CT244" s="14">
        <v>704.6</v>
      </c>
      <c r="CU244" s="14">
        <v>227.98</v>
      </c>
      <c r="CV244" s="14">
        <v>159.19</v>
      </c>
      <c r="CW244" s="14">
        <v>85.949999999999989</v>
      </c>
      <c r="CX244" s="14">
        <v>48.63</v>
      </c>
      <c r="CY244" s="14">
        <v>229.76000000000002</v>
      </c>
      <c r="CZ244" s="14">
        <v>59.66</v>
      </c>
      <c r="DA244" s="14">
        <v>84.77000000000001</v>
      </c>
      <c r="DB244" s="14">
        <v>82.33</v>
      </c>
      <c r="DC244" s="14">
        <v>44.19</v>
      </c>
      <c r="DD244" s="14">
        <v>31</v>
      </c>
      <c r="DE244" s="14">
        <v>8.5</v>
      </c>
      <c r="DF244" s="14">
        <v>358.68999999999994</v>
      </c>
      <c r="DG244" s="14">
        <v>14.58</v>
      </c>
      <c r="DH244" s="14">
        <v>37.590000000000003</v>
      </c>
      <c r="DI244" s="14">
        <v>5</v>
      </c>
      <c r="DJ244" s="14">
        <v>81.429999999999993</v>
      </c>
      <c r="DK244" s="14">
        <v>1102.08</v>
      </c>
      <c r="DL244" s="14">
        <v>678.54</v>
      </c>
      <c r="DM244" s="14">
        <v>62.180000000000007</v>
      </c>
      <c r="DN244" s="14">
        <v>369.41999999999996</v>
      </c>
      <c r="DO244" s="14">
        <v>654.40000000000009</v>
      </c>
      <c r="DP244" s="14">
        <v>269.42</v>
      </c>
      <c r="DQ244" s="14">
        <v>46.28</v>
      </c>
      <c r="DR244" s="14">
        <v>832.33</v>
      </c>
      <c r="DS244" s="14">
        <v>50.41</v>
      </c>
      <c r="DT244" s="14">
        <v>1142.76</v>
      </c>
      <c r="DU244" s="14">
        <v>339.74</v>
      </c>
      <c r="DV244" s="14">
        <v>142.02999999999997</v>
      </c>
      <c r="DW244" s="14">
        <v>313.74</v>
      </c>
      <c r="DX244" s="14">
        <v>370.21999999999997</v>
      </c>
      <c r="DY244" s="14">
        <v>81.3</v>
      </c>
      <c r="DZ244" s="14">
        <v>1634.5700000000002</v>
      </c>
      <c r="EA244" s="14">
        <v>550.59</v>
      </c>
      <c r="EB244" s="14">
        <v>87.2</v>
      </c>
      <c r="EC244" s="14">
        <v>71.27</v>
      </c>
      <c r="ED244" s="14">
        <v>414.08000000000004</v>
      </c>
      <c r="EE244" s="14">
        <v>333.99</v>
      </c>
      <c r="EF244" s="14">
        <v>1745.1199999999997</v>
      </c>
      <c r="EG244" s="14">
        <v>151.34</v>
      </c>
      <c r="EH244" s="14">
        <v>165.33999999999997</v>
      </c>
      <c r="EI244" s="14">
        <v>25.11</v>
      </c>
      <c r="EJ244" s="14">
        <v>2</v>
      </c>
      <c r="EK244" s="14">
        <v>248.18</v>
      </c>
      <c r="EL244" s="14">
        <v>468.04999999999995</v>
      </c>
      <c r="EN244" s="14">
        <v>3</v>
      </c>
      <c r="ER244" s="14">
        <v>173.07999999999998</v>
      </c>
      <c r="ES244" s="14">
        <v>699.04</v>
      </c>
      <c r="ET244" s="14">
        <v>301.85000000000002</v>
      </c>
      <c r="EU244" s="14">
        <v>49.769999999999996</v>
      </c>
      <c r="EV244" s="14">
        <v>181.10000000000002</v>
      </c>
      <c r="EW244" s="14">
        <v>92.990000000000009</v>
      </c>
      <c r="EY244" s="14">
        <v>42.89</v>
      </c>
      <c r="EZ244" s="14">
        <v>2023.8100000000002</v>
      </c>
      <c r="FA244" s="14">
        <v>485.21000000000004</v>
      </c>
      <c r="FB244" s="14">
        <v>1077.6400000000001</v>
      </c>
      <c r="FC244" s="14">
        <v>54.3</v>
      </c>
      <c r="FE244" s="14">
        <v>62.739999999999995</v>
      </c>
      <c r="FF244" s="14">
        <v>3</v>
      </c>
      <c r="FG244" s="14">
        <v>2.69</v>
      </c>
      <c r="FI244" s="14">
        <v>102.75</v>
      </c>
      <c r="FL244" s="14">
        <v>28.08</v>
      </c>
      <c r="FM244" s="14">
        <v>342.28999999999996</v>
      </c>
      <c r="FN244" s="14">
        <v>472.69</v>
      </c>
      <c r="FO244" s="14">
        <v>8.0399999999999991</v>
      </c>
      <c r="FP244" s="14">
        <v>582.52</v>
      </c>
      <c r="FQ244" s="14">
        <v>3.5</v>
      </c>
      <c r="FR244" s="14">
        <v>16.46</v>
      </c>
      <c r="FS244" s="14">
        <v>43.01</v>
      </c>
      <c r="FT244" s="14">
        <v>101.84</v>
      </c>
      <c r="FU244" s="14">
        <v>413.39000000000004</v>
      </c>
      <c r="FW244" s="14">
        <v>64.849999999999994</v>
      </c>
      <c r="FX244" s="14">
        <v>527.86</v>
      </c>
      <c r="FY244" s="14">
        <v>216.1</v>
      </c>
      <c r="FZ244" s="14">
        <v>781.72</v>
      </c>
      <c r="GA244" s="14">
        <v>915.33999999999992</v>
      </c>
      <c r="GB244" s="14">
        <v>20</v>
      </c>
      <c r="GC244" s="14">
        <v>257.78000000000003</v>
      </c>
      <c r="GD244" s="14">
        <v>899.02</v>
      </c>
      <c r="GE244" s="14">
        <v>125.85</v>
      </c>
      <c r="GF244" s="14">
        <v>95.14</v>
      </c>
      <c r="GG244" s="14">
        <v>15.48</v>
      </c>
      <c r="GH244" s="14">
        <v>85.960000000000008</v>
      </c>
      <c r="GI244" s="14">
        <v>7.86</v>
      </c>
      <c r="GJ244" s="14">
        <v>114.01000000000002</v>
      </c>
      <c r="GK244" s="14">
        <v>34.950000000000003</v>
      </c>
      <c r="GL244" s="14">
        <v>20.69</v>
      </c>
      <c r="GM244" s="14">
        <v>355.38</v>
      </c>
      <c r="GN244" s="14">
        <v>47.69</v>
      </c>
      <c r="GO244" s="14">
        <v>7.49</v>
      </c>
      <c r="GP244" s="14">
        <v>5</v>
      </c>
      <c r="GQ244" s="14">
        <v>106.1</v>
      </c>
      <c r="GS244" s="14">
        <v>1</v>
      </c>
      <c r="GT244" s="14">
        <v>1010.89</v>
      </c>
      <c r="GV244" s="14">
        <v>73.099999999999994</v>
      </c>
      <c r="GW244" s="14">
        <v>32.24</v>
      </c>
      <c r="GX244" s="14">
        <v>203.61</v>
      </c>
      <c r="GZ244" s="14">
        <v>161.37</v>
      </c>
      <c r="HA244" s="14">
        <v>16.61</v>
      </c>
      <c r="HB244" s="14">
        <v>1484.28</v>
      </c>
      <c r="HC244" s="14">
        <v>37.47</v>
      </c>
      <c r="HD244" s="14">
        <v>63.2</v>
      </c>
      <c r="HF244" s="14">
        <v>53.78</v>
      </c>
      <c r="HG244" s="14">
        <v>310.88</v>
      </c>
      <c r="HH244" s="14">
        <v>45.849999999999994</v>
      </c>
      <c r="HJ244" s="14">
        <v>1.54</v>
      </c>
      <c r="HK244" s="14">
        <v>1</v>
      </c>
      <c r="HL244" s="14">
        <v>275.55</v>
      </c>
      <c r="HM244" s="14">
        <v>3</v>
      </c>
      <c r="HN244" s="14">
        <v>293.16000000000003</v>
      </c>
      <c r="HO244" s="14">
        <v>1024.23</v>
      </c>
      <c r="HP244" s="14">
        <v>347.12999999999994</v>
      </c>
      <c r="HQ244" s="14">
        <v>8.41</v>
      </c>
      <c r="HS244" s="14">
        <v>987.34999999999991</v>
      </c>
      <c r="HT244" s="14">
        <v>26.42</v>
      </c>
      <c r="HU244" s="14">
        <v>45.18</v>
      </c>
      <c r="HV244" s="14">
        <v>539.12</v>
      </c>
      <c r="HW244" s="14">
        <v>70.95</v>
      </c>
      <c r="HX244" s="14">
        <v>1</v>
      </c>
      <c r="HY244" s="14">
        <v>72.669999999999987</v>
      </c>
      <c r="HZ244" s="14">
        <v>141.22</v>
      </c>
      <c r="IA244" s="14">
        <v>67.17</v>
      </c>
      <c r="IB244" s="14">
        <v>33.28</v>
      </c>
      <c r="IC244" s="14">
        <v>140.57</v>
      </c>
      <c r="ID244" s="14">
        <v>1596.69</v>
      </c>
      <c r="IE244" s="26">
        <f t="shared" si="16"/>
        <v>40967.509999999995</v>
      </c>
      <c r="IF244" s="27">
        <f t="shared" si="17"/>
        <v>6863.12</v>
      </c>
      <c r="IG244" s="27">
        <f t="shared" si="18"/>
        <v>34104.389999999992</v>
      </c>
      <c r="IH244" s="26">
        <v>36728.607999999993</v>
      </c>
      <c r="II244" s="27">
        <v>7059.7300000000014</v>
      </c>
      <c r="IJ244" s="27">
        <f t="shared" si="19"/>
        <v>29668.87799999999</v>
      </c>
    </row>
    <row r="245" spans="1:244" x14ac:dyDescent="0.2">
      <c r="A245" s="14" t="s">
        <v>263</v>
      </c>
      <c r="B245" s="14" t="str">
        <f t="shared" si="15"/>
        <v>38</v>
      </c>
      <c r="C245" s="14">
        <v>38010</v>
      </c>
      <c r="D245" s="14" t="s">
        <v>272</v>
      </c>
      <c r="O245" s="14">
        <v>3.7</v>
      </c>
      <c r="AD245" s="14">
        <v>1</v>
      </c>
      <c r="BF245" s="14">
        <v>9.4</v>
      </c>
      <c r="BK245" s="14">
        <v>11.33</v>
      </c>
      <c r="BM245" s="14">
        <v>9</v>
      </c>
      <c r="CL245" s="14">
        <v>28.32</v>
      </c>
      <c r="CR245" s="14">
        <v>1</v>
      </c>
      <c r="CT245" s="14">
        <v>2</v>
      </c>
      <c r="CU245" s="14">
        <v>1</v>
      </c>
      <c r="CV245" s="14">
        <v>1</v>
      </c>
      <c r="DB245" s="14">
        <v>20.05</v>
      </c>
      <c r="DF245" s="14">
        <v>7.95</v>
      </c>
      <c r="DK245" s="14">
        <v>4</v>
      </c>
      <c r="DL245" s="14">
        <v>6</v>
      </c>
      <c r="DO245" s="14">
        <v>160.63</v>
      </c>
      <c r="DP245" s="14">
        <v>15.43</v>
      </c>
      <c r="DR245" s="14">
        <v>13</v>
      </c>
      <c r="DZ245" s="14">
        <v>10.42</v>
      </c>
      <c r="EA245" s="14">
        <v>9</v>
      </c>
      <c r="EB245" s="14">
        <v>1</v>
      </c>
      <c r="ED245" s="14">
        <v>7</v>
      </c>
      <c r="EE245" s="14">
        <v>1</v>
      </c>
      <c r="EF245" s="14">
        <v>13.55</v>
      </c>
      <c r="EG245" s="14">
        <v>1</v>
      </c>
      <c r="EL245" s="14">
        <v>13.57</v>
      </c>
      <c r="ET245" s="14">
        <v>3</v>
      </c>
      <c r="EZ245" s="14">
        <v>1.77</v>
      </c>
      <c r="FA245" s="14">
        <v>0.86</v>
      </c>
      <c r="FB245" s="14">
        <v>9.15</v>
      </c>
      <c r="FM245" s="14">
        <v>1</v>
      </c>
      <c r="FP245" s="14">
        <v>2.25</v>
      </c>
      <c r="FU245" s="14">
        <v>3</v>
      </c>
      <c r="GA245" s="14">
        <v>1</v>
      </c>
      <c r="GB245" s="14">
        <v>7.22</v>
      </c>
      <c r="GC245" s="14">
        <v>1</v>
      </c>
      <c r="GD245" s="14">
        <v>4</v>
      </c>
      <c r="GJ245" s="14">
        <v>2</v>
      </c>
      <c r="HC245" s="14">
        <v>1</v>
      </c>
      <c r="HN245" s="14">
        <v>38.200000000000003</v>
      </c>
      <c r="HO245" s="14">
        <v>7.16</v>
      </c>
      <c r="HP245" s="14">
        <v>5.5600000000000005</v>
      </c>
      <c r="HS245" s="14">
        <v>69.25</v>
      </c>
      <c r="HU245" s="14">
        <v>22.84</v>
      </c>
      <c r="HV245" s="14">
        <v>2.42</v>
      </c>
      <c r="HZ245" s="14">
        <v>1</v>
      </c>
      <c r="ID245" s="14">
        <v>6.58</v>
      </c>
      <c r="IE245" s="26">
        <f t="shared" si="16"/>
        <v>541.61</v>
      </c>
      <c r="IF245" s="27">
        <f t="shared" si="17"/>
        <v>87.8</v>
      </c>
      <c r="IG245" s="27">
        <f t="shared" si="18"/>
        <v>453.81</v>
      </c>
      <c r="IH245" s="26">
        <v>580.14639999999997</v>
      </c>
      <c r="II245" s="27">
        <v>109.86240000000004</v>
      </c>
      <c r="IJ245" s="27">
        <f t="shared" si="19"/>
        <v>470.28399999999993</v>
      </c>
    </row>
    <row r="246" spans="1:244" x14ac:dyDescent="0.2">
      <c r="A246" s="14" t="s">
        <v>263</v>
      </c>
      <c r="B246" s="14" t="str">
        <f t="shared" si="15"/>
        <v>38</v>
      </c>
      <c r="C246" s="14">
        <v>38011</v>
      </c>
      <c r="D246" s="14" t="s">
        <v>273</v>
      </c>
      <c r="O246" s="14">
        <v>7.08</v>
      </c>
      <c r="W246" s="14">
        <v>6</v>
      </c>
      <c r="Z246" s="14">
        <v>3</v>
      </c>
      <c r="AA246" s="14">
        <v>14.84</v>
      </c>
      <c r="AD246" s="14">
        <v>2</v>
      </c>
      <c r="AG246" s="14">
        <v>5</v>
      </c>
      <c r="AY246" s="14">
        <v>4</v>
      </c>
      <c r="BE246" s="14">
        <v>41.42</v>
      </c>
      <c r="BF246" s="14">
        <v>17.850000000000001</v>
      </c>
      <c r="BL246" s="14">
        <v>22.8</v>
      </c>
      <c r="BM246" s="14">
        <v>2</v>
      </c>
      <c r="CA246" s="14">
        <v>24.33</v>
      </c>
      <c r="CI246" s="14">
        <v>3.1</v>
      </c>
      <c r="CT246" s="14">
        <v>3</v>
      </c>
      <c r="DE246" s="14">
        <v>0.33</v>
      </c>
      <c r="DF246" s="14">
        <v>11.110000000000001</v>
      </c>
      <c r="DJ246" s="14">
        <v>5.77</v>
      </c>
      <c r="DK246" s="14">
        <v>21.33</v>
      </c>
      <c r="DL246" s="14">
        <v>60.55</v>
      </c>
      <c r="DN246" s="14">
        <v>3.46</v>
      </c>
      <c r="DO246" s="14">
        <v>19.22</v>
      </c>
      <c r="DP246" s="14">
        <v>1</v>
      </c>
      <c r="DR246" s="14">
        <v>15.75</v>
      </c>
      <c r="DS246" s="14">
        <v>1</v>
      </c>
      <c r="DZ246" s="14">
        <v>49.540000000000006</v>
      </c>
      <c r="EA246" s="14">
        <v>19.869999999999997</v>
      </c>
      <c r="ED246" s="14">
        <v>14.66</v>
      </c>
      <c r="EE246" s="14">
        <v>2</v>
      </c>
      <c r="EF246" s="14">
        <v>24.94</v>
      </c>
      <c r="EG246" s="14">
        <v>14.1</v>
      </c>
      <c r="EH246" s="14">
        <v>0</v>
      </c>
      <c r="EL246" s="14">
        <v>24.1</v>
      </c>
      <c r="ES246" s="14">
        <v>0</v>
      </c>
      <c r="ET246" s="14">
        <v>2</v>
      </c>
      <c r="EV246" s="14">
        <v>1</v>
      </c>
      <c r="EW246" s="14">
        <v>1.41</v>
      </c>
      <c r="EZ246" s="14">
        <v>24.34</v>
      </c>
      <c r="FA246" s="14">
        <v>1</v>
      </c>
      <c r="FB246" s="14">
        <v>23.25</v>
      </c>
      <c r="FM246" s="14">
        <v>2</v>
      </c>
      <c r="FN246" s="14">
        <v>1</v>
      </c>
      <c r="FP246" s="14">
        <v>9.93</v>
      </c>
      <c r="FT246" s="14">
        <v>1</v>
      </c>
      <c r="FU246" s="14">
        <v>6</v>
      </c>
      <c r="FW246" s="14">
        <v>1</v>
      </c>
      <c r="FX246" s="14">
        <v>10</v>
      </c>
      <c r="FY246" s="14">
        <v>6</v>
      </c>
      <c r="FZ246" s="14">
        <v>1</v>
      </c>
      <c r="GA246" s="14">
        <v>14.58</v>
      </c>
      <c r="GC246" s="14">
        <v>7</v>
      </c>
      <c r="GD246" s="14">
        <v>7</v>
      </c>
      <c r="GF246" s="14">
        <v>1</v>
      </c>
      <c r="GM246" s="14">
        <v>2</v>
      </c>
      <c r="GQ246" s="14">
        <v>1</v>
      </c>
      <c r="HB246" s="14">
        <v>51.739999999999995</v>
      </c>
      <c r="HC246" s="14">
        <v>3</v>
      </c>
      <c r="HO246" s="14">
        <v>12.55</v>
      </c>
      <c r="HP246" s="14">
        <v>8</v>
      </c>
      <c r="HS246" s="14">
        <v>6.85</v>
      </c>
      <c r="HU246" s="14">
        <v>15.48</v>
      </c>
      <c r="HV246" s="14">
        <v>8.2200000000000006</v>
      </c>
      <c r="HW246" s="14">
        <v>1</v>
      </c>
      <c r="HY246" s="14">
        <v>3.02</v>
      </c>
      <c r="HZ246" s="14">
        <v>2</v>
      </c>
      <c r="IA246" s="14">
        <v>3.18</v>
      </c>
      <c r="ID246" s="14">
        <v>29.12</v>
      </c>
      <c r="IE246" s="26">
        <f t="shared" si="16"/>
        <v>712.82000000000016</v>
      </c>
      <c r="IF246" s="27">
        <f t="shared" si="17"/>
        <v>156.41999999999999</v>
      </c>
      <c r="IG246" s="27">
        <f t="shared" si="18"/>
        <v>556.4000000000002</v>
      </c>
      <c r="IH246" s="26">
        <v>463.32479999999993</v>
      </c>
      <c r="II246" s="27">
        <v>106.89280000000001</v>
      </c>
      <c r="IJ246" s="27">
        <f t="shared" si="19"/>
        <v>356.4319999999999</v>
      </c>
    </row>
    <row r="247" spans="1:244" x14ac:dyDescent="0.2">
      <c r="A247" s="14" t="s">
        <v>261</v>
      </c>
      <c r="B247" s="14" t="str">
        <f t="shared" si="15"/>
        <v>38</v>
      </c>
      <c r="C247" s="14">
        <v>38012</v>
      </c>
      <c r="D247" s="14" t="s">
        <v>274</v>
      </c>
      <c r="K247" s="14">
        <v>11.17</v>
      </c>
      <c r="O247" s="14">
        <v>3.2199999999999998</v>
      </c>
      <c r="Y247" s="14">
        <v>1</v>
      </c>
      <c r="AD247" s="14">
        <v>1</v>
      </c>
      <c r="AR247" s="14">
        <v>119.05</v>
      </c>
      <c r="BF247" s="14">
        <v>1</v>
      </c>
      <c r="CA247" s="14">
        <v>103.76</v>
      </c>
      <c r="CM247" s="14">
        <v>9.5</v>
      </c>
      <c r="DF247" s="14">
        <v>1</v>
      </c>
      <c r="DK247" s="14">
        <v>18.34</v>
      </c>
      <c r="DL247" s="14">
        <v>11</v>
      </c>
      <c r="DM247" s="14">
        <v>3</v>
      </c>
      <c r="DN247" s="14">
        <v>1</v>
      </c>
      <c r="DO247" s="14">
        <v>6.54</v>
      </c>
      <c r="DP247" s="14">
        <v>1</v>
      </c>
      <c r="DR247" s="14">
        <v>9.67</v>
      </c>
      <c r="DT247" s="14">
        <v>22.619999999999997</v>
      </c>
      <c r="DW247" s="14">
        <v>3</v>
      </c>
      <c r="DX247" s="14">
        <v>4.24</v>
      </c>
      <c r="DZ247" s="14">
        <v>7</v>
      </c>
      <c r="EA247" s="14">
        <v>2</v>
      </c>
      <c r="EB247" s="14">
        <v>1</v>
      </c>
      <c r="ED247" s="14">
        <v>8</v>
      </c>
      <c r="EE247" s="14">
        <v>4</v>
      </c>
      <c r="EF247" s="14">
        <v>8.59</v>
      </c>
      <c r="EG247" s="14">
        <v>10.08</v>
      </c>
      <c r="EH247" s="14">
        <v>2</v>
      </c>
      <c r="EL247" s="14">
        <v>19.07</v>
      </c>
      <c r="ET247" s="14">
        <v>2</v>
      </c>
      <c r="EZ247" s="14">
        <v>26.32</v>
      </c>
      <c r="FB247" s="14">
        <v>8.39</v>
      </c>
      <c r="FP247" s="14">
        <v>3.02</v>
      </c>
      <c r="FR247" s="14">
        <v>0</v>
      </c>
      <c r="FT247" s="14">
        <v>1</v>
      </c>
      <c r="FU247" s="14">
        <v>5</v>
      </c>
      <c r="FW247" s="14">
        <v>1</v>
      </c>
      <c r="FX247" s="14">
        <v>4</v>
      </c>
      <c r="FY247" s="14">
        <v>1</v>
      </c>
      <c r="GA247" s="14">
        <v>0.98</v>
      </c>
      <c r="GC247" s="14">
        <v>4.95</v>
      </c>
      <c r="GD247" s="14">
        <v>4</v>
      </c>
      <c r="GF247" s="14">
        <v>2.98</v>
      </c>
      <c r="GJ247" s="14">
        <v>1</v>
      </c>
      <c r="GM247" s="14">
        <v>3</v>
      </c>
      <c r="GT247" s="14">
        <v>0.81</v>
      </c>
      <c r="HC247" s="14">
        <v>2.91</v>
      </c>
      <c r="HG247" s="14">
        <v>7.13</v>
      </c>
      <c r="HO247" s="14">
        <v>3</v>
      </c>
      <c r="HP247" s="14">
        <v>4.71</v>
      </c>
      <c r="HS247" s="14">
        <v>5.88</v>
      </c>
      <c r="HW247" s="14">
        <v>1</v>
      </c>
      <c r="HY247" s="14">
        <v>2</v>
      </c>
      <c r="IC247" s="14">
        <v>1</v>
      </c>
      <c r="ID247" s="14">
        <v>15.379999999999999</v>
      </c>
      <c r="IE247" s="26">
        <f t="shared" si="16"/>
        <v>505.30999999999995</v>
      </c>
      <c r="IF247" s="27">
        <f t="shared" si="17"/>
        <v>249.7</v>
      </c>
      <c r="IG247" s="27">
        <f t="shared" si="18"/>
        <v>255.60999999999996</v>
      </c>
      <c r="IH247" s="26">
        <v>420.94479999999999</v>
      </c>
      <c r="II247" s="27">
        <v>187.96480000000005</v>
      </c>
      <c r="IJ247" s="27">
        <f t="shared" si="19"/>
        <v>232.97999999999993</v>
      </c>
    </row>
    <row r="248" spans="1:244" x14ac:dyDescent="0.2">
      <c r="A248" s="14" t="s">
        <v>263</v>
      </c>
      <c r="B248" s="14" t="str">
        <f t="shared" si="15"/>
        <v>38</v>
      </c>
      <c r="C248" s="14">
        <v>38014</v>
      </c>
      <c r="D248" s="14" t="s">
        <v>276</v>
      </c>
      <c r="J248" s="14">
        <v>19.16</v>
      </c>
      <c r="O248" s="14">
        <v>13.21</v>
      </c>
      <c r="P248" s="14">
        <v>3</v>
      </c>
      <c r="V248" s="14">
        <v>1</v>
      </c>
      <c r="W248" s="14">
        <v>15.31</v>
      </c>
      <c r="X248" s="14">
        <v>37.450000000000003</v>
      </c>
      <c r="AA248" s="14">
        <v>6</v>
      </c>
      <c r="AC248" s="14">
        <v>1</v>
      </c>
      <c r="AD248" s="14">
        <v>4</v>
      </c>
      <c r="AE248" s="14">
        <v>30.3</v>
      </c>
      <c r="AX248" s="14">
        <v>1.31</v>
      </c>
      <c r="AY248" s="14">
        <v>3.98</v>
      </c>
      <c r="BF248" s="14">
        <v>18.12</v>
      </c>
      <c r="BN248" s="14">
        <v>22.14</v>
      </c>
      <c r="CA248" s="14">
        <v>23.01</v>
      </c>
      <c r="CC248" s="14">
        <v>3</v>
      </c>
      <c r="CT248" s="14">
        <v>40.929999999999993</v>
      </c>
      <c r="DC248" s="14">
        <v>7.92</v>
      </c>
      <c r="DF248" s="14">
        <v>44.33</v>
      </c>
      <c r="DI248" s="14">
        <v>1.48</v>
      </c>
      <c r="DJ248" s="14">
        <v>7.74</v>
      </c>
      <c r="DK248" s="14">
        <v>28.08</v>
      </c>
      <c r="DL248" s="14">
        <v>68.990000000000009</v>
      </c>
      <c r="DM248" s="14">
        <v>9.68</v>
      </c>
      <c r="DN248" s="14">
        <v>4.87</v>
      </c>
      <c r="DO248" s="14">
        <v>40.86</v>
      </c>
      <c r="DP248" s="14">
        <v>11</v>
      </c>
      <c r="DR248" s="14">
        <v>6.16</v>
      </c>
      <c r="DS248" s="14">
        <v>1</v>
      </c>
      <c r="DT248" s="14">
        <v>164.76</v>
      </c>
      <c r="DU248" s="14">
        <v>2</v>
      </c>
      <c r="DW248" s="14">
        <v>5.79</v>
      </c>
      <c r="DX248" s="14">
        <v>14.13</v>
      </c>
      <c r="DZ248" s="14">
        <v>67.75</v>
      </c>
      <c r="EA248" s="14">
        <v>27</v>
      </c>
      <c r="EB248" s="14">
        <v>4</v>
      </c>
      <c r="EC248" s="14">
        <v>3</v>
      </c>
      <c r="ED248" s="14">
        <v>19.829999999999998</v>
      </c>
      <c r="EE248" s="14">
        <v>6</v>
      </c>
      <c r="EF248" s="14">
        <v>39.53</v>
      </c>
      <c r="EG248" s="14">
        <v>28.59</v>
      </c>
      <c r="EH248" s="14">
        <v>4</v>
      </c>
      <c r="EL248" s="14">
        <v>18.490000000000002</v>
      </c>
      <c r="ET248" s="14">
        <v>12.25</v>
      </c>
      <c r="EV248" s="14">
        <v>6.12</v>
      </c>
      <c r="EY248" s="14">
        <v>1</v>
      </c>
      <c r="EZ248" s="14">
        <v>47.92</v>
      </c>
      <c r="FB248" s="14">
        <v>21.56</v>
      </c>
      <c r="FM248" s="14">
        <v>4</v>
      </c>
      <c r="FN248" s="14">
        <v>4.79</v>
      </c>
      <c r="FP248" s="14">
        <v>13.33</v>
      </c>
      <c r="FU248" s="14">
        <v>6.48</v>
      </c>
      <c r="FW248" s="14">
        <v>5.07</v>
      </c>
      <c r="FX248" s="14">
        <v>5.15</v>
      </c>
      <c r="FZ248" s="14">
        <v>1</v>
      </c>
      <c r="GA248" s="14">
        <v>10.199999999999999</v>
      </c>
      <c r="GC248" s="14">
        <v>1</v>
      </c>
      <c r="GD248" s="14">
        <v>13.1</v>
      </c>
      <c r="GF248" s="14">
        <v>1</v>
      </c>
      <c r="GK248" s="14">
        <v>2</v>
      </c>
      <c r="GM248" s="14">
        <v>2</v>
      </c>
      <c r="GN248" s="14">
        <v>2</v>
      </c>
      <c r="GQ248" s="14">
        <v>0</v>
      </c>
      <c r="HB248" s="14">
        <v>11.8</v>
      </c>
      <c r="HC248" s="14">
        <v>5.16</v>
      </c>
      <c r="HL248" s="14">
        <v>7</v>
      </c>
      <c r="HO248" s="14">
        <v>26.99</v>
      </c>
      <c r="HP248" s="14">
        <v>4</v>
      </c>
      <c r="HQ248" s="14">
        <v>42.97</v>
      </c>
      <c r="HS248" s="14">
        <v>4.8</v>
      </c>
      <c r="HU248" s="14">
        <v>1.34</v>
      </c>
      <c r="HV248" s="14">
        <v>7.55</v>
      </c>
      <c r="HY248" s="14">
        <v>4.16</v>
      </c>
      <c r="ID248" s="14">
        <v>31.22</v>
      </c>
      <c r="IE248" s="26">
        <f t="shared" si="16"/>
        <v>1186.8600000000001</v>
      </c>
      <c r="IF248" s="27">
        <f t="shared" si="17"/>
        <v>250.84</v>
      </c>
      <c r="IG248" s="27">
        <f t="shared" si="18"/>
        <v>936.0200000000001</v>
      </c>
      <c r="IH248" s="26">
        <v>1114.6239999999998</v>
      </c>
      <c r="II248" s="27">
        <v>218.58400000000003</v>
      </c>
      <c r="IJ248" s="27">
        <f t="shared" si="19"/>
        <v>896.03999999999974</v>
      </c>
    </row>
    <row r="249" spans="1:244" x14ac:dyDescent="0.2">
      <c r="A249" s="14" t="s">
        <v>263</v>
      </c>
      <c r="B249" s="14" t="str">
        <f t="shared" si="15"/>
        <v>38</v>
      </c>
      <c r="C249" s="14">
        <v>38017</v>
      </c>
      <c r="D249" s="14" t="s">
        <v>279</v>
      </c>
      <c r="F249" s="14">
        <v>1.06</v>
      </c>
      <c r="K249" s="14">
        <v>29.55</v>
      </c>
      <c r="N249" s="14">
        <v>3.59</v>
      </c>
      <c r="O249" s="14">
        <v>11.08</v>
      </c>
      <c r="P249" s="14">
        <v>6.43</v>
      </c>
      <c r="X249" s="14">
        <v>34.159999999999997</v>
      </c>
      <c r="AA249" s="14">
        <v>26.15</v>
      </c>
      <c r="AD249" s="14">
        <v>1.19</v>
      </c>
      <c r="AJ249" s="14">
        <v>18.5</v>
      </c>
      <c r="AR249" s="14">
        <v>133.36000000000001</v>
      </c>
      <c r="AX249" s="14">
        <v>0</v>
      </c>
      <c r="AY249" s="14">
        <v>3</v>
      </c>
      <c r="BF249" s="14">
        <v>14.02</v>
      </c>
      <c r="BK249" s="14">
        <v>4.92</v>
      </c>
      <c r="BM249" s="14">
        <v>33.119999999999997</v>
      </c>
      <c r="BY249" s="14">
        <v>137.25</v>
      </c>
      <c r="CB249" s="14">
        <v>554.72</v>
      </c>
      <c r="CD249" s="14">
        <v>18</v>
      </c>
      <c r="CE249" s="14">
        <v>21.849999999999998</v>
      </c>
      <c r="CH249" s="14">
        <v>334.68</v>
      </c>
      <c r="CI249" s="14">
        <v>1.1200000000000001</v>
      </c>
      <c r="CP249" s="14">
        <v>19.23</v>
      </c>
      <c r="CS249" s="14">
        <v>23.83</v>
      </c>
      <c r="CT249" s="14">
        <v>9.85</v>
      </c>
      <c r="CV249" s="14">
        <v>0.96</v>
      </c>
      <c r="DA249" s="14">
        <v>81.37</v>
      </c>
      <c r="DB249" s="14">
        <v>2.56</v>
      </c>
      <c r="DC249" s="14">
        <v>24.88</v>
      </c>
      <c r="DD249" s="14">
        <v>2</v>
      </c>
      <c r="DJ249" s="14">
        <v>1</v>
      </c>
      <c r="DK249" s="14">
        <v>48.739999999999995</v>
      </c>
      <c r="DL249" s="14">
        <v>67.23</v>
      </c>
      <c r="DM249" s="14">
        <v>2</v>
      </c>
      <c r="DN249" s="14">
        <v>1</v>
      </c>
      <c r="DO249" s="14">
        <v>15.31</v>
      </c>
      <c r="DP249" s="14">
        <v>6</v>
      </c>
      <c r="DQ249" s="14">
        <v>1.8</v>
      </c>
      <c r="DR249" s="14">
        <v>20</v>
      </c>
      <c r="DS249" s="14">
        <v>2</v>
      </c>
      <c r="DT249" s="14">
        <v>2</v>
      </c>
      <c r="DX249" s="14">
        <v>5.23</v>
      </c>
      <c r="DZ249" s="14">
        <v>25.259999999999998</v>
      </c>
      <c r="EA249" s="14">
        <v>19.560000000000002</v>
      </c>
      <c r="EB249" s="14">
        <v>1</v>
      </c>
      <c r="EC249" s="14">
        <v>1</v>
      </c>
      <c r="ED249" s="14">
        <v>14</v>
      </c>
      <c r="EE249" s="14">
        <v>5.98</v>
      </c>
      <c r="EF249" s="14">
        <v>22.61</v>
      </c>
      <c r="EG249" s="14">
        <v>30.279999999999998</v>
      </c>
      <c r="EH249" s="14">
        <v>1.1399999999999999</v>
      </c>
      <c r="EK249" s="14">
        <v>1.42</v>
      </c>
      <c r="EL249" s="14">
        <v>19.899999999999999</v>
      </c>
      <c r="ES249" s="14">
        <v>2</v>
      </c>
      <c r="ET249" s="14">
        <v>7</v>
      </c>
      <c r="EV249" s="14">
        <v>11.73</v>
      </c>
      <c r="EW249" s="14">
        <v>3</v>
      </c>
      <c r="EZ249" s="14">
        <v>69.319999999999993</v>
      </c>
      <c r="FA249" s="14">
        <v>2.71</v>
      </c>
      <c r="FB249" s="14">
        <v>44.74</v>
      </c>
      <c r="FE249" s="14">
        <v>1</v>
      </c>
      <c r="FP249" s="14">
        <v>6.42</v>
      </c>
      <c r="FT249" s="14">
        <v>1</v>
      </c>
      <c r="FU249" s="14">
        <v>2</v>
      </c>
      <c r="FW249" s="14">
        <v>4</v>
      </c>
      <c r="FX249" s="14">
        <v>17</v>
      </c>
      <c r="FY249" s="14">
        <v>2</v>
      </c>
      <c r="FZ249" s="14">
        <v>2</v>
      </c>
      <c r="GA249" s="14">
        <v>3</v>
      </c>
      <c r="GC249" s="14">
        <v>2</v>
      </c>
      <c r="GD249" s="14">
        <v>12</v>
      </c>
      <c r="GF249" s="14">
        <v>2</v>
      </c>
      <c r="GH249" s="14">
        <v>3.11</v>
      </c>
      <c r="GJ249" s="14">
        <v>2</v>
      </c>
      <c r="GL249" s="14">
        <v>1</v>
      </c>
      <c r="GM249" s="14">
        <v>4</v>
      </c>
      <c r="GN249" s="14">
        <v>1</v>
      </c>
      <c r="GP249" s="14">
        <v>1</v>
      </c>
      <c r="GQ249" s="14">
        <v>3.04</v>
      </c>
      <c r="GT249" s="14">
        <v>19.21</v>
      </c>
      <c r="HB249" s="14">
        <v>17.329999999999998</v>
      </c>
      <c r="HC249" s="14">
        <v>17.369999999999997</v>
      </c>
      <c r="HD249" s="14">
        <v>1</v>
      </c>
      <c r="HG249" s="14">
        <v>1</v>
      </c>
      <c r="HL249" s="14">
        <v>1</v>
      </c>
      <c r="HN249" s="14">
        <v>5.57</v>
      </c>
      <c r="HO249" s="14">
        <v>10.379999999999999</v>
      </c>
      <c r="HP249" s="14">
        <v>2</v>
      </c>
      <c r="HS249" s="14">
        <v>126.39</v>
      </c>
      <c r="HW249" s="14">
        <v>1</v>
      </c>
      <c r="HY249" s="14">
        <v>3.42</v>
      </c>
      <c r="HZ249" s="14">
        <v>1</v>
      </c>
      <c r="IB249" s="14">
        <v>0.96</v>
      </c>
      <c r="ID249" s="14">
        <v>44.56</v>
      </c>
      <c r="IE249" s="26">
        <f t="shared" si="16"/>
        <v>2329.15</v>
      </c>
      <c r="IF249" s="27">
        <f t="shared" si="17"/>
        <v>1551.37</v>
      </c>
      <c r="IG249" s="27">
        <f t="shared" si="18"/>
        <v>777.7800000000002</v>
      </c>
      <c r="IH249" s="26">
        <v>2086.6648000000014</v>
      </c>
      <c r="II249" s="27">
        <v>1260.8408000000004</v>
      </c>
      <c r="IJ249" s="27">
        <f t="shared" si="19"/>
        <v>825.82400000000098</v>
      </c>
    </row>
    <row r="250" spans="1:244" x14ac:dyDescent="0.2">
      <c r="A250" s="14" t="s">
        <v>261</v>
      </c>
      <c r="B250" s="14" t="str">
        <f t="shared" si="15"/>
        <v>38</v>
      </c>
      <c r="C250" s="14">
        <v>38018</v>
      </c>
      <c r="D250" s="14" t="s">
        <v>280</v>
      </c>
      <c r="K250" s="14">
        <v>4.8600000000000003</v>
      </c>
      <c r="O250" s="14">
        <v>16.61</v>
      </c>
      <c r="W250" s="14">
        <v>2</v>
      </c>
      <c r="X250" s="14">
        <v>4.93</v>
      </c>
      <c r="AD250" s="14">
        <v>9</v>
      </c>
      <c r="AG250" s="14">
        <v>3</v>
      </c>
      <c r="AX250" s="14">
        <v>18.27</v>
      </c>
      <c r="AY250" s="14">
        <v>1</v>
      </c>
      <c r="BB250" s="14">
        <v>245.29</v>
      </c>
      <c r="BF250" s="14">
        <v>45.59</v>
      </c>
      <c r="BK250" s="14">
        <v>13.79</v>
      </c>
      <c r="BP250" s="14">
        <v>31.33</v>
      </c>
      <c r="BS250" s="14">
        <v>0</v>
      </c>
      <c r="CA250" s="14">
        <v>10</v>
      </c>
      <c r="CB250" s="14">
        <v>17.14</v>
      </c>
      <c r="CC250" s="14">
        <v>9</v>
      </c>
      <c r="CE250" s="14">
        <v>39.380000000000003</v>
      </c>
      <c r="CM250" s="14">
        <v>7.07</v>
      </c>
      <c r="CT250" s="14">
        <v>7</v>
      </c>
      <c r="CU250" s="14">
        <v>25.18</v>
      </c>
      <c r="CV250" s="14">
        <v>1</v>
      </c>
      <c r="CZ250" s="14">
        <v>14.2</v>
      </c>
      <c r="DA250" s="14">
        <v>11.79</v>
      </c>
      <c r="DC250" s="14">
        <v>3</v>
      </c>
      <c r="DE250" s="14">
        <v>0</v>
      </c>
      <c r="DF250" s="14">
        <v>43.61</v>
      </c>
      <c r="DH250" s="14">
        <v>18</v>
      </c>
      <c r="DI250" s="14">
        <v>8.41</v>
      </c>
      <c r="DJ250" s="14">
        <v>19.91</v>
      </c>
      <c r="DK250" s="14">
        <v>47.71</v>
      </c>
      <c r="DL250" s="14">
        <v>84.31</v>
      </c>
      <c r="DM250" s="14">
        <v>14.51</v>
      </c>
      <c r="DN250" s="14">
        <v>3</v>
      </c>
      <c r="DO250" s="14">
        <v>26.64</v>
      </c>
      <c r="DP250" s="14">
        <v>7.88</v>
      </c>
      <c r="DQ250" s="14">
        <v>1</v>
      </c>
      <c r="DR250" s="14">
        <v>37.08</v>
      </c>
      <c r="DS250" s="14">
        <v>8.58</v>
      </c>
      <c r="DT250" s="14">
        <v>34.519999999999996</v>
      </c>
      <c r="DU250" s="14">
        <v>3.16</v>
      </c>
      <c r="DW250" s="14">
        <v>7</v>
      </c>
      <c r="DX250" s="14">
        <v>18.489999999999998</v>
      </c>
      <c r="DZ250" s="14">
        <v>47.59</v>
      </c>
      <c r="EA250" s="14">
        <v>22.27</v>
      </c>
      <c r="EB250" s="14">
        <v>9.7200000000000006</v>
      </c>
      <c r="EC250" s="14">
        <v>3</v>
      </c>
      <c r="ED250" s="14">
        <v>8</v>
      </c>
      <c r="EE250" s="14">
        <v>2</v>
      </c>
      <c r="EF250" s="14">
        <v>34.81</v>
      </c>
      <c r="EG250" s="14">
        <v>13.57</v>
      </c>
      <c r="EH250" s="14">
        <v>4</v>
      </c>
      <c r="EK250" s="14">
        <v>3</v>
      </c>
      <c r="EL250" s="14">
        <v>64.87</v>
      </c>
      <c r="EM250" s="14">
        <v>8.08</v>
      </c>
      <c r="ES250" s="14">
        <v>1</v>
      </c>
      <c r="ET250" s="14">
        <v>9.9700000000000006</v>
      </c>
      <c r="EV250" s="14">
        <v>5.39</v>
      </c>
      <c r="EZ250" s="14">
        <v>65.31</v>
      </c>
      <c r="FA250" s="14">
        <v>11.2</v>
      </c>
      <c r="FB250" s="14">
        <v>35.64</v>
      </c>
      <c r="FM250" s="14">
        <v>3</v>
      </c>
      <c r="FN250" s="14">
        <v>3.94</v>
      </c>
      <c r="FP250" s="14">
        <v>18.78</v>
      </c>
      <c r="FT250" s="14">
        <v>3</v>
      </c>
      <c r="FU250" s="14">
        <v>6</v>
      </c>
      <c r="FW250" s="14">
        <v>0</v>
      </c>
      <c r="FX250" s="14">
        <v>9.34</v>
      </c>
      <c r="FY250" s="14">
        <v>8.3099999999999987</v>
      </c>
      <c r="FZ250" s="14">
        <v>3</v>
      </c>
      <c r="GA250" s="14">
        <v>8.9</v>
      </c>
      <c r="GC250" s="14">
        <v>3</v>
      </c>
      <c r="GD250" s="14">
        <v>15</v>
      </c>
      <c r="GE250" s="14">
        <v>4.5999999999999996</v>
      </c>
      <c r="GF250" s="14">
        <v>12.17</v>
      </c>
      <c r="GH250" s="14">
        <v>3</v>
      </c>
      <c r="GI250" s="14">
        <v>1</v>
      </c>
      <c r="GJ250" s="14">
        <v>13.11</v>
      </c>
      <c r="GK250" s="14">
        <v>1</v>
      </c>
      <c r="GL250" s="14">
        <v>1</v>
      </c>
      <c r="GM250" s="14">
        <v>11</v>
      </c>
      <c r="GN250" s="14">
        <v>2</v>
      </c>
      <c r="GT250" s="14">
        <v>0.43</v>
      </c>
      <c r="GV250" s="14">
        <v>2</v>
      </c>
      <c r="HA250" s="14">
        <v>1</v>
      </c>
      <c r="HB250" s="14">
        <v>6.91</v>
      </c>
      <c r="HC250" s="14">
        <v>6.57</v>
      </c>
      <c r="HF250" s="14">
        <v>2</v>
      </c>
      <c r="HG250" s="14">
        <v>29.32</v>
      </c>
      <c r="HL250" s="14">
        <v>4</v>
      </c>
      <c r="HM250" s="14">
        <v>1</v>
      </c>
      <c r="HO250" s="14">
        <v>24.71</v>
      </c>
      <c r="HP250" s="14">
        <v>9</v>
      </c>
      <c r="HS250" s="14">
        <v>43.92</v>
      </c>
      <c r="HV250" s="14">
        <v>0.85</v>
      </c>
      <c r="HW250" s="14">
        <v>4.75</v>
      </c>
      <c r="HY250" s="14">
        <v>6.8</v>
      </c>
      <c r="IA250" s="14">
        <v>2.5099999999999998</v>
      </c>
      <c r="IB250" s="14">
        <v>1</v>
      </c>
      <c r="ID250" s="14">
        <v>52.760000000000005</v>
      </c>
      <c r="IE250" s="26">
        <f t="shared" si="16"/>
        <v>1604.3399999999997</v>
      </c>
      <c r="IF250" s="27">
        <f t="shared" si="17"/>
        <v>540.42999999999995</v>
      </c>
      <c r="IG250" s="27">
        <f t="shared" si="18"/>
        <v>1063.9099999999999</v>
      </c>
      <c r="IH250" s="26">
        <v>1243.2352000000005</v>
      </c>
      <c r="II250" s="27">
        <v>414.41520000000008</v>
      </c>
      <c r="IJ250" s="27">
        <f t="shared" si="19"/>
        <v>828.82000000000039</v>
      </c>
    </row>
    <row r="251" spans="1:244" x14ac:dyDescent="0.2">
      <c r="A251" s="14" t="s">
        <v>261</v>
      </c>
      <c r="B251" s="14" t="str">
        <f t="shared" si="15"/>
        <v>38</v>
      </c>
      <c r="C251" s="14">
        <v>38019</v>
      </c>
      <c r="D251" s="14" t="s">
        <v>281</v>
      </c>
      <c r="O251" s="14">
        <v>28.28</v>
      </c>
      <c r="Q251" s="14">
        <v>3.79</v>
      </c>
      <c r="V251" s="14">
        <v>1</v>
      </c>
      <c r="W251" s="14">
        <v>8.0500000000000007</v>
      </c>
      <c r="X251" s="14">
        <v>14.98</v>
      </c>
      <c r="AG251" s="14">
        <v>7.99</v>
      </c>
      <c r="AP251" s="14">
        <v>7</v>
      </c>
      <c r="AR251" s="14">
        <v>26.560000000000002</v>
      </c>
      <c r="AS251" s="14">
        <v>2</v>
      </c>
      <c r="AX251" s="14">
        <v>2</v>
      </c>
      <c r="AY251" s="14">
        <v>6</v>
      </c>
      <c r="BF251" s="14">
        <v>22.19</v>
      </c>
      <c r="BK251" s="14">
        <v>13.33</v>
      </c>
      <c r="BN251" s="14">
        <v>8</v>
      </c>
      <c r="BU251" s="14">
        <v>2.94</v>
      </c>
      <c r="BW251" s="14">
        <v>1</v>
      </c>
      <c r="BZ251" s="14">
        <v>29.12</v>
      </c>
      <c r="CB251" s="14">
        <v>151.99</v>
      </c>
      <c r="CE251" s="14">
        <v>87.77000000000001</v>
      </c>
      <c r="CL251" s="14">
        <v>13</v>
      </c>
      <c r="CM251" s="14">
        <v>58.44</v>
      </c>
      <c r="CN251" s="14">
        <v>1</v>
      </c>
      <c r="CR251" s="14">
        <v>6</v>
      </c>
      <c r="CT251" s="14">
        <v>17.880000000000003</v>
      </c>
      <c r="CV251" s="14">
        <v>19.989999999999998</v>
      </c>
      <c r="CZ251" s="14">
        <v>2</v>
      </c>
      <c r="DA251" s="14">
        <v>3</v>
      </c>
      <c r="DC251" s="14">
        <v>5</v>
      </c>
      <c r="DF251" s="14">
        <v>21.87</v>
      </c>
      <c r="DH251" s="14">
        <v>38.35</v>
      </c>
      <c r="DJ251" s="14">
        <v>1</v>
      </c>
      <c r="DK251" s="14">
        <v>58.730000000000004</v>
      </c>
      <c r="DL251" s="14">
        <v>68.989999999999995</v>
      </c>
      <c r="DM251" s="14">
        <v>3</v>
      </c>
      <c r="DO251" s="14">
        <v>47.78</v>
      </c>
      <c r="DP251" s="14">
        <v>4</v>
      </c>
      <c r="DR251" s="14">
        <v>36</v>
      </c>
      <c r="DS251" s="14">
        <v>28.35</v>
      </c>
      <c r="DT251" s="14">
        <v>45.72</v>
      </c>
      <c r="DU251" s="14">
        <v>9.2899999999999991</v>
      </c>
      <c r="DW251" s="14">
        <v>9.59</v>
      </c>
      <c r="DX251" s="14">
        <v>16.93</v>
      </c>
      <c r="DZ251" s="14">
        <v>110.96000000000001</v>
      </c>
      <c r="EA251" s="14">
        <v>27.79</v>
      </c>
      <c r="EB251" s="14">
        <v>9.42</v>
      </c>
      <c r="EC251" s="14">
        <v>6</v>
      </c>
      <c r="ED251" s="14">
        <v>20.89</v>
      </c>
      <c r="EE251" s="14">
        <v>13.25</v>
      </c>
      <c r="EF251" s="14">
        <v>107.14</v>
      </c>
      <c r="EG251" s="14">
        <v>24.560000000000002</v>
      </c>
      <c r="EH251" s="14">
        <v>18.350000000000001</v>
      </c>
      <c r="EK251" s="14">
        <v>2</v>
      </c>
      <c r="EL251" s="14">
        <v>11</v>
      </c>
      <c r="ER251" s="14">
        <v>2.13</v>
      </c>
      <c r="ES251" s="14">
        <v>33.69</v>
      </c>
      <c r="ET251" s="14">
        <v>15</v>
      </c>
      <c r="EV251" s="14">
        <v>2.21</v>
      </c>
      <c r="EW251" s="14">
        <v>1</v>
      </c>
      <c r="EZ251" s="14">
        <v>95.96</v>
      </c>
      <c r="FA251" s="14">
        <v>46.91</v>
      </c>
      <c r="FB251" s="14">
        <v>68.41</v>
      </c>
      <c r="FL251" s="14">
        <v>2.04</v>
      </c>
      <c r="FM251" s="14">
        <v>9</v>
      </c>
      <c r="FN251" s="14">
        <v>10.9</v>
      </c>
      <c r="FP251" s="14">
        <v>42.44</v>
      </c>
      <c r="FT251" s="14">
        <v>5</v>
      </c>
      <c r="FU251" s="14">
        <v>14.98</v>
      </c>
      <c r="FW251" s="14">
        <v>2.76</v>
      </c>
      <c r="FX251" s="14">
        <v>24.990000000000002</v>
      </c>
      <c r="FY251" s="14">
        <v>2</v>
      </c>
      <c r="FZ251" s="14">
        <v>12</v>
      </c>
      <c r="GA251" s="14">
        <v>16.920000000000002</v>
      </c>
      <c r="GC251" s="14">
        <v>3.92</v>
      </c>
      <c r="GD251" s="14">
        <v>26</v>
      </c>
      <c r="GE251" s="14">
        <v>3</v>
      </c>
      <c r="GF251" s="14">
        <v>1</v>
      </c>
      <c r="GH251" s="14">
        <v>4</v>
      </c>
      <c r="GJ251" s="14">
        <v>2</v>
      </c>
      <c r="GK251" s="14">
        <v>5</v>
      </c>
      <c r="GM251" s="14">
        <v>7.78</v>
      </c>
      <c r="GN251" s="14">
        <v>3</v>
      </c>
      <c r="GT251" s="14">
        <v>4.9000000000000004</v>
      </c>
      <c r="GV251" s="14">
        <v>3</v>
      </c>
      <c r="GW251" s="14">
        <v>1</v>
      </c>
      <c r="HA251" s="14">
        <v>0.88</v>
      </c>
      <c r="HB251" s="14">
        <v>37.94</v>
      </c>
      <c r="HC251" s="14">
        <v>5.57</v>
      </c>
      <c r="HD251" s="14">
        <v>3.54</v>
      </c>
      <c r="HF251" s="14">
        <v>2</v>
      </c>
      <c r="HG251" s="14">
        <v>29.980000000000004</v>
      </c>
      <c r="HL251" s="14">
        <v>5</v>
      </c>
      <c r="HO251" s="14">
        <v>35.989999999999995</v>
      </c>
      <c r="HP251" s="14">
        <v>7</v>
      </c>
      <c r="HS251" s="14">
        <v>29.31</v>
      </c>
      <c r="HU251" s="14">
        <v>12.96</v>
      </c>
      <c r="HY251" s="14">
        <v>5.58</v>
      </c>
      <c r="HZ251" s="14">
        <v>2</v>
      </c>
      <c r="IA251" s="14">
        <v>3.62</v>
      </c>
      <c r="IC251" s="14">
        <v>1</v>
      </c>
      <c r="ID251" s="14">
        <v>75.53</v>
      </c>
      <c r="IE251" s="26">
        <f t="shared" si="16"/>
        <v>2022.1000000000008</v>
      </c>
      <c r="IF251" s="27">
        <f t="shared" si="17"/>
        <v>550.30000000000007</v>
      </c>
      <c r="IG251" s="27">
        <f t="shared" si="18"/>
        <v>1471.8000000000006</v>
      </c>
      <c r="IH251" s="26">
        <v>1732.4712000000002</v>
      </c>
      <c r="II251" s="27">
        <v>419.43719999999996</v>
      </c>
      <c r="IJ251" s="27">
        <f t="shared" si="19"/>
        <v>1313.0340000000001</v>
      </c>
    </row>
    <row r="252" spans="1:244" x14ac:dyDescent="0.2">
      <c r="A252" s="14" t="s">
        <v>261</v>
      </c>
      <c r="B252" s="14" t="str">
        <f t="shared" si="15"/>
        <v>38</v>
      </c>
      <c r="C252" s="14">
        <v>38022</v>
      </c>
      <c r="D252" s="14" t="s">
        <v>284</v>
      </c>
      <c r="I252" s="14">
        <v>17.920000000000002</v>
      </c>
      <c r="O252" s="14">
        <v>26.25</v>
      </c>
      <c r="P252" s="14">
        <v>1</v>
      </c>
      <c r="R252" s="14">
        <v>6.96</v>
      </c>
      <c r="X252" s="14">
        <v>29.32</v>
      </c>
      <c r="Z252" s="14">
        <v>1</v>
      </c>
      <c r="AA252" s="14">
        <v>5.41</v>
      </c>
      <c r="AD252" s="14">
        <v>10.17</v>
      </c>
      <c r="AF252" s="14">
        <v>46.83</v>
      </c>
      <c r="AM252" s="14">
        <v>14.18</v>
      </c>
      <c r="AX252" s="14">
        <v>4.42</v>
      </c>
      <c r="BF252" s="14">
        <v>28.62</v>
      </c>
      <c r="BK252" s="14">
        <v>31.759999999999998</v>
      </c>
      <c r="BM252" s="14">
        <v>1</v>
      </c>
      <c r="BN252" s="14">
        <v>2.78</v>
      </c>
      <c r="BU252" s="14">
        <v>60.66</v>
      </c>
      <c r="BZ252" s="14">
        <v>8</v>
      </c>
      <c r="CA252" s="14">
        <v>2</v>
      </c>
      <c r="CB252" s="14">
        <v>78.14</v>
      </c>
      <c r="CC252" s="14">
        <v>7.09</v>
      </c>
      <c r="CR252" s="14">
        <v>1</v>
      </c>
      <c r="CT252" s="14">
        <v>11.35</v>
      </c>
      <c r="CU252" s="14">
        <v>28.91</v>
      </c>
      <c r="DA252" s="14">
        <v>3</v>
      </c>
      <c r="DC252" s="14">
        <v>10</v>
      </c>
      <c r="DF252" s="14">
        <v>37.32</v>
      </c>
      <c r="DG252" s="14">
        <v>1</v>
      </c>
      <c r="DJ252" s="14">
        <v>3</v>
      </c>
      <c r="DK252" s="14">
        <v>38.760000000000005</v>
      </c>
      <c r="DL252" s="14">
        <v>63.790000000000006</v>
      </c>
      <c r="DM252" s="14">
        <v>6</v>
      </c>
      <c r="DO252" s="14">
        <v>19.41</v>
      </c>
      <c r="DP252" s="14">
        <v>3.67</v>
      </c>
      <c r="DR252" s="14">
        <v>36.089999999999996</v>
      </c>
      <c r="DS252" s="14">
        <v>4.1500000000000004</v>
      </c>
      <c r="DT252" s="14">
        <v>22.19</v>
      </c>
      <c r="DU252" s="14">
        <v>9.27</v>
      </c>
      <c r="DV252" s="14">
        <v>2.2400000000000002</v>
      </c>
      <c r="DW252" s="14">
        <v>3.48</v>
      </c>
      <c r="DX252" s="14">
        <v>20.53</v>
      </c>
      <c r="DY252" s="14">
        <v>1.32</v>
      </c>
      <c r="DZ252" s="14">
        <v>9.16</v>
      </c>
      <c r="EA252" s="14">
        <v>13.379999999999999</v>
      </c>
      <c r="EB252" s="14">
        <v>4</v>
      </c>
      <c r="ED252" s="14">
        <v>76.25</v>
      </c>
      <c r="EE252" s="14">
        <v>8.6</v>
      </c>
      <c r="EF252" s="14">
        <v>23.59</v>
      </c>
      <c r="EH252" s="14">
        <v>2</v>
      </c>
      <c r="EK252" s="14">
        <v>5</v>
      </c>
      <c r="EL252" s="14">
        <v>33.65</v>
      </c>
      <c r="ER252" s="14">
        <v>1</v>
      </c>
      <c r="ES252" s="14">
        <v>1.58</v>
      </c>
      <c r="ET252" s="14">
        <v>6</v>
      </c>
      <c r="EV252" s="14">
        <v>3</v>
      </c>
      <c r="EW252" s="14">
        <v>8.15</v>
      </c>
      <c r="EZ252" s="14">
        <v>55.89</v>
      </c>
      <c r="FB252" s="14">
        <v>32.46</v>
      </c>
      <c r="FC252" s="14">
        <v>1</v>
      </c>
      <c r="FM252" s="14">
        <v>3</v>
      </c>
      <c r="FN252" s="14">
        <v>4.08</v>
      </c>
      <c r="FP252" s="14">
        <v>11.42</v>
      </c>
      <c r="FT252" s="14">
        <v>3</v>
      </c>
      <c r="FU252" s="14">
        <v>5</v>
      </c>
      <c r="FW252" s="14">
        <v>2</v>
      </c>
      <c r="FX252" s="14">
        <v>17.850000000000001</v>
      </c>
      <c r="FY252" s="14">
        <v>5</v>
      </c>
      <c r="FZ252" s="14">
        <v>2</v>
      </c>
      <c r="GA252" s="14">
        <v>12.08</v>
      </c>
      <c r="GC252" s="14">
        <v>2</v>
      </c>
      <c r="GD252" s="14">
        <v>26</v>
      </c>
      <c r="GJ252" s="14">
        <v>7</v>
      </c>
      <c r="GM252" s="14">
        <v>7.98</v>
      </c>
      <c r="GN252" s="14">
        <v>11</v>
      </c>
      <c r="GT252" s="14">
        <v>3.91</v>
      </c>
      <c r="GW252" s="14">
        <v>1</v>
      </c>
      <c r="HB252" s="14">
        <v>8</v>
      </c>
      <c r="HC252" s="14">
        <v>3.73</v>
      </c>
      <c r="HD252" s="14">
        <v>0.94</v>
      </c>
      <c r="HG252" s="14">
        <v>15.4</v>
      </c>
      <c r="HH252" s="14">
        <v>2.33</v>
      </c>
      <c r="HL252" s="14">
        <v>5</v>
      </c>
      <c r="HO252" s="14">
        <v>12.290000000000001</v>
      </c>
      <c r="HP252" s="14">
        <v>5</v>
      </c>
      <c r="HS252" s="14">
        <v>45.669999999999995</v>
      </c>
      <c r="HW252" s="14">
        <v>3.16</v>
      </c>
      <c r="HY252" s="14">
        <v>3.5999999999999996</v>
      </c>
      <c r="HZ252" s="14">
        <v>4.4400000000000004</v>
      </c>
      <c r="IA252" s="14">
        <v>3.18</v>
      </c>
      <c r="IC252" s="14">
        <v>3</v>
      </c>
      <c r="ID252" s="14">
        <v>33</v>
      </c>
      <c r="IE252" s="26">
        <f t="shared" si="16"/>
        <v>1267.7600000000002</v>
      </c>
      <c r="IF252" s="27">
        <f t="shared" si="17"/>
        <v>437.77</v>
      </c>
      <c r="IG252" s="27">
        <f t="shared" si="18"/>
        <v>829.99000000000024</v>
      </c>
      <c r="IH252" s="26">
        <v>1075.9887999999996</v>
      </c>
      <c r="II252" s="27">
        <v>398.68080000000003</v>
      </c>
      <c r="IJ252" s="27">
        <f t="shared" si="19"/>
        <v>677.30799999999954</v>
      </c>
    </row>
    <row r="253" spans="1:244" x14ac:dyDescent="0.2">
      <c r="A253" s="14" t="s">
        <v>261</v>
      </c>
      <c r="B253" s="14" t="str">
        <f t="shared" si="15"/>
        <v>38</v>
      </c>
      <c r="C253" s="14">
        <v>38023</v>
      </c>
      <c r="D253" s="14" t="s">
        <v>285</v>
      </c>
      <c r="K253" s="14">
        <v>10.38</v>
      </c>
      <c r="O253" s="14">
        <v>7.98</v>
      </c>
      <c r="X253" s="14">
        <v>1</v>
      </c>
      <c r="AC253" s="14">
        <v>1</v>
      </c>
      <c r="AD253" s="14">
        <v>7.81</v>
      </c>
      <c r="AY253" s="14">
        <v>2</v>
      </c>
      <c r="BF253" s="14">
        <v>3.08</v>
      </c>
      <c r="BK253" s="14">
        <v>5.07</v>
      </c>
      <c r="BN253" s="14">
        <v>13.58</v>
      </c>
      <c r="CB253" s="14">
        <v>7.53</v>
      </c>
      <c r="CR253" s="14">
        <v>1</v>
      </c>
      <c r="CS253" s="14">
        <v>1</v>
      </c>
      <c r="CT253" s="14">
        <v>6.92</v>
      </c>
      <c r="CV253" s="14">
        <v>1</v>
      </c>
      <c r="DF253" s="14">
        <v>20.309999999999999</v>
      </c>
      <c r="DG253" s="14">
        <v>1</v>
      </c>
      <c r="DJ253" s="14">
        <v>3.31</v>
      </c>
      <c r="DK253" s="14">
        <v>79.12</v>
      </c>
      <c r="DL253" s="14">
        <v>20.89</v>
      </c>
      <c r="DO253" s="14">
        <v>8.42</v>
      </c>
      <c r="DR253" s="14">
        <v>23</v>
      </c>
      <c r="DS253" s="14">
        <v>12.73</v>
      </c>
      <c r="DT253" s="14">
        <v>5.88</v>
      </c>
      <c r="DU253" s="14">
        <v>12.63</v>
      </c>
      <c r="DW253" s="14">
        <v>6.95</v>
      </c>
      <c r="DX253" s="14">
        <v>19.22</v>
      </c>
      <c r="DZ253" s="14">
        <v>11.58</v>
      </c>
      <c r="EA253" s="14">
        <v>7</v>
      </c>
      <c r="EB253" s="14">
        <v>1</v>
      </c>
      <c r="EC253" s="14">
        <v>1</v>
      </c>
      <c r="ED253" s="14">
        <v>6</v>
      </c>
      <c r="EE253" s="14">
        <v>2.21</v>
      </c>
      <c r="EF253" s="14">
        <v>21.54</v>
      </c>
      <c r="EG253" s="14">
        <v>4</v>
      </c>
      <c r="EH253" s="14">
        <v>1</v>
      </c>
      <c r="EL253" s="14">
        <v>9.19</v>
      </c>
      <c r="ET253" s="14">
        <v>3</v>
      </c>
      <c r="EZ253" s="14">
        <v>49.38</v>
      </c>
      <c r="FB253" s="14">
        <v>19.12</v>
      </c>
      <c r="FM253" s="14">
        <v>2</v>
      </c>
      <c r="FO253" s="14">
        <v>1</v>
      </c>
      <c r="FP253" s="14">
        <v>8.2100000000000009</v>
      </c>
      <c r="FU253" s="14">
        <v>3</v>
      </c>
      <c r="FW253" s="14">
        <v>3</v>
      </c>
      <c r="FX253" s="14">
        <v>7.58</v>
      </c>
      <c r="GA253" s="14">
        <v>10</v>
      </c>
      <c r="GC253" s="14">
        <v>3</v>
      </c>
      <c r="GD253" s="14">
        <v>16.96</v>
      </c>
      <c r="GE253" s="14">
        <v>4.99</v>
      </c>
      <c r="GF253" s="14">
        <v>2</v>
      </c>
      <c r="GL253" s="14">
        <v>1</v>
      </c>
      <c r="GM253" s="14">
        <v>6</v>
      </c>
      <c r="GN253" s="14">
        <v>1</v>
      </c>
      <c r="HB253" s="14">
        <v>2</v>
      </c>
      <c r="HC253" s="14">
        <v>6</v>
      </c>
      <c r="HD253" s="14">
        <v>4</v>
      </c>
      <c r="HF253" s="14">
        <v>2.29</v>
      </c>
      <c r="HG253" s="14">
        <v>3</v>
      </c>
      <c r="HO253" s="14">
        <v>4.83</v>
      </c>
      <c r="HP253" s="14">
        <v>5.98</v>
      </c>
      <c r="HV253" s="14">
        <v>1</v>
      </c>
      <c r="HW253" s="14">
        <v>1</v>
      </c>
      <c r="HY253" s="14">
        <v>2.2200000000000002</v>
      </c>
      <c r="HZ253" s="14">
        <v>1</v>
      </c>
      <c r="ID253" s="14">
        <v>21.41</v>
      </c>
      <c r="IE253" s="26">
        <f t="shared" si="16"/>
        <v>543.29999999999984</v>
      </c>
      <c r="IF253" s="27">
        <f t="shared" si="17"/>
        <v>69.349999999999994</v>
      </c>
      <c r="IG253" s="27">
        <f t="shared" si="18"/>
        <v>473.94999999999982</v>
      </c>
      <c r="IH253" s="26">
        <v>446.92239999999981</v>
      </c>
      <c r="II253" s="27">
        <v>85.802400000000006</v>
      </c>
      <c r="IJ253" s="27">
        <f t="shared" si="19"/>
        <v>361.11999999999978</v>
      </c>
    </row>
    <row r="254" spans="1:244" x14ac:dyDescent="0.2">
      <c r="A254" s="14" t="s">
        <v>263</v>
      </c>
      <c r="B254" s="14" t="str">
        <f t="shared" si="15"/>
        <v>38</v>
      </c>
      <c r="C254" s="14">
        <v>38025</v>
      </c>
      <c r="D254" s="14" t="s">
        <v>287</v>
      </c>
      <c r="J254" s="14">
        <v>15.9</v>
      </c>
      <c r="O254" s="14">
        <v>5</v>
      </c>
      <c r="P254" s="14">
        <v>2.21</v>
      </c>
      <c r="X254" s="14">
        <v>16.939999999999998</v>
      </c>
      <c r="AD254" s="14">
        <v>3.89</v>
      </c>
      <c r="BM254" s="14">
        <v>4.3099999999999996</v>
      </c>
      <c r="CI254" s="14">
        <v>5.35</v>
      </c>
      <c r="CT254" s="14">
        <v>21.35</v>
      </c>
      <c r="CV254" s="14">
        <v>0</v>
      </c>
      <c r="DC254" s="14">
        <v>1</v>
      </c>
      <c r="DF254" s="14">
        <v>1</v>
      </c>
      <c r="DK254" s="14">
        <v>5</v>
      </c>
      <c r="DL254" s="14">
        <v>7.12</v>
      </c>
      <c r="DN254" s="14">
        <v>2</v>
      </c>
      <c r="DO254" s="14">
        <v>2</v>
      </c>
      <c r="DT254" s="14">
        <v>201.85999999999999</v>
      </c>
      <c r="DU254" s="14">
        <v>3</v>
      </c>
      <c r="DX254" s="14">
        <v>1</v>
      </c>
      <c r="DY254" s="14">
        <v>7</v>
      </c>
      <c r="DZ254" s="14">
        <v>32.31</v>
      </c>
      <c r="EA254" s="14">
        <v>27.52</v>
      </c>
      <c r="EB254" s="14">
        <v>7.9</v>
      </c>
      <c r="EC254" s="14">
        <v>2</v>
      </c>
      <c r="ED254" s="14">
        <v>2</v>
      </c>
      <c r="EE254" s="14">
        <v>7</v>
      </c>
      <c r="EF254" s="14">
        <v>19.549999999999997</v>
      </c>
      <c r="EG254" s="14">
        <v>2.19</v>
      </c>
      <c r="EH254" s="14">
        <v>6.52</v>
      </c>
      <c r="EL254" s="14">
        <v>30</v>
      </c>
      <c r="EN254" s="14">
        <v>2.2000000000000002</v>
      </c>
      <c r="ES254" s="14">
        <v>0.94</v>
      </c>
      <c r="ET254" s="14">
        <v>4</v>
      </c>
      <c r="EZ254" s="14">
        <v>36.93</v>
      </c>
      <c r="FA254" s="14">
        <v>1</v>
      </c>
      <c r="FB254" s="14">
        <v>17.810000000000002</v>
      </c>
      <c r="FN254" s="14">
        <v>5</v>
      </c>
      <c r="FP254" s="14">
        <v>9.7100000000000009</v>
      </c>
      <c r="FQ254" s="14">
        <v>1.64</v>
      </c>
      <c r="FU254" s="14">
        <v>2</v>
      </c>
      <c r="FW254" s="14">
        <v>0</v>
      </c>
      <c r="FX254" s="14">
        <v>4</v>
      </c>
      <c r="FZ254" s="14">
        <v>2</v>
      </c>
      <c r="GA254" s="14">
        <v>14.54</v>
      </c>
      <c r="GD254" s="14">
        <v>8</v>
      </c>
      <c r="GF254" s="14">
        <v>3</v>
      </c>
      <c r="GJ254" s="14">
        <v>1</v>
      </c>
      <c r="GM254" s="14">
        <v>17.829999999999998</v>
      </c>
      <c r="GW254" s="14">
        <v>3</v>
      </c>
      <c r="GY254" s="14">
        <v>1</v>
      </c>
      <c r="HG254" s="14">
        <v>2.6799999999999997</v>
      </c>
      <c r="HO254" s="14">
        <v>9</v>
      </c>
      <c r="HP254" s="14">
        <v>4</v>
      </c>
      <c r="HZ254" s="14">
        <v>1</v>
      </c>
      <c r="IA254" s="14">
        <v>1.1000000000000001</v>
      </c>
      <c r="IC254" s="14">
        <v>1</v>
      </c>
      <c r="ID254" s="14">
        <v>23.59</v>
      </c>
      <c r="IE254" s="26">
        <f t="shared" si="16"/>
        <v>620.89</v>
      </c>
      <c r="IF254" s="27">
        <f t="shared" si="17"/>
        <v>75.95</v>
      </c>
      <c r="IG254" s="27">
        <f t="shared" si="18"/>
        <v>544.93999999999994</v>
      </c>
      <c r="IH254" s="26">
        <v>775.29039999999975</v>
      </c>
      <c r="II254" s="27">
        <v>69.762400000000014</v>
      </c>
      <c r="IJ254" s="27">
        <f t="shared" si="19"/>
        <v>705.52799999999979</v>
      </c>
    </row>
    <row r="255" spans="1:244" x14ac:dyDescent="0.2">
      <c r="A255" s="14" t="s">
        <v>263</v>
      </c>
      <c r="B255" s="14" t="str">
        <f t="shared" si="15"/>
        <v>38</v>
      </c>
      <c r="C255" s="14">
        <v>38027</v>
      </c>
      <c r="D255" s="14" t="s">
        <v>375</v>
      </c>
      <c r="I255" s="14">
        <v>18</v>
      </c>
      <c r="O255" s="14">
        <v>32.480000000000004</v>
      </c>
      <c r="P255" s="14">
        <v>3.32</v>
      </c>
      <c r="X255" s="14">
        <v>30.15</v>
      </c>
      <c r="AD255" s="14">
        <v>15.16</v>
      </c>
      <c r="AR255" s="14">
        <v>3.16</v>
      </c>
      <c r="AX255" s="14">
        <v>3.96</v>
      </c>
      <c r="BF255" s="14">
        <v>34.61</v>
      </c>
      <c r="BJ255" s="14">
        <v>3</v>
      </c>
      <c r="BK255" s="14">
        <v>11.6</v>
      </c>
      <c r="BL255" s="14">
        <v>8</v>
      </c>
      <c r="BM255" s="14">
        <v>9.23</v>
      </c>
      <c r="BZ255" s="14">
        <v>2</v>
      </c>
      <c r="CD255" s="14">
        <v>0</v>
      </c>
      <c r="CE255" s="14">
        <v>23.33</v>
      </c>
      <c r="CH255" s="14">
        <v>2</v>
      </c>
      <c r="CI255" s="14">
        <v>0</v>
      </c>
      <c r="CN255" s="14">
        <v>1</v>
      </c>
      <c r="CP255" s="14">
        <v>17.02</v>
      </c>
      <c r="CR255" s="14">
        <v>1</v>
      </c>
      <c r="CT255" s="14">
        <v>15.96</v>
      </c>
      <c r="CU255" s="14">
        <v>1</v>
      </c>
      <c r="CV255" s="14">
        <v>2</v>
      </c>
      <c r="CZ255" s="14">
        <v>8</v>
      </c>
      <c r="DC255" s="14">
        <v>3.98</v>
      </c>
      <c r="DF255" s="14">
        <v>10.33</v>
      </c>
      <c r="DG255" s="14">
        <v>6.54</v>
      </c>
      <c r="DK255" s="14">
        <v>68.349999999999994</v>
      </c>
      <c r="DL255" s="14">
        <v>69.710000000000008</v>
      </c>
      <c r="DM255" s="14">
        <v>3.1399999999999997</v>
      </c>
      <c r="DN255" s="14">
        <v>4</v>
      </c>
      <c r="DO255" s="14">
        <v>29.650000000000002</v>
      </c>
      <c r="DP255" s="14">
        <v>1</v>
      </c>
      <c r="DR255" s="14">
        <v>39.18</v>
      </c>
      <c r="DS255" s="14">
        <v>4</v>
      </c>
      <c r="DT255" s="14">
        <v>22.71</v>
      </c>
      <c r="DU255" s="14">
        <v>8</v>
      </c>
      <c r="DX255" s="14">
        <v>22.82</v>
      </c>
      <c r="DY255" s="14">
        <v>3</v>
      </c>
      <c r="DZ255" s="14">
        <v>69.790000000000006</v>
      </c>
      <c r="EA255" s="14">
        <v>31.39</v>
      </c>
      <c r="EB255" s="14">
        <v>12.96</v>
      </c>
      <c r="ED255" s="14">
        <v>17.47</v>
      </c>
      <c r="EE255" s="14">
        <v>5.58</v>
      </c>
      <c r="EF255" s="14">
        <v>54.32</v>
      </c>
      <c r="EG255" s="14">
        <v>25.02</v>
      </c>
      <c r="EH255" s="14">
        <v>3.54</v>
      </c>
      <c r="EK255" s="14">
        <v>1</v>
      </c>
      <c r="EL255" s="14">
        <v>55.719999999999992</v>
      </c>
      <c r="ER255" s="14">
        <v>1</v>
      </c>
      <c r="ES255" s="14">
        <v>1</v>
      </c>
      <c r="ET255" s="14">
        <v>16.240000000000002</v>
      </c>
      <c r="EW255" s="14">
        <v>1</v>
      </c>
      <c r="EZ255" s="14">
        <v>51.82</v>
      </c>
      <c r="FA255" s="14">
        <v>0.96</v>
      </c>
      <c r="FB255" s="14">
        <v>51.08</v>
      </c>
      <c r="FC255" s="14">
        <v>1</v>
      </c>
      <c r="FN255" s="14">
        <v>8.32</v>
      </c>
      <c r="FP255" s="14">
        <v>23.99</v>
      </c>
      <c r="FT255" s="14">
        <v>3</v>
      </c>
      <c r="FU255" s="14">
        <v>11.120000000000001</v>
      </c>
      <c r="FW255" s="14">
        <v>5</v>
      </c>
      <c r="FX255" s="14">
        <v>24</v>
      </c>
      <c r="FY255" s="14">
        <v>5</v>
      </c>
      <c r="FZ255" s="14">
        <v>6</v>
      </c>
      <c r="GA255" s="14">
        <v>10.67</v>
      </c>
      <c r="GC255" s="14">
        <v>6.12</v>
      </c>
      <c r="GD255" s="14">
        <v>18</v>
      </c>
      <c r="GE255" s="14">
        <v>2</v>
      </c>
      <c r="GG255" s="14">
        <v>1</v>
      </c>
      <c r="GH255" s="14">
        <v>5.5600000000000005</v>
      </c>
      <c r="GJ255" s="14">
        <v>1</v>
      </c>
      <c r="GK255" s="14">
        <v>1</v>
      </c>
      <c r="GM255" s="14">
        <v>9.73</v>
      </c>
      <c r="GN255" s="14">
        <v>1</v>
      </c>
      <c r="GQ255" s="14">
        <v>2</v>
      </c>
      <c r="GT255" s="14">
        <v>0.06</v>
      </c>
      <c r="GV255" s="14">
        <v>2</v>
      </c>
      <c r="HB255" s="14">
        <v>2</v>
      </c>
      <c r="HC255" s="14">
        <v>9.01</v>
      </c>
      <c r="HD255" s="14">
        <v>1</v>
      </c>
      <c r="HG255" s="14">
        <v>10.33</v>
      </c>
      <c r="HL255" s="14">
        <v>3</v>
      </c>
      <c r="HO255" s="14">
        <v>29.990000000000002</v>
      </c>
      <c r="HP255" s="14">
        <v>6</v>
      </c>
      <c r="HQ255" s="14">
        <v>13.52</v>
      </c>
      <c r="HS255" s="14">
        <v>58.51</v>
      </c>
      <c r="HT255" s="14">
        <v>10.08</v>
      </c>
      <c r="HW255" s="14">
        <v>3.02</v>
      </c>
      <c r="HY255" s="14">
        <v>2.85</v>
      </c>
      <c r="HZ255" s="14">
        <v>1.86</v>
      </c>
      <c r="IA255" s="14">
        <v>4.62</v>
      </c>
      <c r="IC255" s="14">
        <v>2</v>
      </c>
      <c r="ID255" s="14">
        <v>56.8</v>
      </c>
      <c r="IE255" s="26">
        <f t="shared" si="16"/>
        <v>1304.4399999999996</v>
      </c>
      <c r="IF255" s="27">
        <f t="shared" si="17"/>
        <v>249.95999999999995</v>
      </c>
      <c r="IG255" s="27">
        <f t="shared" si="18"/>
        <v>1054.4799999999996</v>
      </c>
      <c r="IH255" s="26">
        <v>1110.4767999999999</v>
      </c>
      <c r="II255" s="27">
        <v>232.63679999999997</v>
      </c>
      <c r="IJ255" s="27">
        <f t="shared" si="19"/>
        <v>877.83999999999992</v>
      </c>
    </row>
    <row r="256" spans="1:244" x14ac:dyDescent="0.2">
      <c r="A256" s="14" t="s">
        <v>261</v>
      </c>
      <c r="B256" s="14" t="str">
        <f t="shared" si="15"/>
        <v>38</v>
      </c>
      <c r="C256" s="14">
        <v>38028</v>
      </c>
      <c r="D256" s="14" t="s">
        <v>376</v>
      </c>
      <c r="I256" s="14">
        <v>18.64</v>
      </c>
      <c r="K256" s="14">
        <v>28.05</v>
      </c>
      <c r="N256" s="14">
        <v>2.93</v>
      </c>
      <c r="O256" s="14">
        <v>28.349999999999998</v>
      </c>
      <c r="P256" s="14">
        <v>17.689999999999998</v>
      </c>
      <c r="R256" s="14">
        <v>1.44</v>
      </c>
      <c r="T256" s="14">
        <v>0</v>
      </c>
      <c r="U256" s="14">
        <v>8.9</v>
      </c>
      <c r="X256" s="14">
        <v>23.65</v>
      </c>
      <c r="AD256" s="14">
        <v>12.99</v>
      </c>
      <c r="AF256" s="14">
        <v>22.189999999999998</v>
      </c>
      <c r="AK256" s="14">
        <v>22.87</v>
      </c>
      <c r="AR256" s="14">
        <v>25.69</v>
      </c>
      <c r="AS256" s="14">
        <v>3.88</v>
      </c>
      <c r="AU256" s="14">
        <v>315.51</v>
      </c>
      <c r="AX256" s="14">
        <v>17.87</v>
      </c>
      <c r="AY256" s="14">
        <v>16.630000000000003</v>
      </c>
      <c r="BE256" s="14">
        <v>181.07</v>
      </c>
      <c r="BF256" s="14">
        <v>56.980000000000004</v>
      </c>
      <c r="BJ256" s="14">
        <v>65.400000000000006</v>
      </c>
      <c r="BK256" s="14">
        <v>92.6</v>
      </c>
      <c r="BL256" s="14">
        <v>9.27</v>
      </c>
      <c r="BM256" s="14">
        <v>46.98</v>
      </c>
      <c r="BU256" s="14">
        <v>52.589999999999996</v>
      </c>
      <c r="BW256" s="14">
        <v>1</v>
      </c>
      <c r="BZ256" s="14">
        <v>12.05</v>
      </c>
      <c r="CB256" s="14">
        <v>49.32</v>
      </c>
      <c r="CC256" s="14">
        <v>19.760000000000002</v>
      </c>
      <c r="CD256" s="14">
        <v>27.220000000000002</v>
      </c>
      <c r="CE256" s="14">
        <v>70.55</v>
      </c>
      <c r="CH256" s="14">
        <v>81.349999999999994</v>
      </c>
      <c r="CM256" s="14">
        <v>8</v>
      </c>
      <c r="CR256" s="14">
        <v>3.12</v>
      </c>
      <c r="CT256" s="14">
        <v>8.1900000000000013</v>
      </c>
      <c r="CU256" s="14">
        <v>6</v>
      </c>
      <c r="DA256" s="14">
        <v>14</v>
      </c>
      <c r="DC256" s="14">
        <v>12.73</v>
      </c>
      <c r="DF256" s="14">
        <v>57.9</v>
      </c>
      <c r="DJ256" s="14">
        <v>2</v>
      </c>
      <c r="DK256" s="14">
        <v>57.709999999999994</v>
      </c>
      <c r="DL256" s="14">
        <v>61.089999999999996</v>
      </c>
      <c r="DM256" s="14">
        <v>11.11</v>
      </c>
      <c r="DN256" s="14">
        <v>1</v>
      </c>
      <c r="DO256" s="14">
        <v>18</v>
      </c>
      <c r="DP256" s="14">
        <v>24.369999999999997</v>
      </c>
      <c r="DQ256" s="14">
        <v>1</v>
      </c>
      <c r="DR256" s="14">
        <v>46.1</v>
      </c>
      <c r="DS256" s="14">
        <v>6</v>
      </c>
      <c r="DT256" s="14">
        <v>19.21</v>
      </c>
      <c r="DU256" s="14">
        <v>8.7100000000000009</v>
      </c>
      <c r="DV256" s="14">
        <v>1</v>
      </c>
      <c r="DW256" s="14">
        <v>26.53</v>
      </c>
      <c r="DX256" s="14">
        <v>22.04</v>
      </c>
      <c r="DY256" s="14">
        <v>9.67</v>
      </c>
      <c r="DZ256" s="14">
        <v>19.899999999999999</v>
      </c>
      <c r="EA256" s="14">
        <v>23.09</v>
      </c>
      <c r="EB256" s="14">
        <v>2</v>
      </c>
      <c r="EC256" s="14">
        <v>2</v>
      </c>
      <c r="ED256" s="14">
        <v>13</v>
      </c>
      <c r="EE256" s="14">
        <v>4.96</v>
      </c>
      <c r="EF256" s="14">
        <v>41.32</v>
      </c>
      <c r="EG256" s="14">
        <v>14.77</v>
      </c>
      <c r="EH256" s="14">
        <v>1</v>
      </c>
      <c r="EK256" s="14">
        <v>1</v>
      </c>
      <c r="EL256" s="14">
        <v>40.85</v>
      </c>
      <c r="ER256" s="14">
        <v>2</v>
      </c>
      <c r="ET256" s="14">
        <v>6.83</v>
      </c>
      <c r="EV256" s="14">
        <v>1</v>
      </c>
      <c r="EZ256" s="14">
        <v>116.53</v>
      </c>
      <c r="FA256" s="14">
        <v>14.219999999999999</v>
      </c>
      <c r="FB256" s="14">
        <v>33.56</v>
      </c>
      <c r="FC256" s="14">
        <v>1</v>
      </c>
      <c r="FL256" s="14">
        <v>2</v>
      </c>
      <c r="FM256" s="14">
        <v>10.49</v>
      </c>
      <c r="FN256" s="14">
        <v>6.57</v>
      </c>
      <c r="FP256" s="14">
        <v>22</v>
      </c>
      <c r="FT256" s="14">
        <v>4</v>
      </c>
      <c r="FU256" s="14">
        <v>10</v>
      </c>
      <c r="FW256" s="14">
        <v>7</v>
      </c>
      <c r="FX256" s="14">
        <v>33.799999999999997</v>
      </c>
      <c r="FY256" s="14">
        <v>2</v>
      </c>
      <c r="FZ256" s="14">
        <v>6</v>
      </c>
      <c r="GA256" s="14">
        <v>11</v>
      </c>
      <c r="GC256" s="14">
        <v>1.98</v>
      </c>
      <c r="GD256" s="14">
        <v>25</v>
      </c>
      <c r="GE256" s="14">
        <v>1</v>
      </c>
      <c r="GG256" s="14">
        <v>2</v>
      </c>
      <c r="GH256" s="14">
        <v>4.96</v>
      </c>
      <c r="GI256" s="14">
        <v>1</v>
      </c>
      <c r="GJ256" s="14">
        <v>9.5500000000000007</v>
      </c>
      <c r="GL256" s="14">
        <v>2</v>
      </c>
      <c r="GM256" s="14">
        <v>15.77</v>
      </c>
      <c r="GN256" s="14">
        <v>4</v>
      </c>
      <c r="GP256" s="14">
        <v>1</v>
      </c>
      <c r="GQ256" s="14">
        <v>14.84</v>
      </c>
      <c r="GT256" s="14">
        <v>28.45</v>
      </c>
      <c r="GV256" s="14">
        <v>1</v>
      </c>
      <c r="GZ256" s="14">
        <v>1</v>
      </c>
      <c r="HB256" s="14">
        <v>27.88</v>
      </c>
      <c r="HC256" s="14">
        <v>5.59</v>
      </c>
      <c r="HD256" s="14">
        <v>2</v>
      </c>
      <c r="HG256" s="14">
        <v>3.77</v>
      </c>
      <c r="HL256" s="14">
        <v>1</v>
      </c>
      <c r="HM256" s="14">
        <v>1</v>
      </c>
      <c r="HO256" s="14">
        <v>18</v>
      </c>
      <c r="HP256" s="14">
        <v>12</v>
      </c>
      <c r="HU256" s="14">
        <v>30.62</v>
      </c>
      <c r="HW256" s="14">
        <v>2</v>
      </c>
      <c r="HY256" s="14">
        <v>6.48</v>
      </c>
      <c r="HZ256" s="14">
        <v>7.5</v>
      </c>
      <c r="IA256" s="14">
        <v>4</v>
      </c>
      <c r="IC256" s="14">
        <v>2</v>
      </c>
      <c r="ID256" s="14">
        <v>40.58</v>
      </c>
      <c r="IE256" s="26">
        <f t="shared" si="16"/>
        <v>2490.7599999999993</v>
      </c>
      <c r="IF256" s="27">
        <f t="shared" si="17"/>
        <v>1385.4599999999996</v>
      </c>
      <c r="IG256" s="27">
        <f t="shared" si="18"/>
        <v>1105.2999999999997</v>
      </c>
      <c r="IH256" s="26">
        <v>2083.8572000000004</v>
      </c>
      <c r="II256" s="27">
        <v>1189.7191999999998</v>
      </c>
      <c r="IJ256" s="27">
        <f t="shared" si="19"/>
        <v>894.1380000000006</v>
      </c>
    </row>
    <row r="257" spans="1:244" x14ac:dyDescent="0.2">
      <c r="A257" s="14" t="s">
        <v>263</v>
      </c>
      <c r="B257" s="14" t="str">
        <f t="shared" si="15"/>
        <v>38</v>
      </c>
      <c r="C257" s="14">
        <v>38029</v>
      </c>
      <c r="D257" s="14" t="s">
        <v>380</v>
      </c>
      <c r="O257" s="14">
        <v>12.5</v>
      </c>
      <c r="W257" s="14">
        <v>6.46</v>
      </c>
      <c r="X257" s="14">
        <v>10</v>
      </c>
      <c r="AD257" s="14">
        <v>1</v>
      </c>
      <c r="AR257" s="14">
        <v>1</v>
      </c>
      <c r="AV257" s="14">
        <v>2.84</v>
      </c>
      <c r="AY257" s="14">
        <v>1</v>
      </c>
      <c r="BE257" s="14">
        <v>44.150000000000006</v>
      </c>
      <c r="BF257" s="14">
        <v>14.13</v>
      </c>
      <c r="BK257" s="14">
        <v>48.22</v>
      </c>
      <c r="BM257" s="14">
        <v>5.81</v>
      </c>
      <c r="BU257" s="14">
        <v>77.860000000000014</v>
      </c>
      <c r="BX257" s="14">
        <v>1</v>
      </c>
      <c r="BZ257" s="14">
        <v>38.18</v>
      </c>
      <c r="CA257" s="14">
        <v>4</v>
      </c>
      <c r="CB257" s="14">
        <v>63.58</v>
      </c>
      <c r="CC257" s="14">
        <v>4.62</v>
      </c>
      <c r="CE257" s="14">
        <v>29.62</v>
      </c>
      <c r="CH257" s="14">
        <v>0</v>
      </c>
      <c r="CN257" s="14">
        <v>1</v>
      </c>
      <c r="CP257" s="14">
        <v>13.15</v>
      </c>
      <c r="CR257" s="14">
        <v>2</v>
      </c>
      <c r="CS257" s="14">
        <v>1.1599999999999999</v>
      </c>
      <c r="CT257" s="14">
        <v>7.96</v>
      </c>
      <c r="CV257" s="14">
        <v>2</v>
      </c>
      <c r="CY257" s="14">
        <v>19.96</v>
      </c>
      <c r="CZ257" s="14">
        <v>3</v>
      </c>
      <c r="DC257" s="14">
        <v>10.35</v>
      </c>
      <c r="DF257" s="14">
        <v>26.78</v>
      </c>
      <c r="DK257" s="14">
        <v>39.58</v>
      </c>
      <c r="DL257" s="14">
        <v>70.55</v>
      </c>
      <c r="DM257" s="14">
        <v>11.77</v>
      </c>
      <c r="DN257" s="14">
        <v>6</v>
      </c>
      <c r="DO257" s="14">
        <v>30.34</v>
      </c>
      <c r="DP257" s="14">
        <v>3</v>
      </c>
      <c r="DR257" s="14">
        <v>13.85</v>
      </c>
      <c r="DS257" s="14">
        <v>2</v>
      </c>
      <c r="DT257" s="14">
        <v>49.59</v>
      </c>
      <c r="DW257" s="14">
        <v>2.04</v>
      </c>
      <c r="DX257" s="14">
        <v>26.93</v>
      </c>
      <c r="DZ257" s="14">
        <v>28.09</v>
      </c>
      <c r="EA257" s="14">
        <v>38.409999999999997</v>
      </c>
      <c r="EB257" s="14">
        <v>5</v>
      </c>
      <c r="ED257" s="14">
        <v>15.42</v>
      </c>
      <c r="EF257" s="14">
        <v>24.81</v>
      </c>
      <c r="EG257" s="14">
        <v>14.25</v>
      </c>
      <c r="EH257" s="14">
        <v>2</v>
      </c>
      <c r="EL257" s="14">
        <v>52.85</v>
      </c>
      <c r="ET257" s="14">
        <v>12.25</v>
      </c>
      <c r="EZ257" s="14">
        <v>60.55</v>
      </c>
      <c r="FA257" s="14">
        <v>11.09</v>
      </c>
      <c r="FB257" s="14">
        <v>30.3</v>
      </c>
      <c r="FC257" s="14">
        <v>1</v>
      </c>
      <c r="FM257" s="14">
        <v>1</v>
      </c>
      <c r="FP257" s="14">
        <v>11.97</v>
      </c>
      <c r="FT257" s="14">
        <v>1</v>
      </c>
      <c r="FU257" s="14">
        <v>4</v>
      </c>
      <c r="FW257" s="14">
        <v>0</v>
      </c>
      <c r="FX257" s="14">
        <v>6</v>
      </c>
      <c r="FY257" s="14">
        <v>1</v>
      </c>
      <c r="FZ257" s="14">
        <v>2</v>
      </c>
      <c r="GA257" s="14">
        <v>4</v>
      </c>
      <c r="GC257" s="14">
        <v>1.84</v>
      </c>
      <c r="GD257" s="14">
        <v>10</v>
      </c>
      <c r="GE257" s="14">
        <v>2</v>
      </c>
      <c r="GF257" s="14">
        <v>3.32</v>
      </c>
      <c r="GM257" s="14">
        <v>0.92</v>
      </c>
      <c r="GN257" s="14">
        <v>3</v>
      </c>
      <c r="GO257" s="14">
        <v>2</v>
      </c>
      <c r="GT257" s="14">
        <v>6.78</v>
      </c>
      <c r="HB257" s="14">
        <v>5.4</v>
      </c>
      <c r="HC257" s="14">
        <v>3.11</v>
      </c>
      <c r="HD257" s="14">
        <v>1.75</v>
      </c>
      <c r="HG257" s="14">
        <v>0</v>
      </c>
      <c r="HL257" s="14">
        <v>1</v>
      </c>
      <c r="HO257" s="14">
        <v>19</v>
      </c>
      <c r="HW257" s="14">
        <v>2</v>
      </c>
      <c r="HY257" s="14">
        <v>1</v>
      </c>
      <c r="HZ257" s="14">
        <v>1</v>
      </c>
      <c r="IA257" s="14">
        <v>0</v>
      </c>
      <c r="IC257" s="14">
        <v>3</v>
      </c>
      <c r="ID257" s="14">
        <v>95.210000000000008</v>
      </c>
      <c r="IE257" s="26">
        <f t="shared" si="16"/>
        <v>1198.2999999999997</v>
      </c>
      <c r="IF257" s="27">
        <f t="shared" si="17"/>
        <v>426.55</v>
      </c>
      <c r="IG257" s="27">
        <f t="shared" si="18"/>
        <v>771.74999999999977</v>
      </c>
      <c r="IH257" s="26">
        <v>997.62559999999985</v>
      </c>
      <c r="II257" s="27">
        <v>364.20960000000002</v>
      </c>
      <c r="IJ257" s="27">
        <f t="shared" si="19"/>
        <v>633.41599999999983</v>
      </c>
    </row>
    <row r="258" spans="1:244" x14ac:dyDescent="0.2">
      <c r="A258" s="14" t="s">
        <v>263</v>
      </c>
      <c r="B258" s="14" t="str">
        <f t="shared" si="15"/>
        <v>38</v>
      </c>
      <c r="C258" s="14">
        <v>38030</v>
      </c>
      <c r="D258" s="14" t="s">
        <v>381</v>
      </c>
      <c r="I258" s="14">
        <v>32.92</v>
      </c>
      <c r="O258" s="14">
        <v>10.32</v>
      </c>
      <c r="Q258" s="14">
        <v>1.1200000000000001</v>
      </c>
      <c r="V258" s="14">
        <v>4.96</v>
      </c>
      <c r="W258" s="14">
        <v>2</v>
      </c>
      <c r="X258" s="14">
        <v>36.01</v>
      </c>
      <c r="AC258" s="14">
        <v>1</v>
      </c>
      <c r="AD258" s="14">
        <v>1</v>
      </c>
      <c r="AF258" s="14">
        <v>7.99</v>
      </c>
      <c r="AR258" s="14">
        <v>13.23</v>
      </c>
      <c r="AY258" s="14">
        <v>8</v>
      </c>
      <c r="BF258" s="14">
        <v>17.149999999999999</v>
      </c>
      <c r="BK258" s="14">
        <v>35.58</v>
      </c>
      <c r="BM258" s="14">
        <v>10.98</v>
      </c>
      <c r="BN258" s="14">
        <v>16.23</v>
      </c>
      <c r="BU258" s="14">
        <v>15.91</v>
      </c>
      <c r="BZ258" s="14">
        <v>3</v>
      </c>
      <c r="CB258" s="14">
        <v>10.95</v>
      </c>
      <c r="CR258" s="14">
        <v>1</v>
      </c>
      <c r="CT258" s="14">
        <v>4.2699999999999996</v>
      </c>
      <c r="CV258" s="14">
        <v>1.17</v>
      </c>
      <c r="CZ258" s="14">
        <v>2.83</v>
      </c>
      <c r="DD258" s="14">
        <v>3</v>
      </c>
      <c r="DF258" s="14">
        <v>26.97</v>
      </c>
      <c r="DG258" s="14">
        <v>11.01</v>
      </c>
      <c r="DK258" s="14">
        <v>30.43</v>
      </c>
      <c r="DL258" s="14">
        <v>75.569999999999993</v>
      </c>
      <c r="DN258" s="14">
        <v>1</v>
      </c>
      <c r="DO258" s="14">
        <v>20.32</v>
      </c>
      <c r="DP258" s="14">
        <v>13.66</v>
      </c>
      <c r="DQ258" s="14">
        <v>1</v>
      </c>
      <c r="DR258" s="14">
        <v>15</v>
      </c>
      <c r="DS258" s="14">
        <v>4.75</v>
      </c>
      <c r="DT258" s="14">
        <v>302.52999999999997</v>
      </c>
      <c r="DU258" s="14">
        <v>3.9699999999999998</v>
      </c>
      <c r="DW258" s="14">
        <v>3.33</v>
      </c>
      <c r="DX258" s="14">
        <v>5</v>
      </c>
      <c r="DY258" s="14">
        <v>1</v>
      </c>
      <c r="DZ258" s="14">
        <v>69.239999999999995</v>
      </c>
      <c r="EA258" s="14">
        <v>25.01</v>
      </c>
      <c r="EB258" s="14">
        <v>3</v>
      </c>
      <c r="ED258" s="14">
        <v>11.99</v>
      </c>
      <c r="EE258" s="14">
        <v>5</v>
      </c>
      <c r="EF258" s="14">
        <v>32.64</v>
      </c>
      <c r="EG258" s="14">
        <v>19</v>
      </c>
      <c r="EH258" s="14">
        <v>0.67</v>
      </c>
      <c r="EL258" s="14">
        <v>19.829999999999998</v>
      </c>
      <c r="EM258" s="14">
        <v>13.5</v>
      </c>
      <c r="ER258" s="14">
        <v>30.59</v>
      </c>
      <c r="ET258" s="14">
        <v>9.33</v>
      </c>
      <c r="EZ258" s="14">
        <v>68.52</v>
      </c>
      <c r="FA258" s="14">
        <v>1.33</v>
      </c>
      <c r="FB258" s="14">
        <v>25.36</v>
      </c>
      <c r="FE258" s="14">
        <v>1</v>
      </c>
      <c r="FM258" s="14">
        <v>6</v>
      </c>
      <c r="FN258" s="14">
        <v>9.1300000000000008</v>
      </c>
      <c r="FP258" s="14">
        <v>33.33</v>
      </c>
      <c r="FT258" s="14">
        <v>1</v>
      </c>
      <c r="FU258" s="14">
        <v>3</v>
      </c>
      <c r="FW258" s="14">
        <v>2</v>
      </c>
      <c r="FX258" s="14">
        <v>51</v>
      </c>
      <c r="FY258" s="14">
        <v>2</v>
      </c>
      <c r="FZ258" s="14">
        <v>2</v>
      </c>
      <c r="GA258" s="14">
        <v>4</v>
      </c>
      <c r="GC258" s="14">
        <v>1</v>
      </c>
      <c r="GD258" s="14">
        <v>19</v>
      </c>
      <c r="GH258" s="14">
        <v>1.9</v>
      </c>
      <c r="GJ258" s="14">
        <v>3</v>
      </c>
      <c r="GK258" s="14">
        <v>2</v>
      </c>
      <c r="GM258" s="14">
        <v>4.9000000000000004</v>
      </c>
      <c r="GN258" s="14">
        <v>1</v>
      </c>
      <c r="GP258" s="14">
        <v>1</v>
      </c>
      <c r="GQ258" s="14">
        <v>2</v>
      </c>
      <c r="HB258" s="14">
        <v>8.629999999999999</v>
      </c>
      <c r="HC258" s="14">
        <v>2.0699999999999998</v>
      </c>
      <c r="HG258" s="14">
        <v>82.75</v>
      </c>
      <c r="HL258" s="14">
        <v>3</v>
      </c>
      <c r="HO258" s="14">
        <v>12</v>
      </c>
      <c r="HP258" s="14">
        <v>6</v>
      </c>
      <c r="HS258" s="14">
        <v>2.4700000000000002</v>
      </c>
      <c r="HV258" s="14">
        <v>23.27</v>
      </c>
      <c r="HW258" s="14">
        <v>0.82</v>
      </c>
      <c r="HY258" s="14">
        <v>6.33</v>
      </c>
      <c r="IA258" s="14">
        <v>2</v>
      </c>
      <c r="IC258" s="14">
        <v>3</v>
      </c>
      <c r="ID258" s="14">
        <v>48.31</v>
      </c>
      <c r="IE258" s="26">
        <f t="shared" si="16"/>
        <v>1442.08</v>
      </c>
      <c r="IF258" s="27">
        <f t="shared" si="17"/>
        <v>240.61999999999995</v>
      </c>
      <c r="IG258" s="27">
        <f t="shared" si="18"/>
        <v>1201.46</v>
      </c>
      <c r="IH258" s="26">
        <v>1436.4840000000004</v>
      </c>
      <c r="II258" s="27">
        <v>237.74600000000001</v>
      </c>
      <c r="IJ258" s="27">
        <f t="shared" si="19"/>
        <v>1198.7380000000003</v>
      </c>
    </row>
    <row r="259" spans="1:244" x14ac:dyDescent="0.2">
      <c r="A259" s="14" t="s">
        <v>289</v>
      </c>
      <c r="B259" s="14" t="str">
        <f t="shared" si="15"/>
        <v>39</v>
      </c>
      <c r="C259" s="14">
        <v>39001</v>
      </c>
      <c r="D259" s="14" t="s">
        <v>290</v>
      </c>
      <c r="K259" s="14">
        <v>518.41999999999996</v>
      </c>
      <c r="N259" s="14">
        <v>5.65</v>
      </c>
      <c r="O259" s="14">
        <v>31.67</v>
      </c>
      <c r="P259" s="14">
        <v>15.530000000000001</v>
      </c>
      <c r="R259" s="14">
        <v>7.75</v>
      </c>
      <c r="X259" s="14">
        <v>1</v>
      </c>
      <c r="Z259" s="14">
        <v>4</v>
      </c>
      <c r="AC259" s="14">
        <v>5.8</v>
      </c>
      <c r="AD259" s="14">
        <v>30.880000000000003</v>
      </c>
      <c r="AG259" s="14">
        <v>2.96</v>
      </c>
      <c r="AQ259" s="14">
        <v>19.329999999999998</v>
      </c>
      <c r="AR259" s="14">
        <v>6.59</v>
      </c>
      <c r="AU259" s="14">
        <v>75.86</v>
      </c>
      <c r="AX259" s="14">
        <v>2</v>
      </c>
      <c r="AY259" s="14">
        <v>3.9</v>
      </c>
      <c r="BE259" s="14">
        <v>33.99</v>
      </c>
      <c r="BF259" s="14">
        <v>191.20999999999998</v>
      </c>
      <c r="BK259" s="14">
        <v>32.44</v>
      </c>
      <c r="BL259" s="14">
        <v>21.63</v>
      </c>
      <c r="BM259" s="14">
        <v>17.12</v>
      </c>
      <c r="BR259" s="14">
        <v>5</v>
      </c>
      <c r="CB259" s="14">
        <v>69.39</v>
      </c>
      <c r="CC259" s="14">
        <v>2</v>
      </c>
      <c r="CE259" s="14">
        <v>531.71</v>
      </c>
      <c r="CI259" s="14">
        <v>8.06</v>
      </c>
      <c r="CM259" s="14">
        <v>19.41</v>
      </c>
      <c r="CR259" s="14">
        <v>3</v>
      </c>
      <c r="CS259" s="14">
        <v>1</v>
      </c>
      <c r="CT259" s="14">
        <v>119.37</v>
      </c>
      <c r="CV259" s="14">
        <v>3.29</v>
      </c>
      <c r="DB259" s="14">
        <v>0</v>
      </c>
      <c r="DF259" s="14">
        <v>43.36</v>
      </c>
      <c r="DJ259" s="14">
        <v>4</v>
      </c>
      <c r="DK259" s="14">
        <v>67.010000000000005</v>
      </c>
      <c r="DL259" s="14">
        <v>67.259999999999991</v>
      </c>
      <c r="DM259" s="14">
        <v>7.61</v>
      </c>
      <c r="DN259" s="14">
        <v>13.38</v>
      </c>
      <c r="DO259" s="14">
        <v>20.380000000000003</v>
      </c>
      <c r="DP259" s="14">
        <v>14.02</v>
      </c>
      <c r="DQ259" s="14">
        <v>4</v>
      </c>
      <c r="DR259" s="14">
        <v>45.61</v>
      </c>
      <c r="DS259" s="14">
        <v>7</v>
      </c>
      <c r="DT259" s="14">
        <v>25.75</v>
      </c>
      <c r="DU259" s="14">
        <v>8.2200000000000006</v>
      </c>
      <c r="DW259" s="14">
        <v>71.42</v>
      </c>
      <c r="DX259" s="14">
        <v>56.95</v>
      </c>
      <c r="DY259" s="14">
        <v>3</v>
      </c>
      <c r="DZ259" s="14">
        <v>98.910000000000011</v>
      </c>
      <c r="EA259" s="14">
        <v>31.65</v>
      </c>
      <c r="EB259" s="14">
        <v>17.29</v>
      </c>
      <c r="EC259" s="14">
        <v>4</v>
      </c>
      <c r="ED259" s="14">
        <v>19.060000000000002</v>
      </c>
      <c r="EE259" s="14">
        <v>14</v>
      </c>
      <c r="EF259" s="14">
        <v>75.760000000000005</v>
      </c>
      <c r="EG259" s="14">
        <v>25.93</v>
      </c>
      <c r="EH259" s="14">
        <v>5</v>
      </c>
      <c r="EK259" s="14">
        <v>21.5</v>
      </c>
      <c r="EL259" s="14">
        <v>81.56</v>
      </c>
      <c r="ER259" s="14">
        <v>2</v>
      </c>
      <c r="ES259" s="14">
        <v>0</v>
      </c>
      <c r="ET259" s="14">
        <v>10</v>
      </c>
      <c r="EV259" s="14">
        <v>3.16</v>
      </c>
      <c r="EZ259" s="14">
        <v>86.13</v>
      </c>
      <c r="FA259" s="14">
        <v>9.370000000000001</v>
      </c>
      <c r="FB259" s="14">
        <v>54.31</v>
      </c>
      <c r="FF259" s="14">
        <v>1</v>
      </c>
      <c r="FH259" s="14">
        <v>1</v>
      </c>
      <c r="FL259" s="14">
        <v>1</v>
      </c>
      <c r="FM259" s="14">
        <v>2</v>
      </c>
      <c r="FN259" s="14">
        <v>22.58</v>
      </c>
      <c r="FP259" s="14">
        <v>44</v>
      </c>
      <c r="FQ259" s="14">
        <v>1</v>
      </c>
      <c r="FT259" s="14">
        <v>4</v>
      </c>
      <c r="FU259" s="14">
        <v>11</v>
      </c>
      <c r="FW259" s="14">
        <v>10.66</v>
      </c>
      <c r="FX259" s="14">
        <v>31</v>
      </c>
      <c r="FY259" s="14">
        <v>4.5600000000000005</v>
      </c>
      <c r="FZ259" s="14">
        <v>18</v>
      </c>
      <c r="GA259" s="14">
        <v>22.16</v>
      </c>
      <c r="GC259" s="14">
        <v>14.95</v>
      </c>
      <c r="GD259" s="14">
        <v>33.769999999999996</v>
      </c>
      <c r="GE259" s="14">
        <v>10</v>
      </c>
      <c r="GF259" s="14">
        <v>41.99</v>
      </c>
      <c r="GH259" s="14">
        <v>3</v>
      </c>
      <c r="GJ259" s="14">
        <v>1</v>
      </c>
      <c r="GK259" s="14">
        <v>3.5</v>
      </c>
      <c r="GM259" s="14">
        <v>13</v>
      </c>
      <c r="GN259" s="14">
        <v>4</v>
      </c>
      <c r="GP259" s="14">
        <v>1</v>
      </c>
      <c r="GQ259" s="14">
        <v>2.7</v>
      </c>
      <c r="GS259" s="14">
        <v>1</v>
      </c>
      <c r="GT259" s="14">
        <v>6.68</v>
      </c>
      <c r="GV259" s="14">
        <v>2</v>
      </c>
      <c r="GW259" s="14">
        <v>1</v>
      </c>
      <c r="HB259" s="14">
        <v>6.4799999999999995</v>
      </c>
      <c r="HC259" s="14">
        <v>24.59</v>
      </c>
      <c r="HD259" s="14">
        <v>1</v>
      </c>
      <c r="HG259" s="14">
        <v>5</v>
      </c>
      <c r="HL259" s="14">
        <v>7</v>
      </c>
      <c r="HO259" s="14">
        <v>45.92</v>
      </c>
      <c r="HP259" s="14">
        <v>12</v>
      </c>
      <c r="HS259" s="14">
        <v>6.17</v>
      </c>
      <c r="HV259" s="14">
        <v>85.35</v>
      </c>
      <c r="HW259" s="14">
        <v>3</v>
      </c>
      <c r="HY259" s="14">
        <v>7.29</v>
      </c>
      <c r="HZ259" s="14">
        <v>1</v>
      </c>
      <c r="IA259" s="14">
        <v>8.9</v>
      </c>
      <c r="IC259" s="14">
        <v>2</v>
      </c>
      <c r="ID259" s="14">
        <v>96.6</v>
      </c>
      <c r="IE259" s="26">
        <f t="shared" si="16"/>
        <v>3434.4099999999985</v>
      </c>
      <c r="IF259" s="27">
        <f t="shared" si="17"/>
        <v>1789.96</v>
      </c>
      <c r="IG259" s="27">
        <f t="shared" si="18"/>
        <v>1644.4499999999985</v>
      </c>
      <c r="IH259" s="26">
        <v>3576.4755999999998</v>
      </c>
      <c r="II259" s="27">
        <v>2422.6315999999997</v>
      </c>
      <c r="IJ259" s="27">
        <f t="shared" si="19"/>
        <v>1153.8440000000001</v>
      </c>
    </row>
    <row r="260" spans="1:244" x14ac:dyDescent="0.2">
      <c r="A260" s="14" t="s">
        <v>289</v>
      </c>
      <c r="B260" s="14" t="str">
        <f t="shared" si="15"/>
        <v>39</v>
      </c>
      <c r="C260" s="14">
        <v>39002</v>
      </c>
      <c r="D260" s="14" t="s">
        <v>291</v>
      </c>
      <c r="E260" s="14">
        <v>1</v>
      </c>
      <c r="I260" s="14">
        <v>2</v>
      </c>
      <c r="K260" s="14">
        <v>161.04000000000002</v>
      </c>
      <c r="N260" s="14">
        <v>7</v>
      </c>
      <c r="O260" s="14">
        <v>310.95999999999998</v>
      </c>
      <c r="P260" s="14">
        <v>30</v>
      </c>
      <c r="R260" s="14">
        <v>8.01</v>
      </c>
      <c r="X260" s="14">
        <v>7.11</v>
      </c>
      <c r="Z260" s="14">
        <v>17.329999999999998</v>
      </c>
      <c r="AB260" s="14">
        <v>87.570000000000007</v>
      </c>
      <c r="AC260" s="14">
        <v>1</v>
      </c>
      <c r="AD260" s="14">
        <v>54.55</v>
      </c>
      <c r="AG260" s="14">
        <v>2</v>
      </c>
      <c r="AJ260" s="14">
        <v>5</v>
      </c>
      <c r="AM260" s="14">
        <v>1.99</v>
      </c>
      <c r="AN260" s="14">
        <v>1.24</v>
      </c>
      <c r="AQ260" s="14">
        <v>43.55</v>
      </c>
      <c r="AR260" s="14">
        <v>24.799999999999997</v>
      </c>
      <c r="AU260" s="14">
        <v>27.22</v>
      </c>
      <c r="AX260" s="14">
        <v>1</v>
      </c>
      <c r="AY260" s="14">
        <v>2</v>
      </c>
      <c r="AZ260" s="14">
        <v>5.2</v>
      </c>
      <c r="BF260" s="14">
        <v>50.010000000000005</v>
      </c>
      <c r="BK260" s="14">
        <v>252.16</v>
      </c>
      <c r="BM260" s="14">
        <v>8</v>
      </c>
      <c r="BN260" s="14">
        <v>0</v>
      </c>
      <c r="BQ260" s="14">
        <v>1</v>
      </c>
      <c r="BW260" s="14">
        <v>50.31</v>
      </c>
      <c r="CA260" s="14">
        <v>1</v>
      </c>
      <c r="CB260" s="14">
        <v>28.54</v>
      </c>
      <c r="CC260" s="14">
        <v>10.64</v>
      </c>
      <c r="CE260" s="14">
        <v>66.03</v>
      </c>
      <c r="CM260" s="14">
        <v>11.76</v>
      </c>
      <c r="CN260" s="14">
        <v>2</v>
      </c>
      <c r="CR260" s="14">
        <v>3</v>
      </c>
      <c r="CT260" s="14">
        <v>68.349999999999994</v>
      </c>
      <c r="CU260" s="14">
        <v>39.369999999999997</v>
      </c>
      <c r="CV260" s="14">
        <v>20.52</v>
      </c>
      <c r="CZ260" s="14">
        <v>8</v>
      </c>
      <c r="DF260" s="14">
        <v>59.63</v>
      </c>
      <c r="DG260" s="14">
        <v>6.95</v>
      </c>
      <c r="DI260" s="14">
        <v>8.02</v>
      </c>
      <c r="DJ260" s="14">
        <v>3</v>
      </c>
      <c r="DK260" s="14">
        <v>96.97</v>
      </c>
      <c r="DL260" s="14">
        <v>88.47</v>
      </c>
      <c r="DM260" s="14">
        <v>2.08</v>
      </c>
      <c r="DN260" s="14">
        <v>9.74</v>
      </c>
      <c r="DO260" s="14">
        <v>62.09</v>
      </c>
      <c r="DP260" s="14">
        <v>7.27</v>
      </c>
      <c r="DQ260" s="14">
        <v>4</v>
      </c>
      <c r="DR260" s="14">
        <v>71.61</v>
      </c>
      <c r="DS260" s="14">
        <v>79.75</v>
      </c>
      <c r="DT260" s="14">
        <v>602.41000000000008</v>
      </c>
      <c r="DU260" s="14">
        <v>30.5</v>
      </c>
      <c r="DV260" s="14">
        <v>11.16</v>
      </c>
      <c r="DW260" s="14">
        <v>35.9</v>
      </c>
      <c r="DX260" s="14">
        <v>66.55</v>
      </c>
      <c r="DY260" s="14">
        <v>8.5</v>
      </c>
      <c r="DZ260" s="14">
        <v>85.789999999999992</v>
      </c>
      <c r="EA260" s="14">
        <v>45.32</v>
      </c>
      <c r="EB260" s="14">
        <v>18.73</v>
      </c>
      <c r="EC260" s="14">
        <v>2</v>
      </c>
      <c r="ED260" s="14">
        <v>36.94</v>
      </c>
      <c r="EE260" s="14">
        <v>13.65</v>
      </c>
      <c r="EF260" s="14">
        <v>95.68</v>
      </c>
      <c r="EG260" s="14">
        <v>35.24</v>
      </c>
      <c r="EH260" s="14">
        <v>1</v>
      </c>
      <c r="EK260" s="14">
        <v>12.23</v>
      </c>
      <c r="EL260" s="14">
        <v>39.49</v>
      </c>
      <c r="ER260" s="14">
        <v>13</v>
      </c>
      <c r="ES260" s="14">
        <v>6</v>
      </c>
      <c r="ET260" s="14">
        <v>38.58</v>
      </c>
      <c r="EV260" s="14">
        <v>40.58</v>
      </c>
      <c r="EW260" s="14">
        <v>1.97</v>
      </c>
      <c r="EZ260" s="14">
        <v>125.06</v>
      </c>
      <c r="FA260" s="14">
        <v>1</v>
      </c>
      <c r="FB260" s="14">
        <v>78.3</v>
      </c>
      <c r="FI260" s="14">
        <v>3</v>
      </c>
      <c r="FM260" s="14">
        <v>10.01</v>
      </c>
      <c r="FN260" s="14">
        <v>11.04</v>
      </c>
      <c r="FO260" s="14">
        <v>1</v>
      </c>
      <c r="FP260" s="14">
        <v>68.63</v>
      </c>
      <c r="FQ260" s="14">
        <v>0</v>
      </c>
      <c r="FR260" s="14">
        <v>0</v>
      </c>
      <c r="FT260" s="14">
        <v>5.9</v>
      </c>
      <c r="FU260" s="14">
        <v>22.560000000000002</v>
      </c>
      <c r="FW260" s="14">
        <v>8</v>
      </c>
      <c r="FX260" s="14">
        <v>45</v>
      </c>
      <c r="FY260" s="14">
        <v>6</v>
      </c>
      <c r="FZ260" s="14">
        <v>16.649999999999999</v>
      </c>
      <c r="GA260" s="14">
        <v>49.43</v>
      </c>
      <c r="GC260" s="14">
        <v>10.9</v>
      </c>
      <c r="GD260" s="14">
        <v>46.67</v>
      </c>
      <c r="GE260" s="14">
        <v>7.95</v>
      </c>
      <c r="GF260" s="14">
        <v>4</v>
      </c>
      <c r="GH260" s="14">
        <v>10</v>
      </c>
      <c r="GI260" s="14">
        <v>1</v>
      </c>
      <c r="GJ260" s="14">
        <v>12</v>
      </c>
      <c r="GK260" s="14">
        <v>3.98</v>
      </c>
      <c r="GL260" s="14">
        <v>7.81</v>
      </c>
      <c r="GM260" s="14">
        <v>24.73</v>
      </c>
      <c r="GN260" s="14">
        <v>2</v>
      </c>
      <c r="GQ260" s="14">
        <v>3</v>
      </c>
      <c r="GT260" s="14">
        <v>2.73</v>
      </c>
      <c r="GV260" s="14">
        <v>5</v>
      </c>
      <c r="HB260" s="14">
        <v>5.33</v>
      </c>
      <c r="HC260" s="14">
        <v>77.679999999999993</v>
      </c>
      <c r="HD260" s="14">
        <v>4.2699999999999996</v>
      </c>
      <c r="HF260" s="14">
        <v>1</v>
      </c>
      <c r="HG260" s="14">
        <v>22.630000000000003</v>
      </c>
      <c r="HL260" s="14">
        <v>8</v>
      </c>
      <c r="HM260" s="14">
        <v>3.26</v>
      </c>
      <c r="HN260" s="14">
        <v>0.67</v>
      </c>
      <c r="HO260" s="14">
        <v>62.18</v>
      </c>
      <c r="HP260" s="14">
        <v>19.559999999999999</v>
      </c>
      <c r="HS260" s="14">
        <v>4.33</v>
      </c>
      <c r="HT260" s="14">
        <v>30.48</v>
      </c>
      <c r="HV260" s="14">
        <v>31.87</v>
      </c>
      <c r="HW260" s="14">
        <v>15.86</v>
      </c>
      <c r="HY260" s="14">
        <v>5.45</v>
      </c>
      <c r="HZ260" s="14">
        <v>5</v>
      </c>
      <c r="IA260" s="14">
        <v>1.91</v>
      </c>
      <c r="IB260" s="14">
        <v>3</v>
      </c>
      <c r="IC260" s="14">
        <v>5</v>
      </c>
      <c r="ID260" s="14">
        <v>107.27000000000001</v>
      </c>
      <c r="IE260" s="26">
        <f t="shared" si="16"/>
        <v>4171.16</v>
      </c>
      <c r="IF260" s="27">
        <f t="shared" si="17"/>
        <v>1421.2599999999998</v>
      </c>
      <c r="IG260" s="27">
        <f t="shared" si="18"/>
        <v>2749.9</v>
      </c>
      <c r="IH260" s="26">
        <v>4783.5135999999957</v>
      </c>
      <c r="II260" s="27">
        <v>1928.7776000000003</v>
      </c>
      <c r="IJ260" s="27">
        <f t="shared" si="19"/>
        <v>2854.7359999999953</v>
      </c>
    </row>
    <row r="261" spans="1:244" x14ac:dyDescent="0.2">
      <c r="A261" s="14" t="s">
        <v>289</v>
      </c>
      <c r="B261" s="14" t="str">
        <f t="shared" ref="B261:B324" si="20">LEFT(C261,2)</f>
        <v>39</v>
      </c>
      <c r="C261" s="14">
        <v>39003</v>
      </c>
      <c r="D261" s="14" t="s">
        <v>292</v>
      </c>
      <c r="K261" s="14">
        <v>6.18</v>
      </c>
      <c r="L261" s="14">
        <v>0</v>
      </c>
      <c r="O261" s="14">
        <v>1</v>
      </c>
      <c r="R261" s="14">
        <v>6.2</v>
      </c>
      <c r="X261" s="14">
        <v>11.31</v>
      </c>
      <c r="AR261" s="14">
        <v>23.28</v>
      </c>
      <c r="AU261" s="14">
        <v>1</v>
      </c>
      <c r="BF261" s="14">
        <v>53.57</v>
      </c>
      <c r="BK261" s="14">
        <v>13.5</v>
      </c>
      <c r="BL261" s="14">
        <v>29.67</v>
      </c>
      <c r="BM261" s="14">
        <v>11.68</v>
      </c>
      <c r="BN261" s="14">
        <v>1</v>
      </c>
      <c r="BR261" s="14">
        <v>8.64</v>
      </c>
      <c r="BU261" s="14">
        <v>9</v>
      </c>
      <c r="CC261" s="14">
        <v>1</v>
      </c>
      <c r="CR261" s="14">
        <v>1</v>
      </c>
      <c r="CT261" s="14">
        <v>5</v>
      </c>
      <c r="CV261" s="14">
        <v>2</v>
      </c>
      <c r="DB261" s="14">
        <v>1.9</v>
      </c>
      <c r="DF261" s="14">
        <v>1</v>
      </c>
      <c r="DJ261" s="14">
        <v>4.3</v>
      </c>
      <c r="DK261" s="14">
        <v>13.74</v>
      </c>
      <c r="DL261" s="14">
        <v>17.53</v>
      </c>
      <c r="DN261" s="14">
        <v>2</v>
      </c>
      <c r="DO261" s="14">
        <v>2</v>
      </c>
      <c r="DP261" s="14">
        <v>1</v>
      </c>
      <c r="DR261" s="14">
        <v>9</v>
      </c>
      <c r="DV261" s="14">
        <v>5</v>
      </c>
      <c r="DW261" s="14">
        <v>1</v>
      </c>
      <c r="DX261" s="14">
        <v>17.16</v>
      </c>
      <c r="DY261" s="14">
        <v>5.61</v>
      </c>
      <c r="DZ261" s="14">
        <v>12.05</v>
      </c>
      <c r="EA261" s="14">
        <v>4</v>
      </c>
      <c r="ED261" s="14">
        <v>12</v>
      </c>
      <c r="EF261" s="14">
        <v>9.51</v>
      </c>
      <c r="EG261" s="14">
        <v>2.02</v>
      </c>
      <c r="EH261" s="14">
        <v>2</v>
      </c>
      <c r="EK261" s="14">
        <v>10.46</v>
      </c>
      <c r="EL261" s="14">
        <v>3.42</v>
      </c>
      <c r="ER261" s="14">
        <v>13.54</v>
      </c>
      <c r="ES261" s="14">
        <v>1</v>
      </c>
      <c r="ET261" s="14">
        <v>2</v>
      </c>
      <c r="EZ261" s="14">
        <v>33.89</v>
      </c>
      <c r="FB261" s="14">
        <v>10.029999999999999</v>
      </c>
      <c r="FM261" s="14">
        <v>2.86</v>
      </c>
      <c r="FN261" s="14">
        <v>1</v>
      </c>
      <c r="FP261" s="14">
        <v>9</v>
      </c>
      <c r="FT261" s="14">
        <v>1</v>
      </c>
      <c r="FU261" s="14">
        <v>1</v>
      </c>
      <c r="FW261" s="14">
        <v>0</v>
      </c>
      <c r="FX261" s="14">
        <v>4</v>
      </c>
      <c r="FY261" s="14">
        <v>1</v>
      </c>
      <c r="FZ261" s="14">
        <v>1</v>
      </c>
      <c r="GA261" s="14">
        <v>6</v>
      </c>
      <c r="GC261" s="14">
        <v>2</v>
      </c>
      <c r="GD261" s="14">
        <v>7</v>
      </c>
      <c r="GI261" s="14">
        <v>1.33</v>
      </c>
      <c r="GJ261" s="14">
        <v>3</v>
      </c>
      <c r="GM261" s="14">
        <v>4</v>
      </c>
      <c r="GN261" s="14">
        <v>1</v>
      </c>
      <c r="HG261" s="14">
        <v>1</v>
      </c>
      <c r="HL261" s="14">
        <v>2.2799999999999998</v>
      </c>
      <c r="HM261" s="14">
        <v>1</v>
      </c>
      <c r="HO261" s="14">
        <v>6</v>
      </c>
      <c r="HQ261" s="14">
        <v>8.0500000000000007</v>
      </c>
      <c r="HV261" s="14">
        <v>10.19</v>
      </c>
      <c r="HW261" s="14">
        <v>2</v>
      </c>
      <c r="HZ261" s="14">
        <v>0.71</v>
      </c>
      <c r="IC261" s="14">
        <v>4.75</v>
      </c>
      <c r="ID261" s="14">
        <v>7</v>
      </c>
      <c r="IE261" s="26">
        <f t="shared" ref="IE261:IE324" si="21">SUM(E261:ID261)</f>
        <v>470.35999999999996</v>
      </c>
      <c r="IF261" s="27">
        <f t="shared" ref="IF261:IF324" si="22">SUM(I261:DD261)</f>
        <v>186.92999999999998</v>
      </c>
      <c r="IG261" s="27">
        <f t="shared" ref="IG261:IG324" si="23">IE261-IF261</f>
        <v>283.42999999999995</v>
      </c>
      <c r="IH261" s="26">
        <v>403.3823999999999</v>
      </c>
      <c r="II261" s="27">
        <v>160.58239999999995</v>
      </c>
      <c r="IJ261" s="27">
        <f t="shared" ref="IJ261:IJ324" si="24">IH261-II261</f>
        <v>242.79999999999995</v>
      </c>
    </row>
    <row r="262" spans="1:244" x14ac:dyDescent="0.2">
      <c r="A262" s="14" t="s">
        <v>289</v>
      </c>
      <c r="B262" s="14" t="str">
        <f t="shared" si="20"/>
        <v>39</v>
      </c>
      <c r="C262" s="14">
        <v>39004</v>
      </c>
      <c r="D262" s="14" t="s">
        <v>293</v>
      </c>
      <c r="M262" s="14">
        <v>9.44</v>
      </c>
      <c r="N262" s="14">
        <v>14.25</v>
      </c>
      <c r="O262" s="14">
        <v>23</v>
      </c>
      <c r="P262" s="14">
        <v>1</v>
      </c>
      <c r="R262" s="14">
        <v>29.07</v>
      </c>
      <c r="X262" s="14">
        <v>1.98</v>
      </c>
      <c r="AB262" s="14">
        <v>25.47</v>
      </c>
      <c r="AC262" s="14">
        <v>2</v>
      </c>
      <c r="AD262" s="14">
        <v>4.9000000000000004</v>
      </c>
      <c r="AF262" s="14">
        <v>3</v>
      </c>
      <c r="AQ262" s="14">
        <v>33.08</v>
      </c>
      <c r="AS262" s="14">
        <v>2</v>
      </c>
      <c r="AV262" s="14">
        <v>2</v>
      </c>
      <c r="AY262" s="14">
        <v>2</v>
      </c>
      <c r="BF262" s="14">
        <v>34.299999999999997</v>
      </c>
      <c r="BK262" s="14">
        <v>1.1499999999999999</v>
      </c>
      <c r="BM262" s="14">
        <v>1</v>
      </c>
      <c r="BP262" s="14">
        <v>1</v>
      </c>
      <c r="BQ262" s="14">
        <v>1</v>
      </c>
      <c r="BU262" s="14">
        <v>1</v>
      </c>
      <c r="CB262" s="14">
        <v>9.98</v>
      </c>
      <c r="CC262" s="14">
        <v>2</v>
      </c>
      <c r="CI262" s="14">
        <v>1</v>
      </c>
      <c r="CL262" s="14">
        <v>9</v>
      </c>
      <c r="CM262" s="14">
        <v>1</v>
      </c>
      <c r="CT262" s="14">
        <v>9</v>
      </c>
      <c r="CU262" s="14">
        <v>1</v>
      </c>
      <c r="CV262" s="14">
        <v>3.74</v>
      </c>
      <c r="DA262" s="14">
        <v>0.54</v>
      </c>
      <c r="DF262" s="14">
        <v>46.82</v>
      </c>
      <c r="DI262" s="14">
        <v>34.44</v>
      </c>
      <c r="DJ262" s="14">
        <v>17.850000000000001</v>
      </c>
      <c r="DK262" s="14">
        <v>40.47</v>
      </c>
      <c r="DL262" s="14">
        <v>49.29</v>
      </c>
      <c r="DN262" s="14">
        <v>1.17</v>
      </c>
      <c r="DO262" s="14">
        <v>13.670000000000002</v>
      </c>
      <c r="DP262" s="14">
        <v>3.13</v>
      </c>
      <c r="DR262" s="14">
        <v>23</v>
      </c>
      <c r="DS262" s="14">
        <v>3</v>
      </c>
      <c r="DT262" s="14">
        <v>4.67</v>
      </c>
      <c r="DU262" s="14">
        <v>1</v>
      </c>
      <c r="DW262" s="14">
        <v>17.54</v>
      </c>
      <c r="DX262" s="14">
        <v>11.94</v>
      </c>
      <c r="DY262" s="14">
        <v>6.34</v>
      </c>
      <c r="DZ262" s="14">
        <v>34.209999999999994</v>
      </c>
      <c r="EA262" s="14">
        <v>26.86</v>
      </c>
      <c r="EB262" s="14">
        <v>3</v>
      </c>
      <c r="ED262" s="14">
        <v>2</v>
      </c>
      <c r="EE262" s="14">
        <v>3.42</v>
      </c>
      <c r="EF262" s="14">
        <v>33.269999999999996</v>
      </c>
      <c r="EG262" s="14">
        <v>6.37</v>
      </c>
      <c r="EH262" s="14">
        <v>4</v>
      </c>
      <c r="EK262" s="14">
        <v>10.85</v>
      </c>
      <c r="EL262" s="14">
        <v>33.94</v>
      </c>
      <c r="ET262" s="14">
        <v>11</v>
      </c>
      <c r="EV262" s="14">
        <v>3.58</v>
      </c>
      <c r="EW262" s="14">
        <v>4.16</v>
      </c>
      <c r="EZ262" s="14">
        <v>111.63000000000001</v>
      </c>
      <c r="FB262" s="14">
        <v>41.91</v>
      </c>
      <c r="FM262" s="14">
        <v>1</v>
      </c>
      <c r="FN262" s="14">
        <v>3.99</v>
      </c>
      <c r="FP262" s="14">
        <v>20.5</v>
      </c>
      <c r="FT262" s="14">
        <v>1.25</v>
      </c>
      <c r="FU262" s="14">
        <v>7</v>
      </c>
      <c r="FW262" s="14">
        <v>1.62</v>
      </c>
      <c r="FX262" s="14">
        <v>12.5</v>
      </c>
      <c r="FY262" s="14">
        <v>1</v>
      </c>
      <c r="FZ262" s="14">
        <v>2</v>
      </c>
      <c r="GA262" s="14">
        <v>17.509999999999998</v>
      </c>
      <c r="GC262" s="14">
        <v>5.46</v>
      </c>
      <c r="GD262" s="14">
        <v>23.459999999999997</v>
      </c>
      <c r="GE262" s="14">
        <v>1</v>
      </c>
      <c r="GF262" s="14">
        <v>5.55</v>
      </c>
      <c r="GG262" s="14">
        <v>2</v>
      </c>
      <c r="GH262" s="14">
        <v>1</v>
      </c>
      <c r="GJ262" s="14">
        <v>22.37</v>
      </c>
      <c r="GL262" s="14">
        <v>2</v>
      </c>
      <c r="GM262" s="14">
        <v>6</v>
      </c>
      <c r="GN262" s="14">
        <v>3</v>
      </c>
      <c r="GP262" s="14">
        <v>1</v>
      </c>
      <c r="HB262" s="14">
        <v>5.41</v>
      </c>
      <c r="HC262" s="14">
        <v>48.910000000000004</v>
      </c>
      <c r="HD262" s="14">
        <v>1</v>
      </c>
      <c r="HG262" s="14">
        <v>2</v>
      </c>
      <c r="HL262" s="14">
        <v>5.9</v>
      </c>
      <c r="HM262" s="14">
        <v>1</v>
      </c>
      <c r="HO262" s="14">
        <v>19.27</v>
      </c>
      <c r="HP262" s="14">
        <v>4</v>
      </c>
      <c r="HS262" s="14">
        <v>79.240000000000009</v>
      </c>
      <c r="HW262" s="14">
        <v>1</v>
      </c>
      <c r="HZ262" s="14">
        <v>1</v>
      </c>
      <c r="IA262" s="14">
        <v>0</v>
      </c>
      <c r="IC262" s="14">
        <v>4</v>
      </c>
      <c r="ID262" s="14">
        <v>30.09</v>
      </c>
      <c r="IE262" s="26">
        <f t="shared" si="21"/>
        <v>1178.46</v>
      </c>
      <c r="IF262" s="27">
        <f t="shared" si="22"/>
        <v>229.9</v>
      </c>
      <c r="IG262" s="27">
        <f t="shared" si="23"/>
        <v>948.56000000000006</v>
      </c>
      <c r="IH262" s="26">
        <v>1131.0551999999998</v>
      </c>
      <c r="II262" s="27">
        <v>235.60319999999993</v>
      </c>
      <c r="IJ262" s="27">
        <f t="shared" si="24"/>
        <v>895.45199999999988</v>
      </c>
    </row>
    <row r="263" spans="1:244" x14ac:dyDescent="0.2">
      <c r="A263" s="14" t="s">
        <v>289</v>
      </c>
      <c r="B263" s="14" t="str">
        <f t="shared" si="20"/>
        <v>39</v>
      </c>
      <c r="C263" s="14">
        <v>39005</v>
      </c>
      <c r="D263" s="14" t="s">
        <v>294</v>
      </c>
      <c r="K263" s="14">
        <v>0.06</v>
      </c>
      <c r="O263" s="14">
        <v>4</v>
      </c>
      <c r="P263" s="14">
        <v>1</v>
      </c>
      <c r="R263" s="14">
        <v>3.03</v>
      </c>
      <c r="AD263" s="14">
        <v>2</v>
      </c>
      <c r="AL263" s="14">
        <v>36.15</v>
      </c>
      <c r="AX263" s="14">
        <v>74.650000000000006</v>
      </c>
      <c r="BF263" s="14">
        <v>17.96</v>
      </c>
      <c r="BK263" s="14">
        <v>1</v>
      </c>
      <c r="BM263" s="14">
        <v>2.14</v>
      </c>
      <c r="BU263" s="14">
        <v>7</v>
      </c>
      <c r="CT263" s="14">
        <v>4.18</v>
      </c>
      <c r="DJ263" s="14">
        <v>1.47</v>
      </c>
      <c r="DK263" s="14">
        <v>14.71</v>
      </c>
      <c r="DL263" s="14">
        <v>15.92</v>
      </c>
      <c r="DM263" s="14">
        <v>2</v>
      </c>
      <c r="DN263" s="14">
        <v>5</v>
      </c>
      <c r="DO263" s="14">
        <v>9.3800000000000008</v>
      </c>
      <c r="DR263" s="14">
        <v>3</v>
      </c>
      <c r="DS263" s="14">
        <v>6.27</v>
      </c>
      <c r="DT263" s="14">
        <v>2.25</v>
      </c>
      <c r="DU263" s="14">
        <v>2</v>
      </c>
      <c r="DX263" s="14">
        <v>7.23</v>
      </c>
      <c r="DY263" s="14">
        <v>1</v>
      </c>
      <c r="DZ263" s="14">
        <v>18.86</v>
      </c>
      <c r="EA263" s="14">
        <v>10.06</v>
      </c>
      <c r="EC263" s="14">
        <v>2</v>
      </c>
      <c r="ED263" s="14">
        <v>8.7100000000000009</v>
      </c>
      <c r="EE263" s="14">
        <v>4.92</v>
      </c>
      <c r="EF263" s="14">
        <v>12.92</v>
      </c>
      <c r="EL263" s="14">
        <v>3.62</v>
      </c>
      <c r="ET263" s="14">
        <v>1</v>
      </c>
      <c r="EW263" s="14">
        <v>6.08</v>
      </c>
      <c r="EZ263" s="14">
        <v>38.11</v>
      </c>
      <c r="FB263" s="14">
        <v>14.87</v>
      </c>
      <c r="FN263" s="14">
        <v>6</v>
      </c>
      <c r="FP263" s="14">
        <v>12.67</v>
      </c>
      <c r="FU263" s="14">
        <v>2</v>
      </c>
      <c r="FX263" s="14">
        <v>3</v>
      </c>
      <c r="GA263" s="14">
        <v>0.33</v>
      </c>
      <c r="GC263" s="14">
        <v>2</v>
      </c>
      <c r="GD263" s="14">
        <v>6</v>
      </c>
      <c r="GJ263" s="14">
        <v>1</v>
      </c>
      <c r="GK263" s="14">
        <v>1</v>
      </c>
      <c r="GM263" s="14">
        <v>2</v>
      </c>
      <c r="GN263" s="14">
        <v>1</v>
      </c>
      <c r="GT263" s="14">
        <v>5.03</v>
      </c>
      <c r="HL263" s="14">
        <v>3</v>
      </c>
      <c r="HO263" s="14">
        <v>4</v>
      </c>
      <c r="HP263" s="14">
        <v>3</v>
      </c>
      <c r="HS263" s="14">
        <v>25.45</v>
      </c>
      <c r="HT263" s="14">
        <v>5.36</v>
      </c>
      <c r="HV263" s="14">
        <v>1.68</v>
      </c>
      <c r="HW263" s="14">
        <v>1</v>
      </c>
      <c r="ID263" s="14">
        <v>15.010000000000002</v>
      </c>
      <c r="IE263" s="26">
        <f t="shared" si="21"/>
        <v>445.08</v>
      </c>
      <c r="IF263" s="27">
        <f t="shared" si="22"/>
        <v>153.16999999999999</v>
      </c>
      <c r="IG263" s="27">
        <f t="shared" si="23"/>
        <v>291.90999999999997</v>
      </c>
      <c r="IH263" s="26">
        <v>453.46320000000003</v>
      </c>
      <c r="II263" s="27">
        <v>133.01520000000002</v>
      </c>
      <c r="IJ263" s="27">
        <f t="shared" si="24"/>
        <v>320.44799999999998</v>
      </c>
    </row>
    <row r="264" spans="1:244" x14ac:dyDescent="0.2">
      <c r="A264" s="14" t="s">
        <v>289</v>
      </c>
      <c r="B264" s="14" t="str">
        <f t="shared" si="20"/>
        <v>39</v>
      </c>
      <c r="C264" s="14">
        <v>39006</v>
      </c>
      <c r="D264" s="14" t="s">
        <v>295</v>
      </c>
      <c r="O264" s="14">
        <v>20.92</v>
      </c>
      <c r="P264" s="14">
        <v>15.92</v>
      </c>
      <c r="V264" s="14">
        <v>3</v>
      </c>
      <c r="X264" s="14">
        <v>25.62</v>
      </c>
      <c r="AA264" s="14">
        <v>1</v>
      </c>
      <c r="AD264" s="14">
        <v>5</v>
      </c>
      <c r="AF264" s="14">
        <v>34.549999999999997</v>
      </c>
      <c r="AG264" s="14">
        <v>2</v>
      </c>
      <c r="AJ264" s="14">
        <v>32.950000000000003</v>
      </c>
      <c r="AM264" s="14">
        <v>10.67</v>
      </c>
      <c r="AN264" s="14">
        <v>3</v>
      </c>
      <c r="AQ264" s="14">
        <v>2</v>
      </c>
      <c r="AR264" s="14">
        <v>6.25</v>
      </c>
      <c r="AU264" s="14">
        <v>355.75</v>
      </c>
      <c r="AV264" s="14">
        <v>4</v>
      </c>
      <c r="AY264" s="14">
        <v>15.98</v>
      </c>
      <c r="AZ264" s="14">
        <v>23.19</v>
      </c>
      <c r="BF264" s="14">
        <v>26</v>
      </c>
      <c r="BK264" s="14">
        <v>92.32</v>
      </c>
      <c r="BL264" s="14">
        <v>18.350000000000001</v>
      </c>
      <c r="BS264" s="14">
        <v>245.98</v>
      </c>
      <c r="CB264" s="14">
        <v>348.04999999999995</v>
      </c>
      <c r="CC264" s="14">
        <v>10.17</v>
      </c>
      <c r="CE264" s="14">
        <v>17.350000000000001</v>
      </c>
      <c r="CF264" s="14">
        <v>0</v>
      </c>
      <c r="CM264" s="14">
        <v>13.75</v>
      </c>
      <c r="CR264" s="14">
        <v>42.3</v>
      </c>
      <c r="CT264" s="14">
        <v>59.41</v>
      </c>
      <c r="CU264" s="14">
        <v>17.34</v>
      </c>
      <c r="CV264" s="14">
        <v>2</v>
      </c>
      <c r="DF264" s="14">
        <v>16.939999999999998</v>
      </c>
      <c r="DG264" s="14">
        <v>1</v>
      </c>
      <c r="DJ264" s="14">
        <v>4.83</v>
      </c>
      <c r="DK264" s="14">
        <v>45.27</v>
      </c>
      <c r="DL264" s="14">
        <v>71.569999999999993</v>
      </c>
      <c r="DM264" s="14">
        <v>2</v>
      </c>
      <c r="DN264" s="14">
        <v>2</v>
      </c>
      <c r="DO264" s="14">
        <v>18.5</v>
      </c>
      <c r="DP264" s="14">
        <v>2.21</v>
      </c>
      <c r="DR264" s="14">
        <v>31</v>
      </c>
      <c r="DS264" s="14">
        <v>4</v>
      </c>
      <c r="DT264" s="14">
        <v>165.55</v>
      </c>
      <c r="DU264" s="14">
        <v>92.78</v>
      </c>
      <c r="DV264" s="14">
        <v>0.5</v>
      </c>
      <c r="DW264" s="14">
        <v>98.18</v>
      </c>
      <c r="DX264" s="14">
        <v>11.51</v>
      </c>
      <c r="DY264" s="14">
        <v>1</v>
      </c>
      <c r="DZ264" s="14">
        <v>64.239999999999995</v>
      </c>
      <c r="EA264" s="14">
        <v>17.259999999999998</v>
      </c>
      <c r="EB264" s="14">
        <v>6.27</v>
      </c>
      <c r="EC264" s="14">
        <v>49.17</v>
      </c>
      <c r="ED264" s="14">
        <v>18.079999999999998</v>
      </c>
      <c r="EE264" s="14">
        <v>10.95</v>
      </c>
      <c r="EF264" s="14">
        <v>65.319999999999993</v>
      </c>
      <c r="EG264" s="14">
        <v>33.33</v>
      </c>
      <c r="EH264" s="14">
        <v>1.8</v>
      </c>
      <c r="EL264" s="14">
        <v>21.810000000000002</v>
      </c>
      <c r="ET264" s="14">
        <v>20.6</v>
      </c>
      <c r="EZ264" s="14">
        <v>100.75999999999999</v>
      </c>
      <c r="FA264" s="14">
        <v>49.68</v>
      </c>
      <c r="FB264" s="14">
        <v>56.83</v>
      </c>
      <c r="FC264" s="14">
        <v>12.56</v>
      </c>
      <c r="FE264" s="14">
        <v>2</v>
      </c>
      <c r="FF264" s="14">
        <v>2</v>
      </c>
      <c r="FL264" s="14">
        <v>1</v>
      </c>
      <c r="FM264" s="14">
        <v>11.16</v>
      </c>
      <c r="FN264" s="14">
        <v>0.94</v>
      </c>
      <c r="FP264" s="14">
        <v>89.47</v>
      </c>
      <c r="FQ264" s="14">
        <v>4</v>
      </c>
      <c r="FR264" s="14">
        <v>0</v>
      </c>
      <c r="FT264" s="14">
        <v>9</v>
      </c>
      <c r="FU264" s="14">
        <v>4</v>
      </c>
      <c r="FW264" s="14">
        <v>0</v>
      </c>
      <c r="FX264" s="14">
        <v>31.93</v>
      </c>
      <c r="FY264" s="14">
        <v>9</v>
      </c>
      <c r="FZ264" s="14">
        <v>2</v>
      </c>
      <c r="GA264" s="14">
        <v>23.810000000000002</v>
      </c>
      <c r="GB264" s="14">
        <v>3.65</v>
      </c>
      <c r="GC264" s="14">
        <v>12</v>
      </c>
      <c r="GD264" s="14">
        <v>27.1</v>
      </c>
      <c r="GE264" s="14">
        <v>2.17</v>
      </c>
      <c r="GF264" s="14">
        <v>2</v>
      </c>
      <c r="GH264" s="14">
        <v>4.5</v>
      </c>
      <c r="GI264" s="14">
        <v>3</v>
      </c>
      <c r="GJ264" s="14">
        <v>11.15</v>
      </c>
      <c r="GK264" s="14">
        <v>3</v>
      </c>
      <c r="GL264" s="14">
        <v>1</v>
      </c>
      <c r="GM264" s="14">
        <v>32.17</v>
      </c>
      <c r="GN264" s="14">
        <v>4</v>
      </c>
      <c r="GQ264" s="14">
        <v>15.76</v>
      </c>
      <c r="GR264" s="14">
        <v>0</v>
      </c>
      <c r="GV264" s="14">
        <v>3</v>
      </c>
      <c r="HB264" s="14">
        <v>9.57</v>
      </c>
      <c r="HC264" s="14">
        <v>13.1</v>
      </c>
      <c r="HD264" s="14">
        <v>2.42</v>
      </c>
      <c r="HG264" s="14">
        <v>4.9000000000000004</v>
      </c>
      <c r="HL264" s="14">
        <v>12</v>
      </c>
      <c r="HO264" s="14">
        <v>32.909999999999997</v>
      </c>
      <c r="HP264" s="14">
        <v>6.71</v>
      </c>
      <c r="HT264" s="14">
        <v>9.4700000000000006</v>
      </c>
      <c r="HV264" s="14">
        <v>1</v>
      </c>
      <c r="HW264" s="14">
        <v>7.94</v>
      </c>
      <c r="HX264" s="14">
        <v>0</v>
      </c>
      <c r="HY264" s="14">
        <v>5.52</v>
      </c>
      <c r="HZ264" s="14">
        <v>2.11</v>
      </c>
      <c r="IA264" s="14">
        <v>19.63</v>
      </c>
      <c r="IC264" s="14">
        <v>6.75</v>
      </c>
      <c r="ID264" s="14">
        <v>82.61</v>
      </c>
      <c r="IE264" s="26">
        <f t="shared" si="21"/>
        <v>3083.77</v>
      </c>
      <c r="IF264" s="27">
        <f t="shared" si="22"/>
        <v>1454.82</v>
      </c>
      <c r="IG264" s="27">
        <f t="shared" si="23"/>
        <v>1628.95</v>
      </c>
      <c r="IH264" s="26">
        <v>2650.5108000000005</v>
      </c>
      <c r="II264" s="27">
        <v>1115.8127999999999</v>
      </c>
      <c r="IJ264" s="27">
        <f t="shared" si="24"/>
        <v>1534.6980000000005</v>
      </c>
    </row>
    <row r="265" spans="1:244" x14ac:dyDescent="0.2">
      <c r="A265" s="14" t="s">
        <v>289</v>
      </c>
      <c r="B265" s="14" t="str">
        <f t="shared" si="20"/>
        <v>39</v>
      </c>
      <c r="C265" s="14">
        <v>39007</v>
      </c>
      <c r="D265" s="14" t="s">
        <v>296</v>
      </c>
      <c r="G265" s="14">
        <v>20.39</v>
      </c>
      <c r="M265" s="14">
        <v>4.8600000000000003</v>
      </c>
      <c r="N265" s="14">
        <v>1</v>
      </c>
      <c r="O265" s="14">
        <v>166.57999999999998</v>
      </c>
      <c r="P265" s="14">
        <v>5.12</v>
      </c>
      <c r="V265" s="14">
        <v>12.04</v>
      </c>
      <c r="W265" s="14">
        <v>2.99</v>
      </c>
      <c r="X265" s="14">
        <v>8.0300000000000011</v>
      </c>
      <c r="AA265" s="14">
        <v>2</v>
      </c>
      <c r="AB265" s="14">
        <v>2.3199999999999998</v>
      </c>
      <c r="AD265" s="14">
        <v>54.22</v>
      </c>
      <c r="AF265" s="14">
        <v>150.11000000000001</v>
      </c>
      <c r="AG265" s="14">
        <v>14.27</v>
      </c>
      <c r="AI265" s="14">
        <v>1</v>
      </c>
      <c r="AL265" s="14">
        <v>0.35</v>
      </c>
      <c r="AM265" s="14">
        <v>13.72</v>
      </c>
      <c r="AR265" s="14">
        <v>12.24</v>
      </c>
      <c r="AS265" s="14">
        <v>6.2</v>
      </c>
      <c r="AU265" s="14">
        <v>3.9</v>
      </c>
      <c r="AV265" s="14">
        <v>2</v>
      </c>
      <c r="AX265" s="14">
        <v>9.6300000000000008</v>
      </c>
      <c r="AY265" s="14">
        <v>11.33</v>
      </c>
      <c r="AZ265" s="14">
        <v>1.58</v>
      </c>
      <c r="BF265" s="14">
        <v>36.29</v>
      </c>
      <c r="BK265" s="14">
        <v>3</v>
      </c>
      <c r="BZ265" s="14">
        <v>3</v>
      </c>
      <c r="CB265" s="14">
        <v>69.849999999999994</v>
      </c>
      <c r="CE265" s="14">
        <v>12.88</v>
      </c>
      <c r="CH265" s="14">
        <v>78.77</v>
      </c>
      <c r="CI265" s="14">
        <v>84.66</v>
      </c>
      <c r="CL265" s="14">
        <v>4</v>
      </c>
      <c r="CM265" s="14">
        <v>9</v>
      </c>
      <c r="CR265" s="14">
        <v>10.58</v>
      </c>
      <c r="CS265" s="14">
        <v>5</v>
      </c>
      <c r="CT265" s="14">
        <v>84.039999999999992</v>
      </c>
      <c r="CV265" s="14">
        <v>2</v>
      </c>
      <c r="CY265" s="14">
        <v>1</v>
      </c>
      <c r="CZ265" s="14">
        <v>7</v>
      </c>
      <c r="DA265" s="14">
        <v>16.61</v>
      </c>
      <c r="DC265" s="14">
        <v>1.66</v>
      </c>
      <c r="DE265" s="14">
        <v>1.1299999999999999</v>
      </c>
      <c r="DF265" s="14">
        <v>89.31</v>
      </c>
      <c r="DG265" s="14">
        <v>50.28</v>
      </c>
      <c r="DJ265" s="14">
        <v>13.24</v>
      </c>
      <c r="DK265" s="14">
        <v>230.57</v>
      </c>
      <c r="DL265" s="14">
        <v>232.95999999999998</v>
      </c>
      <c r="DM265" s="14">
        <v>66.56</v>
      </c>
      <c r="DN265" s="14">
        <v>6.33</v>
      </c>
      <c r="DO265" s="14">
        <v>67.62</v>
      </c>
      <c r="DP265" s="14">
        <v>19.07</v>
      </c>
      <c r="DQ265" s="14">
        <v>10</v>
      </c>
      <c r="DR265" s="14">
        <v>150.57</v>
      </c>
      <c r="DS265" s="14">
        <v>61.32</v>
      </c>
      <c r="DT265" s="14">
        <v>159.70999999999998</v>
      </c>
      <c r="DU265" s="14">
        <v>42.76</v>
      </c>
      <c r="DV265" s="14">
        <v>29.46</v>
      </c>
      <c r="DW265" s="14">
        <v>15.39</v>
      </c>
      <c r="DX265" s="14">
        <v>88.17</v>
      </c>
      <c r="DY265" s="14">
        <v>12.99</v>
      </c>
      <c r="DZ265" s="14">
        <v>260.86</v>
      </c>
      <c r="EA265" s="14">
        <v>146.76999999999998</v>
      </c>
      <c r="EB265" s="14">
        <v>40.28</v>
      </c>
      <c r="EC265" s="14">
        <v>33.33</v>
      </c>
      <c r="ED265" s="14">
        <v>74.460000000000008</v>
      </c>
      <c r="EE265" s="14">
        <v>76.16</v>
      </c>
      <c r="EF265" s="14">
        <v>730.96</v>
      </c>
      <c r="EG265" s="14">
        <v>80.39</v>
      </c>
      <c r="EH265" s="14">
        <v>32.18</v>
      </c>
      <c r="EK265" s="14">
        <v>53.37</v>
      </c>
      <c r="EL265" s="14">
        <v>140.21</v>
      </c>
      <c r="ES265" s="14">
        <v>29.64</v>
      </c>
      <c r="ET265" s="14">
        <v>41.95</v>
      </c>
      <c r="EU265" s="14">
        <v>1</v>
      </c>
      <c r="EV265" s="14">
        <v>2354.2200000000003</v>
      </c>
      <c r="EW265" s="14">
        <v>117.28999999999999</v>
      </c>
      <c r="EX265" s="14">
        <v>35.69</v>
      </c>
      <c r="EZ265" s="14">
        <v>1358.37</v>
      </c>
      <c r="FA265" s="14">
        <v>14.09</v>
      </c>
      <c r="FB265" s="14">
        <v>853.99</v>
      </c>
      <c r="FC265" s="14">
        <v>1</v>
      </c>
      <c r="FE265" s="14">
        <v>6.17</v>
      </c>
      <c r="FI265" s="14">
        <v>2</v>
      </c>
      <c r="FL265" s="14">
        <v>3</v>
      </c>
      <c r="FM265" s="14">
        <v>60.92</v>
      </c>
      <c r="FN265" s="14">
        <v>47.209999999999994</v>
      </c>
      <c r="FO265" s="14">
        <v>0</v>
      </c>
      <c r="FP265" s="14">
        <v>181.64000000000001</v>
      </c>
      <c r="FQ265" s="14">
        <v>11.25</v>
      </c>
      <c r="FT265" s="14">
        <v>20.25</v>
      </c>
      <c r="FU265" s="14">
        <v>49.8</v>
      </c>
      <c r="FW265" s="14">
        <v>123.77</v>
      </c>
      <c r="FX265" s="14">
        <v>379.51</v>
      </c>
      <c r="FY265" s="14">
        <v>102.55</v>
      </c>
      <c r="FZ265" s="14">
        <v>43.8</v>
      </c>
      <c r="GA265" s="14">
        <v>201.95999999999998</v>
      </c>
      <c r="GC265" s="14">
        <v>47.64</v>
      </c>
      <c r="GD265" s="14">
        <v>76.58</v>
      </c>
      <c r="GE265" s="14">
        <v>21.3</v>
      </c>
      <c r="GF265" s="14">
        <v>6.9700000000000006</v>
      </c>
      <c r="GG265" s="14">
        <v>1</v>
      </c>
      <c r="GH265" s="14">
        <v>12.64</v>
      </c>
      <c r="GJ265" s="14">
        <v>17</v>
      </c>
      <c r="GK265" s="14">
        <v>10.82</v>
      </c>
      <c r="GL265" s="14">
        <v>3</v>
      </c>
      <c r="GM265" s="14">
        <v>57.54</v>
      </c>
      <c r="GN265" s="14">
        <v>5</v>
      </c>
      <c r="GO265" s="14">
        <v>1</v>
      </c>
      <c r="GP265" s="14">
        <v>16.8</v>
      </c>
      <c r="GQ265" s="14">
        <v>4.3899999999999997</v>
      </c>
      <c r="GT265" s="14">
        <v>3.5</v>
      </c>
      <c r="GV265" s="14">
        <v>48.07</v>
      </c>
      <c r="GW265" s="14">
        <v>23.74</v>
      </c>
      <c r="GX265" s="14">
        <v>88.410000000000011</v>
      </c>
      <c r="HB265" s="14">
        <v>45.679999999999993</v>
      </c>
      <c r="HC265" s="14">
        <v>22.520000000000003</v>
      </c>
      <c r="HD265" s="14">
        <v>6.54</v>
      </c>
      <c r="HF265" s="14">
        <v>3.49</v>
      </c>
      <c r="HG265" s="14">
        <v>30.14</v>
      </c>
      <c r="HJ265" s="14">
        <v>1</v>
      </c>
      <c r="HL265" s="14">
        <v>30.86</v>
      </c>
      <c r="HO265" s="14">
        <v>117.34</v>
      </c>
      <c r="HP265" s="14">
        <v>53.55</v>
      </c>
      <c r="HQ265" s="14">
        <v>7.09</v>
      </c>
      <c r="HS265" s="14">
        <v>5.0599999999999996</v>
      </c>
      <c r="HU265" s="14">
        <v>11.97</v>
      </c>
      <c r="HV265" s="14">
        <v>15.17</v>
      </c>
      <c r="HW265" s="14">
        <v>35.28</v>
      </c>
      <c r="HX265" s="14">
        <v>1</v>
      </c>
      <c r="HY265" s="14">
        <v>14.580000000000002</v>
      </c>
      <c r="HZ265" s="14">
        <v>27.27</v>
      </c>
      <c r="IA265" s="14">
        <v>380.89</v>
      </c>
      <c r="IB265" s="14">
        <v>4</v>
      </c>
      <c r="IC265" s="14">
        <v>29.52</v>
      </c>
      <c r="ID265" s="14">
        <v>425.74000000000007</v>
      </c>
      <c r="IE265" s="26">
        <f t="shared" si="21"/>
        <v>11706.789999999992</v>
      </c>
      <c r="IF265" s="27">
        <f t="shared" si="22"/>
        <v>914.82999999999993</v>
      </c>
      <c r="IG265" s="27">
        <f t="shared" si="23"/>
        <v>10791.959999999992</v>
      </c>
      <c r="IH265" s="26">
        <v>13455.461600000004</v>
      </c>
      <c r="II265" s="27">
        <v>805.20159999999998</v>
      </c>
      <c r="IJ265" s="27">
        <f t="shared" si="24"/>
        <v>12650.260000000004</v>
      </c>
    </row>
    <row r="266" spans="1:244" x14ac:dyDescent="0.2">
      <c r="A266" s="14" t="s">
        <v>289</v>
      </c>
      <c r="B266" s="14" t="str">
        <f t="shared" si="20"/>
        <v>39</v>
      </c>
      <c r="C266" s="14">
        <v>39008</v>
      </c>
      <c r="D266" s="14" t="s">
        <v>297</v>
      </c>
      <c r="I266" s="14">
        <v>63.5</v>
      </c>
      <c r="K266" s="14">
        <v>1</v>
      </c>
      <c r="L266" s="14">
        <v>472.85</v>
      </c>
      <c r="O266" s="14">
        <v>257.18</v>
      </c>
      <c r="X266" s="14">
        <v>1</v>
      </c>
      <c r="Z266" s="14">
        <v>2</v>
      </c>
      <c r="AB266" s="14">
        <v>3.41</v>
      </c>
      <c r="AD266" s="14">
        <v>7.31</v>
      </c>
      <c r="AF266" s="14">
        <v>25.07</v>
      </c>
      <c r="AG266" s="14">
        <v>3</v>
      </c>
      <c r="AJ266" s="14">
        <v>10.7</v>
      </c>
      <c r="AQ266" s="14">
        <v>3.01</v>
      </c>
      <c r="AR266" s="14">
        <v>21.009999999999998</v>
      </c>
      <c r="AX266" s="14">
        <v>5.98</v>
      </c>
      <c r="AY266" s="14">
        <v>2</v>
      </c>
      <c r="BB266" s="14">
        <v>16.63</v>
      </c>
      <c r="BF266" s="14">
        <v>56.449999999999996</v>
      </c>
      <c r="BK266" s="14">
        <v>138.09</v>
      </c>
      <c r="BL266" s="14">
        <v>22.15</v>
      </c>
      <c r="BN266" s="14">
        <v>2</v>
      </c>
      <c r="BU266" s="14">
        <v>19.61</v>
      </c>
      <c r="BW266" s="14">
        <v>132.56</v>
      </c>
      <c r="BZ266" s="14">
        <v>24.25</v>
      </c>
      <c r="CB266" s="14">
        <v>48.39</v>
      </c>
      <c r="CC266" s="14">
        <v>22.46</v>
      </c>
      <c r="CE266" s="14">
        <v>38.660000000000004</v>
      </c>
      <c r="CM266" s="14">
        <v>16.329999999999998</v>
      </c>
      <c r="CR266" s="14">
        <v>1</v>
      </c>
      <c r="CT266" s="14">
        <v>29.71</v>
      </c>
      <c r="DC266" s="14">
        <v>18.46</v>
      </c>
      <c r="DE266" s="14">
        <v>0</v>
      </c>
      <c r="DF266" s="14">
        <v>4</v>
      </c>
      <c r="DJ266" s="14">
        <v>6</v>
      </c>
      <c r="DK266" s="14">
        <v>55.55</v>
      </c>
      <c r="DL266" s="14">
        <v>107.4</v>
      </c>
      <c r="DM266" s="14">
        <v>20.6</v>
      </c>
      <c r="DN266" s="14">
        <v>4</v>
      </c>
      <c r="DO266" s="14">
        <v>27.78</v>
      </c>
      <c r="DP266" s="14">
        <v>5</v>
      </c>
      <c r="DQ266" s="14">
        <v>1</v>
      </c>
      <c r="DR266" s="14">
        <v>20</v>
      </c>
      <c r="DS266" s="14">
        <v>1</v>
      </c>
      <c r="DT266" s="14">
        <v>105.65</v>
      </c>
      <c r="DV266" s="14">
        <v>1</v>
      </c>
      <c r="DW266" s="14">
        <v>7</v>
      </c>
      <c r="DX266" s="14">
        <v>24.18</v>
      </c>
      <c r="DY266" s="14">
        <v>1</v>
      </c>
      <c r="DZ266" s="14">
        <v>53.129999999999995</v>
      </c>
      <c r="EA266" s="14">
        <v>18.27</v>
      </c>
      <c r="EB266" s="14">
        <v>5.85</v>
      </c>
      <c r="ED266" s="14">
        <v>20</v>
      </c>
      <c r="EE266" s="14">
        <v>5</v>
      </c>
      <c r="EF266" s="14">
        <v>36.269999999999996</v>
      </c>
      <c r="EG266" s="14">
        <v>21.25</v>
      </c>
      <c r="EH266" s="14">
        <v>3.46</v>
      </c>
      <c r="EK266" s="14">
        <v>18.89</v>
      </c>
      <c r="EL266" s="14">
        <v>108.25</v>
      </c>
      <c r="ER266" s="14">
        <v>61.8</v>
      </c>
      <c r="ES266" s="14">
        <v>0.75</v>
      </c>
      <c r="ET266" s="14">
        <v>5.62</v>
      </c>
      <c r="EW266" s="14">
        <v>1</v>
      </c>
      <c r="EZ266" s="14">
        <v>96.509999999999991</v>
      </c>
      <c r="FB266" s="14">
        <v>31.06</v>
      </c>
      <c r="FC266" s="14">
        <v>3.58</v>
      </c>
      <c r="FM266" s="14">
        <v>7.18</v>
      </c>
      <c r="FN266" s="14">
        <v>62.34</v>
      </c>
      <c r="FP266" s="14">
        <v>37</v>
      </c>
      <c r="FQ266" s="14">
        <v>1</v>
      </c>
      <c r="FT266" s="14">
        <v>2</v>
      </c>
      <c r="FU266" s="14">
        <v>7.9</v>
      </c>
      <c r="FW266" s="14">
        <v>5</v>
      </c>
      <c r="FX266" s="14">
        <v>17.579999999999998</v>
      </c>
      <c r="FZ266" s="14">
        <v>9</v>
      </c>
      <c r="GA266" s="14">
        <v>17.75</v>
      </c>
      <c r="GC266" s="14">
        <v>2</v>
      </c>
      <c r="GD266" s="14">
        <v>32</v>
      </c>
      <c r="GH266" s="14">
        <v>3</v>
      </c>
      <c r="GJ266" s="14">
        <v>11.58</v>
      </c>
      <c r="GK266" s="14">
        <v>1</v>
      </c>
      <c r="GL266" s="14">
        <v>1</v>
      </c>
      <c r="GM266" s="14">
        <v>13.16</v>
      </c>
      <c r="GN266" s="14">
        <v>3</v>
      </c>
      <c r="GT266" s="14">
        <v>11.73</v>
      </c>
      <c r="HB266" s="14">
        <v>5.75</v>
      </c>
      <c r="HC266" s="14">
        <v>4.12</v>
      </c>
      <c r="HD266" s="14">
        <v>1</v>
      </c>
      <c r="HG266" s="14">
        <v>2</v>
      </c>
      <c r="HL266" s="14">
        <v>1</v>
      </c>
      <c r="HM266" s="14">
        <v>1</v>
      </c>
      <c r="HO266" s="14">
        <v>26.93</v>
      </c>
      <c r="HP266" s="14">
        <v>7</v>
      </c>
      <c r="HS266" s="14">
        <v>0</v>
      </c>
      <c r="HT266" s="14">
        <v>1.93</v>
      </c>
      <c r="HV266" s="14">
        <v>25.97</v>
      </c>
      <c r="HY266" s="14">
        <v>3.01</v>
      </c>
      <c r="HZ266" s="14">
        <v>5.93</v>
      </c>
      <c r="IA266" s="14">
        <v>7.96</v>
      </c>
      <c r="IB266" s="14">
        <v>3.27</v>
      </c>
      <c r="IC266" s="14">
        <v>5.0199999999999996</v>
      </c>
      <c r="ID266" s="14">
        <v>62.88</v>
      </c>
      <c r="IE266" s="26">
        <f t="shared" si="21"/>
        <v>2757.6099999999997</v>
      </c>
      <c r="IF266" s="27">
        <f t="shared" si="22"/>
        <v>1465.7700000000002</v>
      </c>
      <c r="IG266" s="27">
        <f t="shared" si="23"/>
        <v>1291.8399999999995</v>
      </c>
      <c r="IH266" s="26">
        <v>2813.6672000000017</v>
      </c>
      <c r="II266" s="27">
        <v>1791.1191999999999</v>
      </c>
      <c r="IJ266" s="27">
        <f t="shared" si="24"/>
        <v>1022.5480000000018</v>
      </c>
    </row>
    <row r="267" spans="1:244" x14ac:dyDescent="0.2">
      <c r="A267" s="14" t="s">
        <v>289</v>
      </c>
      <c r="B267" s="14" t="str">
        <f t="shared" si="20"/>
        <v>39</v>
      </c>
      <c r="C267" s="14">
        <v>39009</v>
      </c>
      <c r="D267" s="14" t="s">
        <v>298</v>
      </c>
      <c r="E267" s="14">
        <v>1</v>
      </c>
      <c r="K267" s="14">
        <v>246.33</v>
      </c>
      <c r="O267" s="14">
        <v>17.010000000000002</v>
      </c>
      <c r="R267" s="14">
        <v>37.33</v>
      </c>
      <c r="W267" s="14">
        <v>157</v>
      </c>
      <c r="X267" s="14">
        <v>1.98</v>
      </c>
      <c r="Z267" s="14">
        <v>14.88</v>
      </c>
      <c r="AD267" s="14">
        <v>21.18</v>
      </c>
      <c r="AF267" s="14">
        <v>7</v>
      </c>
      <c r="AG267" s="14">
        <v>2.82</v>
      </c>
      <c r="AI267" s="14">
        <v>14</v>
      </c>
      <c r="AK267" s="14">
        <v>67.92</v>
      </c>
      <c r="AM267" s="14">
        <v>113.64</v>
      </c>
      <c r="AR267" s="14">
        <v>256.51</v>
      </c>
      <c r="AU267" s="14">
        <v>7.34</v>
      </c>
      <c r="BE267" s="14">
        <v>101.1</v>
      </c>
      <c r="BF267" s="14">
        <v>15.38</v>
      </c>
      <c r="BK267" s="14">
        <v>104.04</v>
      </c>
      <c r="BM267" s="14">
        <v>4.08</v>
      </c>
      <c r="BU267" s="14">
        <v>4.0599999999999996</v>
      </c>
      <c r="BY267" s="14">
        <v>1</v>
      </c>
      <c r="BZ267" s="14">
        <v>10.14</v>
      </c>
      <c r="CB267" s="14">
        <v>104.51</v>
      </c>
      <c r="CE267" s="14">
        <v>13.649999999999999</v>
      </c>
      <c r="CR267" s="14">
        <v>3</v>
      </c>
      <c r="CT267" s="14">
        <v>23.42</v>
      </c>
      <c r="CU267" s="14">
        <v>6.56</v>
      </c>
      <c r="CV267" s="14">
        <v>1</v>
      </c>
      <c r="DE267" s="14">
        <v>0</v>
      </c>
      <c r="DF267" s="14">
        <v>8</v>
      </c>
      <c r="DJ267" s="14">
        <v>4</v>
      </c>
      <c r="DK267" s="14">
        <v>46.43</v>
      </c>
      <c r="DL267" s="14">
        <v>43</v>
      </c>
      <c r="DM267" s="14">
        <v>2.92</v>
      </c>
      <c r="DN267" s="14">
        <v>6.76</v>
      </c>
      <c r="DO267" s="14">
        <v>25.89</v>
      </c>
      <c r="DP267" s="14">
        <v>55.25</v>
      </c>
      <c r="DR267" s="14">
        <v>34</v>
      </c>
      <c r="DS267" s="14">
        <v>80.69</v>
      </c>
      <c r="DT267" s="14">
        <v>21.38</v>
      </c>
      <c r="DU267" s="14">
        <v>37.229999999999997</v>
      </c>
      <c r="DW267" s="14">
        <v>16</v>
      </c>
      <c r="DX267" s="14">
        <v>26.68</v>
      </c>
      <c r="DZ267" s="14">
        <v>21.380000000000003</v>
      </c>
      <c r="EA267" s="14">
        <v>15.3</v>
      </c>
      <c r="EB267" s="14">
        <v>4</v>
      </c>
      <c r="EC267" s="14">
        <v>1</v>
      </c>
      <c r="ED267" s="14">
        <v>9.86</v>
      </c>
      <c r="EE267" s="14">
        <v>6</v>
      </c>
      <c r="EF267" s="14">
        <v>42.730000000000004</v>
      </c>
      <c r="EG267" s="14">
        <v>25.75</v>
      </c>
      <c r="EH267" s="14">
        <v>2</v>
      </c>
      <c r="EK267" s="14">
        <v>2.83</v>
      </c>
      <c r="EL267" s="14">
        <v>30.07</v>
      </c>
      <c r="ER267" s="14">
        <v>31.18</v>
      </c>
      <c r="ES267" s="14">
        <v>69.27000000000001</v>
      </c>
      <c r="ET267" s="14">
        <v>3.84</v>
      </c>
      <c r="EW267" s="14">
        <v>8.74</v>
      </c>
      <c r="EZ267" s="14">
        <v>79.72</v>
      </c>
      <c r="FA267" s="14">
        <v>9.85</v>
      </c>
      <c r="FB267" s="14">
        <v>26.93</v>
      </c>
      <c r="FM267" s="14">
        <v>16.23</v>
      </c>
      <c r="FP267" s="14">
        <v>21.36</v>
      </c>
      <c r="FQ267" s="14">
        <v>0</v>
      </c>
      <c r="FU267" s="14">
        <v>6.17</v>
      </c>
      <c r="FW267" s="14">
        <v>7</v>
      </c>
      <c r="FX267" s="14">
        <v>19</v>
      </c>
      <c r="FY267" s="14">
        <v>2</v>
      </c>
      <c r="FZ267" s="14">
        <v>3</v>
      </c>
      <c r="GA267" s="14">
        <v>7.93</v>
      </c>
      <c r="GC267" s="14">
        <v>7.98</v>
      </c>
      <c r="GD267" s="14">
        <v>20</v>
      </c>
      <c r="GE267" s="14">
        <v>1</v>
      </c>
      <c r="GG267" s="14">
        <v>2</v>
      </c>
      <c r="GI267" s="14">
        <v>3</v>
      </c>
      <c r="GJ267" s="14">
        <v>1</v>
      </c>
      <c r="GK267" s="14">
        <v>1.86</v>
      </c>
      <c r="GM267" s="14">
        <v>8</v>
      </c>
      <c r="GN267" s="14">
        <v>1</v>
      </c>
      <c r="GQ267" s="14">
        <v>2.25</v>
      </c>
      <c r="GT267" s="14">
        <v>7.19</v>
      </c>
      <c r="HB267" s="14">
        <v>17.68</v>
      </c>
      <c r="HC267" s="14">
        <v>120.87</v>
      </c>
      <c r="HD267" s="14">
        <v>1</v>
      </c>
      <c r="HG267" s="14">
        <v>4.9400000000000004</v>
      </c>
      <c r="HL267" s="14">
        <v>2</v>
      </c>
      <c r="HN267" s="14">
        <v>189.9</v>
      </c>
      <c r="HO267" s="14">
        <v>38.22</v>
      </c>
      <c r="HP267" s="14">
        <v>9.83</v>
      </c>
      <c r="HU267" s="14">
        <v>6.13</v>
      </c>
      <c r="HW267" s="14">
        <v>1</v>
      </c>
      <c r="IA267" s="14">
        <v>0.25</v>
      </c>
      <c r="IC267" s="14">
        <v>2</v>
      </c>
      <c r="ID267" s="14">
        <v>64.59</v>
      </c>
      <c r="IE267" s="26">
        <f t="shared" si="21"/>
        <v>2752.94</v>
      </c>
      <c r="IF267" s="27">
        <f t="shared" si="22"/>
        <v>1356.88</v>
      </c>
      <c r="IG267" s="27">
        <f t="shared" si="23"/>
        <v>1396.06</v>
      </c>
      <c r="IH267" s="26">
        <v>3494.2796000000021</v>
      </c>
      <c r="II267" s="27">
        <v>1749.8496000000007</v>
      </c>
      <c r="IJ267" s="27">
        <f t="shared" si="24"/>
        <v>1744.4300000000014</v>
      </c>
    </row>
    <row r="268" spans="1:244" x14ac:dyDescent="0.2">
      <c r="A268" s="14" t="s">
        <v>289</v>
      </c>
      <c r="B268" s="14" t="str">
        <f t="shared" si="20"/>
        <v>39</v>
      </c>
      <c r="C268" s="14">
        <v>39010</v>
      </c>
      <c r="D268" s="14" t="s">
        <v>299</v>
      </c>
      <c r="I268" s="14">
        <v>279.42</v>
      </c>
      <c r="K268" s="14">
        <v>34.61</v>
      </c>
      <c r="L268" s="14">
        <v>122.28</v>
      </c>
      <c r="M268" s="14">
        <v>13.86</v>
      </c>
      <c r="N268" s="14">
        <v>23.16</v>
      </c>
      <c r="O268" s="14">
        <v>143.04000000000002</v>
      </c>
      <c r="P268" s="14">
        <v>73.17</v>
      </c>
      <c r="Q268" s="14">
        <v>26</v>
      </c>
      <c r="R268" s="14">
        <v>239.55</v>
      </c>
      <c r="U268" s="14">
        <v>15.89</v>
      </c>
      <c r="V268" s="14">
        <v>16.91</v>
      </c>
      <c r="W268" s="14">
        <v>23.76</v>
      </c>
      <c r="X268" s="14">
        <v>236.54</v>
      </c>
      <c r="Y268" s="14">
        <v>4.76</v>
      </c>
      <c r="Z268" s="14">
        <v>41.96</v>
      </c>
      <c r="AA268" s="14">
        <v>14.97</v>
      </c>
      <c r="AD268" s="14">
        <v>103.31</v>
      </c>
      <c r="AF268" s="14">
        <v>21.62</v>
      </c>
      <c r="AG268" s="14">
        <v>158.32999999999998</v>
      </c>
      <c r="AJ268" s="14">
        <v>75.19</v>
      </c>
      <c r="AL268" s="14">
        <v>7.85</v>
      </c>
      <c r="AN268" s="14">
        <v>36.68</v>
      </c>
      <c r="AR268" s="14">
        <v>229.62</v>
      </c>
      <c r="AS268" s="14">
        <v>12.75</v>
      </c>
      <c r="AT268" s="14">
        <v>2.7</v>
      </c>
      <c r="AU268" s="14">
        <v>410.69</v>
      </c>
      <c r="AV268" s="14">
        <v>117.59</v>
      </c>
      <c r="AX268" s="14">
        <v>8</v>
      </c>
      <c r="AY268" s="14">
        <v>10.25</v>
      </c>
      <c r="AZ268" s="14">
        <v>12.27</v>
      </c>
      <c r="BE268" s="14">
        <v>57.300000000000004</v>
      </c>
      <c r="BF268" s="14">
        <v>102.97</v>
      </c>
      <c r="BG268" s="14">
        <v>7.21</v>
      </c>
      <c r="BK268" s="14">
        <v>225.14999999999998</v>
      </c>
      <c r="BL268" s="14">
        <v>480.80999999999995</v>
      </c>
      <c r="BM268" s="14">
        <v>81.62</v>
      </c>
      <c r="BN268" s="14">
        <v>95.73</v>
      </c>
      <c r="BP268" s="14">
        <v>32.799999999999997</v>
      </c>
      <c r="BQ268" s="14">
        <v>5</v>
      </c>
      <c r="BR268" s="14">
        <v>171.31</v>
      </c>
      <c r="BS268" s="14">
        <v>8.9600000000000009</v>
      </c>
      <c r="BU268" s="14">
        <v>26.5</v>
      </c>
      <c r="BZ268" s="14">
        <v>17.869999999999997</v>
      </c>
      <c r="CA268" s="14">
        <v>11.129999999999999</v>
      </c>
      <c r="CB268" s="14">
        <v>387.53999999999996</v>
      </c>
      <c r="CC268" s="14">
        <v>153</v>
      </c>
      <c r="CD268" s="14">
        <v>277.77</v>
      </c>
      <c r="CE268" s="14">
        <v>120.69</v>
      </c>
      <c r="CG268" s="14">
        <v>6.95</v>
      </c>
      <c r="CH268" s="14">
        <v>36.44</v>
      </c>
      <c r="CL268" s="14">
        <v>1</v>
      </c>
      <c r="CM268" s="14">
        <v>456.52</v>
      </c>
      <c r="CN268" s="14">
        <v>8</v>
      </c>
      <c r="CQ268" s="14">
        <v>45.95</v>
      </c>
      <c r="CR268" s="14">
        <v>36.049999999999997</v>
      </c>
      <c r="CS268" s="14">
        <v>1</v>
      </c>
      <c r="CT268" s="14">
        <v>119.79</v>
      </c>
      <c r="CU268" s="14">
        <v>66.460000000000008</v>
      </c>
      <c r="CV268" s="14">
        <v>114.67999999999999</v>
      </c>
      <c r="CW268" s="14">
        <v>28.84</v>
      </c>
      <c r="CY268" s="14">
        <v>47</v>
      </c>
      <c r="CZ268" s="14">
        <v>24.52</v>
      </c>
      <c r="DA268" s="14">
        <v>43.21</v>
      </c>
      <c r="DB268" s="14">
        <v>0</v>
      </c>
      <c r="DC268" s="14">
        <v>7.66</v>
      </c>
      <c r="DD268" s="14">
        <v>23.62</v>
      </c>
      <c r="DE268" s="14">
        <v>1.98</v>
      </c>
      <c r="DF268" s="14">
        <v>249.45999999999998</v>
      </c>
      <c r="DG268" s="14">
        <v>11.7</v>
      </c>
      <c r="DJ268" s="14">
        <v>22.93</v>
      </c>
      <c r="DK268" s="14">
        <v>520.29999999999995</v>
      </c>
      <c r="DL268" s="14">
        <v>299.87</v>
      </c>
      <c r="DM268" s="14">
        <v>18.53</v>
      </c>
      <c r="DN268" s="14">
        <v>138.47</v>
      </c>
      <c r="DO268" s="14">
        <v>381.11</v>
      </c>
      <c r="DP268" s="14">
        <v>101.14000000000001</v>
      </c>
      <c r="DQ268" s="14">
        <v>28.58</v>
      </c>
      <c r="DR268" s="14">
        <v>307.05</v>
      </c>
      <c r="DS268" s="14">
        <v>9.4600000000000009</v>
      </c>
      <c r="DT268" s="14">
        <v>827.88</v>
      </c>
      <c r="DU268" s="14">
        <v>242.13</v>
      </c>
      <c r="DV268" s="14">
        <v>65.91</v>
      </c>
      <c r="DW268" s="14">
        <v>108.13999999999999</v>
      </c>
      <c r="DX268" s="14">
        <v>353.44</v>
      </c>
      <c r="DY268" s="14">
        <v>55.65</v>
      </c>
      <c r="DZ268" s="14">
        <v>729.04</v>
      </c>
      <c r="EA268" s="14">
        <v>220.59</v>
      </c>
      <c r="EB268" s="14">
        <v>51.1</v>
      </c>
      <c r="EC268" s="14">
        <v>35.769999999999996</v>
      </c>
      <c r="ED268" s="14">
        <v>222.53000000000003</v>
      </c>
      <c r="EE268" s="14">
        <v>178.61</v>
      </c>
      <c r="EF268" s="14">
        <v>780.62000000000012</v>
      </c>
      <c r="EG268" s="14">
        <v>114.86</v>
      </c>
      <c r="EH268" s="14">
        <v>77.31</v>
      </c>
      <c r="EI268" s="14">
        <v>12.16</v>
      </c>
      <c r="EJ268" s="14">
        <v>2.58</v>
      </c>
      <c r="EK268" s="14">
        <v>17.91</v>
      </c>
      <c r="EL268" s="14">
        <v>393.78000000000003</v>
      </c>
      <c r="EQ268" s="14">
        <v>1</v>
      </c>
      <c r="ER268" s="14">
        <v>62.4</v>
      </c>
      <c r="ES268" s="14">
        <v>241.16000000000003</v>
      </c>
      <c r="ET268" s="14">
        <v>84.84</v>
      </c>
      <c r="EU268" s="14">
        <v>45.379999999999995</v>
      </c>
      <c r="EV268" s="14">
        <v>73.16</v>
      </c>
      <c r="EW268" s="14">
        <v>45.06</v>
      </c>
      <c r="EZ268" s="14">
        <v>782.07</v>
      </c>
      <c r="FA268" s="14">
        <v>334.45000000000005</v>
      </c>
      <c r="FB268" s="14">
        <v>432.38</v>
      </c>
      <c r="FC268" s="14">
        <v>23.07</v>
      </c>
      <c r="FE268" s="14">
        <v>39.409999999999997</v>
      </c>
      <c r="FF268" s="14">
        <v>7.39</v>
      </c>
      <c r="FG268" s="14">
        <v>2.79</v>
      </c>
      <c r="FH268" s="14">
        <v>1</v>
      </c>
      <c r="FI268" s="14">
        <v>13</v>
      </c>
      <c r="FL268" s="14">
        <v>3.77</v>
      </c>
      <c r="FM268" s="14">
        <v>449.49</v>
      </c>
      <c r="FN268" s="14">
        <v>254.05</v>
      </c>
      <c r="FO268" s="14">
        <v>4.96</v>
      </c>
      <c r="FP268" s="14">
        <v>453.01</v>
      </c>
      <c r="FQ268" s="14">
        <v>2.2000000000000002</v>
      </c>
      <c r="FR268" s="14">
        <v>2</v>
      </c>
      <c r="FS268" s="14">
        <v>9</v>
      </c>
      <c r="FT268" s="14">
        <v>52.489999999999995</v>
      </c>
      <c r="FU268" s="14">
        <v>173.35</v>
      </c>
      <c r="FW268" s="14">
        <v>20.75</v>
      </c>
      <c r="FX268" s="14">
        <v>310.89999999999998</v>
      </c>
      <c r="FY268" s="14">
        <v>80.509999999999991</v>
      </c>
      <c r="FZ268" s="14">
        <v>226.60000000000002</v>
      </c>
      <c r="GA268" s="14">
        <v>331.35</v>
      </c>
      <c r="GB268" s="14">
        <v>67.569999999999993</v>
      </c>
      <c r="GC268" s="14">
        <v>98.36</v>
      </c>
      <c r="GD268" s="14">
        <v>372.31</v>
      </c>
      <c r="GE268" s="14">
        <v>102.47</v>
      </c>
      <c r="GF268" s="14">
        <v>27.71</v>
      </c>
      <c r="GG268" s="14">
        <v>2</v>
      </c>
      <c r="GH268" s="14">
        <v>57.81</v>
      </c>
      <c r="GI268" s="14">
        <v>5</v>
      </c>
      <c r="GJ268" s="14">
        <v>88.89</v>
      </c>
      <c r="GK268" s="14">
        <v>16</v>
      </c>
      <c r="GL268" s="14">
        <v>13.92</v>
      </c>
      <c r="GM268" s="14">
        <v>207.48</v>
      </c>
      <c r="GN268" s="14">
        <v>19</v>
      </c>
      <c r="GO268" s="14">
        <v>10.64</v>
      </c>
      <c r="GP268" s="14">
        <v>23.26</v>
      </c>
      <c r="GQ268" s="14">
        <v>22.520000000000003</v>
      </c>
      <c r="GR268" s="14">
        <v>1</v>
      </c>
      <c r="GT268" s="14">
        <v>640.08000000000004</v>
      </c>
      <c r="GV268" s="14">
        <v>53.26</v>
      </c>
      <c r="GW268" s="14">
        <v>5.99</v>
      </c>
      <c r="GX268" s="14">
        <v>38.68</v>
      </c>
      <c r="GZ268" s="14">
        <v>4</v>
      </c>
      <c r="HA268" s="14">
        <v>1</v>
      </c>
      <c r="HB268" s="14">
        <v>136.22</v>
      </c>
      <c r="HC268" s="14">
        <v>18.100000000000001</v>
      </c>
      <c r="HD268" s="14">
        <v>14.88</v>
      </c>
      <c r="HF268" s="14">
        <v>3</v>
      </c>
      <c r="HG268" s="14">
        <v>136.17000000000002</v>
      </c>
      <c r="HJ268" s="14">
        <v>4</v>
      </c>
      <c r="HL268" s="14">
        <v>71.819999999999993</v>
      </c>
      <c r="HM268" s="14">
        <v>3.83</v>
      </c>
      <c r="HN268" s="14">
        <v>115.15</v>
      </c>
      <c r="HO268" s="14">
        <v>371.75</v>
      </c>
      <c r="HP268" s="14">
        <v>164.5</v>
      </c>
      <c r="HQ268" s="14">
        <v>4.08</v>
      </c>
      <c r="HR268" s="14">
        <v>34.83</v>
      </c>
      <c r="HS268" s="14">
        <v>410.91</v>
      </c>
      <c r="HT268" s="14">
        <v>277.44</v>
      </c>
      <c r="HU268" s="14">
        <v>1</v>
      </c>
      <c r="HV268" s="14">
        <v>31.89</v>
      </c>
      <c r="HW268" s="14">
        <v>51.79</v>
      </c>
      <c r="HX268" s="14">
        <v>6.73</v>
      </c>
      <c r="HY268" s="14">
        <v>14.95</v>
      </c>
      <c r="HZ268" s="14">
        <v>320.88</v>
      </c>
      <c r="IA268" s="14">
        <v>241.93</v>
      </c>
      <c r="IB268" s="14">
        <v>16.64</v>
      </c>
      <c r="IC268" s="14">
        <v>40.67</v>
      </c>
      <c r="ID268" s="14">
        <v>547.48</v>
      </c>
      <c r="IE268" s="26">
        <f t="shared" si="21"/>
        <v>21910.949999999997</v>
      </c>
      <c r="IF268" s="27">
        <f t="shared" si="22"/>
        <v>5847.7799999999988</v>
      </c>
      <c r="IG268" s="27">
        <f t="shared" si="23"/>
        <v>16063.169999999998</v>
      </c>
      <c r="IH268" s="26">
        <v>19889.073999999997</v>
      </c>
      <c r="II268" s="27">
        <v>5137.8160000000025</v>
      </c>
      <c r="IJ268" s="27">
        <f t="shared" si="24"/>
        <v>14751.257999999994</v>
      </c>
    </row>
    <row r="269" spans="1:244" x14ac:dyDescent="0.2">
      <c r="A269" s="14" t="s">
        <v>289</v>
      </c>
      <c r="B269" s="14" t="str">
        <f t="shared" si="20"/>
        <v>39</v>
      </c>
      <c r="C269" s="14">
        <v>39011</v>
      </c>
      <c r="D269" s="14" t="s">
        <v>300</v>
      </c>
      <c r="I269" s="14">
        <v>2.93</v>
      </c>
      <c r="O269" s="14">
        <v>36.01</v>
      </c>
      <c r="P269" s="14">
        <v>1</v>
      </c>
      <c r="R269" s="14">
        <v>2</v>
      </c>
      <c r="W269" s="14">
        <v>2</v>
      </c>
      <c r="Z269" s="14">
        <v>2</v>
      </c>
      <c r="AA269" s="14">
        <v>1</v>
      </c>
      <c r="AB269" s="14">
        <v>131.66999999999999</v>
      </c>
      <c r="AD269" s="14">
        <v>7.82</v>
      </c>
      <c r="AF269" s="14">
        <v>6.29</v>
      </c>
      <c r="AG269" s="14">
        <v>41.31</v>
      </c>
      <c r="AQ269" s="14">
        <v>239.89</v>
      </c>
      <c r="AV269" s="14">
        <v>1</v>
      </c>
      <c r="BC269" s="14">
        <v>11.81</v>
      </c>
      <c r="BF269" s="14">
        <v>32.15</v>
      </c>
      <c r="BK269" s="14">
        <v>28.52</v>
      </c>
      <c r="BL269" s="14">
        <v>13.42</v>
      </c>
      <c r="BU269" s="14">
        <v>53.46</v>
      </c>
      <c r="BW269" s="14">
        <v>54.75</v>
      </c>
      <c r="BY269" s="14">
        <v>3.54</v>
      </c>
      <c r="CB269" s="14">
        <v>23.77</v>
      </c>
      <c r="CE269" s="14">
        <v>64.47</v>
      </c>
      <c r="CM269" s="14">
        <v>7.97</v>
      </c>
      <c r="CN269" s="14">
        <v>2</v>
      </c>
      <c r="CR269" s="14">
        <v>6.61</v>
      </c>
      <c r="CS269" s="14">
        <v>2</v>
      </c>
      <c r="CT269" s="14">
        <v>9.4499999999999993</v>
      </c>
      <c r="CU269" s="14">
        <v>8.5</v>
      </c>
      <c r="CV269" s="14">
        <v>4.0999999999999996</v>
      </c>
      <c r="CZ269" s="14">
        <v>1.98</v>
      </c>
      <c r="DF269" s="14">
        <v>20.950000000000003</v>
      </c>
      <c r="DJ269" s="14">
        <v>7</v>
      </c>
      <c r="DK269" s="14">
        <v>130.80000000000001</v>
      </c>
      <c r="DL269" s="14">
        <v>56.71</v>
      </c>
      <c r="DM269" s="14">
        <v>3.27</v>
      </c>
      <c r="DN269" s="14">
        <v>3</v>
      </c>
      <c r="DO269" s="14">
        <v>15.79</v>
      </c>
      <c r="DP269" s="14">
        <v>12</v>
      </c>
      <c r="DR269" s="14">
        <v>34</v>
      </c>
      <c r="DT269" s="14">
        <v>24.479999999999997</v>
      </c>
      <c r="DU269" s="14">
        <v>19.850000000000001</v>
      </c>
      <c r="DW269" s="14">
        <v>3.98</v>
      </c>
      <c r="DX269" s="14">
        <v>9</v>
      </c>
      <c r="DY269" s="14">
        <v>3</v>
      </c>
      <c r="DZ269" s="14">
        <v>49.47</v>
      </c>
      <c r="EA269" s="14">
        <v>22.02</v>
      </c>
      <c r="EB269" s="14">
        <v>2</v>
      </c>
      <c r="EC269" s="14">
        <v>1</v>
      </c>
      <c r="ED269" s="14">
        <v>27.62</v>
      </c>
      <c r="EE269" s="14">
        <v>3.99</v>
      </c>
      <c r="EF269" s="14">
        <v>62.54</v>
      </c>
      <c r="EG269" s="14">
        <v>17</v>
      </c>
      <c r="EH269" s="14">
        <v>2</v>
      </c>
      <c r="EL269" s="14">
        <v>31.37</v>
      </c>
      <c r="ER269" s="14">
        <v>1</v>
      </c>
      <c r="ES269" s="14">
        <v>35.590000000000003</v>
      </c>
      <c r="ET269" s="14">
        <v>7</v>
      </c>
      <c r="EV269" s="14">
        <v>1</v>
      </c>
      <c r="EW269" s="14">
        <v>1</v>
      </c>
      <c r="EZ269" s="14">
        <v>55.599999999999994</v>
      </c>
      <c r="FB269" s="14">
        <v>36.64</v>
      </c>
      <c r="FM269" s="14">
        <v>8</v>
      </c>
      <c r="FN269" s="14">
        <v>4.8</v>
      </c>
      <c r="FO269" s="14">
        <v>2</v>
      </c>
      <c r="FP269" s="14">
        <v>25</v>
      </c>
      <c r="FT269" s="14">
        <v>4</v>
      </c>
      <c r="FU269" s="14">
        <v>6</v>
      </c>
      <c r="FW269" s="14">
        <v>3.5</v>
      </c>
      <c r="FX269" s="14">
        <v>40.159999999999997</v>
      </c>
      <c r="FY269" s="14">
        <v>3</v>
      </c>
      <c r="FZ269" s="14">
        <v>4</v>
      </c>
      <c r="GA269" s="14">
        <v>9.33</v>
      </c>
      <c r="GC269" s="14">
        <v>3</v>
      </c>
      <c r="GD269" s="14">
        <v>18</v>
      </c>
      <c r="GE269" s="14">
        <v>2</v>
      </c>
      <c r="GH269" s="14">
        <v>8.1300000000000008</v>
      </c>
      <c r="GJ269" s="14">
        <v>2</v>
      </c>
      <c r="GM269" s="14">
        <v>5.52</v>
      </c>
      <c r="GN269" s="14">
        <v>3</v>
      </c>
      <c r="GT269" s="14">
        <v>3.74</v>
      </c>
      <c r="GV269" s="14">
        <v>1</v>
      </c>
      <c r="GW269" s="14">
        <v>1</v>
      </c>
      <c r="HB269" s="14">
        <v>13.91</v>
      </c>
      <c r="HC269" s="14">
        <v>7.99</v>
      </c>
      <c r="HG269" s="14">
        <v>6.52</v>
      </c>
      <c r="HL269" s="14">
        <v>2</v>
      </c>
      <c r="HO269" s="14">
        <v>26.32</v>
      </c>
      <c r="HP269" s="14">
        <v>12</v>
      </c>
      <c r="HS269" s="14">
        <v>13.32</v>
      </c>
      <c r="HU269" s="14">
        <v>6</v>
      </c>
      <c r="HV269" s="14">
        <v>7.91</v>
      </c>
      <c r="HW269" s="14">
        <v>3</v>
      </c>
      <c r="HY269" s="14">
        <v>2.2400000000000002</v>
      </c>
      <c r="HZ269" s="14">
        <v>2.31</v>
      </c>
      <c r="IA269" s="14">
        <v>2.33</v>
      </c>
      <c r="IC269" s="14">
        <v>1</v>
      </c>
      <c r="ID269" s="14">
        <v>48.45</v>
      </c>
      <c r="IE269" s="26">
        <f t="shared" si="21"/>
        <v>1816.5699999999997</v>
      </c>
      <c r="IF269" s="27">
        <f t="shared" si="22"/>
        <v>803.42000000000007</v>
      </c>
      <c r="IG269" s="27">
        <f t="shared" si="23"/>
        <v>1013.1499999999996</v>
      </c>
      <c r="IH269" s="26">
        <v>1270.2752000000012</v>
      </c>
      <c r="II269" s="27">
        <v>589.86720000000025</v>
      </c>
      <c r="IJ269" s="27">
        <f t="shared" si="24"/>
        <v>680.40800000000092</v>
      </c>
    </row>
    <row r="270" spans="1:244" x14ac:dyDescent="0.2">
      <c r="A270" s="14" t="s">
        <v>289</v>
      </c>
      <c r="B270" s="14" t="str">
        <f t="shared" si="20"/>
        <v>39</v>
      </c>
      <c r="C270" s="14">
        <v>39012</v>
      </c>
      <c r="D270" s="14" t="s">
        <v>301</v>
      </c>
      <c r="I270" s="14">
        <v>41.21</v>
      </c>
      <c r="K270" s="14">
        <v>65.41</v>
      </c>
      <c r="O270" s="14">
        <v>72.830000000000013</v>
      </c>
      <c r="P270" s="14">
        <v>21.99</v>
      </c>
      <c r="R270" s="14">
        <v>221.89</v>
      </c>
      <c r="W270" s="14">
        <v>2</v>
      </c>
      <c r="X270" s="14">
        <v>51.629999999999995</v>
      </c>
      <c r="Z270" s="14">
        <v>14.96</v>
      </c>
      <c r="AA270" s="14">
        <v>0</v>
      </c>
      <c r="AB270" s="14">
        <v>26.76</v>
      </c>
      <c r="AC270" s="14">
        <v>29.68</v>
      </c>
      <c r="AD270" s="14">
        <v>36.47</v>
      </c>
      <c r="AF270" s="14">
        <v>6.51</v>
      </c>
      <c r="AG270" s="14">
        <v>7.26</v>
      </c>
      <c r="AJ270" s="14">
        <v>14.86</v>
      </c>
      <c r="AK270" s="14">
        <v>6.88</v>
      </c>
      <c r="AM270" s="14">
        <v>2</v>
      </c>
      <c r="AN270" s="14">
        <v>13.78</v>
      </c>
      <c r="AQ270" s="14">
        <v>11.74</v>
      </c>
      <c r="AR270" s="14">
        <v>76.73</v>
      </c>
      <c r="AS270" s="14">
        <v>1</v>
      </c>
      <c r="AT270" s="14">
        <v>2</v>
      </c>
      <c r="AV270" s="14">
        <v>1</v>
      </c>
      <c r="AX270" s="14">
        <v>19.560000000000002</v>
      </c>
      <c r="AY270" s="14">
        <v>4.45</v>
      </c>
      <c r="BC270" s="14">
        <v>35.739999999999995</v>
      </c>
      <c r="BE270" s="14">
        <v>17.77</v>
      </c>
      <c r="BF270" s="14">
        <v>106.21000000000001</v>
      </c>
      <c r="BJ270" s="14">
        <v>22.36</v>
      </c>
      <c r="BK270" s="14">
        <v>132.74</v>
      </c>
      <c r="BL270" s="14">
        <v>22.509999999999998</v>
      </c>
      <c r="BM270" s="14">
        <v>26.57</v>
      </c>
      <c r="BN270" s="14">
        <v>13</v>
      </c>
      <c r="BO270" s="14">
        <v>6</v>
      </c>
      <c r="BP270" s="14">
        <v>47.23</v>
      </c>
      <c r="BQ270" s="14">
        <v>76.91</v>
      </c>
      <c r="BR270" s="14">
        <v>2</v>
      </c>
      <c r="BS270" s="14">
        <v>8</v>
      </c>
      <c r="BU270" s="14">
        <v>26.560000000000002</v>
      </c>
      <c r="BW270" s="14">
        <v>177.92999999999998</v>
      </c>
      <c r="BZ270" s="14">
        <v>109.66</v>
      </c>
      <c r="CA270" s="14">
        <v>84.509999999999991</v>
      </c>
      <c r="CB270" s="14">
        <v>291.33</v>
      </c>
      <c r="CC270" s="14">
        <v>317.02999999999997</v>
      </c>
      <c r="CD270" s="14">
        <v>117.93</v>
      </c>
      <c r="CE270" s="14">
        <v>210.79000000000002</v>
      </c>
      <c r="CG270" s="14">
        <v>6</v>
      </c>
      <c r="CM270" s="14">
        <v>33.879999999999995</v>
      </c>
      <c r="CN270" s="14">
        <v>1</v>
      </c>
      <c r="CQ270" s="14">
        <v>3.19</v>
      </c>
      <c r="CR270" s="14">
        <v>14.9</v>
      </c>
      <c r="CS270" s="14">
        <v>2</v>
      </c>
      <c r="CT270" s="14">
        <v>92.38</v>
      </c>
      <c r="CU270" s="14">
        <v>10.25</v>
      </c>
      <c r="CV270" s="14">
        <v>14.489999999999998</v>
      </c>
      <c r="CW270" s="14">
        <v>5</v>
      </c>
      <c r="CY270" s="14">
        <v>1</v>
      </c>
      <c r="CZ270" s="14">
        <v>2.79</v>
      </c>
      <c r="DA270" s="14">
        <v>0.67</v>
      </c>
      <c r="DB270" s="14">
        <v>39.96</v>
      </c>
      <c r="DC270" s="14">
        <v>5.13</v>
      </c>
      <c r="DD270" s="14">
        <v>1.86</v>
      </c>
      <c r="DE270" s="14">
        <v>1</v>
      </c>
      <c r="DF270" s="14">
        <v>97.69</v>
      </c>
      <c r="DG270" s="14">
        <v>0</v>
      </c>
      <c r="DJ270" s="14">
        <v>17.5</v>
      </c>
      <c r="DK270" s="14">
        <v>306.77999999999997</v>
      </c>
      <c r="DL270" s="14">
        <v>248.43</v>
      </c>
      <c r="DM270" s="14">
        <v>32.1</v>
      </c>
      <c r="DN270" s="14">
        <v>65.8</v>
      </c>
      <c r="DO270" s="14">
        <v>233.53</v>
      </c>
      <c r="DP270" s="14">
        <v>41.47</v>
      </c>
      <c r="DQ270" s="14">
        <v>11</v>
      </c>
      <c r="DR270" s="14">
        <v>163.20999999999998</v>
      </c>
      <c r="DS270" s="14">
        <v>1.72</v>
      </c>
      <c r="DT270" s="14">
        <v>179.87</v>
      </c>
      <c r="DU270" s="14">
        <v>105.28</v>
      </c>
      <c r="DV270" s="14">
        <v>54.92</v>
      </c>
      <c r="DW270" s="14">
        <v>103.72</v>
      </c>
      <c r="DX270" s="14">
        <v>180.14999999999998</v>
      </c>
      <c r="DY270" s="14">
        <v>54.099999999999994</v>
      </c>
      <c r="DZ270" s="14">
        <v>346.03</v>
      </c>
      <c r="EA270" s="14">
        <v>111.85</v>
      </c>
      <c r="EB270" s="14">
        <v>35.69</v>
      </c>
      <c r="EC270" s="14">
        <v>38.29</v>
      </c>
      <c r="ED270" s="14">
        <v>142.57</v>
      </c>
      <c r="EE270" s="14">
        <v>59.680000000000007</v>
      </c>
      <c r="EF270" s="14">
        <v>327.65999999999997</v>
      </c>
      <c r="EG270" s="14">
        <v>99.27000000000001</v>
      </c>
      <c r="EH270" s="14">
        <v>26.37</v>
      </c>
      <c r="EJ270" s="14">
        <v>2</v>
      </c>
      <c r="EK270" s="14">
        <v>64.77</v>
      </c>
      <c r="EL270" s="14">
        <v>135.19999999999999</v>
      </c>
      <c r="EQ270" s="14">
        <v>1</v>
      </c>
      <c r="ER270" s="14">
        <v>49.77</v>
      </c>
      <c r="ES270" s="14">
        <v>43.56</v>
      </c>
      <c r="ET270" s="14">
        <v>75.989999999999995</v>
      </c>
      <c r="EU270" s="14">
        <v>7</v>
      </c>
      <c r="EV270" s="14">
        <v>64.84</v>
      </c>
      <c r="EW270" s="14">
        <v>4</v>
      </c>
      <c r="EZ270" s="14">
        <v>282.83</v>
      </c>
      <c r="FA270" s="14">
        <v>96.87</v>
      </c>
      <c r="FB270" s="14">
        <v>226.32999999999998</v>
      </c>
      <c r="FC270" s="14">
        <v>0.88</v>
      </c>
      <c r="FI270" s="14">
        <v>4</v>
      </c>
      <c r="FM270" s="14">
        <v>40.790000000000006</v>
      </c>
      <c r="FN270" s="14">
        <v>101.69</v>
      </c>
      <c r="FO270" s="14">
        <v>1</v>
      </c>
      <c r="FP270" s="14">
        <v>181.12</v>
      </c>
      <c r="FQ270" s="14">
        <v>0.44</v>
      </c>
      <c r="FR270" s="14">
        <v>0</v>
      </c>
      <c r="FS270" s="14">
        <v>1</v>
      </c>
      <c r="FT270" s="14">
        <v>39.85</v>
      </c>
      <c r="FU270" s="14">
        <v>114.97999999999999</v>
      </c>
      <c r="FW270" s="14">
        <v>8.870000000000001</v>
      </c>
      <c r="FX270" s="14">
        <v>230.94999999999996</v>
      </c>
      <c r="FY270" s="14">
        <v>42.43</v>
      </c>
      <c r="FZ270" s="14">
        <v>108.37</v>
      </c>
      <c r="GA270" s="14">
        <v>243.10000000000002</v>
      </c>
      <c r="GB270" s="14">
        <v>14</v>
      </c>
      <c r="GC270" s="14">
        <v>32.730000000000004</v>
      </c>
      <c r="GD270" s="14">
        <v>142.85</v>
      </c>
      <c r="GE270" s="14">
        <v>18.84</v>
      </c>
      <c r="GF270" s="14">
        <v>6</v>
      </c>
      <c r="GG270" s="14">
        <v>1</v>
      </c>
      <c r="GH270" s="14">
        <v>7.46</v>
      </c>
      <c r="GI270" s="14">
        <v>3</v>
      </c>
      <c r="GJ270" s="14">
        <v>98.960000000000008</v>
      </c>
      <c r="GK270" s="14">
        <v>8.2899999999999991</v>
      </c>
      <c r="GL270" s="14">
        <v>11.33</v>
      </c>
      <c r="GM270" s="14">
        <v>71.209999999999994</v>
      </c>
      <c r="GN270" s="14">
        <v>9</v>
      </c>
      <c r="GP270" s="14">
        <v>2</v>
      </c>
      <c r="GQ270" s="14">
        <v>8.92</v>
      </c>
      <c r="GS270" s="14">
        <v>1</v>
      </c>
      <c r="GT270" s="14">
        <v>410.49</v>
      </c>
      <c r="GV270" s="14">
        <v>16.27</v>
      </c>
      <c r="GW270" s="14">
        <v>1</v>
      </c>
      <c r="HB270" s="14">
        <v>335.99</v>
      </c>
      <c r="HC270" s="14">
        <v>4</v>
      </c>
      <c r="HD270" s="14">
        <v>15.419999999999998</v>
      </c>
      <c r="HF270" s="14">
        <v>1.75</v>
      </c>
      <c r="HG270" s="14">
        <v>459.62</v>
      </c>
      <c r="HJ270" s="14">
        <v>0</v>
      </c>
      <c r="HL270" s="14">
        <v>51.7</v>
      </c>
      <c r="HM270" s="14">
        <v>1</v>
      </c>
      <c r="HN270" s="14">
        <v>127.14</v>
      </c>
      <c r="HO270" s="14">
        <v>179.13</v>
      </c>
      <c r="HP270" s="14">
        <v>91.16</v>
      </c>
      <c r="HS270" s="14">
        <v>81.23</v>
      </c>
      <c r="HT270" s="14">
        <v>166.72</v>
      </c>
      <c r="HU270" s="14">
        <v>3</v>
      </c>
      <c r="HV270" s="14">
        <v>184.05</v>
      </c>
      <c r="HW270" s="14">
        <v>31.11</v>
      </c>
      <c r="HY270" s="14">
        <v>13.13</v>
      </c>
      <c r="HZ270" s="14">
        <v>31.55</v>
      </c>
      <c r="IA270" s="14">
        <v>35</v>
      </c>
      <c r="IB270" s="14">
        <v>9.2100000000000009</v>
      </c>
      <c r="IC270" s="14">
        <v>38.28</v>
      </c>
      <c r="ID270" s="14">
        <v>339.58</v>
      </c>
      <c r="IE270" s="26">
        <f t="shared" si="21"/>
        <v>11163.309999999996</v>
      </c>
      <c r="IF270" s="27">
        <f t="shared" si="22"/>
        <v>2839.88</v>
      </c>
      <c r="IG270" s="27">
        <f t="shared" si="23"/>
        <v>8323.4299999999967</v>
      </c>
      <c r="IH270" s="26">
        <v>8933.6619999999984</v>
      </c>
      <c r="II270" s="27">
        <v>2569.2219999999988</v>
      </c>
      <c r="IJ270" s="27">
        <f t="shared" si="24"/>
        <v>6364.44</v>
      </c>
    </row>
    <row r="271" spans="1:244" x14ac:dyDescent="0.2">
      <c r="A271" s="14" t="s">
        <v>289</v>
      </c>
      <c r="B271" s="14" t="str">
        <f t="shared" si="20"/>
        <v>39</v>
      </c>
      <c r="C271" s="14">
        <v>39013</v>
      </c>
      <c r="D271" s="14" t="s">
        <v>302</v>
      </c>
      <c r="K271" s="14">
        <v>311.81</v>
      </c>
      <c r="N271" s="14">
        <v>4.2300000000000004</v>
      </c>
      <c r="O271" s="14">
        <v>51.35</v>
      </c>
      <c r="R271" s="14">
        <v>2.8499999999999996</v>
      </c>
      <c r="W271" s="14">
        <v>3.66</v>
      </c>
      <c r="X271" s="14">
        <v>2</v>
      </c>
      <c r="AC271" s="14">
        <v>1</v>
      </c>
      <c r="AD271" s="14">
        <v>25.67</v>
      </c>
      <c r="AF271" s="14">
        <v>184.81</v>
      </c>
      <c r="AG271" s="14">
        <v>6.58</v>
      </c>
      <c r="AM271" s="14">
        <v>1.34</v>
      </c>
      <c r="AR271" s="14">
        <v>340.31</v>
      </c>
      <c r="AS271" s="14">
        <v>16.899999999999999</v>
      </c>
      <c r="BB271" s="14">
        <v>1.37</v>
      </c>
      <c r="BF271" s="14">
        <v>70.34</v>
      </c>
      <c r="BK271" s="14">
        <v>27.69</v>
      </c>
      <c r="BM271" s="14">
        <v>9.35</v>
      </c>
      <c r="BN271" s="14">
        <v>66.92</v>
      </c>
      <c r="BS271" s="14">
        <v>4</v>
      </c>
      <c r="CA271" s="14">
        <v>30.61</v>
      </c>
      <c r="CB271" s="14">
        <v>9.7799999999999994</v>
      </c>
      <c r="CD271" s="14">
        <v>22.68</v>
      </c>
      <c r="CE271" s="14">
        <v>70.010000000000005</v>
      </c>
      <c r="CG271" s="14">
        <v>3</v>
      </c>
      <c r="CM271" s="14">
        <v>23.46</v>
      </c>
      <c r="CR271" s="14">
        <v>2</v>
      </c>
      <c r="CS271" s="14">
        <v>2</v>
      </c>
      <c r="CT271" s="14">
        <v>26.62</v>
      </c>
      <c r="CU271" s="14">
        <v>6.67</v>
      </c>
      <c r="CV271" s="14">
        <v>1</v>
      </c>
      <c r="CZ271" s="14">
        <v>2</v>
      </c>
      <c r="DB271" s="14">
        <v>4.13</v>
      </c>
      <c r="DC271" s="14">
        <v>10.69</v>
      </c>
      <c r="DF271" s="14">
        <v>13.53</v>
      </c>
      <c r="DJ271" s="14">
        <v>1</v>
      </c>
      <c r="DK271" s="14">
        <v>50.290000000000006</v>
      </c>
      <c r="DL271" s="14">
        <v>51.629999999999995</v>
      </c>
      <c r="DM271" s="14">
        <v>12.24</v>
      </c>
      <c r="DN271" s="14">
        <v>4</v>
      </c>
      <c r="DO271" s="14">
        <v>26.74</v>
      </c>
      <c r="DP271" s="14">
        <v>5.96</v>
      </c>
      <c r="DR271" s="14">
        <v>34.880000000000003</v>
      </c>
      <c r="DT271" s="14">
        <v>10.81</v>
      </c>
      <c r="DU271" s="14">
        <v>4.51</v>
      </c>
      <c r="DW271" s="14">
        <v>1</v>
      </c>
      <c r="DX271" s="14">
        <v>16.420000000000002</v>
      </c>
      <c r="DZ271" s="14">
        <v>280.54999999999995</v>
      </c>
      <c r="EA271" s="14">
        <v>20.27</v>
      </c>
      <c r="EB271" s="14">
        <v>3</v>
      </c>
      <c r="EC271" s="14">
        <v>1</v>
      </c>
      <c r="ED271" s="14">
        <v>12</v>
      </c>
      <c r="EE271" s="14">
        <v>5</v>
      </c>
      <c r="EF271" s="14">
        <v>51.370000000000005</v>
      </c>
      <c r="EG271" s="14">
        <v>74.150000000000006</v>
      </c>
      <c r="EH271" s="14">
        <v>17.14</v>
      </c>
      <c r="EK271" s="14">
        <v>3.4</v>
      </c>
      <c r="EL271" s="14">
        <v>41.17</v>
      </c>
      <c r="ES271" s="14">
        <v>79.569999999999993</v>
      </c>
      <c r="ET271" s="14">
        <v>4.9800000000000004</v>
      </c>
      <c r="EU271" s="14">
        <v>1</v>
      </c>
      <c r="EZ271" s="14">
        <v>79.92</v>
      </c>
      <c r="FA271" s="14">
        <v>25.21</v>
      </c>
      <c r="FB271" s="14">
        <v>39.83</v>
      </c>
      <c r="FF271" s="14">
        <v>1</v>
      </c>
      <c r="FM271" s="14">
        <v>3</v>
      </c>
      <c r="FN271" s="14">
        <v>7.5</v>
      </c>
      <c r="FP271" s="14">
        <v>22.92</v>
      </c>
      <c r="FT271" s="14">
        <v>1.65</v>
      </c>
      <c r="FU271" s="14">
        <v>13.15</v>
      </c>
      <c r="FW271" s="14">
        <v>11.93</v>
      </c>
      <c r="FX271" s="14">
        <v>25</v>
      </c>
      <c r="FY271" s="14">
        <v>7</v>
      </c>
      <c r="FZ271" s="14">
        <v>12</v>
      </c>
      <c r="GA271" s="14">
        <v>3.41</v>
      </c>
      <c r="GC271" s="14">
        <v>24.57</v>
      </c>
      <c r="GD271" s="14">
        <v>18</v>
      </c>
      <c r="GH271" s="14">
        <v>1.42</v>
      </c>
      <c r="GJ271" s="14">
        <v>4.75</v>
      </c>
      <c r="GK271" s="14">
        <v>3</v>
      </c>
      <c r="GM271" s="14">
        <v>15</v>
      </c>
      <c r="GN271" s="14">
        <v>7</v>
      </c>
      <c r="GO271" s="14">
        <v>1</v>
      </c>
      <c r="GT271" s="14">
        <v>37.549999999999997</v>
      </c>
      <c r="GV271" s="14">
        <v>4</v>
      </c>
      <c r="HB271" s="14">
        <v>11.790000000000001</v>
      </c>
      <c r="HC271" s="14">
        <v>8.0300000000000011</v>
      </c>
      <c r="HF271" s="14">
        <v>9.7100000000000009</v>
      </c>
      <c r="HG271" s="14">
        <v>20.23</v>
      </c>
      <c r="HL271" s="14">
        <v>2.96</v>
      </c>
      <c r="HO271" s="14">
        <v>33.010000000000005</v>
      </c>
      <c r="HP271" s="14">
        <v>15.49</v>
      </c>
      <c r="HQ271" s="14">
        <v>5.57</v>
      </c>
      <c r="HR271" s="14">
        <v>3.25</v>
      </c>
      <c r="HS271" s="14">
        <v>8.99</v>
      </c>
      <c r="HV271" s="14">
        <v>26.35</v>
      </c>
      <c r="HW271" s="14">
        <v>3</v>
      </c>
      <c r="HY271" s="14">
        <v>2</v>
      </c>
      <c r="HZ271" s="14">
        <v>3</v>
      </c>
      <c r="IA271" s="14">
        <v>2</v>
      </c>
      <c r="IB271" s="14">
        <v>2</v>
      </c>
      <c r="IC271" s="14">
        <v>2</v>
      </c>
      <c r="ID271" s="14">
        <v>50.37</v>
      </c>
      <c r="IE271" s="26">
        <f t="shared" si="21"/>
        <v>2754.0000000000009</v>
      </c>
      <c r="IF271" s="27">
        <f t="shared" si="22"/>
        <v>1346.8300000000002</v>
      </c>
      <c r="IG271" s="27">
        <f t="shared" si="23"/>
        <v>1407.1700000000008</v>
      </c>
      <c r="IH271" s="26">
        <v>2701.4316000000008</v>
      </c>
      <c r="II271" s="27">
        <v>1690.7056000000002</v>
      </c>
      <c r="IJ271" s="27">
        <f t="shared" si="24"/>
        <v>1010.7260000000006</v>
      </c>
    </row>
    <row r="272" spans="1:244" x14ac:dyDescent="0.2">
      <c r="A272" s="14" t="s">
        <v>289</v>
      </c>
      <c r="B272" s="14" t="str">
        <f t="shared" si="20"/>
        <v>39</v>
      </c>
      <c r="C272" s="14">
        <v>39014</v>
      </c>
      <c r="D272" s="14" t="s">
        <v>303</v>
      </c>
      <c r="E272" s="14">
        <v>604.46</v>
      </c>
      <c r="F272" s="14">
        <v>36.5</v>
      </c>
      <c r="G272" s="14">
        <v>3</v>
      </c>
      <c r="H272" s="14">
        <v>157.89999999999998</v>
      </c>
      <c r="I272" s="14">
        <v>327.94</v>
      </c>
      <c r="K272" s="14">
        <v>72.53</v>
      </c>
      <c r="L272" s="14">
        <v>167.95</v>
      </c>
      <c r="M272" s="14">
        <v>12.74</v>
      </c>
      <c r="N272" s="14">
        <v>105.3</v>
      </c>
      <c r="O272" s="14">
        <v>714.98</v>
      </c>
      <c r="P272" s="14">
        <v>20.93</v>
      </c>
      <c r="Q272" s="14">
        <v>52.48</v>
      </c>
      <c r="R272" s="14">
        <v>17.96</v>
      </c>
      <c r="V272" s="14">
        <v>1</v>
      </c>
      <c r="W272" s="14">
        <v>53.650000000000006</v>
      </c>
      <c r="X272" s="14">
        <v>63.600000000000009</v>
      </c>
      <c r="Z272" s="14">
        <v>2.2400000000000002</v>
      </c>
      <c r="AA272" s="14">
        <v>2.92</v>
      </c>
      <c r="AC272" s="14">
        <v>7.25</v>
      </c>
      <c r="AD272" s="14">
        <v>133.26000000000002</v>
      </c>
      <c r="AF272" s="14">
        <v>7.04</v>
      </c>
      <c r="AG272" s="14">
        <v>98.71</v>
      </c>
      <c r="AH272" s="14">
        <v>1</v>
      </c>
      <c r="AI272" s="14">
        <v>84.65</v>
      </c>
      <c r="AJ272" s="14">
        <v>1448.94</v>
      </c>
      <c r="AK272" s="14">
        <v>13.64</v>
      </c>
      <c r="AL272" s="14">
        <v>4</v>
      </c>
      <c r="AM272" s="14">
        <v>3.54</v>
      </c>
      <c r="AN272" s="14">
        <v>96.65</v>
      </c>
      <c r="AQ272" s="14">
        <v>40.480000000000004</v>
      </c>
      <c r="AR272" s="14">
        <v>122.66</v>
      </c>
      <c r="AS272" s="14">
        <v>20.759999999999998</v>
      </c>
      <c r="AV272" s="14">
        <v>3</v>
      </c>
      <c r="AW272" s="14">
        <v>62.27</v>
      </c>
      <c r="AX272" s="14">
        <v>54.58</v>
      </c>
      <c r="AY272" s="14">
        <v>137.44999999999999</v>
      </c>
      <c r="AZ272" s="14">
        <v>3</v>
      </c>
      <c r="BA272" s="14">
        <v>899.71</v>
      </c>
      <c r="BC272" s="14">
        <v>38.270000000000003</v>
      </c>
      <c r="BF272" s="14">
        <v>287.98</v>
      </c>
      <c r="BG272" s="14">
        <v>5</v>
      </c>
      <c r="BJ272" s="14">
        <v>13.61</v>
      </c>
      <c r="BK272" s="14">
        <v>386.53</v>
      </c>
      <c r="BL272" s="14">
        <v>1</v>
      </c>
      <c r="BM272" s="14">
        <v>26.09</v>
      </c>
      <c r="BN272" s="14">
        <v>38.97</v>
      </c>
      <c r="BO272" s="14">
        <v>4</v>
      </c>
      <c r="BP272" s="14">
        <v>9.27</v>
      </c>
      <c r="BR272" s="14">
        <v>15.64</v>
      </c>
      <c r="BU272" s="14">
        <v>32.31</v>
      </c>
      <c r="BX272" s="14">
        <v>1.58</v>
      </c>
      <c r="BZ272" s="14">
        <v>129.79999999999998</v>
      </c>
      <c r="CA272" s="14">
        <v>13.82</v>
      </c>
      <c r="CB272" s="14">
        <v>376.14</v>
      </c>
      <c r="CC272" s="14">
        <v>35.97</v>
      </c>
      <c r="CD272" s="14">
        <v>11</v>
      </c>
      <c r="CE272" s="14">
        <v>136.68</v>
      </c>
      <c r="CG272" s="14">
        <v>52.63</v>
      </c>
      <c r="CI272" s="14">
        <v>325.95999999999998</v>
      </c>
      <c r="CK272" s="14">
        <v>8.4</v>
      </c>
      <c r="CL272" s="14">
        <v>1</v>
      </c>
      <c r="CM272" s="14">
        <v>43.19</v>
      </c>
      <c r="CN272" s="14">
        <v>32.11</v>
      </c>
      <c r="CR272" s="14">
        <v>57.42</v>
      </c>
      <c r="CS272" s="14">
        <v>11.68</v>
      </c>
      <c r="CT272" s="14">
        <v>770.03</v>
      </c>
      <c r="CU272" s="14">
        <v>375.52</v>
      </c>
      <c r="CV272" s="14">
        <v>266.31</v>
      </c>
      <c r="CW272" s="14">
        <v>65.05</v>
      </c>
      <c r="CX272" s="14">
        <v>0</v>
      </c>
      <c r="CY272" s="14">
        <v>267.56</v>
      </c>
      <c r="CZ272" s="14">
        <v>58.41</v>
      </c>
      <c r="DA272" s="14">
        <v>25.4</v>
      </c>
      <c r="DB272" s="14">
        <v>313.49</v>
      </c>
      <c r="DC272" s="14">
        <v>20.75</v>
      </c>
      <c r="DD272" s="14">
        <v>12.07</v>
      </c>
      <c r="DE272" s="14">
        <v>14.55</v>
      </c>
      <c r="DF272" s="14">
        <v>931.67000000000007</v>
      </c>
      <c r="DG272" s="14">
        <v>408.14</v>
      </c>
      <c r="DH272" s="14">
        <v>63.14</v>
      </c>
      <c r="DI272" s="14">
        <v>373.5</v>
      </c>
      <c r="DJ272" s="14">
        <v>235.98000000000002</v>
      </c>
      <c r="DK272" s="14">
        <v>1678.58</v>
      </c>
      <c r="DL272" s="14">
        <v>1142.5899999999999</v>
      </c>
      <c r="DM272" s="14">
        <v>78.06</v>
      </c>
      <c r="DN272" s="14">
        <v>474.87</v>
      </c>
      <c r="DO272" s="14">
        <v>734.04</v>
      </c>
      <c r="DP272" s="14">
        <v>170.01999999999998</v>
      </c>
      <c r="DQ272" s="14">
        <v>45.52</v>
      </c>
      <c r="DR272" s="14">
        <v>596.32999999999993</v>
      </c>
      <c r="DS272" s="14">
        <v>81.12</v>
      </c>
      <c r="DT272" s="14">
        <v>386.49</v>
      </c>
      <c r="DU272" s="14">
        <v>373.47</v>
      </c>
      <c r="DV272" s="14">
        <v>143.91000000000003</v>
      </c>
      <c r="DW272" s="14">
        <v>352.29</v>
      </c>
      <c r="DX272" s="14">
        <v>635.9</v>
      </c>
      <c r="DY272" s="14">
        <v>198.12</v>
      </c>
      <c r="DZ272" s="14">
        <v>1392.1699999999998</v>
      </c>
      <c r="EA272" s="14">
        <v>568.85</v>
      </c>
      <c r="EB272" s="14">
        <v>94.94</v>
      </c>
      <c r="EC272" s="14">
        <v>122.91999999999999</v>
      </c>
      <c r="ED272" s="14">
        <v>506.09</v>
      </c>
      <c r="EE272" s="14">
        <v>282.18</v>
      </c>
      <c r="EF272" s="14">
        <v>1637.4199999999998</v>
      </c>
      <c r="EG272" s="14">
        <v>214.8</v>
      </c>
      <c r="EH272" s="14">
        <v>142.22</v>
      </c>
      <c r="EI272" s="14">
        <v>7.69</v>
      </c>
      <c r="EJ272" s="14">
        <v>17.09</v>
      </c>
      <c r="EK272" s="14">
        <v>115.80999999999999</v>
      </c>
      <c r="EL272" s="14">
        <v>1378.5900000000001</v>
      </c>
      <c r="EN272" s="14">
        <v>24.41</v>
      </c>
      <c r="EO272" s="14">
        <v>394.92</v>
      </c>
      <c r="EP272" s="14">
        <v>3.55</v>
      </c>
      <c r="ER272" s="14">
        <v>367.08</v>
      </c>
      <c r="ES272" s="14">
        <v>2918.66</v>
      </c>
      <c r="ET272" s="14">
        <v>262.83</v>
      </c>
      <c r="EU272" s="14">
        <v>52.480000000000004</v>
      </c>
      <c r="EV272" s="14">
        <v>629.95999999999992</v>
      </c>
      <c r="EW272" s="14">
        <v>188.04</v>
      </c>
      <c r="EX272" s="14">
        <v>124.47</v>
      </c>
      <c r="EZ272" s="14">
        <v>2797.08</v>
      </c>
      <c r="FA272" s="14">
        <v>970.80000000000007</v>
      </c>
      <c r="FB272" s="14">
        <v>1550.66</v>
      </c>
      <c r="FC272" s="14">
        <v>46.07</v>
      </c>
      <c r="FD272" s="14">
        <v>6</v>
      </c>
      <c r="FE272" s="14">
        <v>15.99</v>
      </c>
      <c r="FF272" s="14">
        <v>1</v>
      </c>
      <c r="FG272" s="14">
        <v>4.4400000000000004</v>
      </c>
      <c r="FH272" s="14">
        <v>1</v>
      </c>
      <c r="FI272" s="14">
        <v>126</v>
      </c>
      <c r="FL272" s="14">
        <v>8.26</v>
      </c>
      <c r="FM272" s="14">
        <v>565.9899999999999</v>
      </c>
      <c r="FN272" s="14">
        <v>515.80999999999995</v>
      </c>
      <c r="FO272" s="14">
        <v>4</v>
      </c>
      <c r="FP272" s="14">
        <v>1102.3800000000001</v>
      </c>
      <c r="FQ272" s="14">
        <v>9.5500000000000007</v>
      </c>
      <c r="FR272" s="14">
        <v>44.739999999999995</v>
      </c>
      <c r="FS272" s="14">
        <v>25</v>
      </c>
      <c r="FT272" s="14">
        <v>108.99000000000001</v>
      </c>
      <c r="FU272" s="14">
        <v>412.42</v>
      </c>
      <c r="FW272" s="14">
        <v>120.57000000000001</v>
      </c>
      <c r="FX272" s="14">
        <v>940.97</v>
      </c>
      <c r="FY272" s="14">
        <v>260.34000000000003</v>
      </c>
      <c r="FZ272" s="14">
        <v>651.75</v>
      </c>
      <c r="GA272" s="14">
        <v>873.13</v>
      </c>
      <c r="GB272" s="14">
        <v>84.31</v>
      </c>
      <c r="GC272" s="14">
        <v>502.92999999999995</v>
      </c>
      <c r="GD272" s="14">
        <v>779.05000000000007</v>
      </c>
      <c r="GE272" s="14">
        <v>305.45000000000005</v>
      </c>
      <c r="GF272" s="14">
        <v>37.879999999999995</v>
      </c>
      <c r="GG272" s="14">
        <v>2</v>
      </c>
      <c r="GH272" s="14">
        <v>68.209999999999994</v>
      </c>
      <c r="GI272" s="14">
        <v>5.7200000000000006</v>
      </c>
      <c r="GJ272" s="14">
        <v>108.89000000000001</v>
      </c>
      <c r="GK272" s="14">
        <v>43.51</v>
      </c>
      <c r="GL272" s="14">
        <v>33.03</v>
      </c>
      <c r="GM272" s="14">
        <v>598.15</v>
      </c>
      <c r="GN272" s="14">
        <v>67.39</v>
      </c>
      <c r="GO272" s="14">
        <v>30.279999999999998</v>
      </c>
      <c r="GP272" s="14">
        <v>23.96</v>
      </c>
      <c r="GQ272" s="14">
        <v>178.11</v>
      </c>
      <c r="GS272" s="14">
        <v>11.28</v>
      </c>
      <c r="GT272" s="14">
        <v>1274.69</v>
      </c>
      <c r="GV272" s="14">
        <v>101.25999999999999</v>
      </c>
      <c r="GW272" s="14">
        <v>20.7</v>
      </c>
      <c r="GX272" s="14">
        <v>104.16</v>
      </c>
      <c r="GZ272" s="14">
        <v>11.56</v>
      </c>
      <c r="HA272" s="14">
        <v>9.19</v>
      </c>
      <c r="HB272" s="14">
        <v>1940.81</v>
      </c>
      <c r="HC272" s="14">
        <v>165.72</v>
      </c>
      <c r="HD272" s="14">
        <v>101.47999999999999</v>
      </c>
      <c r="HE272" s="14">
        <v>9.69</v>
      </c>
      <c r="HF272" s="14">
        <v>12.99</v>
      </c>
      <c r="HG272" s="14">
        <v>1080.19</v>
      </c>
      <c r="HH272" s="14">
        <v>12.94</v>
      </c>
      <c r="HJ272" s="14">
        <v>28.1</v>
      </c>
      <c r="HK272" s="14">
        <v>9</v>
      </c>
      <c r="HL272" s="14">
        <v>200.43</v>
      </c>
      <c r="HM272" s="14">
        <v>5.08</v>
      </c>
      <c r="HN272" s="14">
        <v>229.60999999999999</v>
      </c>
      <c r="HO272" s="14">
        <v>736.17</v>
      </c>
      <c r="HP272" s="14">
        <v>422.27</v>
      </c>
      <c r="HQ272" s="14">
        <v>82.72</v>
      </c>
      <c r="HR272" s="14">
        <v>25.55</v>
      </c>
      <c r="HS272" s="14">
        <v>184.82999999999998</v>
      </c>
      <c r="HT272" s="14">
        <v>134.70999999999998</v>
      </c>
      <c r="HU272" s="14">
        <v>844.48</v>
      </c>
      <c r="HV272" s="14">
        <v>707.14</v>
      </c>
      <c r="HW272" s="14">
        <v>177.29999999999998</v>
      </c>
      <c r="HX272" s="14">
        <v>32.79</v>
      </c>
      <c r="HY272" s="14">
        <v>71.98</v>
      </c>
      <c r="HZ272" s="14">
        <v>109.69</v>
      </c>
      <c r="IA272" s="14">
        <v>615.06999999999994</v>
      </c>
      <c r="IB272" s="14">
        <v>30.58</v>
      </c>
      <c r="IC272" s="14">
        <v>87.11</v>
      </c>
      <c r="ID272" s="14">
        <v>1303.5</v>
      </c>
      <c r="IE272" s="26">
        <f t="shared" si="21"/>
        <v>55423.350000000006</v>
      </c>
      <c r="IF272" s="27">
        <f t="shared" si="22"/>
        <v>9129.4499999999989</v>
      </c>
      <c r="IG272" s="27">
        <f t="shared" si="23"/>
        <v>46293.900000000009</v>
      </c>
      <c r="IH272" s="26">
        <v>45725.566000000013</v>
      </c>
      <c r="II272" s="27">
        <v>9721.5259999999998</v>
      </c>
      <c r="IJ272" s="27">
        <f t="shared" si="24"/>
        <v>36004.040000000015</v>
      </c>
    </row>
    <row r="273" spans="1:244" x14ac:dyDescent="0.2">
      <c r="A273" s="14" t="s">
        <v>289</v>
      </c>
      <c r="B273" s="14" t="str">
        <f t="shared" si="20"/>
        <v>39</v>
      </c>
      <c r="C273" s="14">
        <v>39015</v>
      </c>
      <c r="D273" s="14" t="s">
        <v>304</v>
      </c>
      <c r="O273" s="14">
        <v>14.16</v>
      </c>
      <c r="V273" s="14">
        <v>1</v>
      </c>
      <c r="X273" s="14">
        <v>2</v>
      </c>
      <c r="Y273" s="14">
        <v>1</v>
      </c>
      <c r="AD273" s="14">
        <v>1</v>
      </c>
      <c r="AG273" s="14">
        <v>1</v>
      </c>
      <c r="AJ273" s="14">
        <v>1</v>
      </c>
      <c r="AX273" s="14">
        <v>6</v>
      </c>
      <c r="AY273" s="14">
        <v>1</v>
      </c>
      <c r="BF273" s="14">
        <v>10.59</v>
      </c>
      <c r="BM273" s="14">
        <v>13.88</v>
      </c>
      <c r="BN273" s="14">
        <v>18.03</v>
      </c>
      <c r="BU273" s="14">
        <v>1</v>
      </c>
      <c r="CB273" s="14">
        <v>5</v>
      </c>
      <c r="CE273" s="14">
        <v>4</v>
      </c>
      <c r="CM273" s="14">
        <v>26.68</v>
      </c>
      <c r="CR273" s="14">
        <v>1</v>
      </c>
      <c r="CT273" s="14">
        <v>2</v>
      </c>
      <c r="CV273" s="14">
        <v>1</v>
      </c>
      <c r="DB273" s="14">
        <v>1</v>
      </c>
      <c r="DF273" s="14">
        <v>38.92</v>
      </c>
      <c r="DJ273" s="14">
        <v>1</v>
      </c>
      <c r="DK273" s="14">
        <v>30.95</v>
      </c>
      <c r="DL273" s="14">
        <v>65.27000000000001</v>
      </c>
      <c r="DM273" s="14">
        <v>4.8100000000000005</v>
      </c>
      <c r="DN273" s="14">
        <v>2</v>
      </c>
      <c r="DO273" s="14">
        <v>29</v>
      </c>
      <c r="DP273" s="14">
        <v>2</v>
      </c>
      <c r="DQ273" s="14">
        <v>1</v>
      </c>
      <c r="DR273" s="14">
        <v>26.89</v>
      </c>
      <c r="DT273" s="14">
        <v>44.31</v>
      </c>
      <c r="DU273" s="14">
        <v>12.61</v>
      </c>
      <c r="DV273" s="14">
        <v>2</v>
      </c>
      <c r="DW273" s="14">
        <v>1</v>
      </c>
      <c r="DX273" s="14">
        <v>3</v>
      </c>
      <c r="DZ273" s="14">
        <v>35.5</v>
      </c>
      <c r="EA273" s="14">
        <v>15.02</v>
      </c>
      <c r="EB273" s="14">
        <v>2</v>
      </c>
      <c r="EC273" s="14">
        <v>1.5</v>
      </c>
      <c r="ED273" s="14">
        <v>17.690000000000001</v>
      </c>
      <c r="EE273" s="14">
        <v>5</v>
      </c>
      <c r="EF273" s="14">
        <v>28.86</v>
      </c>
      <c r="EG273" s="14">
        <v>10.77</v>
      </c>
      <c r="EH273" s="14">
        <v>12.790000000000001</v>
      </c>
      <c r="EK273" s="14">
        <v>35.49</v>
      </c>
      <c r="EL273" s="14">
        <v>30.119999999999997</v>
      </c>
      <c r="ET273" s="14">
        <v>2</v>
      </c>
      <c r="EU273" s="14">
        <v>1</v>
      </c>
      <c r="EV273" s="14">
        <v>54.399999999999991</v>
      </c>
      <c r="EW273" s="14">
        <v>0.5</v>
      </c>
      <c r="EZ273" s="14">
        <v>43.28</v>
      </c>
      <c r="FA273" s="14">
        <v>5.98</v>
      </c>
      <c r="FB273" s="14">
        <v>40.619999999999997</v>
      </c>
      <c r="FE273" s="14">
        <v>0.96</v>
      </c>
      <c r="FM273" s="14">
        <v>2</v>
      </c>
      <c r="FP273" s="14">
        <v>42.66</v>
      </c>
      <c r="FT273" s="14">
        <v>3</v>
      </c>
      <c r="FU273" s="14">
        <v>11</v>
      </c>
      <c r="FW273" s="14">
        <v>0</v>
      </c>
      <c r="FX273" s="14">
        <v>24.04</v>
      </c>
      <c r="FY273" s="14">
        <v>1</v>
      </c>
      <c r="GA273" s="14">
        <v>6</v>
      </c>
      <c r="GC273" s="14">
        <v>4</v>
      </c>
      <c r="GD273" s="14">
        <v>11</v>
      </c>
      <c r="GJ273" s="14">
        <v>5</v>
      </c>
      <c r="GK273" s="14">
        <v>1</v>
      </c>
      <c r="GL273" s="14">
        <v>4</v>
      </c>
      <c r="GM273" s="14">
        <v>2</v>
      </c>
      <c r="GP273" s="14">
        <v>8.1</v>
      </c>
      <c r="GQ273" s="14">
        <v>1</v>
      </c>
      <c r="HB273" s="14">
        <v>3.9</v>
      </c>
      <c r="HC273" s="14">
        <v>4</v>
      </c>
      <c r="HD273" s="14">
        <v>1</v>
      </c>
      <c r="HG273" s="14">
        <v>10.53</v>
      </c>
      <c r="HL273" s="14">
        <v>2</v>
      </c>
      <c r="HN273" s="14">
        <v>90</v>
      </c>
      <c r="HO273" s="14">
        <v>15.95</v>
      </c>
      <c r="HP273" s="14">
        <v>7</v>
      </c>
      <c r="HS273" s="14">
        <v>42.53</v>
      </c>
      <c r="HV273" s="14">
        <v>1.85</v>
      </c>
      <c r="HW273" s="14">
        <v>2</v>
      </c>
      <c r="HZ273" s="14">
        <v>0.96</v>
      </c>
      <c r="IC273" s="14">
        <v>3.71</v>
      </c>
      <c r="ID273" s="14">
        <v>77.349999999999994</v>
      </c>
      <c r="IE273" s="26">
        <f t="shared" si="21"/>
        <v>1109.1599999999999</v>
      </c>
      <c r="IF273" s="27">
        <f t="shared" si="22"/>
        <v>112.34</v>
      </c>
      <c r="IG273" s="27">
        <f t="shared" si="23"/>
        <v>996.81999999999982</v>
      </c>
      <c r="IH273" s="26">
        <v>1194.2015999999999</v>
      </c>
      <c r="II273" s="27">
        <v>86.625600000000034</v>
      </c>
      <c r="IJ273" s="27">
        <f t="shared" si="24"/>
        <v>1107.5759999999998</v>
      </c>
    </row>
    <row r="274" spans="1:244" x14ac:dyDescent="0.2">
      <c r="A274" s="14" t="s">
        <v>289</v>
      </c>
      <c r="B274" s="14" t="str">
        <f t="shared" si="20"/>
        <v>39</v>
      </c>
      <c r="C274" s="14">
        <v>39016</v>
      </c>
      <c r="D274" s="14" t="s">
        <v>305</v>
      </c>
      <c r="O274" s="14">
        <v>69.94</v>
      </c>
      <c r="P274" s="14">
        <v>1</v>
      </c>
      <c r="R274" s="14">
        <v>15.86</v>
      </c>
      <c r="W274" s="14">
        <v>4</v>
      </c>
      <c r="X274" s="14">
        <v>1</v>
      </c>
      <c r="Z274" s="14">
        <v>1</v>
      </c>
      <c r="AB274" s="14">
        <v>1</v>
      </c>
      <c r="AD274" s="14">
        <v>58.35</v>
      </c>
      <c r="AG274" s="14">
        <v>10.029999999999999</v>
      </c>
      <c r="AJ274" s="14">
        <v>3</v>
      </c>
      <c r="AR274" s="14">
        <v>35.880000000000003</v>
      </c>
      <c r="AU274" s="14">
        <v>89.509999999999991</v>
      </c>
      <c r="AV274" s="14">
        <v>1</v>
      </c>
      <c r="AY274" s="14">
        <v>3</v>
      </c>
      <c r="BF274" s="14">
        <v>29.06</v>
      </c>
      <c r="BJ274" s="14">
        <v>3</v>
      </c>
      <c r="BK274" s="14">
        <v>88.550000000000011</v>
      </c>
      <c r="BM274" s="14">
        <v>13.65</v>
      </c>
      <c r="BN274" s="14">
        <v>6.08</v>
      </c>
      <c r="BU274" s="14">
        <v>1</v>
      </c>
      <c r="CA274" s="14">
        <v>11.77</v>
      </c>
      <c r="CB274" s="14">
        <v>15.44</v>
      </c>
      <c r="CC274" s="14">
        <v>196.98000000000002</v>
      </c>
      <c r="CG274" s="14">
        <v>6.23</v>
      </c>
      <c r="CI274" s="14">
        <v>3</v>
      </c>
      <c r="CM274" s="14">
        <v>15.98</v>
      </c>
      <c r="CR274" s="14">
        <v>1</v>
      </c>
      <c r="CT274" s="14">
        <v>30.2</v>
      </c>
      <c r="CU274" s="14">
        <v>16.93</v>
      </c>
      <c r="CV274" s="14">
        <v>3.81</v>
      </c>
      <c r="DA274" s="14">
        <v>2.86</v>
      </c>
      <c r="DB274" s="14">
        <v>1</v>
      </c>
      <c r="DF274" s="14">
        <v>38.72</v>
      </c>
      <c r="DJ274" s="14">
        <v>17.189999999999998</v>
      </c>
      <c r="DK274" s="14">
        <v>152.69999999999999</v>
      </c>
      <c r="DL274" s="14">
        <v>147.73000000000002</v>
      </c>
      <c r="DM274" s="14">
        <v>4.71</v>
      </c>
      <c r="DN274" s="14">
        <v>7.5299999999999994</v>
      </c>
      <c r="DO274" s="14">
        <v>75.19</v>
      </c>
      <c r="DP274" s="14">
        <v>23.73</v>
      </c>
      <c r="DQ274" s="14">
        <v>3</v>
      </c>
      <c r="DR274" s="14">
        <v>42</v>
      </c>
      <c r="DT274" s="14">
        <v>373.85</v>
      </c>
      <c r="DU274" s="14">
        <v>32.03</v>
      </c>
      <c r="DV274" s="14">
        <v>7</v>
      </c>
      <c r="DW274" s="14">
        <v>27.700000000000003</v>
      </c>
      <c r="DX274" s="14">
        <v>17.5</v>
      </c>
      <c r="DY274" s="14">
        <v>19.350000000000001</v>
      </c>
      <c r="DZ274" s="14">
        <v>68.069999999999993</v>
      </c>
      <c r="EA274" s="14">
        <v>33.9</v>
      </c>
      <c r="EB274" s="14">
        <v>8.85</v>
      </c>
      <c r="EC274" s="14">
        <v>1</v>
      </c>
      <c r="ED274" s="14">
        <v>36.42</v>
      </c>
      <c r="EE274" s="14">
        <v>13.41</v>
      </c>
      <c r="EF274" s="14">
        <v>99.59</v>
      </c>
      <c r="EG274" s="14">
        <v>15.32</v>
      </c>
      <c r="EH274" s="14">
        <v>26.92</v>
      </c>
      <c r="EK274" s="14">
        <v>2</v>
      </c>
      <c r="EL274" s="14">
        <v>88.41</v>
      </c>
      <c r="ES274" s="14">
        <v>137.23000000000002</v>
      </c>
      <c r="ET274" s="14">
        <v>8.98</v>
      </c>
      <c r="EV274" s="14">
        <v>7.97</v>
      </c>
      <c r="EW274" s="14">
        <v>2.33</v>
      </c>
      <c r="EZ274" s="14">
        <v>123.38</v>
      </c>
      <c r="FA274" s="14">
        <v>5.14</v>
      </c>
      <c r="FB274" s="14">
        <v>81.460000000000008</v>
      </c>
      <c r="FE274" s="14">
        <v>2</v>
      </c>
      <c r="FL274" s="14">
        <v>1.25</v>
      </c>
      <c r="FM274" s="14">
        <v>5.75</v>
      </c>
      <c r="FN274" s="14">
        <v>1</v>
      </c>
      <c r="FP274" s="14">
        <v>50</v>
      </c>
      <c r="FT274" s="14">
        <v>6</v>
      </c>
      <c r="FU274" s="14">
        <v>11</v>
      </c>
      <c r="FW274" s="14">
        <v>10</v>
      </c>
      <c r="FX274" s="14">
        <v>57.96</v>
      </c>
      <c r="FY274" s="14">
        <v>7.5</v>
      </c>
      <c r="FZ274" s="14">
        <v>10</v>
      </c>
      <c r="GA274" s="14">
        <v>70.22</v>
      </c>
      <c r="GB274" s="14">
        <v>2.5</v>
      </c>
      <c r="GC274" s="14">
        <v>11.92</v>
      </c>
      <c r="GD274" s="14">
        <v>61.05</v>
      </c>
      <c r="GE274" s="14">
        <v>1</v>
      </c>
      <c r="GF274" s="14">
        <v>4</v>
      </c>
      <c r="GH274" s="14">
        <v>1.88</v>
      </c>
      <c r="GJ274" s="14">
        <v>8.68</v>
      </c>
      <c r="GK274" s="14">
        <v>14.02</v>
      </c>
      <c r="GM274" s="14">
        <v>33.900000000000006</v>
      </c>
      <c r="GN274" s="14">
        <v>14</v>
      </c>
      <c r="GO274" s="14">
        <v>5.54</v>
      </c>
      <c r="GQ274" s="14">
        <v>3</v>
      </c>
      <c r="GT274" s="14">
        <v>2.37</v>
      </c>
      <c r="GV274" s="14">
        <v>1</v>
      </c>
      <c r="GW274" s="14">
        <v>1</v>
      </c>
      <c r="HB274" s="14">
        <v>17.079999999999998</v>
      </c>
      <c r="HC274" s="14">
        <v>4.46</v>
      </c>
      <c r="HD274" s="14">
        <v>1</v>
      </c>
      <c r="HF274" s="14">
        <v>4</v>
      </c>
      <c r="HG274" s="14">
        <v>35.57</v>
      </c>
      <c r="HH274" s="14">
        <v>8</v>
      </c>
      <c r="HL274" s="14">
        <v>4</v>
      </c>
      <c r="HO274" s="14">
        <v>47.47</v>
      </c>
      <c r="HP274" s="14">
        <v>20.88</v>
      </c>
      <c r="HS274" s="14">
        <v>16.760000000000002</v>
      </c>
      <c r="HT274" s="14">
        <v>3</v>
      </c>
      <c r="HV274" s="14">
        <v>1.85</v>
      </c>
      <c r="HW274" s="14">
        <v>13.559999999999999</v>
      </c>
      <c r="HX274" s="14">
        <v>4</v>
      </c>
      <c r="HY274" s="14">
        <v>12.67</v>
      </c>
      <c r="HZ274" s="14">
        <v>1</v>
      </c>
      <c r="IA274" s="14">
        <v>6</v>
      </c>
      <c r="IC274" s="14">
        <v>3</v>
      </c>
      <c r="ID274" s="14">
        <v>78.88</v>
      </c>
      <c r="IE274" s="26">
        <f t="shared" si="21"/>
        <v>3173.14</v>
      </c>
      <c r="IF274" s="27">
        <f t="shared" si="22"/>
        <v>741.1099999999999</v>
      </c>
      <c r="IG274" s="27">
        <f t="shared" si="23"/>
        <v>2432.0299999999997</v>
      </c>
      <c r="IH274" s="26">
        <v>2849.4376000000011</v>
      </c>
      <c r="II274" s="27">
        <v>698.9516000000001</v>
      </c>
      <c r="IJ274" s="27">
        <f t="shared" si="24"/>
        <v>2150.4860000000008</v>
      </c>
    </row>
    <row r="275" spans="1:244" x14ac:dyDescent="0.2">
      <c r="A275" s="14" t="s">
        <v>289</v>
      </c>
      <c r="B275" s="14" t="str">
        <f t="shared" si="20"/>
        <v>39</v>
      </c>
      <c r="C275" s="14">
        <v>39017</v>
      </c>
      <c r="D275" s="14" t="s">
        <v>306</v>
      </c>
      <c r="O275" s="14">
        <v>9.56</v>
      </c>
      <c r="P275" s="14">
        <v>6.71</v>
      </c>
      <c r="X275" s="14">
        <v>29.58</v>
      </c>
      <c r="AD275" s="14">
        <v>16.96</v>
      </c>
      <c r="AF275" s="14">
        <v>3.52</v>
      </c>
      <c r="AG275" s="14">
        <v>4</v>
      </c>
      <c r="AM275" s="14">
        <v>1</v>
      </c>
      <c r="AN275" s="14">
        <v>80.06</v>
      </c>
      <c r="AR275" s="14">
        <v>0.67</v>
      </c>
      <c r="AX275" s="14">
        <v>2</v>
      </c>
      <c r="AY275" s="14">
        <v>1</v>
      </c>
      <c r="AZ275" s="14">
        <v>6.67</v>
      </c>
      <c r="BE275" s="14">
        <v>17.990000000000002</v>
      </c>
      <c r="BF275" s="14">
        <v>34.19</v>
      </c>
      <c r="BJ275" s="14">
        <v>1</v>
      </c>
      <c r="BK275" s="14">
        <v>60.75</v>
      </c>
      <c r="BL275" s="14">
        <v>3</v>
      </c>
      <c r="BM275" s="14">
        <v>2</v>
      </c>
      <c r="BX275" s="14">
        <v>4</v>
      </c>
      <c r="BZ275" s="14">
        <v>14.06</v>
      </c>
      <c r="CB275" s="14">
        <v>1</v>
      </c>
      <c r="CC275" s="14">
        <v>25.18</v>
      </c>
      <c r="CE275" s="14">
        <v>14.04</v>
      </c>
      <c r="CQ275" s="14">
        <v>16.64</v>
      </c>
      <c r="DF275" s="14">
        <v>10</v>
      </c>
      <c r="DJ275" s="14">
        <v>1</v>
      </c>
      <c r="DK275" s="14">
        <v>33.06</v>
      </c>
      <c r="DL275" s="14">
        <v>30.28</v>
      </c>
      <c r="DN275" s="14">
        <v>6.51</v>
      </c>
      <c r="DO275" s="14">
        <v>25.759999999999998</v>
      </c>
      <c r="DP275" s="14">
        <v>1</v>
      </c>
      <c r="DQ275" s="14">
        <v>4</v>
      </c>
      <c r="DR275" s="14">
        <v>8</v>
      </c>
      <c r="DT275" s="14">
        <v>17.060000000000002</v>
      </c>
      <c r="DU275" s="14">
        <v>12.3</v>
      </c>
      <c r="DV275" s="14">
        <v>6.14</v>
      </c>
      <c r="DW275" s="14">
        <v>5</v>
      </c>
      <c r="DX275" s="14">
        <v>37.17</v>
      </c>
      <c r="DY275" s="14">
        <v>2</v>
      </c>
      <c r="DZ275" s="14">
        <v>27.549999999999997</v>
      </c>
      <c r="EA275" s="14">
        <v>4.92</v>
      </c>
      <c r="EB275" s="14">
        <v>5</v>
      </c>
      <c r="ED275" s="14">
        <v>15.47</v>
      </c>
      <c r="EE275" s="14">
        <v>16.23</v>
      </c>
      <c r="EF275" s="14">
        <v>32.5</v>
      </c>
      <c r="EG275" s="14">
        <v>3.8899999999999997</v>
      </c>
      <c r="EH275" s="14">
        <v>2</v>
      </c>
      <c r="EK275" s="14">
        <v>1</v>
      </c>
      <c r="EL275" s="14">
        <v>10.38</v>
      </c>
      <c r="ER275" s="14">
        <v>7</v>
      </c>
      <c r="ES275" s="14">
        <v>42.79</v>
      </c>
      <c r="ET275" s="14">
        <v>2</v>
      </c>
      <c r="EW275" s="14">
        <v>1</v>
      </c>
      <c r="EZ275" s="14">
        <v>38</v>
      </c>
      <c r="FB275" s="14">
        <v>9.4</v>
      </c>
      <c r="FM275" s="14">
        <v>3</v>
      </c>
      <c r="FN275" s="14">
        <v>2</v>
      </c>
      <c r="FP275" s="14">
        <v>6</v>
      </c>
      <c r="FQ275" s="14">
        <v>1</v>
      </c>
      <c r="FT275" s="14">
        <v>1</v>
      </c>
      <c r="FU275" s="14">
        <v>3</v>
      </c>
      <c r="FW275" s="14">
        <v>9.06</v>
      </c>
      <c r="FX275" s="14">
        <v>5</v>
      </c>
      <c r="FZ275" s="14">
        <v>5</v>
      </c>
      <c r="GA275" s="14">
        <v>1</v>
      </c>
      <c r="GB275" s="14">
        <v>11.83</v>
      </c>
      <c r="GC275" s="14">
        <v>1</v>
      </c>
      <c r="GD275" s="14">
        <v>5</v>
      </c>
      <c r="GL275" s="14">
        <v>1</v>
      </c>
      <c r="GM275" s="14">
        <v>5.9399999999999995</v>
      </c>
      <c r="GQ275" s="14">
        <v>0.83</v>
      </c>
      <c r="GV275" s="14">
        <v>6</v>
      </c>
      <c r="GW275" s="14">
        <v>20.8</v>
      </c>
      <c r="HC275" s="14">
        <v>1</v>
      </c>
      <c r="HG275" s="14">
        <v>43.97</v>
      </c>
      <c r="HO275" s="14">
        <v>12.940000000000001</v>
      </c>
      <c r="HP275" s="14">
        <v>2</v>
      </c>
      <c r="HS275" s="14">
        <v>1</v>
      </c>
      <c r="HV275" s="14">
        <v>1</v>
      </c>
      <c r="HY275" s="14">
        <v>7.75</v>
      </c>
      <c r="HZ275" s="14">
        <v>0.75</v>
      </c>
      <c r="IA275" s="14">
        <v>49.129999999999995</v>
      </c>
      <c r="ID275" s="14">
        <v>22.83</v>
      </c>
      <c r="IE275" s="26">
        <f t="shared" si="21"/>
        <v>1004.8199999999999</v>
      </c>
      <c r="IF275" s="27">
        <f t="shared" si="22"/>
        <v>355.58</v>
      </c>
      <c r="IG275" s="27">
        <f t="shared" si="23"/>
        <v>649.24</v>
      </c>
      <c r="IH275" s="26">
        <v>873.61599999999964</v>
      </c>
      <c r="II275" s="27">
        <v>386.20799999999997</v>
      </c>
      <c r="IJ275" s="27">
        <f t="shared" si="24"/>
        <v>487.40799999999967</v>
      </c>
    </row>
    <row r="276" spans="1:244" x14ac:dyDescent="0.2">
      <c r="A276" s="14" t="s">
        <v>289</v>
      </c>
      <c r="B276" s="14" t="str">
        <f t="shared" si="20"/>
        <v>39</v>
      </c>
      <c r="C276" s="14">
        <v>39018</v>
      </c>
      <c r="D276" s="14" t="s">
        <v>307</v>
      </c>
      <c r="O276" s="14">
        <v>3</v>
      </c>
      <c r="P276" s="14">
        <v>2</v>
      </c>
      <c r="W276" s="14">
        <v>108.43</v>
      </c>
      <c r="X276" s="14">
        <v>3.23</v>
      </c>
      <c r="Z276" s="14">
        <v>1</v>
      </c>
      <c r="AB276" s="14">
        <v>1</v>
      </c>
      <c r="AC276" s="14">
        <v>1</v>
      </c>
      <c r="AF276" s="14">
        <v>11</v>
      </c>
      <c r="AG276" s="14">
        <v>7.3</v>
      </c>
      <c r="AL276" s="14">
        <v>33.4</v>
      </c>
      <c r="AV276" s="14">
        <v>1</v>
      </c>
      <c r="BK276" s="14">
        <v>12.71</v>
      </c>
      <c r="CB276" s="14">
        <v>39.869999999999997</v>
      </c>
      <c r="CE276" s="14">
        <v>2</v>
      </c>
      <c r="CS276" s="14">
        <v>2</v>
      </c>
      <c r="CT276" s="14">
        <v>1</v>
      </c>
      <c r="CV276" s="14">
        <v>1.34</v>
      </c>
      <c r="DC276" s="14">
        <v>24.31</v>
      </c>
      <c r="DF276" s="14">
        <v>10.43</v>
      </c>
      <c r="DJ276" s="14">
        <v>1</v>
      </c>
      <c r="DK276" s="14">
        <v>21.5</v>
      </c>
      <c r="DL276" s="14">
        <v>32.19</v>
      </c>
      <c r="DM276" s="14">
        <v>1</v>
      </c>
      <c r="DO276" s="14">
        <v>6</v>
      </c>
      <c r="DP276" s="14">
        <v>1</v>
      </c>
      <c r="DQ276" s="14">
        <v>1</v>
      </c>
      <c r="DR276" s="14">
        <v>15.63</v>
      </c>
      <c r="DU276" s="14">
        <v>4</v>
      </c>
      <c r="DW276" s="14">
        <v>8.65</v>
      </c>
      <c r="DZ276" s="14">
        <v>15.72</v>
      </c>
      <c r="EA276" s="14">
        <v>10.01</v>
      </c>
      <c r="EB276" s="14">
        <v>16.509999999999998</v>
      </c>
      <c r="ED276" s="14">
        <v>4.4399999999999995</v>
      </c>
      <c r="EE276" s="14">
        <v>1</v>
      </c>
      <c r="EF276" s="14">
        <v>9</v>
      </c>
      <c r="EG276" s="14">
        <v>12.58</v>
      </c>
      <c r="EL276" s="14">
        <v>50.069999999999993</v>
      </c>
      <c r="ES276" s="14">
        <v>2.2200000000000002</v>
      </c>
      <c r="ET276" s="14">
        <v>3</v>
      </c>
      <c r="EZ276" s="14">
        <v>65.56</v>
      </c>
      <c r="FA276" s="14">
        <v>1.51</v>
      </c>
      <c r="FB276" s="14">
        <v>40.989999999999995</v>
      </c>
      <c r="FE276" s="14">
        <v>2</v>
      </c>
      <c r="FF276" s="14">
        <v>2.73</v>
      </c>
      <c r="FH276" s="14">
        <v>1</v>
      </c>
      <c r="FM276" s="14">
        <v>7</v>
      </c>
      <c r="FP276" s="14">
        <v>25</v>
      </c>
      <c r="FT276" s="14">
        <v>1</v>
      </c>
      <c r="FU276" s="14">
        <v>2</v>
      </c>
      <c r="FX276" s="14">
        <v>11</v>
      </c>
      <c r="FY276" s="14">
        <v>1</v>
      </c>
      <c r="FZ276" s="14">
        <v>2</v>
      </c>
      <c r="GA276" s="14">
        <v>1.33</v>
      </c>
      <c r="GC276" s="14">
        <v>5</v>
      </c>
      <c r="GD276" s="14">
        <v>11</v>
      </c>
      <c r="GE276" s="14">
        <v>1</v>
      </c>
      <c r="GJ276" s="14">
        <v>4</v>
      </c>
      <c r="GK276" s="14">
        <v>1</v>
      </c>
      <c r="GL276" s="14">
        <v>2</v>
      </c>
      <c r="GM276" s="14">
        <v>13.87</v>
      </c>
      <c r="GN276" s="14">
        <v>1</v>
      </c>
      <c r="HB276" s="14">
        <v>10.64</v>
      </c>
      <c r="HC276" s="14">
        <v>7.0600000000000005</v>
      </c>
      <c r="HD276" s="14">
        <v>0</v>
      </c>
      <c r="HF276" s="14">
        <v>1</v>
      </c>
      <c r="HG276" s="14">
        <v>6.48</v>
      </c>
      <c r="HL276" s="14">
        <v>1</v>
      </c>
      <c r="HO276" s="14">
        <v>10.99</v>
      </c>
      <c r="HP276" s="14">
        <v>2</v>
      </c>
      <c r="HR276" s="14">
        <v>20.51</v>
      </c>
      <c r="HT276" s="14">
        <v>5.85</v>
      </c>
      <c r="HW276" s="14">
        <v>1</v>
      </c>
      <c r="HY276" s="14">
        <v>1</v>
      </c>
      <c r="HZ276" s="14">
        <v>1</v>
      </c>
      <c r="IC276" s="14">
        <v>1</v>
      </c>
      <c r="ID276" s="14">
        <v>23.43</v>
      </c>
      <c r="IE276" s="26">
        <f t="shared" si="21"/>
        <v>778.49</v>
      </c>
      <c r="IF276" s="27">
        <f t="shared" si="22"/>
        <v>255.59000000000006</v>
      </c>
      <c r="IG276" s="27">
        <f t="shared" si="23"/>
        <v>522.9</v>
      </c>
      <c r="IH276" s="26">
        <v>789.45639999999946</v>
      </c>
      <c r="II276" s="27">
        <v>251.72240000000005</v>
      </c>
      <c r="IJ276" s="27">
        <f t="shared" si="24"/>
        <v>537.73399999999947</v>
      </c>
    </row>
    <row r="277" spans="1:244" x14ac:dyDescent="0.2">
      <c r="A277" s="14" t="s">
        <v>308</v>
      </c>
      <c r="B277" s="14" t="str">
        <f t="shared" si="20"/>
        <v>40</v>
      </c>
      <c r="C277" s="14">
        <v>40001</v>
      </c>
      <c r="D277" s="14" t="s">
        <v>309</v>
      </c>
      <c r="O277" s="14">
        <v>26.82</v>
      </c>
      <c r="X277" s="14">
        <v>7.71</v>
      </c>
      <c r="AB277" s="14">
        <v>11.12</v>
      </c>
      <c r="AD277" s="14">
        <v>10</v>
      </c>
      <c r="AX277" s="14">
        <v>3.16</v>
      </c>
      <c r="AY277" s="14">
        <v>7.84</v>
      </c>
      <c r="BC277" s="14">
        <v>12.59</v>
      </c>
      <c r="BF277" s="14">
        <v>35.76</v>
      </c>
      <c r="BK277" s="14">
        <v>1.63</v>
      </c>
      <c r="BL277" s="14">
        <v>5</v>
      </c>
      <c r="BZ277" s="14">
        <v>12</v>
      </c>
      <c r="CE277" s="14">
        <v>126.59</v>
      </c>
      <c r="CM277" s="14">
        <v>5.75</v>
      </c>
      <c r="CR277" s="14">
        <v>5</v>
      </c>
      <c r="CT277" s="14">
        <v>28.27</v>
      </c>
      <c r="CU277" s="14">
        <v>20.329999999999998</v>
      </c>
      <c r="CV277" s="14">
        <v>1</v>
      </c>
      <c r="CX277" s="14">
        <v>7.99</v>
      </c>
      <c r="CY277" s="14">
        <v>0</v>
      </c>
      <c r="DC277" s="14">
        <v>1</v>
      </c>
      <c r="DF277" s="14">
        <v>20.56</v>
      </c>
      <c r="DG277" s="14">
        <v>14.95</v>
      </c>
      <c r="DJ277" s="14">
        <v>19.130000000000003</v>
      </c>
      <c r="DK277" s="14">
        <v>61.480000000000004</v>
      </c>
      <c r="DL277" s="14">
        <v>124.72</v>
      </c>
      <c r="DM277" s="14">
        <v>3</v>
      </c>
      <c r="DO277" s="14">
        <v>70.290000000000006</v>
      </c>
      <c r="DP277" s="14">
        <v>7</v>
      </c>
      <c r="DR277" s="14">
        <v>18.259999999999998</v>
      </c>
      <c r="DS277" s="14">
        <v>5.91</v>
      </c>
      <c r="DT277" s="14">
        <v>11</v>
      </c>
      <c r="DW277" s="14">
        <v>2</v>
      </c>
      <c r="DX277" s="14">
        <v>24.77</v>
      </c>
      <c r="DY277" s="14">
        <v>5</v>
      </c>
      <c r="DZ277" s="14">
        <v>32.82</v>
      </c>
      <c r="EA277" s="14">
        <v>35.380000000000003</v>
      </c>
      <c r="EB277" s="14">
        <v>2.96</v>
      </c>
      <c r="ED277" s="14">
        <v>33.35</v>
      </c>
      <c r="EE277" s="14">
        <v>11.059999999999999</v>
      </c>
      <c r="EF277" s="14">
        <v>64.37</v>
      </c>
      <c r="EG277" s="14">
        <v>11.57</v>
      </c>
      <c r="EH277" s="14">
        <v>1</v>
      </c>
      <c r="EK277" s="14">
        <v>15.19</v>
      </c>
      <c r="EL277" s="14">
        <v>44.23</v>
      </c>
      <c r="ES277" s="14">
        <v>1.42</v>
      </c>
      <c r="ET277" s="14">
        <v>10.5</v>
      </c>
      <c r="EV277" s="14">
        <v>130.91</v>
      </c>
      <c r="EW277" s="14">
        <v>12.72</v>
      </c>
      <c r="EZ277" s="14">
        <v>209.86</v>
      </c>
      <c r="FA277" s="14">
        <v>10.620000000000001</v>
      </c>
      <c r="FB277" s="14">
        <v>66.820000000000007</v>
      </c>
      <c r="FE277" s="14">
        <v>2</v>
      </c>
      <c r="FI277" s="14">
        <v>1</v>
      </c>
      <c r="FL277" s="14">
        <v>4</v>
      </c>
      <c r="FM277" s="14">
        <v>4</v>
      </c>
      <c r="FN277" s="14">
        <v>22.9</v>
      </c>
      <c r="FP277" s="14">
        <v>45.08</v>
      </c>
      <c r="FQ277" s="14">
        <v>0</v>
      </c>
      <c r="FT277" s="14">
        <v>1</v>
      </c>
      <c r="FU277" s="14">
        <v>13</v>
      </c>
      <c r="FW277" s="14">
        <v>7</v>
      </c>
      <c r="FX277" s="14">
        <v>33</v>
      </c>
      <c r="FY277" s="14">
        <v>4</v>
      </c>
      <c r="FZ277" s="14">
        <v>8.77</v>
      </c>
      <c r="GA277" s="14">
        <v>17.810000000000002</v>
      </c>
      <c r="GC277" s="14">
        <v>2.98</v>
      </c>
      <c r="GD277" s="14">
        <v>32</v>
      </c>
      <c r="GH277" s="14">
        <v>1</v>
      </c>
      <c r="GJ277" s="14">
        <v>7</v>
      </c>
      <c r="GK277" s="14">
        <v>2</v>
      </c>
      <c r="GL277" s="14">
        <v>2</v>
      </c>
      <c r="GM277" s="14">
        <v>4</v>
      </c>
      <c r="GN277" s="14">
        <v>6</v>
      </c>
      <c r="GT277" s="14">
        <v>17.98</v>
      </c>
      <c r="GW277" s="14">
        <v>2.92</v>
      </c>
      <c r="HB277" s="14">
        <v>69.88</v>
      </c>
      <c r="HC277" s="14">
        <v>14.93</v>
      </c>
      <c r="HG277" s="14">
        <v>1</v>
      </c>
      <c r="HH277" s="14">
        <v>10.07</v>
      </c>
      <c r="HL277" s="14">
        <v>2.81</v>
      </c>
      <c r="HO277" s="14">
        <v>19.509999999999998</v>
      </c>
      <c r="HP277" s="14">
        <v>7</v>
      </c>
      <c r="HW277" s="14">
        <v>15.35</v>
      </c>
      <c r="HY277" s="14">
        <v>3</v>
      </c>
      <c r="HZ277" s="14">
        <v>15.31</v>
      </c>
      <c r="IA277" s="14">
        <v>0</v>
      </c>
      <c r="IC277" s="14">
        <v>1</v>
      </c>
      <c r="ID277" s="14">
        <v>76.91</v>
      </c>
      <c r="IE277" s="26">
        <f t="shared" si="21"/>
        <v>1890.62</v>
      </c>
      <c r="IF277" s="27">
        <f t="shared" si="22"/>
        <v>329.56</v>
      </c>
      <c r="IG277" s="27">
        <f t="shared" si="23"/>
        <v>1561.06</v>
      </c>
      <c r="IH277" s="26">
        <v>1731.7187999999996</v>
      </c>
      <c r="II277" s="27">
        <v>242.18080000000003</v>
      </c>
      <c r="IJ277" s="27">
        <f t="shared" si="24"/>
        <v>1489.5379999999996</v>
      </c>
    </row>
    <row r="278" spans="1:244" x14ac:dyDescent="0.2">
      <c r="A278" s="14" t="s">
        <v>308</v>
      </c>
      <c r="B278" s="14" t="str">
        <f t="shared" si="20"/>
        <v>40</v>
      </c>
      <c r="C278" s="14">
        <v>40003</v>
      </c>
      <c r="D278" s="14" t="s">
        <v>310</v>
      </c>
      <c r="I278" s="14">
        <v>80.22</v>
      </c>
      <c r="M278" s="14">
        <v>29.74</v>
      </c>
      <c r="O278" s="14">
        <v>150.03</v>
      </c>
      <c r="P278" s="14">
        <v>26.22</v>
      </c>
      <c r="Q278" s="14">
        <v>88.210000000000008</v>
      </c>
      <c r="R278" s="14">
        <v>2</v>
      </c>
      <c r="X278" s="14">
        <v>33.42</v>
      </c>
      <c r="Z278" s="14">
        <v>1</v>
      </c>
      <c r="AB278" s="14">
        <v>9.3699999999999992</v>
      </c>
      <c r="AD278" s="14">
        <v>28.96</v>
      </c>
      <c r="AG278" s="14">
        <v>24.25</v>
      </c>
      <c r="AL278" s="14">
        <v>8.93</v>
      </c>
      <c r="AN278" s="14">
        <v>7.79</v>
      </c>
      <c r="AQ278" s="14">
        <v>1</v>
      </c>
      <c r="AR278" s="14">
        <v>411.65</v>
      </c>
      <c r="AX278" s="14">
        <v>10.36</v>
      </c>
      <c r="AY278" s="14">
        <v>4</v>
      </c>
      <c r="BF278" s="14">
        <v>47.42</v>
      </c>
      <c r="BG278" s="14">
        <v>82.94</v>
      </c>
      <c r="BK278" s="14">
        <v>64.83</v>
      </c>
      <c r="BL278" s="14">
        <v>10.55</v>
      </c>
      <c r="BM278" s="14">
        <v>51.84</v>
      </c>
      <c r="BQ278" s="14">
        <v>0.57999999999999996</v>
      </c>
      <c r="BR278" s="14">
        <v>2.58</v>
      </c>
      <c r="BX278" s="14">
        <v>72.22</v>
      </c>
      <c r="BZ278" s="14">
        <v>14.94</v>
      </c>
      <c r="CB278" s="14">
        <v>20.61</v>
      </c>
      <c r="CC278" s="14">
        <v>97.19</v>
      </c>
      <c r="CD278" s="14">
        <v>23.83</v>
      </c>
      <c r="CE278" s="14">
        <v>78.39</v>
      </c>
      <c r="CG278" s="14">
        <v>68.349999999999994</v>
      </c>
      <c r="CI278" s="14">
        <v>26.49</v>
      </c>
      <c r="CL278" s="14">
        <v>1.08</v>
      </c>
      <c r="CM278" s="14">
        <v>216.53</v>
      </c>
      <c r="CP278" s="14">
        <v>10.85</v>
      </c>
      <c r="CT278" s="14">
        <v>49.35</v>
      </c>
      <c r="CU278" s="14">
        <v>37.900000000000006</v>
      </c>
      <c r="CZ278" s="14">
        <v>1</v>
      </c>
      <c r="DC278" s="14">
        <v>5.15</v>
      </c>
      <c r="DD278" s="14">
        <v>1</v>
      </c>
      <c r="DE278" s="14">
        <v>0</v>
      </c>
      <c r="DF278" s="14">
        <v>19.5</v>
      </c>
      <c r="DG278" s="14">
        <v>39.799999999999997</v>
      </c>
      <c r="DH278" s="14">
        <v>97.79</v>
      </c>
      <c r="DJ278" s="14">
        <v>6</v>
      </c>
      <c r="DK278" s="14">
        <v>32.620000000000005</v>
      </c>
      <c r="DL278" s="14">
        <v>59.25</v>
      </c>
      <c r="DM278" s="14">
        <v>22.61</v>
      </c>
      <c r="DN278" s="14">
        <v>19.940000000000001</v>
      </c>
      <c r="DO278" s="14">
        <v>30.77</v>
      </c>
      <c r="DP278" s="14">
        <v>2</v>
      </c>
      <c r="DQ278" s="14">
        <v>1</v>
      </c>
      <c r="DR278" s="14">
        <v>50.56</v>
      </c>
      <c r="DS278" s="14">
        <v>1</v>
      </c>
      <c r="DT278" s="14">
        <v>20.47</v>
      </c>
      <c r="DU278" s="14">
        <v>47.85</v>
      </c>
      <c r="DV278" s="14">
        <v>1</v>
      </c>
      <c r="DW278" s="14">
        <v>16</v>
      </c>
      <c r="DX278" s="14">
        <v>114.66</v>
      </c>
      <c r="DY278" s="14">
        <v>0</v>
      </c>
      <c r="DZ278" s="14">
        <v>55.129999999999995</v>
      </c>
      <c r="EA278" s="14">
        <v>23.59</v>
      </c>
      <c r="EB278" s="14">
        <v>29.33</v>
      </c>
      <c r="EC278" s="14">
        <v>1.64</v>
      </c>
      <c r="ED278" s="14">
        <v>20.130000000000003</v>
      </c>
      <c r="EE278" s="14">
        <v>5</v>
      </c>
      <c r="EF278" s="14">
        <v>18.240000000000002</v>
      </c>
      <c r="EG278" s="14">
        <v>24.67</v>
      </c>
      <c r="EH278" s="14">
        <v>3</v>
      </c>
      <c r="EK278" s="14">
        <v>1</v>
      </c>
      <c r="EL278" s="14">
        <v>102.6</v>
      </c>
      <c r="ES278" s="14">
        <v>44.9</v>
      </c>
      <c r="ET278" s="14">
        <v>5</v>
      </c>
      <c r="EU278" s="14">
        <v>16.97</v>
      </c>
      <c r="EV278" s="14">
        <v>17.419999999999998</v>
      </c>
      <c r="EW278" s="14">
        <v>8.0399999999999991</v>
      </c>
      <c r="EZ278" s="14">
        <v>167.17</v>
      </c>
      <c r="FA278" s="14">
        <v>4.3099999999999996</v>
      </c>
      <c r="FB278" s="14">
        <v>125.64</v>
      </c>
      <c r="FM278" s="14">
        <v>72.78</v>
      </c>
      <c r="FN278" s="14">
        <v>7.17</v>
      </c>
      <c r="FO278" s="14">
        <v>1</v>
      </c>
      <c r="FP278" s="14">
        <v>28</v>
      </c>
      <c r="FR278" s="14">
        <v>1</v>
      </c>
      <c r="FT278" s="14">
        <v>1</v>
      </c>
      <c r="FU278" s="14">
        <v>5</v>
      </c>
      <c r="FW278" s="14">
        <v>6</v>
      </c>
      <c r="FX278" s="14">
        <v>64.069999999999993</v>
      </c>
      <c r="FY278" s="14">
        <v>3</v>
      </c>
      <c r="FZ278" s="14">
        <v>1.1000000000000001</v>
      </c>
      <c r="GA278" s="14">
        <v>9</v>
      </c>
      <c r="GB278" s="14">
        <v>8</v>
      </c>
      <c r="GC278" s="14">
        <v>7.83</v>
      </c>
      <c r="GD278" s="14">
        <v>26.92</v>
      </c>
      <c r="GE278" s="14">
        <v>1</v>
      </c>
      <c r="GF278" s="14">
        <v>3</v>
      </c>
      <c r="GG278" s="14">
        <v>1</v>
      </c>
      <c r="GH278" s="14">
        <v>3.39</v>
      </c>
      <c r="GJ278" s="14">
        <v>47.93</v>
      </c>
      <c r="GK278" s="14">
        <v>1</v>
      </c>
      <c r="GL278" s="14">
        <v>1.46</v>
      </c>
      <c r="GM278" s="14">
        <v>17</v>
      </c>
      <c r="GN278" s="14">
        <v>3</v>
      </c>
      <c r="GQ278" s="14">
        <v>10.06</v>
      </c>
      <c r="GT278" s="14">
        <v>1.85</v>
      </c>
      <c r="HB278" s="14">
        <v>31.46</v>
      </c>
      <c r="HC278" s="14">
        <v>10.69</v>
      </c>
      <c r="HD278" s="14">
        <v>1</v>
      </c>
      <c r="HG278" s="14">
        <v>32.57</v>
      </c>
      <c r="HH278" s="14">
        <v>3.89</v>
      </c>
      <c r="HL278" s="14">
        <v>4</v>
      </c>
      <c r="HM278" s="14">
        <v>14.36</v>
      </c>
      <c r="HO278" s="14">
        <v>16.98</v>
      </c>
      <c r="HP278" s="14">
        <v>16</v>
      </c>
      <c r="HQ278" s="14">
        <v>2.82</v>
      </c>
      <c r="HU278" s="14">
        <v>5.17</v>
      </c>
      <c r="HV278" s="14">
        <v>4</v>
      </c>
      <c r="HW278" s="14">
        <v>2</v>
      </c>
      <c r="HY278" s="14">
        <v>0.24</v>
      </c>
      <c r="HZ278" s="14">
        <v>4.5600000000000005</v>
      </c>
      <c r="IA278" s="14">
        <v>5.41</v>
      </c>
      <c r="IB278" s="14">
        <v>11.56</v>
      </c>
      <c r="IC278" s="14">
        <v>2</v>
      </c>
      <c r="ID278" s="14">
        <v>238.68</v>
      </c>
      <c r="IE278" s="26">
        <f t="shared" si="21"/>
        <v>3899.3199999999988</v>
      </c>
      <c r="IF278" s="27">
        <f t="shared" si="22"/>
        <v>1902.7699999999995</v>
      </c>
      <c r="IG278" s="27">
        <f t="shared" si="23"/>
        <v>1996.5499999999993</v>
      </c>
      <c r="IH278" s="26">
        <v>3283.8356000000003</v>
      </c>
      <c r="II278" s="27">
        <v>1641.5336000000002</v>
      </c>
      <c r="IJ278" s="27">
        <f t="shared" si="24"/>
        <v>1642.3020000000001</v>
      </c>
    </row>
    <row r="279" spans="1:244" x14ac:dyDescent="0.2">
      <c r="A279" s="14" t="s">
        <v>308</v>
      </c>
      <c r="B279" s="14" t="str">
        <f t="shared" si="20"/>
        <v>40</v>
      </c>
      <c r="C279" s="14">
        <v>40004</v>
      </c>
      <c r="D279" s="14" t="s">
        <v>311</v>
      </c>
      <c r="O279" s="14">
        <v>2</v>
      </c>
      <c r="X279" s="14">
        <v>16.939999999999998</v>
      </c>
      <c r="AB279" s="14">
        <v>5.53</v>
      </c>
      <c r="AD279" s="14">
        <v>3</v>
      </c>
      <c r="AF279" s="14">
        <v>1.98</v>
      </c>
      <c r="CM279" s="14">
        <v>1</v>
      </c>
      <c r="CT279" s="14">
        <v>1</v>
      </c>
      <c r="DF279" s="14">
        <v>3.63</v>
      </c>
      <c r="DG279" s="14">
        <v>14.31</v>
      </c>
      <c r="DJ279" s="14">
        <v>12.38</v>
      </c>
      <c r="DK279" s="14">
        <v>21.47</v>
      </c>
      <c r="DL279" s="14">
        <v>44.04</v>
      </c>
      <c r="DN279" s="14">
        <v>1</v>
      </c>
      <c r="DO279" s="14">
        <v>1</v>
      </c>
      <c r="DR279" s="14">
        <v>11.82</v>
      </c>
      <c r="DU279" s="14">
        <v>2</v>
      </c>
      <c r="DZ279" s="14">
        <v>8.81</v>
      </c>
      <c r="EA279" s="14">
        <v>3</v>
      </c>
      <c r="EF279" s="14">
        <v>5.22</v>
      </c>
      <c r="EG279" s="14">
        <v>17.36</v>
      </c>
      <c r="EH279" s="14">
        <v>13.62</v>
      </c>
      <c r="EL279" s="14">
        <v>17.25</v>
      </c>
      <c r="ES279" s="14">
        <v>7.99</v>
      </c>
      <c r="ET279" s="14">
        <v>1</v>
      </c>
      <c r="EW279" s="14">
        <v>1.62</v>
      </c>
      <c r="EZ279" s="14">
        <v>29.28</v>
      </c>
      <c r="FB279" s="14">
        <v>10.07</v>
      </c>
      <c r="FM279" s="14">
        <v>2</v>
      </c>
      <c r="FN279" s="14">
        <v>0.57999999999999996</v>
      </c>
      <c r="FP279" s="14">
        <v>12</v>
      </c>
      <c r="FT279" s="14">
        <v>1</v>
      </c>
      <c r="FU279" s="14">
        <v>0.83</v>
      </c>
      <c r="FX279" s="14">
        <v>10</v>
      </c>
      <c r="FZ279" s="14">
        <v>1</v>
      </c>
      <c r="GA279" s="14">
        <v>1.17</v>
      </c>
      <c r="GD279" s="14">
        <v>5</v>
      </c>
      <c r="GH279" s="14">
        <v>1</v>
      </c>
      <c r="GJ279" s="14">
        <v>1.98</v>
      </c>
      <c r="GM279" s="14">
        <v>3</v>
      </c>
      <c r="GN279" s="14">
        <v>2</v>
      </c>
      <c r="HG279" s="14">
        <v>1</v>
      </c>
      <c r="HO279" s="14">
        <v>5.41</v>
      </c>
      <c r="HP279" s="14">
        <v>5</v>
      </c>
      <c r="HW279" s="14">
        <v>0.78</v>
      </c>
      <c r="IB279" s="14">
        <v>2</v>
      </c>
      <c r="ID279" s="14">
        <v>2</v>
      </c>
      <c r="IE279" s="26">
        <f t="shared" si="21"/>
        <v>316.07000000000005</v>
      </c>
      <c r="IF279" s="27">
        <f t="shared" si="22"/>
        <v>31.45</v>
      </c>
      <c r="IG279" s="27">
        <f t="shared" si="23"/>
        <v>284.62000000000006</v>
      </c>
      <c r="IH279" s="26">
        <v>213.86200000000008</v>
      </c>
      <c r="II279" s="27">
        <v>23.408000000000005</v>
      </c>
      <c r="IJ279" s="27">
        <f t="shared" si="24"/>
        <v>190.45400000000006</v>
      </c>
    </row>
    <row r="280" spans="1:244" x14ac:dyDescent="0.2">
      <c r="A280" s="14" t="s">
        <v>308</v>
      </c>
      <c r="B280" s="14" t="str">
        <f t="shared" si="20"/>
        <v>40</v>
      </c>
      <c r="C280" s="14">
        <v>40005</v>
      </c>
      <c r="D280" s="14" t="s">
        <v>312</v>
      </c>
      <c r="F280" s="14">
        <v>1</v>
      </c>
      <c r="I280" s="14">
        <v>2</v>
      </c>
      <c r="O280" s="14">
        <v>10</v>
      </c>
      <c r="R280" s="14">
        <v>0</v>
      </c>
      <c r="X280" s="14">
        <v>13.5</v>
      </c>
      <c r="AD280" s="14">
        <v>29.659999999999997</v>
      </c>
      <c r="AF280" s="14">
        <v>35.68</v>
      </c>
      <c r="AG280" s="14">
        <v>5.65</v>
      </c>
      <c r="AR280" s="14">
        <v>41</v>
      </c>
      <c r="BF280" s="14">
        <v>25.880000000000003</v>
      </c>
      <c r="BK280" s="14">
        <v>16.29</v>
      </c>
      <c r="BQ280" s="14">
        <v>6.33</v>
      </c>
      <c r="CA280" s="14">
        <v>1</v>
      </c>
      <c r="CE280" s="14">
        <v>15.65</v>
      </c>
      <c r="CG280" s="14">
        <v>24.33</v>
      </c>
      <c r="CM280" s="14">
        <v>80.930000000000007</v>
      </c>
      <c r="CN280" s="14">
        <v>1</v>
      </c>
      <c r="CT280" s="14">
        <v>7.65</v>
      </c>
      <c r="CV280" s="14">
        <v>1</v>
      </c>
      <c r="DB280" s="14">
        <v>3</v>
      </c>
      <c r="DF280" s="14">
        <v>26.400000000000002</v>
      </c>
      <c r="DJ280" s="14">
        <v>11.5</v>
      </c>
      <c r="DK280" s="14">
        <v>51.57</v>
      </c>
      <c r="DL280" s="14">
        <v>31.92</v>
      </c>
      <c r="DM280" s="14">
        <v>22.36</v>
      </c>
      <c r="DN280" s="14">
        <v>0</v>
      </c>
      <c r="DO280" s="14">
        <v>11.98</v>
      </c>
      <c r="DP280" s="14">
        <v>4</v>
      </c>
      <c r="DQ280" s="14">
        <v>1</v>
      </c>
      <c r="DR280" s="14">
        <v>43.44</v>
      </c>
      <c r="DT280" s="14">
        <v>5</v>
      </c>
      <c r="DU280" s="14">
        <v>5</v>
      </c>
      <c r="DW280" s="14">
        <v>1</v>
      </c>
      <c r="DX280" s="14">
        <v>18.869999999999997</v>
      </c>
      <c r="DY280" s="14">
        <v>7.96</v>
      </c>
      <c r="DZ280" s="14">
        <v>40.869999999999997</v>
      </c>
      <c r="EA280" s="14">
        <v>19.690000000000001</v>
      </c>
      <c r="EB280" s="14">
        <v>2</v>
      </c>
      <c r="EC280" s="14">
        <v>3.94</v>
      </c>
      <c r="ED280" s="14">
        <v>18.899999999999999</v>
      </c>
      <c r="EE280" s="14">
        <v>5</v>
      </c>
      <c r="EF280" s="14">
        <v>60.300000000000004</v>
      </c>
      <c r="EG280" s="14">
        <v>6.8900000000000006</v>
      </c>
      <c r="EH280" s="14">
        <v>7.65</v>
      </c>
      <c r="EK280" s="14">
        <v>2</v>
      </c>
      <c r="EL280" s="14">
        <v>40.769999999999996</v>
      </c>
      <c r="ET280" s="14">
        <v>8.5</v>
      </c>
      <c r="EV280" s="14">
        <v>46.64</v>
      </c>
      <c r="EW280" s="14">
        <v>2</v>
      </c>
      <c r="EZ280" s="14">
        <v>79.100000000000009</v>
      </c>
      <c r="FA280" s="14">
        <v>4.09</v>
      </c>
      <c r="FB280" s="14">
        <v>45.589999999999996</v>
      </c>
      <c r="FM280" s="14">
        <v>2.82</v>
      </c>
      <c r="FN280" s="14">
        <v>7.31</v>
      </c>
      <c r="FP280" s="14">
        <v>24</v>
      </c>
      <c r="FT280" s="14">
        <v>4.7699999999999996</v>
      </c>
      <c r="FU280" s="14">
        <v>3.73</v>
      </c>
      <c r="FW280" s="14">
        <v>5</v>
      </c>
      <c r="FX280" s="14">
        <v>32.18</v>
      </c>
      <c r="FY280" s="14">
        <v>6</v>
      </c>
      <c r="GA280" s="14">
        <v>14.42</v>
      </c>
      <c r="GC280" s="14">
        <v>5</v>
      </c>
      <c r="GD280" s="14">
        <v>23</v>
      </c>
      <c r="GE280" s="14">
        <v>1</v>
      </c>
      <c r="GF280" s="14">
        <v>1</v>
      </c>
      <c r="GH280" s="14">
        <v>5</v>
      </c>
      <c r="GJ280" s="14">
        <v>2</v>
      </c>
      <c r="GK280" s="14">
        <v>2</v>
      </c>
      <c r="GL280" s="14">
        <v>1</v>
      </c>
      <c r="GM280" s="14">
        <v>16.939999999999998</v>
      </c>
      <c r="GN280" s="14">
        <v>3</v>
      </c>
      <c r="GT280" s="14">
        <v>2.14</v>
      </c>
      <c r="GV280" s="14">
        <v>1</v>
      </c>
      <c r="HB280" s="14">
        <v>18.989999999999998</v>
      </c>
      <c r="HD280" s="14">
        <v>0.98</v>
      </c>
      <c r="HG280" s="14">
        <v>6.96</v>
      </c>
      <c r="HL280" s="14">
        <v>2</v>
      </c>
      <c r="HO280" s="14">
        <v>20.990000000000002</v>
      </c>
      <c r="HP280" s="14">
        <v>11</v>
      </c>
      <c r="HR280" s="14">
        <v>15</v>
      </c>
      <c r="HW280" s="14">
        <v>1</v>
      </c>
      <c r="HY280" s="14">
        <v>11.03</v>
      </c>
      <c r="HZ280" s="14">
        <v>2</v>
      </c>
      <c r="IA280" s="14">
        <v>7.37</v>
      </c>
      <c r="IB280" s="14">
        <v>1</v>
      </c>
      <c r="ID280" s="14">
        <v>132.48000000000002</v>
      </c>
      <c r="IE280" s="26">
        <f t="shared" si="21"/>
        <v>1351.5900000000004</v>
      </c>
      <c r="IF280" s="27">
        <f t="shared" si="22"/>
        <v>320.55</v>
      </c>
      <c r="IG280" s="27">
        <f t="shared" si="23"/>
        <v>1031.0400000000004</v>
      </c>
      <c r="IH280" s="26">
        <v>1067.7967999999998</v>
      </c>
      <c r="II280" s="27">
        <v>257.69279999999998</v>
      </c>
      <c r="IJ280" s="27">
        <f t="shared" si="24"/>
        <v>810.10399999999981</v>
      </c>
    </row>
    <row r="281" spans="1:244" x14ac:dyDescent="0.2">
      <c r="A281" s="14" t="s">
        <v>308</v>
      </c>
      <c r="B281" s="14" t="str">
        <f t="shared" si="20"/>
        <v>40</v>
      </c>
      <c r="C281" s="14">
        <v>40007</v>
      </c>
      <c r="D281" s="14" t="s">
        <v>313</v>
      </c>
      <c r="F281" s="14">
        <v>6</v>
      </c>
      <c r="I281" s="14">
        <v>1638.26</v>
      </c>
      <c r="K281" s="14">
        <v>740.06999999999994</v>
      </c>
      <c r="N281" s="14">
        <v>41.91</v>
      </c>
      <c r="O281" s="14">
        <v>328.09</v>
      </c>
      <c r="P281" s="14">
        <v>15.96</v>
      </c>
      <c r="Q281" s="14">
        <v>7.24</v>
      </c>
      <c r="R281" s="14">
        <v>22.97</v>
      </c>
      <c r="V281" s="14">
        <v>13.59</v>
      </c>
      <c r="W281" s="14">
        <v>16.77</v>
      </c>
      <c r="X281" s="14">
        <v>137.94999999999999</v>
      </c>
      <c r="Z281" s="14">
        <v>12.36</v>
      </c>
      <c r="AA281" s="14">
        <v>152.44999999999999</v>
      </c>
      <c r="AB281" s="14">
        <v>20.27</v>
      </c>
      <c r="AC281" s="14">
        <v>18.670000000000002</v>
      </c>
      <c r="AD281" s="14">
        <v>89.39</v>
      </c>
      <c r="AF281" s="14">
        <v>138.32</v>
      </c>
      <c r="AG281" s="14">
        <v>220</v>
      </c>
      <c r="AM281" s="14">
        <v>8.09</v>
      </c>
      <c r="AN281" s="14">
        <v>16.2</v>
      </c>
      <c r="AQ281" s="14">
        <v>14.24</v>
      </c>
      <c r="AR281" s="14">
        <v>319.98</v>
      </c>
      <c r="AS281" s="14">
        <v>67.709999999999994</v>
      </c>
      <c r="AX281" s="14">
        <v>97.58</v>
      </c>
      <c r="AY281" s="14">
        <v>31.48</v>
      </c>
      <c r="AZ281" s="14">
        <v>9.8800000000000008</v>
      </c>
      <c r="BC281" s="14">
        <v>40.24</v>
      </c>
      <c r="BE281" s="14">
        <v>15.96</v>
      </c>
      <c r="BF281" s="14">
        <v>229.48</v>
      </c>
      <c r="BG281" s="14">
        <v>308.26</v>
      </c>
      <c r="BJ281" s="14">
        <v>61.45</v>
      </c>
      <c r="BK281" s="14">
        <v>405.13</v>
      </c>
      <c r="BL281" s="14">
        <v>12.58</v>
      </c>
      <c r="BM281" s="14">
        <v>27.08</v>
      </c>
      <c r="BN281" s="14">
        <v>24.15</v>
      </c>
      <c r="BP281" s="14">
        <v>1</v>
      </c>
      <c r="BU281" s="14">
        <v>77.039999999999992</v>
      </c>
      <c r="BW281" s="14">
        <v>12.22</v>
      </c>
      <c r="BX281" s="14">
        <v>22.26</v>
      </c>
      <c r="BY281" s="14">
        <v>5.09</v>
      </c>
      <c r="BZ281" s="14">
        <v>60.78</v>
      </c>
      <c r="CA281" s="14">
        <v>48.989999999999995</v>
      </c>
      <c r="CB281" s="14">
        <v>309.42</v>
      </c>
      <c r="CC281" s="14">
        <v>201.4</v>
      </c>
      <c r="CD281" s="14">
        <v>158.22999999999999</v>
      </c>
      <c r="CE281" s="14">
        <v>633.16000000000008</v>
      </c>
      <c r="CG281" s="14">
        <v>158.68</v>
      </c>
      <c r="CI281" s="14">
        <v>7.65</v>
      </c>
      <c r="CJ281" s="14">
        <v>3.34</v>
      </c>
      <c r="CL281" s="14">
        <v>61.81</v>
      </c>
      <c r="CM281" s="14">
        <v>80.87</v>
      </c>
      <c r="CN281" s="14">
        <v>15.82</v>
      </c>
      <c r="CO281" s="14">
        <v>1</v>
      </c>
      <c r="CP281" s="14">
        <v>775.89</v>
      </c>
      <c r="CR281" s="14">
        <v>66.349999999999994</v>
      </c>
      <c r="CS281" s="14">
        <v>49.019999999999996</v>
      </c>
      <c r="CT281" s="14">
        <v>306.66999999999996</v>
      </c>
      <c r="CU281" s="14">
        <v>187.42000000000002</v>
      </c>
      <c r="CV281" s="14">
        <v>100.69999999999999</v>
      </c>
      <c r="CW281" s="14">
        <v>53.67</v>
      </c>
      <c r="CY281" s="14">
        <v>122.39</v>
      </c>
      <c r="CZ281" s="14">
        <v>46.68</v>
      </c>
      <c r="DA281" s="14">
        <v>238.71</v>
      </c>
      <c r="DB281" s="14">
        <v>9.67</v>
      </c>
      <c r="DC281" s="14">
        <v>24.8</v>
      </c>
      <c r="DD281" s="14">
        <v>3.87</v>
      </c>
      <c r="DE281" s="14">
        <v>7.99</v>
      </c>
      <c r="DF281" s="14">
        <v>505.29</v>
      </c>
      <c r="DG281" s="14">
        <v>54.03</v>
      </c>
      <c r="DH281" s="14">
        <v>174.91</v>
      </c>
      <c r="DI281" s="14">
        <v>142.93</v>
      </c>
      <c r="DJ281" s="14">
        <v>91.32</v>
      </c>
      <c r="DK281" s="14">
        <v>983.63</v>
      </c>
      <c r="DL281" s="14">
        <v>576.88</v>
      </c>
      <c r="DM281" s="14">
        <v>297.22000000000003</v>
      </c>
      <c r="DN281" s="14">
        <v>246.70999999999998</v>
      </c>
      <c r="DO281" s="14">
        <v>653.9899999999999</v>
      </c>
      <c r="DP281" s="14">
        <v>267.86</v>
      </c>
      <c r="DQ281" s="14">
        <v>65.27</v>
      </c>
      <c r="DR281" s="14">
        <v>619.46</v>
      </c>
      <c r="DS281" s="14">
        <v>245.58999999999997</v>
      </c>
      <c r="DT281" s="14">
        <v>1747.56</v>
      </c>
      <c r="DU281" s="14">
        <v>530.6</v>
      </c>
      <c r="DV281" s="14">
        <v>144.23000000000002</v>
      </c>
      <c r="DW281" s="14">
        <v>208.68000000000004</v>
      </c>
      <c r="DX281" s="14">
        <v>466.9</v>
      </c>
      <c r="DY281" s="14">
        <v>240.19</v>
      </c>
      <c r="DZ281" s="14">
        <v>1000.83</v>
      </c>
      <c r="EA281" s="14">
        <v>275.73</v>
      </c>
      <c r="EB281" s="14">
        <v>84.06</v>
      </c>
      <c r="EC281" s="14">
        <v>55.199999999999996</v>
      </c>
      <c r="ED281" s="14">
        <v>292.17999999999995</v>
      </c>
      <c r="EE281" s="14">
        <v>251.96</v>
      </c>
      <c r="EF281" s="14">
        <v>1095.4299999999998</v>
      </c>
      <c r="EG281" s="14">
        <v>275.14999999999998</v>
      </c>
      <c r="EH281" s="14">
        <v>85.78</v>
      </c>
      <c r="EI281" s="14">
        <v>5.87</v>
      </c>
      <c r="EK281" s="14">
        <v>281.34000000000003</v>
      </c>
      <c r="EL281" s="14">
        <v>1035.98</v>
      </c>
      <c r="ER281" s="14">
        <v>28.79</v>
      </c>
      <c r="ES281" s="14">
        <v>320.2</v>
      </c>
      <c r="ET281" s="14">
        <v>157.37</v>
      </c>
      <c r="EU281" s="14">
        <v>61.730000000000004</v>
      </c>
      <c r="EV281" s="14">
        <v>94.37</v>
      </c>
      <c r="EW281" s="14">
        <v>16.39</v>
      </c>
      <c r="EZ281" s="14">
        <v>1160.77</v>
      </c>
      <c r="FA281" s="14">
        <v>93.490000000000009</v>
      </c>
      <c r="FB281" s="14">
        <v>732.93999999999994</v>
      </c>
      <c r="FC281" s="14">
        <v>45.76</v>
      </c>
      <c r="FD281" s="14">
        <v>1</v>
      </c>
      <c r="FE281" s="14">
        <v>17.240000000000002</v>
      </c>
      <c r="FF281" s="14">
        <v>3</v>
      </c>
      <c r="FG281" s="14">
        <v>10.55</v>
      </c>
      <c r="FH281" s="14">
        <v>17.560000000000002</v>
      </c>
      <c r="FI281" s="14">
        <v>17</v>
      </c>
      <c r="FL281" s="14">
        <v>18.91</v>
      </c>
      <c r="FM281" s="14">
        <v>548.09999999999991</v>
      </c>
      <c r="FN281" s="14">
        <v>246.42</v>
      </c>
      <c r="FO281" s="14">
        <v>11.190000000000001</v>
      </c>
      <c r="FP281" s="14">
        <v>1012.3</v>
      </c>
      <c r="FQ281" s="14">
        <v>0.88</v>
      </c>
      <c r="FR281" s="14">
        <v>66.37</v>
      </c>
      <c r="FS281" s="14">
        <v>7.46</v>
      </c>
      <c r="FT281" s="14">
        <v>56</v>
      </c>
      <c r="FU281" s="14">
        <v>300.71999999999997</v>
      </c>
      <c r="FW281" s="14">
        <v>162.18</v>
      </c>
      <c r="FX281" s="14">
        <v>938.76</v>
      </c>
      <c r="FY281" s="14">
        <v>132.05000000000001</v>
      </c>
      <c r="FZ281" s="14">
        <v>422.76999999999992</v>
      </c>
      <c r="GA281" s="14">
        <v>641.82999999999993</v>
      </c>
      <c r="GB281" s="14">
        <v>82.27</v>
      </c>
      <c r="GC281" s="14">
        <v>243.51999999999998</v>
      </c>
      <c r="GD281" s="14">
        <v>573.35</v>
      </c>
      <c r="GE281" s="14">
        <v>37.22</v>
      </c>
      <c r="GF281" s="14">
        <v>46.14</v>
      </c>
      <c r="GG281" s="14">
        <v>2</v>
      </c>
      <c r="GH281" s="14">
        <v>60.39</v>
      </c>
      <c r="GJ281" s="14">
        <v>125.01</v>
      </c>
      <c r="GK281" s="14">
        <v>36.61</v>
      </c>
      <c r="GL281" s="14">
        <v>15</v>
      </c>
      <c r="GM281" s="14">
        <v>239.76</v>
      </c>
      <c r="GN281" s="14">
        <v>24.65</v>
      </c>
      <c r="GO281" s="14">
        <v>42.33</v>
      </c>
      <c r="GP281" s="14">
        <v>3</v>
      </c>
      <c r="GQ281" s="14">
        <v>50.7</v>
      </c>
      <c r="GR281" s="14">
        <v>0</v>
      </c>
      <c r="GT281" s="14">
        <v>1173</v>
      </c>
      <c r="GV281" s="14">
        <v>52.31</v>
      </c>
      <c r="GW281" s="14">
        <v>7</v>
      </c>
      <c r="GX281" s="14">
        <v>181.62</v>
      </c>
      <c r="GY281" s="14">
        <v>10.38</v>
      </c>
      <c r="GZ281" s="14">
        <v>1</v>
      </c>
      <c r="HA281" s="14">
        <v>10</v>
      </c>
      <c r="HB281" s="14">
        <v>862.69</v>
      </c>
      <c r="HC281" s="14">
        <v>47.47</v>
      </c>
      <c r="HD281" s="14">
        <v>47</v>
      </c>
      <c r="HE281" s="14">
        <v>218.62</v>
      </c>
      <c r="HF281" s="14">
        <v>5.9</v>
      </c>
      <c r="HG281" s="14">
        <v>242.99</v>
      </c>
      <c r="HH281" s="14">
        <v>13.61</v>
      </c>
      <c r="HJ281" s="14">
        <v>12</v>
      </c>
      <c r="HL281" s="14">
        <v>131.19</v>
      </c>
      <c r="HN281" s="14">
        <v>205.02</v>
      </c>
      <c r="HO281" s="14">
        <v>616.86</v>
      </c>
      <c r="HP281" s="14">
        <v>373.32</v>
      </c>
      <c r="HQ281" s="14">
        <v>55.930000000000007</v>
      </c>
      <c r="HR281" s="14">
        <v>85.3</v>
      </c>
      <c r="HS281" s="14">
        <v>102</v>
      </c>
      <c r="HT281" s="14">
        <v>14.44</v>
      </c>
      <c r="HU281" s="14">
        <v>249.84</v>
      </c>
      <c r="HV281" s="14">
        <v>311.28999999999996</v>
      </c>
      <c r="HW281" s="14">
        <v>70.430000000000007</v>
      </c>
      <c r="HX281" s="14">
        <v>3.69</v>
      </c>
      <c r="HY281" s="14">
        <v>186.32999999999998</v>
      </c>
      <c r="HZ281" s="14">
        <v>169.03</v>
      </c>
      <c r="IA281" s="14">
        <v>101.53999999999999</v>
      </c>
      <c r="IB281" s="14">
        <v>34.17</v>
      </c>
      <c r="IC281" s="14">
        <v>97.86999999999999</v>
      </c>
      <c r="ID281" s="14">
        <v>819.18999999999994</v>
      </c>
      <c r="IE281" s="26">
        <f t="shared" si="21"/>
        <v>37604.19000000001</v>
      </c>
      <c r="IF281" s="27">
        <f t="shared" si="22"/>
        <v>9148.3599999999988</v>
      </c>
      <c r="IG281" s="27">
        <f t="shared" si="23"/>
        <v>28455.830000000009</v>
      </c>
      <c r="IH281" s="26">
        <v>31891.086400000007</v>
      </c>
      <c r="II281" s="27">
        <v>10087.858400000001</v>
      </c>
      <c r="IJ281" s="27">
        <f t="shared" si="24"/>
        <v>21803.228000000006</v>
      </c>
    </row>
    <row r="282" spans="1:244" x14ac:dyDescent="0.2">
      <c r="A282" s="14" t="s">
        <v>308</v>
      </c>
      <c r="B282" s="14" t="str">
        <f t="shared" si="20"/>
        <v>40</v>
      </c>
      <c r="C282" s="14">
        <v>40008</v>
      </c>
      <c r="D282" s="14" t="s">
        <v>314</v>
      </c>
      <c r="J282" s="14">
        <v>10.719999999999999</v>
      </c>
      <c r="N282" s="14">
        <v>8.07</v>
      </c>
      <c r="O282" s="14">
        <v>115.67</v>
      </c>
      <c r="P282" s="14">
        <v>29.62</v>
      </c>
      <c r="W282" s="14">
        <v>27.34</v>
      </c>
      <c r="X282" s="14">
        <v>38.15</v>
      </c>
      <c r="Z282" s="14">
        <v>1</v>
      </c>
      <c r="AA282" s="14">
        <v>2</v>
      </c>
      <c r="AB282" s="14">
        <v>79.849999999999994</v>
      </c>
      <c r="AD282" s="14">
        <v>40.120000000000005</v>
      </c>
      <c r="AG282" s="14">
        <v>20.55</v>
      </c>
      <c r="AJ282" s="14">
        <v>4</v>
      </c>
      <c r="AR282" s="14">
        <v>2.15</v>
      </c>
      <c r="AS282" s="14">
        <v>18.809999999999999</v>
      </c>
      <c r="AX282" s="14">
        <v>1</v>
      </c>
      <c r="AY282" s="14">
        <v>9</v>
      </c>
      <c r="BF282" s="14">
        <v>96.51</v>
      </c>
      <c r="BJ282" s="14">
        <v>4</v>
      </c>
      <c r="BM282" s="14">
        <v>1</v>
      </c>
      <c r="BN282" s="14">
        <v>4.24</v>
      </c>
      <c r="BX282" s="14">
        <v>4</v>
      </c>
      <c r="BZ282" s="14">
        <v>2</v>
      </c>
      <c r="CB282" s="14">
        <v>44.03</v>
      </c>
      <c r="CC282" s="14">
        <v>13.04</v>
      </c>
      <c r="CD282" s="14">
        <v>8.7100000000000009</v>
      </c>
      <c r="CE282" s="14">
        <v>17.22</v>
      </c>
      <c r="CI282" s="14">
        <v>5.33</v>
      </c>
      <c r="CM282" s="14">
        <v>76.510000000000005</v>
      </c>
      <c r="CR282" s="14">
        <v>13</v>
      </c>
      <c r="CT282" s="14">
        <v>107.18</v>
      </c>
      <c r="CU282" s="14">
        <v>9.75</v>
      </c>
      <c r="CV282" s="14">
        <v>10.91</v>
      </c>
      <c r="CW282" s="14">
        <v>11</v>
      </c>
      <c r="CX282" s="14">
        <v>4</v>
      </c>
      <c r="CZ282" s="14">
        <v>18.239999999999998</v>
      </c>
      <c r="DA282" s="14">
        <v>155.44</v>
      </c>
      <c r="DB282" s="14">
        <v>4.92</v>
      </c>
      <c r="DC282" s="14">
        <v>2.19</v>
      </c>
      <c r="DE282" s="14">
        <v>3</v>
      </c>
      <c r="DF282" s="14">
        <v>100.09</v>
      </c>
      <c r="DJ282" s="14">
        <v>16.579999999999998</v>
      </c>
      <c r="DK282" s="14">
        <v>208.08</v>
      </c>
      <c r="DL282" s="14">
        <v>371.9</v>
      </c>
      <c r="DM282" s="14">
        <v>60.230000000000004</v>
      </c>
      <c r="DN282" s="14">
        <v>42.68</v>
      </c>
      <c r="DO282" s="14">
        <v>92.23</v>
      </c>
      <c r="DP282" s="14">
        <v>38.4</v>
      </c>
      <c r="DQ282" s="14">
        <v>4.21</v>
      </c>
      <c r="DR282" s="14">
        <v>132.85</v>
      </c>
      <c r="DT282" s="14">
        <v>317.43</v>
      </c>
      <c r="DU282" s="14">
        <v>68.06</v>
      </c>
      <c r="DV282" s="14">
        <v>10.08</v>
      </c>
      <c r="DW282" s="14">
        <v>12.98</v>
      </c>
      <c r="DX282" s="14">
        <v>123.41000000000001</v>
      </c>
      <c r="DY282" s="14">
        <v>14.36</v>
      </c>
      <c r="DZ282" s="14">
        <v>255.51999999999998</v>
      </c>
      <c r="EA282" s="14">
        <v>122.83</v>
      </c>
      <c r="EB282" s="14">
        <v>27.62</v>
      </c>
      <c r="EC282" s="14">
        <v>16.940000000000001</v>
      </c>
      <c r="ED282" s="14">
        <v>73.67</v>
      </c>
      <c r="EE282" s="14">
        <v>77.650000000000006</v>
      </c>
      <c r="EF282" s="14">
        <v>374.53</v>
      </c>
      <c r="EG282" s="14">
        <v>108.44999999999999</v>
      </c>
      <c r="EH282" s="14">
        <v>11.46</v>
      </c>
      <c r="EK282" s="14">
        <v>21</v>
      </c>
      <c r="EL282" s="14">
        <v>118.65</v>
      </c>
      <c r="EN282" s="14">
        <v>25.74</v>
      </c>
      <c r="ES282" s="14">
        <v>101.53</v>
      </c>
      <c r="ET282" s="14">
        <v>38.040000000000006</v>
      </c>
      <c r="EV282" s="14">
        <v>1556.1000000000001</v>
      </c>
      <c r="EW282" s="14">
        <v>231.55</v>
      </c>
      <c r="EX282" s="14">
        <v>22.33</v>
      </c>
      <c r="EZ282" s="14">
        <v>1081.21</v>
      </c>
      <c r="FA282" s="14">
        <v>65.59</v>
      </c>
      <c r="FB282" s="14">
        <v>606.18999999999994</v>
      </c>
      <c r="FC282" s="14">
        <v>0</v>
      </c>
      <c r="FE282" s="14">
        <v>2</v>
      </c>
      <c r="FF282" s="14">
        <v>3</v>
      </c>
      <c r="FL282" s="14">
        <v>2</v>
      </c>
      <c r="FM282" s="14">
        <v>36.94</v>
      </c>
      <c r="FN282" s="14">
        <v>99.09</v>
      </c>
      <c r="FO282" s="14">
        <v>4</v>
      </c>
      <c r="FP282" s="14">
        <v>151.14000000000001</v>
      </c>
      <c r="FQ282" s="14">
        <v>0.5</v>
      </c>
      <c r="FS282" s="14">
        <v>3</v>
      </c>
      <c r="FT282" s="14">
        <v>10</v>
      </c>
      <c r="FU282" s="14">
        <v>59.72</v>
      </c>
      <c r="FW282" s="14">
        <v>93.039999999999992</v>
      </c>
      <c r="FX282" s="14">
        <v>419.71000000000004</v>
      </c>
      <c r="FY282" s="14">
        <v>60.739999999999995</v>
      </c>
      <c r="FZ282" s="14">
        <v>44.92</v>
      </c>
      <c r="GA282" s="14">
        <v>94.490000000000009</v>
      </c>
      <c r="GC282" s="14">
        <v>42.769999999999996</v>
      </c>
      <c r="GD282" s="14">
        <v>97.27</v>
      </c>
      <c r="GE282" s="14">
        <v>6</v>
      </c>
      <c r="GF282" s="14">
        <v>3.74</v>
      </c>
      <c r="GG282" s="14">
        <v>2</v>
      </c>
      <c r="GH282" s="14">
        <v>6.69</v>
      </c>
      <c r="GJ282" s="14">
        <v>35.1</v>
      </c>
      <c r="GK282" s="14">
        <v>11.64</v>
      </c>
      <c r="GL282" s="14">
        <v>4</v>
      </c>
      <c r="GM282" s="14">
        <v>34.9</v>
      </c>
      <c r="GN282" s="14">
        <v>9</v>
      </c>
      <c r="GP282" s="14">
        <v>17.619999999999997</v>
      </c>
      <c r="GQ282" s="14">
        <v>54.51</v>
      </c>
      <c r="GT282" s="14">
        <v>4.0500000000000007</v>
      </c>
      <c r="GV282" s="14">
        <v>21.87</v>
      </c>
      <c r="GW282" s="14">
        <v>12.28</v>
      </c>
      <c r="HA282" s="14">
        <v>1</v>
      </c>
      <c r="HB282" s="14">
        <v>40.78</v>
      </c>
      <c r="HC282" s="14">
        <v>40.04</v>
      </c>
      <c r="HD282" s="14">
        <v>8.25</v>
      </c>
      <c r="HF282" s="14">
        <v>0</v>
      </c>
      <c r="HG282" s="14">
        <v>74.58</v>
      </c>
      <c r="HL282" s="14">
        <v>48.790000000000006</v>
      </c>
      <c r="HM282" s="14">
        <v>2</v>
      </c>
      <c r="HO282" s="14">
        <v>87.65</v>
      </c>
      <c r="HP282" s="14">
        <v>61.34</v>
      </c>
      <c r="HR282" s="14">
        <v>1</v>
      </c>
      <c r="HS282" s="14">
        <v>62.5</v>
      </c>
      <c r="HT282" s="14">
        <v>61.27</v>
      </c>
      <c r="HU282" s="14">
        <v>24.56</v>
      </c>
      <c r="HV282" s="14">
        <v>2</v>
      </c>
      <c r="HW282" s="14">
        <v>11.75</v>
      </c>
      <c r="HY282" s="14">
        <v>48.07</v>
      </c>
      <c r="HZ282" s="14">
        <v>7.43</v>
      </c>
      <c r="IA282" s="14">
        <v>275.5</v>
      </c>
      <c r="IB282" s="14">
        <v>17.920000000000002</v>
      </c>
      <c r="IC282" s="14">
        <v>17.560000000000002</v>
      </c>
      <c r="ID282" s="14">
        <v>250.5</v>
      </c>
      <c r="IE282" s="26">
        <f t="shared" si="21"/>
        <v>10166.660000000003</v>
      </c>
      <c r="IF282" s="27">
        <f t="shared" si="22"/>
        <v>1021.2699999999999</v>
      </c>
      <c r="IG282" s="27">
        <f t="shared" si="23"/>
        <v>9145.3900000000031</v>
      </c>
      <c r="IH282" s="26">
        <v>11481.080000000002</v>
      </c>
      <c r="II282" s="27">
        <v>1046.0259999999998</v>
      </c>
      <c r="IJ282" s="27">
        <f t="shared" si="24"/>
        <v>10435.054000000002</v>
      </c>
    </row>
    <row r="283" spans="1:244" x14ac:dyDescent="0.2">
      <c r="A283" s="14" t="s">
        <v>308</v>
      </c>
      <c r="B283" s="14" t="str">
        <f t="shared" si="20"/>
        <v>40</v>
      </c>
      <c r="C283" s="14">
        <v>40009</v>
      </c>
      <c r="D283" s="14" t="s">
        <v>315</v>
      </c>
      <c r="O283" s="14">
        <v>24.66</v>
      </c>
      <c r="R283" s="14">
        <v>5.1100000000000003</v>
      </c>
      <c r="AA283" s="14">
        <v>1</v>
      </c>
      <c r="AD283" s="14">
        <v>2.5</v>
      </c>
      <c r="AG283" s="14">
        <v>1</v>
      </c>
      <c r="AY283" s="14">
        <v>1.04</v>
      </c>
      <c r="BC283" s="14">
        <v>13.8</v>
      </c>
      <c r="BF283" s="14">
        <v>12.03</v>
      </c>
      <c r="BG283" s="14">
        <v>5.59</v>
      </c>
      <c r="BK283" s="14">
        <v>6.06</v>
      </c>
      <c r="BM283" s="14">
        <v>33.980000000000004</v>
      </c>
      <c r="CD283" s="14">
        <v>7.64</v>
      </c>
      <c r="CE283" s="14">
        <v>67.599999999999994</v>
      </c>
      <c r="CM283" s="14">
        <v>1</v>
      </c>
      <c r="CR283" s="14">
        <v>1</v>
      </c>
      <c r="CS283" s="14">
        <v>25.58</v>
      </c>
      <c r="CT283" s="14">
        <v>6.58</v>
      </c>
      <c r="CU283" s="14">
        <v>2</v>
      </c>
      <c r="DF283" s="14">
        <v>19.73</v>
      </c>
      <c r="DG283" s="14">
        <v>3</v>
      </c>
      <c r="DJ283" s="14">
        <v>6.36</v>
      </c>
      <c r="DK283" s="14">
        <v>4.29</v>
      </c>
      <c r="DL283" s="14">
        <v>55.08</v>
      </c>
      <c r="DN283" s="14">
        <v>1</v>
      </c>
      <c r="DO283" s="14">
        <v>9.17</v>
      </c>
      <c r="DR283" s="14">
        <v>9</v>
      </c>
      <c r="DS283" s="14">
        <v>1</v>
      </c>
      <c r="DT283" s="14">
        <v>1</v>
      </c>
      <c r="DU283" s="14">
        <v>3</v>
      </c>
      <c r="DW283" s="14">
        <v>4.82</v>
      </c>
      <c r="DZ283" s="14">
        <v>9.9600000000000009</v>
      </c>
      <c r="EA283" s="14">
        <v>15.05</v>
      </c>
      <c r="EB283" s="14">
        <v>2</v>
      </c>
      <c r="EC283" s="14">
        <v>7</v>
      </c>
      <c r="ED283" s="14">
        <v>5</v>
      </c>
      <c r="EE283" s="14">
        <v>1</v>
      </c>
      <c r="EF283" s="14">
        <v>19.32</v>
      </c>
      <c r="EG283" s="14">
        <v>4</v>
      </c>
      <c r="EK283" s="14">
        <v>1</v>
      </c>
      <c r="EL283" s="14">
        <v>31.07</v>
      </c>
      <c r="ET283" s="14">
        <v>3</v>
      </c>
      <c r="EW283" s="14">
        <v>2.2400000000000002</v>
      </c>
      <c r="EZ283" s="14">
        <v>66.13</v>
      </c>
      <c r="FB283" s="14">
        <v>25.91</v>
      </c>
      <c r="FN283" s="14">
        <v>4</v>
      </c>
      <c r="FP283" s="14">
        <v>14</v>
      </c>
      <c r="FU283" s="14">
        <v>6</v>
      </c>
      <c r="FW283" s="14">
        <v>2</v>
      </c>
      <c r="FX283" s="14">
        <v>4.08</v>
      </c>
      <c r="GA283" s="14">
        <v>1</v>
      </c>
      <c r="GD283" s="14">
        <v>11</v>
      </c>
      <c r="GE283" s="14">
        <v>2</v>
      </c>
      <c r="GJ283" s="14">
        <v>5.92</v>
      </c>
      <c r="GM283" s="14">
        <v>1</v>
      </c>
      <c r="GO283" s="14">
        <v>0</v>
      </c>
      <c r="GT283" s="14">
        <v>0.17</v>
      </c>
      <c r="HC283" s="14">
        <v>2</v>
      </c>
      <c r="HG283" s="14">
        <v>1</v>
      </c>
      <c r="HL283" s="14">
        <v>2</v>
      </c>
      <c r="HO283" s="14">
        <v>6</v>
      </c>
      <c r="HP283" s="14">
        <v>3</v>
      </c>
      <c r="HW283" s="14">
        <v>5.68</v>
      </c>
      <c r="IA283" s="14">
        <v>0</v>
      </c>
      <c r="IB283" s="14">
        <v>1</v>
      </c>
      <c r="ID283" s="14">
        <v>17.27</v>
      </c>
      <c r="IE283" s="26">
        <f t="shared" si="21"/>
        <v>617.41999999999985</v>
      </c>
      <c r="IF283" s="27">
        <f t="shared" si="22"/>
        <v>218.17</v>
      </c>
      <c r="IG283" s="27">
        <f t="shared" si="23"/>
        <v>399.24999999999989</v>
      </c>
      <c r="IH283" s="26">
        <v>556.56559999999979</v>
      </c>
      <c r="II283" s="27">
        <v>172.60159999999996</v>
      </c>
      <c r="IJ283" s="27">
        <f t="shared" si="24"/>
        <v>383.96399999999983</v>
      </c>
    </row>
    <row r="284" spans="1:244" x14ac:dyDescent="0.2">
      <c r="A284" s="14" t="s">
        <v>308</v>
      </c>
      <c r="B284" s="14" t="str">
        <f t="shared" si="20"/>
        <v>40</v>
      </c>
      <c r="C284" s="14">
        <v>40011</v>
      </c>
      <c r="D284" s="14" t="s">
        <v>316</v>
      </c>
      <c r="O284" s="14">
        <v>14.9</v>
      </c>
      <c r="W284" s="14">
        <v>4.9000000000000004</v>
      </c>
      <c r="X284" s="14">
        <v>1</v>
      </c>
      <c r="AC284" s="14">
        <v>0</v>
      </c>
      <c r="AD284" s="14">
        <v>4.96</v>
      </c>
      <c r="AR284" s="14">
        <v>9</v>
      </c>
      <c r="BF284" s="14">
        <v>12.13</v>
      </c>
      <c r="CA284" s="14">
        <v>4</v>
      </c>
      <c r="CB284" s="14">
        <v>7.5</v>
      </c>
      <c r="CP284" s="14">
        <v>21.02</v>
      </c>
      <c r="CT284" s="14">
        <v>2.63</v>
      </c>
      <c r="CV284" s="14">
        <v>0</v>
      </c>
      <c r="DD284" s="14">
        <v>3</v>
      </c>
      <c r="DF284" s="14">
        <v>6</v>
      </c>
      <c r="DK284" s="14">
        <v>6</v>
      </c>
      <c r="DL284" s="14">
        <v>14.490000000000002</v>
      </c>
      <c r="DO284" s="14">
        <v>7</v>
      </c>
      <c r="DR284" s="14">
        <v>12</v>
      </c>
      <c r="DW284" s="14">
        <v>6.35</v>
      </c>
      <c r="DX284" s="14">
        <v>4</v>
      </c>
      <c r="DZ284" s="14">
        <v>22.12</v>
      </c>
      <c r="EA284" s="14">
        <v>5</v>
      </c>
      <c r="EB284" s="14">
        <v>1</v>
      </c>
      <c r="ED284" s="14">
        <v>3.35</v>
      </c>
      <c r="EF284" s="14">
        <v>4</v>
      </c>
      <c r="EL284" s="14">
        <v>4.5</v>
      </c>
      <c r="ET284" s="14">
        <v>1</v>
      </c>
      <c r="EZ284" s="14">
        <v>34.9</v>
      </c>
      <c r="FB284" s="14">
        <v>7.1</v>
      </c>
      <c r="FM284" s="14">
        <v>1</v>
      </c>
      <c r="FP284" s="14">
        <v>4</v>
      </c>
      <c r="FQ284" s="14">
        <v>2</v>
      </c>
      <c r="FU284" s="14">
        <v>1</v>
      </c>
      <c r="FX284" s="14">
        <v>1</v>
      </c>
      <c r="FY284" s="14">
        <v>1</v>
      </c>
      <c r="GD284" s="14">
        <v>7</v>
      </c>
      <c r="GM284" s="14">
        <v>3</v>
      </c>
      <c r="GT284" s="14">
        <v>3.08</v>
      </c>
      <c r="HB284" s="14">
        <v>2</v>
      </c>
      <c r="HC284" s="14">
        <v>1</v>
      </c>
      <c r="HL284" s="14">
        <v>1.08</v>
      </c>
      <c r="HO284" s="14">
        <v>5</v>
      </c>
      <c r="HP284" s="14">
        <v>1</v>
      </c>
      <c r="HR284" s="14">
        <v>52</v>
      </c>
      <c r="HU284" s="14">
        <v>6.92</v>
      </c>
      <c r="ID284" s="14">
        <v>5</v>
      </c>
      <c r="IE284" s="26">
        <f t="shared" si="21"/>
        <v>320.93</v>
      </c>
      <c r="IF284" s="27">
        <f t="shared" si="22"/>
        <v>85.04</v>
      </c>
      <c r="IG284" s="27">
        <f t="shared" si="23"/>
        <v>235.89</v>
      </c>
      <c r="IH284" s="26">
        <v>360.2912</v>
      </c>
      <c r="II284" s="27">
        <v>73.20320000000001</v>
      </c>
      <c r="IJ284" s="27">
        <f t="shared" si="24"/>
        <v>287.08799999999997</v>
      </c>
    </row>
    <row r="285" spans="1:244" x14ac:dyDescent="0.2">
      <c r="A285" s="14" t="s">
        <v>308</v>
      </c>
      <c r="B285" s="14" t="str">
        <f t="shared" si="20"/>
        <v>40</v>
      </c>
      <c r="C285" s="14">
        <v>40012</v>
      </c>
      <c r="D285" s="14" t="s">
        <v>317</v>
      </c>
      <c r="F285" s="14">
        <v>1</v>
      </c>
      <c r="I285" s="14">
        <v>37.630000000000003</v>
      </c>
      <c r="K285" s="14">
        <v>10.57</v>
      </c>
      <c r="L285" s="14">
        <v>136.53</v>
      </c>
      <c r="M285" s="14">
        <v>28.27</v>
      </c>
      <c r="N285" s="14">
        <v>45.120000000000005</v>
      </c>
      <c r="O285" s="14">
        <v>393.61</v>
      </c>
      <c r="P285" s="14">
        <v>61.27</v>
      </c>
      <c r="Q285" s="14">
        <v>75.42</v>
      </c>
      <c r="R285" s="14">
        <v>312.75</v>
      </c>
      <c r="T285" s="14">
        <v>9.2899999999999991</v>
      </c>
      <c r="U285" s="14">
        <v>27.02</v>
      </c>
      <c r="V285" s="14">
        <v>5.78</v>
      </c>
      <c r="W285" s="14">
        <v>100.51</v>
      </c>
      <c r="X285" s="14">
        <v>271.61</v>
      </c>
      <c r="Y285" s="14">
        <v>1</v>
      </c>
      <c r="Z285" s="14">
        <v>85.289999999999992</v>
      </c>
      <c r="AA285" s="14">
        <v>33.6</v>
      </c>
      <c r="AB285" s="14">
        <v>26.81</v>
      </c>
      <c r="AC285" s="14">
        <v>17.03</v>
      </c>
      <c r="AD285" s="14">
        <v>209.07999999999998</v>
      </c>
      <c r="AE285" s="14">
        <v>1.98</v>
      </c>
      <c r="AF285" s="14">
        <v>154.44</v>
      </c>
      <c r="AG285" s="14">
        <v>281.8</v>
      </c>
      <c r="AH285" s="14">
        <v>2</v>
      </c>
      <c r="AJ285" s="14">
        <v>351.38</v>
      </c>
      <c r="AL285" s="14">
        <v>54.61</v>
      </c>
      <c r="AM285" s="14">
        <v>76.66</v>
      </c>
      <c r="AN285" s="14">
        <v>8.85</v>
      </c>
      <c r="AP285" s="14">
        <v>41.43</v>
      </c>
      <c r="AQ285" s="14">
        <v>66.25</v>
      </c>
      <c r="AR285" s="14">
        <v>653.71</v>
      </c>
      <c r="AS285" s="14">
        <v>12</v>
      </c>
      <c r="AU285" s="14">
        <v>0.57999999999999996</v>
      </c>
      <c r="AV285" s="14">
        <v>2</v>
      </c>
      <c r="AX285" s="14">
        <v>138.38</v>
      </c>
      <c r="AY285" s="14">
        <v>28.69</v>
      </c>
      <c r="AZ285" s="14">
        <v>23.4</v>
      </c>
      <c r="BA285" s="14">
        <v>9.07</v>
      </c>
      <c r="BB285" s="14">
        <v>29.98</v>
      </c>
      <c r="BC285" s="14">
        <v>28</v>
      </c>
      <c r="BE285" s="14">
        <v>17.869999999999997</v>
      </c>
      <c r="BF285" s="14">
        <v>677.92000000000007</v>
      </c>
      <c r="BG285" s="14">
        <v>124.93</v>
      </c>
      <c r="BI285" s="14">
        <v>27.970000000000002</v>
      </c>
      <c r="BJ285" s="14">
        <v>103.7</v>
      </c>
      <c r="BK285" s="14">
        <v>537.5</v>
      </c>
      <c r="BL285" s="14">
        <v>63.25</v>
      </c>
      <c r="BM285" s="14">
        <v>104.92</v>
      </c>
      <c r="BN285" s="14">
        <v>29.86</v>
      </c>
      <c r="BQ285" s="14">
        <v>1</v>
      </c>
      <c r="BR285" s="14">
        <v>28.27</v>
      </c>
      <c r="BU285" s="14">
        <v>102.68</v>
      </c>
      <c r="BW285" s="14">
        <v>20.84</v>
      </c>
      <c r="BY285" s="14">
        <v>920.14</v>
      </c>
      <c r="BZ285" s="14">
        <v>70.2</v>
      </c>
      <c r="CA285" s="14">
        <v>691.43999999999994</v>
      </c>
      <c r="CB285" s="14">
        <v>466.03999999999996</v>
      </c>
      <c r="CC285" s="14">
        <v>210.82</v>
      </c>
      <c r="CD285" s="14">
        <v>124.36</v>
      </c>
      <c r="CE285" s="14">
        <v>380.5</v>
      </c>
      <c r="CG285" s="14">
        <v>11.97</v>
      </c>
      <c r="CH285" s="14">
        <v>1</v>
      </c>
      <c r="CI285" s="14">
        <v>525.17000000000007</v>
      </c>
      <c r="CK285" s="14">
        <v>6.48</v>
      </c>
      <c r="CL285" s="14">
        <v>14.01</v>
      </c>
      <c r="CM285" s="14">
        <v>1975.4</v>
      </c>
      <c r="CN285" s="14">
        <v>108</v>
      </c>
      <c r="CO285" s="14">
        <v>2</v>
      </c>
      <c r="CP285" s="14">
        <v>16.72</v>
      </c>
      <c r="CQ285" s="14">
        <v>41.04</v>
      </c>
      <c r="CR285" s="14">
        <v>85.65</v>
      </c>
      <c r="CS285" s="14">
        <v>30.5</v>
      </c>
      <c r="CT285" s="14">
        <v>233.69</v>
      </c>
      <c r="CU285" s="14">
        <v>190.95</v>
      </c>
      <c r="CV285" s="14">
        <v>130.01</v>
      </c>
      <c r="CW285" s="14">
        <v>57.04</v>
      </c>
      <c r="CY285" s="14">
        <v>140.27000000000001</v>
      </c>
      <c r="CZ285" s="14">
        <v>79.900000000000006</v>
      </c>
      <c r="DA285" s="14">
        <v>54.21</v>
      </c>
      <c r="DB285" s="14">
        <v>320.39999999999998</v>
      </c>
      <c r="DC285" s="14">
        <v>75.09</v>
      </c>
      <c r="DD285" s="14">
        <v>0.18</v>
      </c>
      <c r="DE285" s="14">
        <v>115.23</v>
      </c>
      <c r="DF285" s="14">
        <v>377</v>
      </c>
      <c r="DG285" s="14">
        <v>25.2</v>
      </c>
      <c r="DH285" s="14">
        <v>2.56</v>
      </c>
      <c r="DI285" s="14">
        <v>92.87</v>
      </c>
      <c r="DJ285" s="14">
        <v>62.49</v>
      </c>
      <c r="DK285" s="14">
        <v>1440.87</v>
      </c>
      <c r="DL285" s="14">
        <v>1080.18</v>
      </c>
      <c r="DM285" s="14">
        <v>185.18</v>
      </c>
      <c r="DN285" s="14">
        <v>218.35</v>
      </c>
      <c r="DO285" s="14">
        <v>727.65000000000009</v>
      </c>
      <c r="DP285" s="14">
        <v>228.15</v>
      </c>
      <c r="DQ285" s="14">
        <v>43.86</v>
      </c>
      <c r="DR285" s="14">
        <v>734.35</v>
      </c>
      <c r="DS285" s="14">
        <v>116.61999999999999</v>
      </c>
      <c r="DT285" s="14">
        <v>748.42000000000007</v>
      </c>
      <c r="DU285" s="14">
        <v>980.61</v>
      </c>
      <c r="DV285" s="14">
        <v>96.81</v>
      </c>
      <c r="DW285" s="14">
        <v>305.52999999999997</v>
      </c>
      <c r="DX285" s="14">
        <v>604.79999999999995</v>
      </c>
      <c r="DY285" s="14">
        <v>93.9</v>
      </c>
      <c r="DZ285" s="14">
        <v>1376.81</v>
      </c>
      <c r="EA285" s="14">
        <v>446.51</v>
      </c>
      <c r="EB285" s="14">
        <v>96.759999999999991</v>
      </c>
      <c r="EC285" s="14">
        <v>31.009999999999998</v>
      </c>
      <c r="ED285" s="14">
        <v>468.49</v>
      </c>
      <c r="EE285" s="14">
        <v>264.26</v>
      </c>
      <c r="EF285" s="14">
        <v>1436.8400000000001</v>
      </c>
      <c r="EG285" s="14">
        <v>332.67</v>
      </c>
      <c r="EH285" s="14">
        <v>243.77</v>
      </c>
      <c r="EI285" s="14">
        <v>5.66</v>
      </c>
      <c r="EK285" s="14">
        <v>114.39</v>
      </c>
      <c r="EL285" s="14">
        <v>639.48</v>
      </c>
      <c r="EM285" s="14">
        <v>21</v>
      </c>
      <c r="EQ285" s="14">
        <v>1.08</v>
      </c>
      <c r="ER285" s="14">
        <v>7.25</v>
      </c>
      <c r="ES285" s="14">
        <v>537.47</v>
      </c>
      <c r="ET285" s="14">
        <v>271.43999999999994</v>
      </c>
      <c r="EU285" s="14">
        <v>74.86</v>
      </c>
      <c r="EV285" s="14">
        <v>127.57</v>
      </c>
      <c r="EW285" s="14">
        <v>19.78</v>
      </c>
      <c r="EX285" s="14">
        <v>8.1900000000000013</v>
      </c>
      <c r="EZ285" s="14">
        <v>1360.41</v>
      </c>
      <c r="FA285" s="14">
        <v>97.41</v>
      </c>
      <c r="FB285" s="14">
        <v>715.28000000000009</v>
      </c>
      <c r="FC285" s="14">
        <v>83.460000000000008</v>
      </c>
      <c r="FD285" s="14">
        <v>0.91</v>
      </c>
      <c r="FE285" s="14">
        <v>30.17</v>
      </c>
      <c r="FF285" s="14">
        <v>7</v>
      </c>
      <c r="FG285" s="14">
        <v>1.68</v>
      </c>
      <c r="FH285" s="14">
        <v>14.15</v>
      </c>
      <c r="FI285" s="14">
        <v>67.08</v>
      </c>
      <c r="FL285" s="14">
        <v>34.18</v>
      </c>
      <c r="FM285" s="14">
        <v>415.56</v>
      </c>
      <c r="FN285" s="14">
        <v>269.58000000000004</v>
      </c>
      <c r="FO285" s="14">
        <v>6.2</v>
      </c>
      <c r="FP285" s="14">
        <v>875.93000000000006</v>
      </c>
      <c r="FQ285" s="14">
        <v>3.66</v>
      </c>
      <c r="FR285" s="14">
        <v>42.04</v>
      </c>
      <c r="FS285" s="14">
        <v>48.47</v>
      </c>
      <c r="FT285" s="14">
        <v>112.93</v>
      </c>
      <c r="FU285" s="14">
        <v>357.78000000000003</v>
      </c>
      <c r="FV285" s="14">
        <v>0</v>
      </c>
      <c r="FW285" s="14">
        <v>123.75999999999999</v>
      </c>
      <c r="FX285" s="14">
        <v>799.51</v>
      </c>
      <c r="FY285" s="14">
        <v>165.85</v>
      </c>
      <c r="FZ285" s="14">
        <v>613.14</v>
      </c>
      <c r="GA285" s="14">
        <v>1095.29</v>
      </c>
      <c r="GB285" s="14">
        <v>7.97</v>
      </c>
      <c r="GC285" s="14">
        <v>192.63</v>
      </c>
      <c r="GD285" s="14">
        <v>759.56000000000006</v>
      </c>
      <c r="GE285" s="14">
        <v>61.69</v>
      </c>
      <c r="GF285" s="14">
        <v>62.38</v>
      </c>
      <c r="GG285" s="14">
        <v>1</v>
      </c>
      <c r="GH285" s="14">
        <v>483.94000000000005</v>
      </c>
      <c r="GI285" s="14">
        <v>6.9700000000000006</v>
      </c>
      <c r="GJ285" s="14">
        <v>170.5</v>
      </c>
      <c r="GK285" s="14">
        <v>38.06</v>
      </c>
      <c r="GL285" s="14">
        <v>47.17</v>
      </c>
      <c r="GM285" s="14">
        <v>399.98</v>
      </c>
      <c r="GN285" s="14">
        <v>47.6</v>
      </c>
      <c r="GO285" s="14">
        <v>7</v>
      </c>
      <c r="GP285" s="14">
        <v>13.83</v>
      </c>
      <c r="GQ285" s="14">
        <v>47.54</v>
      </c>
      <c r="GR285" s="14">
        <v>34</v>
      </c>
      <c r="GS285" s="14">
        <v>6.48</v>
      </c>
      <c r="GT285" s="14">
        <v>1011.9200000000001</v>
      </c>
      <c r="GV285" s="14">
        <v>86.289999999999992</v>
      </c>
      <c r="GW285" s="14">
        <v>18.940000000000001</v>
      </c>
      <c r="GX285" s="14">
        <v>1.02</v>
      </c>
      <c r="GY285" s="14">
        <v>1</v>
      </c>
      <c r="GZ285" s="14">
        <v>34.200000000000003</v>
      </c>
      <c r="HA285" s="14">
        <v>0</v>
      </c>
      <c r="HB285" s="14">
        <v>1790.43</v>
      </c>
      <c r="HC285" s="14">
        <v>143.46</v>
      </c>
      <c r="HD285" s="14">
        <v>32.769999999999996</v>
      </c>
      <c r="HE285" s="14">
        <v>10.56</v>
      </c>
      <c r="HF285" s="14">
        <v>31.84</v>
      </c>
      <c r="HG285" s="14">
        <v>264.47000000000003</v>
      </c>
      <c r="HH285" s="14">
        <v>77.889999999999986</v>
      </c>
      <c r="HJ285" s="14">
        <v>34.090000000000003</v>
      </c>
      <c r="HL285" s="14">
        <v>119.8</v>
      </c>
      <c r="HM285" s="14">
        <v>3</v>
      </c>
      <c r="HN285" s="14">
        <v>192.98</v>
      </c>
      <c r="HO285" s="14">
        <v>715.25</v>
      </c>
      <c r="HP285" s="14">
        <v>352.35999999999996</v>
      </c>
      <c r="HQ285" s="14">
        <v>33.86</v>
      </c>
      <c r="HR285" s="14">
        <v>60.47</v>
      </c>
      <c r="HS285" s="14">
        <v>149.82999999999998</v>
      </c>
      <c r="HT285" s="14">
        <v>307.57</v>
      </c>
      <c r="HU285" s="14">
        <v>611.3900000000001</v>
      </c>
      <c r="HV285" s="14">
        <v>513.62</v>
      </c>
      <c r="HW285" s="14">
        <v>102.78</v>
      </c>
      <c r="HX285" s="14">
        <v>2.1</v>
      </c>
      <c r="HY285" s="14">
        <v>71.55</v>
      </c>
      <c r="HZ285" s="14">
        <v>78.91</v>
      </c>
      <c r="IA285" s="14">
        <v>68.59</v>
      </c>
      <c r="IB285" s="14">
        <v>25.3</v>
      </c>
      <c r="IC285" s="14">
        <v>255.98</v>
      </c>
      <c r="ID285" s="14">
        <v>1112.4100000000001</v>
      </c>
      <c r="IE285" s="26">
        <f t="shared" si="21"/>
        <v>45510.570000000007</v>
      </c>
      <c r="IF285" s="27">
        <f t="shared" si="22"/>
        <v>12657.29</v>
      </c>
      <c r="IG285" s="27">
        <f t="shared" si="23"/>
        <v>32853.280000000006</v>
      </c>
      <c r="IH285" s="26">
        <v>33764.988799999992</v>
      </c>
      <c r="II285" s="27">
        <v>11053.374800000009</v>
      </c>
      <c r="IJ285" s="27">
        <f t="shared" si="24"/>
        <v>22711.613999999983</v>
      </c>
    </row>
    <row r="286" spans="1:244" x14ac:dyDescent="0.2">
      <c r="A286" s="14" t="s">
        <v>308</v>
      </c>
      <c r="B286" s="14" t="str">
        <f t="shared" si="20"/>
        <v>40</v>
      </c>
      <c r="C286" s="14">
        <v>40013</v>
      </c>
      <c r="D286" s="14" t="s">
        <v>318</v>
      </c>
      <c r="I286" s="14">
        <v>2</v>
      </c>
      <c r="K286" s="14">
        <v>1.0900000000000001</v>
      </c>
      <c r="N286" s="14">
        <v>4</v>
      </c>
      <c r="O286" s="14">
        <v>20.57</v>
      </c>
      <c r="P286" s="14">
        <v>0.86</v>
      </c>
      <c r="W286" s="14">
        <v>7.12</v>
      </c>
      <c r="X286" s="14">
        <v>10.5</v>
      </c>
      <c r="Z286" s="14">
        <v>6.14</v>
      </c>
      <c r="AC286" s="14">
        <v>0.75</v>
      </c>
      <c r="AD286" s="14">
        <v>8.370000000000001</v>
      </c>
      <c r="AG286" s="14">
        <v>25</v>
      </c>
      <c r="AR286" s="14">
        <v>0.47</v>
      </c>
      <c r="AX286" s="14">
        <v>32.39</v>
      </c>
      <c r="AY286" s="14">
        <v>11.84</v>
      </c>
      <c r="AZ286" s="14">
        <v>15.92</v>
      </c>
      <c r="BB286" s="14">
        <v>410</v>
      </c>
      <c r="BF286" s="14">
        <v>27.2</v>
      </c>
      <c r="BK286" s="14">
        <v>22.33</v>
      </c>
      <c r="BM286" s="14">
        <v>2</v>
      </c>
      <c r="BR286" s="14">
        <v>2</v>
      </c>
      <c r="CA286" s="14">
        <v>6.01</v>
      </c>
      <c r="CB286" s="14">
        <v>2</v>
      </c>
      <c r="CE286" s="14">
        <v>2</v>
      </c>
      <c r="CG286" s="14">
        <v>5.95</v>
      </c>
      <c r="CH286" s="14">
        <v>14.74</v>
      </c>
      <c r="CI286" s="14">
        <v>2</v>
      </c>
      <c r="CL286" s="14">
        <v>2</v>
      </c>
      <c r="CM286" s="14">
        <v>33.75</v>
      </c>
      <c r="CN286" s="14">
        <v>2</v>
      </c>
      <c r="CP286" s="14">
        <v>14.99</v>
      </c>
      <c r="CR286" s="14">
        <v>13</v>
      </c>
      <c r="CS286" s="14">
        <v>3</v>
      </c>
      <c r="CT286" s="14">
        <v>6</v>
      </c>
      <c r="CU286" s="14">
        <v>5</v>
      </c>
      <c r="CV286" s="14">
        <v>3.8899999999999997</v>
      </c>
      <c r="CZ286" s="14">
        <v>4.25</v>
      </c>
      <c r="DC286" s="14">
        <v>3</v>
      </c>
      <c r="DE286" s="14">
        <v>0</v>
      </c>
      <c r="DF286" s="14">
        <v>69.87</v>
      </c>
      <c r="DG286" s="14">
        <v>22.28</v>
      </c>
      <c r="DJ286" s="14">
        <v>22.67</v>
      </c>
      <c r="DK286" s="14">
        <v>74.989999999999995</v>
      </c>
      <c r="DL286" s="14">
        <v>113.37</v>
      </c>
      <c r="DM286" s="14">
        <v>12.71</v>
      </c>
      <c r="DN286" s="14">
        <v>22.25</v>
      </c>
      <c r="DO286" s="14">
        <v>47.32</v>
      </c>
      <c r="DP286" s="14">
        <v>11.42</v>
      </c>
      <c r="DQ286" s="14">
        <v>1</v>
      </c>
      <c r="DR286" s="14">
        <v>62.11</v>
      </c>
      <c r="DS286" s="14">
        <v>3.31</v>
      </c>
      <c r="DT286" s="14">
        <v>73.150000000000006</v>
      </c>
      <c r="DU286" s="14">
        <v>71.22</v>
      </c>
      <c r="DV286" s="14">
        <v>1</v>
      </c>
      <c r="DW286" s="14">
        <v>9.75</v>
      </c>
      <c r="DX286" s="14">
        <v>54.72</v>
      </c>
      <c r="DY286" s="14">
        <v>3</v>
      </c>
      <c r="DZ286" s="14">
        <v>204.51999999999998</v>
      </c>
      <c r="EA286" s="14">
        <v>38.28</v>
      </c>
      <c r="EB286" s="14">
        <v>23.23</v>
      </c>
      <c r="EC286" s="14">
        <v>3</v>
      </c>
      <c r="ED286" s="14">
        <v>30.84</v>
      </c>
      <c r="EE286" s="14">
        <v>30.98</v>
      </c>
      <c r="EF286" s="14">
        <v>168.97</v>
      </c>
      <c r="EG286" s="14">
        <v>47.94</v>
      </c>
      <c r="EH286" s="14">
        <v>6</v>
      </c>
      <c r="EK286" s="14">
        <v>20.799999999999997</v>
      </c>
      <c r="EL286" s="14">
        <v>102.94</v>
      </c>
      <c r="ES286" s="14">
        <v>5.34</v>
      </c>
      <c r="ET286" s="14">
        <v>32.79</v>
      </c>
      <c r="EU286" s="14">
        <v>1</v>
      </c>
      <c r="EV286" s="14">
        <v>26.1</v>
      </c>
      <c r="EZ286" s="14">
        <v>184.01</v>
      </c>
      <c r="FA286" s="14">
        <v>1</v>
      </c>
      <c r="FB286" s="14">
        <v>74.169999999999987</v>
      </c>
      <c r="FE286" s="14">
        <v>12.54</v>
      </c>
      <c r="FL286" s="14">
        <v>2</v>
      </c>
      <c r="FM286" s="14">
        <v>15</v>
      </c>
      <c r="FN286" s="14">
        <v>22.92</v>
      </c>
      <c r="FP286" s="14">
        <v>95.87</v>
      </c>
      <c r="FQ286" s="14">
        <v>0</v>
      </c>
      <c r="FT286" s="14">
        <v>5.33</v>
      </c>
      <c r="FU286" s="14">
        <v>21.91</v>
      </c>
      <c r="FW286" s="14">
        <v>5</v>
      </c>
      <c r="FX286" s="14">
        <v>79.78</v>
      </c>
      <c r="FY286" s="14">
        <v>11.370000000000001</v>
      </c>
      <c r="FZ286" s="14">
        <v>5.6400000000000006</v>
      </c>
      <c r="GA286" s="14">
        <v>29.96</v>
      </c>
      <c r="GC286" s="14">
        <v>8.48</v>
      </c>
      <c r="GD286" s="14">
        <v>67.739999999999995</v>
      </c>
      <c r="GE286" s="14">
        <v>3</v>
      </c>
      <c r="GF286" s="14">
        <v>2</v>
      </c>
      <c r="GH286" s="14">
        <v>53.1</v>
      </c>
      <c r="GJ286" s="14">
        <v>6</v>
      </c>
      <c r="GK286" s="14">
        <v>4.5</v>
      </c>
      <c r="GL286" s="14">
        <v>3</v>
      </c>
      <c r="GM286" s="14">
        <v>28.8</v>
      </c>
      <c r="GN286" s="14">
        <v>5</v>
      </c>
      <c r="GP286" s="14">
        <v>2.5</v>
      </c>
      <c r="GQ286" s="14">
        <v>3.44</v>
      </c>
      <c r="GT286" s="14">
        <v>4.68</v>
      </c>
      <c r="GV286" s="14">
        <v>2.88</v>
      </c>
      <c r="GW286" s="14">
        <v>1</v>
      </c>
      <c r="GZ286" s="14">
        <v>1.99</v>
      </c>
      <c r="HB286" s="14">
        <v>16.77</v>
      </c>
      <c r="HC286" s="14">
        <v>87.330000000000013</v>
      </c>
      <c r="HD286" s="14">
        <v>2</v>
      </c>
      <c r="HG286" s="14">
        <v>43.81</v>
      </c>
      <c r="HJ286" s="14">
        <v>1</v>
      </c>
      <c r="HL286" s="14">
        <v>15.649999999999999</v>
      </c>
      <c r="HO286" s="14">
        <v>57.66</v>
      </c>
      <c r="HP286" s="14">
        <v>27</v>
      </c>
      <c r="HQ286" s="14">
        <v>17.579999999999998</v>
      </c>
      <c r="HR286" s="14">
        <v>30.94</v>
      </c>
      <c r="HU286" s="14">
        <v>29.029999999999998</v>
      </c>
      <c r="HV286" s="14">
        <v>4.5</v>
      </c>
      <c r="HW286" s="14">
        <v>5</v>
      </c>
      <c r="HX286" s="14">
        <v>0.5</v>
      </c>
      <c r="HY286" s="14">
        <v>6.6899999999999995</v>
      </c>
      <c r="HZ286" s="14">
        <v>11.27</v>
      </c>
      <c r="IA286" s="14">
        <v>4.9000000000000004</v>
      </c>
      <c r="IB286" s="14">
        <v>1</v>
      </c>
      <c r="IC286" s="14">
        <v>5</v>
      </c>
      <c r="ID286" s="14">
        <v>110.30000000000001</v>
      </c>
      <c r="IE286" s="26">
        <f t="shared" si="21"/>
        <v>3395.54</v>
      </c>
      <c r="IF286" s="27">
        <f t="shared" si="22"/>
        <v>734.13000000000011</v>
      </c>
      <c r="IG286" s="27">
        <f t="shared" si="23"/>
        <v>2661.41</v>
      </c>
      <c r="IH286" s="26">
        <v>2540.9288000000001</v>
      </c>
      <c r="II286" s="27">
        <v>537.31880000000001</v>
      </c>
      <c r="IJ286" s="27">
        <f t="shared" si="24"/>
        <v>2003.6100000000001</v>
      </c>
    </row>
    <row r="287" spans="1:244" x14ac:dyDescent="0.2">
      <c r="A287" s="14" t="s">
        <v>308</v>
      </c>
      <c r="B287" s="14" t="str">
        <f t="shared" si="20"/>
        <v>40</v>
      </c>
      <c r="C287" s="14">
        <v>40014</v>
      </c>
      <c r="D287" s="14" t="s">
        <v>319</v>
      </c>
      <c r="O287" s="14">
        <v>19.880000000000003</v>
      </c>
      <c r="Q287" s="14">
        <v>6</v>
      </c>
      <c r="W287" s="14">
        <v>5.87</v>
      </c>
      <c r="AD287" s="14">
        <v>9.84</v>
      </c>
      <c r="AY287" s="14">
        <v>1</v>
      </c>
      <c r="BF287" s="14">
        <v>1</v>
      </c>
      <c r="BJ287" s="14">
        <v>17.940000000000001</v>
      </c>
      <c r="BM287" s="14">
        <v>5.47</v>
      </c>
      <c r="CC287" s="14">
        <v>52</v>
      </c>
      <c r="CE287" s="14">
        <v>30.02</v>
      </c>
      <c r="CM287" s="14">
        <v>1</v>
      </c>
      <c r="CT287" s="14">
        <v>3</v>
      </c>
      <c r="CU287" s="14">
        <v>1</v>
      </c>
      <c r="CV287" s="14">
        <v>1</v>
      </c>
      <c r="DF287" s="14">
        <v>11.49</v>
      </c>
      <c r="DG287" s="14">
        <v>8.7899999999999991</v>
      </c>
      <c r="DJ287" s="14">
        <v>4.9800000000000004</v>
      </c>
      <c r="DK287" s="14">
        <v>25.849999999999998</v>
      </c>
      <c r="DL287" s="14">
        <v>14.5</v>
      </c>
      <c r="DM287" s="14">
        <v>34.049999999999997</v>
      </c>
      <c r="DO287" s="14">
        <v>3</v>
      </c>
      <c r="DR287" s="14">
        <v>2</v>
      </c>
      <c r="DS287" s="14">
        <v>0.88</v>
      </c>
      <c r="DX287" s="14">
        <v>5</v>
      </c>
      <c r="DZ287" s="14">
        <v>22.619999999999997</v>
      </c>
      <c r="EA287" s="14">
        <v>4</v>
      </c>
      <c r="ED287" s="14">
        <v>2.13</v>
      </c>
      <c r="EE287" s="14">
        <v>1.58</v>
      </c>
      <c r="EF287" s="14">
        <v>13.4</v>
      </c>
      <c r="EG287" s="14">
        <v>4</v>
      </c>
      <c r="EH287" s="14">
        <v>1</v>
      </c>
      <c r="EK287" s="14">
        <v>4.9400000000000004</v>
      </c>
      <c r="EL287" s="14">
        <v>3</v>
      </c>
      <c r="ET287" s="14">
        <v>2</v>
      </c>
      <c r="EW287" s="14">
        <v>2.0099999999999998</v>
      </c>
      <c r="EZ287" s="14">
        <v>28.79</v>
      </c>
      <c r="FA287" s="14">
        <v>4.25</v>
      </c>
      <c r="FB287" s="14">
        <v>11.57</v>
      </c>
      <c r="FN287" s="14">
        <v>4</v>
      </c>
      <c r="FP287" s="14">
        <v>3</v>
      </c>
      <c r="FT287" s="14">
        <v>2</v>
      </c>
      <c r="FU287" s="14">
        <v>1</v>
      </c>
      <c r="FW287" s="14">
        <v>1</v>
      </c>
      <c r="FX287" s="14">
        <v>7</v>
      </c>
      <c r="FZ287" s="14">
        <v>1</v>
      </c>
      <c r="GB287" s="14">
        <v>1</v>
      </c>
      <c r="GD287" s="14">
        <v>10</v>
      </c>
      <c r="GE287" s="14">
        <v>3</v>
      </c>
      <c r="GH287" s="14">
        <v>2</v>
      </c>
      <c r="GJ287" s="14">
        <v>2</v>
      </c>
      <c r="GK287" s="14">
        <v>2</v>
      </c>
      <c r="GM287" s="14">
        <v>1</v>
      </c>
      <c r="GT287" s="14">
        <v>0.9</v>
      </c>
      <c r="GW287" s="14">
        <v>1</v>
      </c>
      <c r="HB287" s="14">
        <v>27.39</v>
      </c>
      <c r="HC287" s="14">
        <v>19.93</v>
      </c>
      <c r="HG287" s="14">
        <v>53.62</v>
      </c>
      <c r="HO287" s="14">
        <v>3</v>
      </c>
      <c r="HP287" s="14">
        <v>1.1000000000000001</v>
      </c>
      <c r="HW287" s="14">
        <v>3.81</v>
      </c>
      <c r="IA287" s="14">
        <v>0</v>
      </c>
      <c r="IC287" s="14">
        <v>2</v>
      </c>
      <c r="ID287" s="14">
        <v>9.19</v>
      </c>
      <c r="IE287" s="26">
        <f t="shared" si="21"/>
        <v>532.79</v>
      </c>
      <c r="IF287" s="27">
        <f t="shared" si="22"/>
        <v>155.02000000000001</v>
      </c>
      <c r="IG287" s="27">
        <f t="shared" si="23"/>
        <v>377.77</v>
      </c>
      <c r="IH287" s="26">
        <v>359.65119999999996</v>
      </c>
      <c r="II287" s="27">
        <v>124.34720000000002</v>
      </c>
      <c r="IJ287" s="27">
        <f t="shared" si="24"/>
        <v>235.30399999999995</v>
      </c>
    </row>
    <row r="288" spans="1:244" x14ac:dyDescent="0.2">
      <c r="A288" s="14" t="s">
        <v>308</v>
      </c>
      <c r="B288" s="14" t="str">
        <f t="shared" si="20"/>
        <v>40</v>
      </c>
      <c r="C288" s="14">
        <v>40015</v>
      </c>
      <c r="D288" s="14" t="s">
        <v>320</v>
      </c>
      <c r="I288" s="14">
        <v>3.01</v>
      </c>
      <c r="K288" s="14">
        <v>11.39</v>
      </c>
      <c r="N288" s="14">
        <v>3.34</v>
      </c>
      <c r="O288" s="14">
        <v>17.48</v>
      </c>
      <c r="P288" s="14">
        <v>12.5</v>
      </c>
      <c r="W288" s="14">
        <v>35.450000000000003</v>
      </c>
      <c r="X288" s="14">
        <v>20.52</v>
      </c>
      <c r="AA288" s="14">
        <v>1</v>
      </c>
      <c r="AB288" s="14">
        <v>41.32</v>
      </c>
      <c r="AD288" s="14">
        <v>14.42</v>
      </c>
      <c r="AF288" s="14">
        <v>1</v>
      </c>
      <c r="AG288" s="14">
        <v>2.78</v>
      </c>
      <c r="AQ288" s="14">
        <v>1.99</v>
      </c>
      <c r="AR288" s="14">
        <v>12</v>
      </c>
      <c r="AV288" s="14">
        <v>1</v>
      </c>
      <c r="AY288" s="14">
        <v>12.95</v>
      </c>
      <c r="AZ288" s="14">
        <v>26.14</v>
      </c>
      <c r="BF288" s="14">
        <v>144.08999999999997</v>
      </c>
      <c r="BK288" s="14">
        <v>9.4700000000000006</v>
      </c>
      <c r="BL288" s="14">
        <v>11.9</v>
      </c>
      <c r="BM288" s="14">
        <v>8.120000000000001</v>
      </c>
      <c r="BN288" s="14">
        <v>2</v>
      </c>
      <c r="CB288" s="14">
        <v>16</v>
      </c>
      <c r="CC288" s="14">
        <v>1</v>
      </c>
      <c r="CE288" s="14">
        <v>2</v>
      </c>
      <c r="CL288" s="14">
        <v>9.0399999999999991</v>
      </c>
      <c r="CM288" s="14">
        <v>5.25</v>
      </c>
      <c r="CP288" s="14">
        <v>9.52</v>
      </c>
      <c r="CR288" s="14">
        <v>2</v>
      </c>
      <c r="CT288" s="14">
        <v>11.27</v>
      </c>
      <c r="CU288" s="14">
        <v>2.9</v>
      </c>
      <c r="CV288" s="14">
        <v>7.31</v>
      </c>
      <c r="DC288" s="14">
        <v>45.16</v>
      </c>
      <c r="DF288" s="14">
        <v>46.39</v>
      </c>
      <c r="DG288" s="14">
        <v>9.3699999999999992</v>
      </c>
      <c r="DJ288" s="14">
        <v>2</v>
      </c>
      <c r="DK288" s="14">
        <v>104.28</v>
      </c>
      <c r="DL288" s="14">
        <v>106.78</v>
      </c>
      <c r="DM288" s="14">
        <v>35.21</v>
      </c>
      <c r="DN288" s="14">
        <v>11</v>
      </c>
      <c r="DO288" s="14">
        <v>63.17</v>
      </c>
      <c r="DP288" s="14">
        <v>24.2</v>
      </c>
      <c r="DQ288" s="14">
        <v>7</v>
      </c>
      <c r="DR288" s="14">
        <v>46</v>
      </c>
      <c r="DS288" s="14">
        <v>25.439999999999998</v>
      </c>
      <c r="DT288" s="14">
        <v>535.63</v>
      </c>
      <c r="DU288" s="14">
        <v>2.75</v>
      </c>
      <c r="DV288" s="14">
        <v>10.6</v>
      </c>
      <c r="DW288" s="14">
        <v>8</v>
      </c>
      <c r="DX288" s="14">
        <v>115.32</v>
      </c>
      <c r="DY288" s="14">
        <v>16</v>
      </c>
      <c r="DZ288" s="14">
        <v>11</v>
      </c>
      <c r="EA288" s="14">
        <v>31.11</v>
      </c>
      <c r="EB288" s="14">
        <v>12.47</v>
      </c>
      <c r="EC288" s="14">
        <v>13.68</v>
      </c>
      <c r="ED288" s="14">
        <v>20.95</v>
      </c>
      <c r="EE288" s="14">
        <v>18</v>
      </c>
      <c r="EF288" s="14">
        <v>93.97</v>
      </c>
      <c r="EG288" s="14">
        <v>36.379999999999995</v>
      </c>
      <c r="EH288" s="14">
        <v>7.6300000000000008</v>
      </c>
      <c r="EK288" s="14">
        <v>6.62</v>
      </c>
      <c r="EL288" s="14">
        <v>166.2</v>
      </c>
      <c r="ER288" s="14">
        <v>4.76</v>
      </c>
      <c r="ES288" s="14">
        <v>21.62</v>
      </c>
      <c r="ET288" s="14">
        <v>6</v>
      </c>
      <c r="EV288" s="14">
        <v>8</v>
      </c>
      <c r="EW288" s="14">
        <v>1.27</v>
      </c>
      <c r="EZ288" s="14">
        <v>64.540000000000006</v>
      </c>
      <c r="FA288" s="14">
        <v>2.71</v>
      </c>
      <c r="FB288" s="14">
        <v>70.490000000000009</v>
      </c>
      <c r="FE288" s="14">
        <v>2</v>
      </c>
      <c r="FM288" s="14">
        <v>7</v>
      </c>
      <c r="FN288" s="14">
        <v>32.17</v>
      </c>
      <c r="FP288" s="14">
        <v>68.800000000000011</v>
      </c>
      <c r="FT288" s="14">
        <v>2</v>
      </c>
      <c r="FU288" s="14">
        <v>11</v>
      </c>
      <c r="FW288" s="14">
        <v>14.08</v>
      </c>
      <c r="FX288" s="14">
        <v>89.15</v>
      </c>
      <c r="FY288" s="14">
        <v>11</v>
      </c>
      <c r="FZ288" s="14">
        <v>7</v>
      </c>
      <c r="GA288" s="14">
        <v>39</v>
      </c>
      <c r="GC288" s="14">
        <v>6</v>
      </c>
      <c r="GD288" s="14">
        <v>47.88</v>
      </c>
      <c r="GH288" s="14">
        <v>2</v>
      </c>
      <c r="GJ288" s="14">
        <v>2</v>
      </c>
      <c r="GK288" s="14">
        <v>6.34</v>
      </c>
      <c r="GL288" s="14">
        <v>3</v>
      </c>
      <c r="GM288" s="14">
        <v>5</v>
      </c>
      <c r="GN288" s="14">
        <v>5</v>
      </c>
      <c r="GQ288" s="14">
        <v>4</v>
      </c>
      <c r="GT288" s="14">
        <v>0.56999999999999995</v>
      </c>
      <c r="GV288" s="14">
        <v>7.91</v>
      </c>
      <c r="GX288" s="14">
        <v>31.94</v>
      </c>
      <c r="GZ288" s="14">
        <v>1</v>
      </c>
      <c r="HB288" s="14">
        <v>41.42</v>
      </c>
      <c r="HD288" s="14">
        <v>1</v>
      </c>
      <c r="HG288" s="14">
        <v>9.75</v>
      </c>
      <c r="HL288" s="14">
        <v>5</v>
      </c>
      <c r="HO288" s="14">
        <v>46.010000000000005</v>
      </c>
      <c r="HP288" s="14">
        <v>28.93</v>
      </c>
      <c r="HS288" s="14">
        <v>1</v>
      </c>
      <c r="HU288" s="14">
        <v>3.14</v>
      </c>
      <c r="HV288" s="14">
        <v>3.41</v>
      </c>
      <c r="HW288" s="14">
        <v>7.05</v>
      </c>
      <c r="HY288" s="14">
        <v>10.72</v>
      </c>
      <c r="HZ288" s="14">
        <v>4.88</v>
      </c>
      <c r="IA288" s="14">
        <v>2</v>
      </c>
      <c r="IC288" s="14">
        <v>4</v>
      </c>
      <c r="ID288" s="14">
        <v>81.710000000000008</v>
      </c>
      <c r="IE288" s="26">
        <f t="shared" si="21"/>
        <v>2927.7200000000003</v>
      </c>
      <c r="IF288" s="27">
        <f t="shared" si="22"/>
        <v>505.31999999999994</v>
      </c>
      <c r="IG288" s="27">
        <f t="shared" si="23"/>
        <v>2422.4000000000005</v>
      </c>
      <c r="IH288" s="26">
        <v>2710.2664000000018</v>
      </c>
      <c r="II288" s="27">
        <v>482.45639999999997</v>
      </c>
      <c r="IJ288" s="27">
        <f t="shared" si="24"/>
        <v>2227.8100000000018</v>
      </c>
    </row>
    <row r="289" spans="1:244" x14ac:dyDescent="0.2">
      <c r="A289" s="14" t="s">
        <v>308</v>
      </c>
      <c r="B289" s="14" t="str">
        <f t="shared" si="20"/>
        <v>40</v>
      </c>
      <c r="C289" s="14">
        <v>40016</v>
      </c>
      <c r="D289" s="14" t="s">
        <v>321</v>
      </c>
      <c r="E289" s="14">
        <v>13</v>
      </c>
      <c r="I289" s="14">
        <v>430.52</v>
      </c>
      <c r="O289" s="14">
        <v>42.28</v>
      </c>
      <c r="P289" s="14">
        <v>8.9</v>
      </c>
      <c r="Q289" s="14">
        <v>15</v>
      </c>
      <c r="X289" s="14">
        <v>19.07</v>
      </c>
      <c r="AA289" s="14">
        <v>1</v>
      </c>
      <c r="AB289" s="14">
        <v>476.17</v>
      </c>
      <c r="AD289" s="14">
        <v>40.15</v>
      </c>
      <c r="AG289" s="14">
        <v>3</v>
      </c>
      <c r="AL289" s="14">
        <v>140.59</v>
      </c>
      <c r="AR289" s="14">
        <v>23.52</v>
      </c>
      <c r="AS289" s="14">
        <v>3</v>
      </c>
      <c r="AX289" s="14">
        <v>18.7</v>
      </c>
      <c r="BF289" s="14">
        <v>26.03</v>
      </c>
      <c r="BK289" s="14">
        <v>10.48</v>
      </c>
      <c r="BM289" s="14">
        <v>2.5</v>
      </c>
      <c r="BU289" s="14">
        <v>19.239999999999998</v>
      </c>
      <c r="BZ289" s="14">
        <v>1</v>
      </c>
      <c r="CC289" s="14">
        <v>5.69</v>
      </c>
      <c r="CE289" s="14">
        <v>1</v>
      </c>
      <c r="CM289" s="14">
        <v>4</v>
      </c>
      <c r="CR289" s="14">
        <v>1</v>
      </c>
      <c r="CS289" s="14">
        <v>3.55</v>
      </c>
      <c r="CV289" s="14">
        <v>1</v>
      </c>
      <c r="CX289" s="14">
        <v>5</v>
      </c>
      <c r="CZ289" s="14">
        <v>2</v>
      </c>
      <c r="DC289" s="14">
        <v>5.94</v>
      </c>
      <c r="DF289" s="14">
        <v>14.08</v>
      </c>
      <c r="DJ289" s="14">
        <v>3.23</v>
      </c>
      <c r="DK289" s="14">
        <v>120.33</v>
      </c>
      <c r="DL289" s="14">
        <v>137.71</v>
      </c>
      <c r="DM289" s="14">
        <v>3.33</v>
      </c>
      <c r="DO289" s="14">
        <v>29.86</v>
      </c>
      <c r="DP289" s="14">
        <v>10</v>
      </c>
      <c r="DR289" s="14">
        <v>54.04</v>
      </c>
      <c r="DT289" s="14">
        <v>64.2</v>
      </c>
      <c r="DU289" s="14">
        <v>15.12</v>
      </c>
      <c r="DV289" s="14">
        <v>5.89</v>
      </c>
      <c r="DW289" s="14">
        <v>34.340000000000003</v>
      </c>
      <c r="DX289" s="14">
        <v>85.699999999999989</v>
      </c>
      <c r="DY289" s="14">
        <v>1</v>
      </c>
      <c r="DZ289" s="14">
        <v>31.840000000000003</v>
      </c>
      <c r="EA289" s="14">
        <v>29.98</v>
      </c>
      <c r="EB289" s="14">
        <v>7.63</v>
      </c>
      <c r="EC289" s="14">
        <v>5.77</v>
      </c>
      <c r="ED289" s="14">
        <v>60.07</v>
      </c>
      <c r="EE289" s="14">
        <v>8.379999999999999</v>
      </c>
      <c r="EF289" s="14">
        <v>129.16999999999999</v>
      </c>
      <c r="EG289" s="14">
        <v>20.32</v>
      </c>
      <c r="EH289" s="14">
        <v>3</v>
      </c>
      <c r="EK289" s="14">
        <v>1</v>
      </c>
      <c r="EL289" s="14">
        <v>180.51</v>
      </c>
      <c r="ES289" s="14">
        <v>115.81</v>
      </c>
      <c r="ET289" s="14">
        <v>5</v>
      </c>
      <c r="EV289" s="14">
        <v>421.40999999999997</v>
      </c>
      <c r="EW289" s="14">
        <v>3</v>
      </c>
      <c r="EZ289" s="14">
        <v>84.570000000000007</v>
      </c>
      <c r="FB289" s="14">
        <v>71.27</v>
      </c>
      <c r="FC289" s="14">
        <v>2.74</v>
      </c>
      <c r="FE289" s="14">
        <v>1</v>
      </c>
      <c r="FL289" s="14">
        <v>1</v>
      </c>
      <c r="FM289" s="14">
        <v>1</v>
      </c>
      <c r="FN289" s="14">
        <v>1</v>
      </c>
      <c r="FP289" s="14">
        <v>52.04</v>
      </c>
      <c r="FT289" s="14">
        <v>3</v>
      </c>
      <c r="FU289" s="14">
        <v>4.7300000000000004</v>
      </c>
      <c r="FW289" s="14">
        <v>36.659999999999997</v>
      </c>
      <c r="FX289" s="14">
        <v>88.15</v>
      </c>
      <c r="FY289" s="14">
        <v>11.16</v>
      </c>
      <c r="FZ289" s="14">
        <v>3</v>
      </c>
      <c r="GA289" s="14">
        <v>9.27</v>
      </c>
      <c r="GC289" s="14">
        <v>7.41</v>
      </c>
      <c r="GD289" s="14">
        <v>20.65</v>
      </c>
      <c r="GE289" s="14">
        <v>33.83</v>
      </c>
      <c r="GH289" s="14">
        <v>6</v>
      </c>
      <c r="GJ289" s="14">
        <v>4.96</v>
      </c>
      <c r="GK289" s="14">
        <v>4</v>
      </c>
      <c r="GM289" s="14">
        <v>11</v>
      </c>
      <c r="GN289" s="14">
        <v>2</v>
      </c>
      <c r="GO289" s="14">
        <v>2</v>
      </c>
      <c r="GP289" s="14">
        <v>1</v>
      </c>
      <c r="GQ289" s="14">
        <v>4</v>
      </c>
      <c r="GW289" s="14">
        <v>2</v>
      </c>
      <c r="HA289" s="14">
        <v>1</v>
      </c>
      <c r="HB289" s="14">
        <v>123.32000000000001</v>
      </c>
      <c r="HC289" s="14">
        <v>0.94</v>
      </c>
      <c r="HD289" s="14">
        <v>3.33</v>
      </c>
      <c r="HG289" s="14">
        <v>41.96</v>
      </c>
      <c r="HL289" s="14">
        <v>7</v>
      </c>
      <c r="HO289" s="14">
        <v>23.16</v>
      </c>
      <c r="HP289" s="14">
        <v>45.17</v>
      </c>
      <c r="HV289" s="14">
        <v>31.05</v>
      </c>
      <c r="HW289" s="14">
        <v>6.49</v>
      </c>
      <c r="HY289" s="14">
        <v>4.68</v>
      </c>
      <c r="IA289" s="14">
        <v>79.650000000000006</v>
      </c>
      <c r="IC289" s="14">
        <v>4</v>
      </c>
      <c r="ID289" s="14">
        <v>265.73</v>
      </c>
      <c r="IE289" s="26">
        <f t="shared" si="21"/>
        <v>4031.9699999999993</v>
      </c>
      <c r="IF289" s="27">
        <f t="shared" si="22"/>
        <v>1310.3300000000002</v>
      </c>
      <c r="IG289" s="27">
        <f t="shared" si="23"/>
        <v>2721.6399999999994</v>
      </c>
      <c r="IH289" s="26">
        <v>3288.2572000000023</v>
      </c>
      <c r="II289" s="27">
        <v>1346.3472000000004</v>
      </c>
      <c r="IJ289" s="27">
        <f t="shared" si="24"/>
        <v>1941.9100000000019</v>
      </c>
    </row>
    <row r="290" spans="1:244" x14ac:dyDescent="0.2">
      <c r="A290" s="14" t="s">
        <v>308</v>
      </c>
      <c r="B290" s="14" t="str">
        <f t="shared" si="20"/>
        <v>40</v>
      </c>
      <c r="C290" s="14">
        <v>40018</v>
      </c>
      <c r="D290" s="14" t="s">
        <v>322</v>
      </c>
      <c r="I290" s="14">
        <v>27.59</v>
      </c>
      <c r="K290" s="14">
        <v>7.36</v>
      </c>
      <c r="L290" s="14">
        <v>1.68</v>
      </c>
      <c r="N290" s="14">
        <v>15.53</v>
      </c>
      <c r="O290" s="14">
        <v>20.16</v>
      </c>
      <c r="P290" s="14">
        <v>67.25</v>
      </c>
      <c r="Q290" s="14">
        <v>88.44</v>
      </c>
      <c r="W290" s="14">
        <v>7.83</v>
      </c>
      <c r="X290" s="14">
        <v>2.12</v>
      </c>
      <c r="AA290" s="14">
        <v>2.8600000000000003</v>
      </c>
      <c r="AB290" s="14">
        <v>35.869999999999997</v>
      </c>
      <c r="AD290" s="14">
        <v>17.02</v>
      </c>
      <c r="AF290" s="14">
        <v>3.15</v>
      </c>
      <c r="AG290" s="14">
        <v>9.7899999999999991</v>
      </c>
      <c r="AL290" s="14">
        <v>3.12</v>
      </c>
      <c r="AR290" s="14">
        <v>96.34</v>
      </c>
      <c r="AS290" s="14">
        <v>10.29</v>
      </c>
      <c r="AX290" s="14">
        <v>2</v>
      </c>
      <c r="AZ290" s="14">
        <v>48.21</v>
      </c>
      <c r="BF290" s="14">
        <v>287.57</v>
      </c>
      <c r="BK290" s="14">
        <v>23.29</v>
      </c>
      <c r="BM290" s="14">
        <v>18.39</v>
      </c>
      <c r="BX290" s="14">
        <v>95.66</v>
      </c>
      <c r="CC290" s="14">
        <v>50.72</v>
      </c>
      <c r="CD290" s="14">
        <v>7.76</v>
      </c>
      <c r="CH290" s="14">
        <v>30.37</v>
      </c>
      <c r="CM290" s="14">
        <v>108.83</v>
      </c>
      <c r="CQ290" s="14">
        <v>3.82</v>
      </c>
      <c r="CS290" s="14">
        <v>1</v>
      </c>
      <c r="CT290" s="14">
        <v>4</v>
      </c>
      <c r="CU290" s="14">
        <v>3</v>
      </c>
      <c r="CV290" s="14">
        <v>8.8000000000000007</v>
      </c>
      <c r="CZ290" s="14">
        <v>19.91</v>
      </c>
      <c r="DC290" s="14">
        <v>13.67</v>
      </c>
      <c r="DF290" s="14">
        <v>41.19</v>
      </c>
      <c r="DG290" s="14">
        <v>1</v>
      </c>
      <c r="DI290" s="14">
        <v>9.18</v>
      </c>
      <c r="DJ290" s="14">
        <v>4</v>
      </c>
      <c r="DK290" s="14">
        <v>46.95</v>
      </c>
      <c r="DL290" s="14">
        <v>89.27</v>
      </c>
      <c r="DM290" s="14">
        <v>14.62</v>
      </c>
      <c r="DN290" s="14">
        <v>10.58</v>
      </c>
      <c r="DO290" s="14">
        <v>66.180000000000007</v>
      </c>
      <c r="DP290" s="14">
        <v>54.25</v>
      </c>
      <c r="DQ290" s="14">
        <v>1</v>
      </c>
      <c r="DR290" s="14">
        <v>31.25</v>
      </c>
      <c r="DS290" s="14">
        <v>137.61000000000001</v>
      </c>
      <c r="DT290" s="14">
        <v>487.57000000000005</v>
      </c>
      <c r="DU290" s="14">
        <v>77.949999999999989</v>
      </c>
      <c r="DW290" s="14">
        <v>15.33</v>
      </c>
      <c r="DX290" s="14">
        <v>74.39</v>
      </c>
      <c r="DY290" s="14">
        <v>0</v>
      </c>
      <c r="DZ290" s="14">
        <v>52.289999999999992</v>
      </c>
      <c r="EA290" s="14">
        <v>15.31</v>
      </c>
      <c r="EB290" s="14">
        <v>1</v>
      </c>
      <c r="EC290" s="14">
        <v>1</v>
      </c>
      <c r="ED290" s="14">
        <v>10.199999999999999</v>
      </c>
      <c r="EE290" s="14">
        <v>2</v>
      </c>
      <c r="EF290" s="14">
        <v>21.07</v>
      </c>
      <c r="EG290" s="14">
        <v>23.54</v>
      </c>
      <c r="EH290" s="14">
        <v>3</v>
      </c>
      <c r="EK290" s="14">
        <v>2</v>
      </c>
      <c r="EL290" s="14">
        <v>63.79</v>
      </c>
      <c r="ER290" s="14">
        <v>4</v>
      </c>
      <c r="ES290" s="14">
        <v>0</v>
      </c>
      <c r="ET290" s="14">
        <v>12</v>
      </c>
      <c r="EV290" s="14">
        <v>2.5300000000000002</v>
      </c>
      <c r="EW290" s="14">
        <v>3</v>
      </c>
      <c r="EZ290" s="14">
        <v>107.11</v>
      </c>
      <c r="FA290" s="14">
        <v>10.89</v>
      </c>
      <c r="FB290" s="14">
        <v>19.13</v>
      </c>
      <c r="FM290" s="14">
        <v>5</v>
      </c>
      <c r="FN290" s="14">
        <v>7</v>
      </c>
      <c r="FP290" s="14">
        <v>22.08</v>
      </c>
      <c r="FQ290" s="14">
        <v>0</v>
      </c>
      <c r="FT290" s="14">
        <v>4</v>
      </c>
      <c r="FU290" s="14">
        <v>3</v>
      </c>
      <c r="FW290" s="14">
        <v>13.62</v>
      </c>
      <c r="FX290" s="14">
        <v>47.980000000000004</v>
      </c>
      <c r="FY290" s="14">
        <v>5.6400000000000006</v>
      </c>
      <c r="FZ290" s="14">
        <v>7</v>
      </c>
      <c r="GA290" s="14">
        <v>3</v>
      </c>
      <c r="GC290" s="14">
        <v>2</v>
      </c>
      <c r="GD290" s="14">
        <v>12.9</v>
      </c>
      <c r="GE290" s="14">
        <v>3.37</v>
      </c>
      <c r="GJ290" s="14">
        <v>4</v>
      </c>
      <c r="GK290" s="14">
        <v>2</v>
      </c>
      <c r="GL290" s="14">
        <v>3</v>
      </c>
      <c r="GM290" s="14">
        <v>8</v>
      </c>
      <c r="GN290" s="14">
        <v>1</v>
      </c>
      <c r="GQ290" s="14">
        <v>3.94</v>
      </c>
      <c r="GT290" s="14">
        <v>4.59</v>
      </c>
      <c r="HB290" s="14">
        <v>4.0600000000000005</v>
      </c>
      <c r="HC290" s="14">
        <v>3</v>
      </c>
      <c r="HD290" s="14">
        <v>3.92</v>
      </c>
      <c r="HG290" s="14">
        <v>2</v>
      </c>
      <c r="HM290" s="14">
        <v>1</v>
      </c>
      <c r="HO290" s="14">
        <v>9.629999999999999</v>
      </c>
      <c r="HP290" s="14">
        <v>13</v>
      </c>
      <c r="HS290" s="14">
        <v>87.43</v>
      </c>
      <c r="HV290" s="14">
        <v>1</v>
      </c>
      <c r="HW290" s="14">
        <v>4</v>
      </c>
      <c r="HY290" s="14">
        <v>3</v>
      </c>
      <c r="IB290" s="14">
        <v>0.83</v>
      </c>
      <c r="IC290" s="14">
        <v>1</v>
      </c>
      <c r="ID290" s="14">
        <v>34.010000000000005</v>
      </c>
      <c r="IE290" s="26">
        <f t="shared" si="21"/>
        <v>2990.58</v>
      </c>
      <c r="IF290" s="27">
        <f t="shared" si="22"/>
        <v>1143.4000000000001</v>
      </c>
      <c r="IG290" s="27">
        <f t="shared" si="23"/>
        <v>1847.1799999999998</v>
      </c>
      <c r="IH290" s="26">
        <v>3165.8215999999993</v>
      </c>
      <c r="II290" s="27">
        <v>982.9935999999999</v>
      </c>
      <c r="IJ290" s="27">
        <f t="shared" si="24"/>
        <v>2182.8279999999995</v>
      </c>
    </row>
    <row r="291" spans="1:244" x14ac:dyDescent="0.2">
      <c r="A291" s="14" t="s">
        <v>308</v>
      </c>
      <c r="B291" s="14" t="str">
        <f t="shared" si="20"/>
        <v>40</v>
      </c>
      <c r="C291" s="14">
        <v>40019</v>
      </c>
      <c r="D291" s="14" t="s">
        <v>323</v>
      </c>
      <c r="I291" s="14">
        <v>1</v>
      </c>
      <c r="O291" s="14">
        <v>23.42</v>
      </c>
      <c r="P291" s="14">
        <v>3</v>
      </c>
      <c r="Q291" s="14">
        <v>1</v>
      </c>
      <c r="R291" s="14">
        <v>7</v>
      </c>
      <c r="W291" s="14">
        <v>8.77</v>
      </c>
      <c r="X291" s="14">
        <v>52.19</v>
      </c>
      <c r="Z291" s="14">
        <v>1</v>
      </c>
      <c r="AB291" s="14">
        <v>1</v>
      </c>
      <c r="AC291" s="14">
        <v>13.13</v>
      </c>
      <c r="AD291" s="14">
        <v>25.18</v>
      </c>
      <c r="AG291" s="14">
        <v>2</v>
      </c>
      <c r="AP291" s="14">
        <v>14</v>
      </c>
      <c r="AQ291" s="14">
        <v>3</v>
      </c>
      <c r="AR291" s="14">
        <v>194.36</v>
      </c>
      <c r="AY291" s="14">
        <v>8.24</v>
      </c>
      <c r="BF291" s="14">
        <v>33.82</v>
      </c>
      <c r="BJ291" s="14">
        <v>3</v>
      </c>
      <c r="BM291" s="14">
        <v>14.02</v>
      </c>
      <c r="BN291" s="14">
        <v>2.2200000000000002</v>
      </c>
      <c r="BV291" s="14">
        <v>11.94</v>
      </c>
      <c r="CB291" s="14">
        <v>215.51</v>
      </c>
      <c r="CC291" s="14">
        <v>26.82</v>
      </c>
      <c r="CE291" s="14">
        <v>29.59</v>
      </c>
      <c r="CL291" s="14">
        <v>1</v>
      </c>
      <c r="CM291" s="14">
        <v>155.37</v>
      </c>
      <c r="CN291" s="14">
        <v>1</v>
      </c>
      <c r="CR291" s="14">
        <v>16.98</v>
      </c>
      <c r="CT291" s="14">
        <v>38.21</v>
      </c>
      <c r="CU291" s="14">
        <v>2</v>
      </c>
      <c r="CV291" s="14">
        <v>1.61</v>
      </c>
      <c r="DE291" s="14">
        <v>0</v>
      </c>
      <c r="DF291" s="14">
        <v>50.03</v>
      </c>
      <c r="DI291" s="14">
        <v>2</v>
      </c>
      <c r="DK291" s="14">
        <v>42.09</v>
      </c>
      <c r="DL291" s="14">
        <v>86.31</v>
      </c>
      <c r="DN291" s="14">
        <v>11.49</v>
      </c>
      <c r="DO291" s="14">
        <v>43.22</v>
      </c>
      <c r="DP291" s="14">
        <v>14.35</v>
      </c>
      <c r="DQ291" s="14">
        <v>4.0299999999999994</v>
      </c>
      <c r="DR291" s="14">
        <v>43.26</v>
      </c>
      <c r="DS291" s="14">
        <v>1.25</v>
      </c>
      <c r="DT291" s="14">
        <v>15.83</v>
      </c>
      <c r="DU291" s="14">
        <v>3</v>
      </c>
      <c r="DV291" s="14">
        <v>4</v>
      </c>
      <c r="DW291" s="14">
        <v>12.46</v>
      </c>
      <c r="DX291" s="14">
        <v>12.92</v>
      </c>
      <c r="DY291" s="14">
        <v>3</v>
      </c>
      <c r="DZ291" s="14">
        <v>79.289999999999992</v>
      </c>
      <c r="EA291" s="14">
        <v>17.990000000000002</v>
      </c>
      <c r="EB291" s="14">
        <v>3</v>
      </c>
      <c r="ED291" s="14">
        <v>31.48</v>
      </c>
      <c r="EE291" s="14">
        <v>6</v>
      </c>
      <c r="EF291" s="14">
        <v>53.73</v>
      </c>
      <c r="EG291" s="14">
        <v>21.59</v>
      </c>
      <c r="EH291" s="14">
        <v>1</v>
      </c>
      <c r="EK291" s="14">
        <v>3.79</v>
      </c>
      <c r="EL291" s="14">
        <v>23.86</v>
      </c>
      <c r="ET291" s="14">
        <v>18.079999999999998</v>
      </c>
      <c r="EW291" s="14">
        <v>3.6</v>
      </c>
      <c r="EZ291" s="14">
        <v>106</v>
      </c>
      <c r="FA291" s="14">
        <v>1</v>
      </c>
      <c r="FB291" s="14">
        <v>68.28</v>
      </c>
      <c r="FE291" s="14">
        <v>1</v>
      </c>
      <c r="FH291" s="14">
        <v>2</v>
      </c>
      <c r="FM291" s="14">
        <v>7</v>
      </c>
      <c r="FN291" s="14">
        <v>14.01</v>
      </c>
      <c r="FP291" s="14">
        <v>26</v>
      </c>
      <c r="FQ291" s="14">
        <v>0</v>
      </c>
      <c r="FT291" s="14">
        <v>2</v>
      </c>
      <c r="FU291" s="14">
        <v>12.65</v>
      </c>
      <c r="FW291" s="14">
        <v>7</v>
      </c>
      <c r="FX291" s="14">
        <v>44.010000000000005</v>
      </c>
      <c r="FY291" s="14">
        <v>1.88</v>
      </c>
      <c r="FZ291" s="14">
        <v>2</v>
      </c>
      <c r="GA291" s="14">
        <v>16.880000000000003</v>
      </c>
      <c r="GB291" s="14">
        <v>4.7699999999999996</v>
      </c>
      <c r="GC291" s="14">
        <v>2</v>
      </c>
      <c r="GD291" s="14">
        <v>34.92</v>
      </c>
      <c r="GF291" s="14">
        <v>1</v>
      </c>
      <c r="GG291" s="14">
        <v>1</v>
      </c>
      <c r="GH291" s="14">
        <v>0.52</v>
      </c>
      <c r="GJ291" s="14">
        <v>2</v>
      </c>
      <c r="GK291" s="14">
        <v>5.0999999999999996</v>
      </c>
      <c r="GL291" s="14">
        <v>2</v>
      </c>
      <c r="GM291" s="14">
        <v>10.96</v>
      </c>
      <c r="GN291" s="14">
        <v>6</v>
      </c>
      <c r="GQ291" s="14">
        <v>6</v>
      </c>
      <c r="GT291" s="14">
        <v>5.14</v>
      </c>
      <c r="GV291" s="14">
        <v>3</v>
      </c>
      <c r="HB291" s="14">
        <v>1.75</v>
      </c>
      <c r="HC291" s="14">
        <v>3</v>
      </c>
      <c r="HD291" s="14">
        <v>1</v>
      </c>
      <c r="HG291" s="14">
        <v>2.92</v>
      </c>
      <c r="HL291" s="14">
        <v>3.25</v>
      </c>
      <c r="HN291" s="14">
        <v>314.77</v>
      </c>
      <c r="HO291" s="14">
        <v>30.150000000000002</v>
      </c>
      <c r="HP291" s="14">
        <v>8</v>
      </c>
      <c r="HU291" s="14">
        <v>4.9800000000000004</v>
      </c>
      <c r="HW291" s="14">
        <v>6</v>
      </c>
      <c r="HY291" s="14">
        <v>4.2200000000000006</v>
      </c>
      <c r="IA291" s="14">
        <v>1</v>
      </c>
      <c r="IC291" s="14">
        <v>5</v>
      </c>
      <c r="ID291" s="14">
        <v>63.4</v>
      </c>
      <c r="IE291" s="26">
        <f t="shared" si="21"/>
        <v>2369.59</v>
      </c>
      <c r="IF291" s="27">
        <f t="shared" si="22"/>
        <v>911.38000000000011</v>
      </c>
      <c r="IG291" s="27">
        <f t="shared" si="23"/>
        <v>1458.21</v>
      </c>
      <c r="IH291" s="26">
        <v>2834.5524000000009</v>
      </c>
      <c r="II291" s="27">
        <v>643.41240000000005</v>
      </c>
      <c r="IJ291" s="27">
        <f t="shared" si="24"/>
        <v>2191.1400000000008</v>
      </c>
    </row>
    <row r="292" spans="1:244" x14ac:dyDescent="0.2">
      <c r="A292" s="14" t="s">
        <v>308</v>
      </c>
      <c r="B292" s="14" t="str">
        <f t="shared" si="20"/>
        <v>40</v>
      </c>
      <c r="C292" s="14">
        <v>40020</v>
      </c>
      <c r="D292" s="14" t="s">
        <v>324</v>
      </c>
      <c r="F292" s="14">
        <v>0</v>
      </c>
      <c r="K292" s="14">
        <v>6</v>
      </c>
      <c r="O292" s="14">
        <v>18.98</v>
      </c>
      <c r="P292" s="14">
        <v>1.06</v>
      </c>
      <c r="R292" s="14">
        <v>3.27</v>
      </c>
      <c r="X292" s="14">
        <v>6.88</v>
      </c>
      <c r="AB292" s="14">
        <v>13.82</v>
      </c>
      <c r="AD292" s="14">
        <v>31.65</v>
      </c>
      <c r="AF292" s="14">
        <v>69.349999999999994</v>
      </c>
      <c r="AG292" s="14">
        <v>1</v>
      </c>
      <c r="AN292" s="14">
        <v>13.27</v>
      </c>
      <c r="AQ292" s="14">
        <v>20.39</v>
      </c>
      <c r="AR292" s="14">
        <v>139.18</v>
      </c>
      <c r="AY292" s="14">
        <v>2.5499999999999998</v>
      </c>
      <c r="BF292" s="14">
        <v>57.66</v>
      </c>
      <c r="BH292" s="14">
        <v>9.48</v>
      </c>
      <c r="BJ292" s="14">
        <v>2.95</v>
      </c>
      <c r="BK292" s="14">
        <v>145.84</v>
      </c>
      <c r="BL292" s="14">
        <v>8.73</v>
      </c>
      <c r="BM292" s="14">
        <v>47.74</v>
      </c>
      <c r="BN292" s="14">
        <v>147.47</v>
      </c>
      <c r="BX292" s="14">
        <v>1.33</v>
      </c>
      <c r="BZ292" s="14">
        <v>2.79</v>
      </c>
      <c r="CB292" s="14">
        <v>5.5200000000000005</v>
      </c>
      <c r="CC292" s="14">
        <v>9.09</v>
      </c>
      <c r="CE292" s="14">
        <v>20.03</v>
      </c>
      <c r="CI292" s="14">
        <v>0</v>
      </c>
      <c r="CJ292" s="14">
        <v>6.77</v>
      </c>
      <c r="CM292" s="14">
        <v>6.48</v>
      </c>
      <c r="CR292" s="14">
        <v>1</v>
      </c>
      <c r="CT292" s="14">
        <v>14.04</v>
      </c>
      <c r="CU292" s="14">
        <v>5.59</v>
      </c>
      <c r="CV292" s="14">
        <v>10.85</v>
      </c>
      <c r="CZ292" s="14">
        <v>2</v>
      </c>
      <c r="DC292" s="14">
        <v>7</v>
      </c>
      <c r="DF292" s="14">
        <v>91.61999999999999</v>
      </c>
      <c r="DG292" s="14">
        <v>6.53</v>
      </c>
      <c r="DJ292" s="14">
        <v>26.67</v>
      </c>
      <c r="DK292" s="14">
        <v>75.59</v>
      </c>
      <c r="DL292" s="14">
        <v>55.370000000000005</v>
      </c>
      <c r="DM292" s="14">
        <v>2.06</v>
      </c>
      <c r="DN292" s="14">
        <v>3.82</v>
      </c>
      <c r="DO292" s="14">
        <v>49.05</v>
      </c>
      <c r="DP292" s="14">
        <v>3</v>
      </c>
      <c r="DR292" s="14">
        <v>22</v>
      </c>
      <c r="DS292" s="14">
        <v>3</v>
      </c>
      <c r="DT292" s="14">
        <v>4.22</v>
      </c>
      <c r="DU292" s="14">
        <v>10.88</v>
      </c>
      <c r="DX292" s="14">
        <v>16.29</v>
      </c>
      <c r="DY292" s="14">
        <v>3</v>
      </c>
      <c r="DZ292" s="14">
        <v>49.76</v>
      </c>
      <c r="EA292" s="14">
        <v>17.8</v>
      </c>
      <c r="EB292" s="14">
        <v>5.62</v>
      </c>
      <c r="ED292" s="14">
        <v>9</v>
      </c>
      <c r="EE292" s="14">
        <v>4</v>
      </c>
      <c r="EF292" s="14">
        <v>29.36</v>
      </c>
      <c r="EG292" s="14">
        <v>21.04</v>
      </c>
      <c r="EH292" s="14">
        <v>5</v>
      </c>
      <c r="EK292" s="14">
        <v>1</v>
      </c>
      <c r="EL292" s="14">
        <v>82.06</v>
      </c>
      <c r="ES292" s="14">
        <v>1</v>
      </c>
      <c r="ET292" s="14">
        <v>13.68</v>
      </c>
      <c r="EU292" s="14">
        <v>2.78</v>
      </c>
      <c r="EW292" s="14">
        <v>3.01</v>
      </c>
      <c r="EZ292" s="14">
        <v>76.289999999999992</v>
      </c>
      <c r="FB292" s="14">
        <v>46.06</v>
      </c>
      <c r="FM292" s="14">
        <v>1</v>
      </c>
      <c r="FN292" s="14">
        <v>15.19</v>
      </c>
      <c r="FP292" s="14">
        <v>33</v>
      </c>
      <c r="FT292" s="14">
        <v>2</v>
      </c>
      <c r="FU292" s="14">
        <v>5</v>
      </c>
      <c r="FW292" s="14">
        <v>6</v>
      </c>
      <c r="FX292" s="14">
        <v>24.91</v>
      </c>
      <c r="FY292" s="14">
        <v>2</v>
      </c>
      <c r="FZ292" s="14">
        <v>3</v>
      </c>
      <c r="GA292" s="14">
        <v>15.370000000000001</v>
      </c>
      <c r="GB292" s="14">
        <v>0.54</v>
      </c>
      <c r="GC292" s="14">
        <v>2.71</v>
      </c>
      <c r="GD292" s="14">
        <v>18.72</v>
      </c>
      <c r="GH292" s="14">
        <v>19.95</v>
      </c>
      <c r="GK292" s="14">
        <v>2.08</v>
      </c>
      <c r="GM292" s="14">
        <v>9.92</v>
      </c>
      <c r="GN292" s="14">
        <v>4</v>
      </c>
      <c r="GP292" s="14">
        <v>22.73</v>
      </c>
      <c r="GQ292" s="14">
        <v>4</v>
      </c>
      <c r="GT292" s="14">
        <v>13.28</v>
      </c>
      <c r="HB292" s="14">
        <v>8.4</v>
      </c>
      <c r="HC292" s="14">
        <v>4.8900000000000006</v>
      </c>
      <c r="HD292" s="14">
        <v>2.25</v>
      </c>
      <c r="HG292" s="14">
        <v>13.600000000000001</v>
      </c>
      <c r="HL292" s="14">
        <v>3</v>
      </c>
      <c r="HO292" s="14">
        <v>25.45</v>
      </c>
      <c r="HP292" s="14">
        <v>5</v>
      </c>
      <c r="HQ292" s="14">
        <v>16.95</v>
      </c>
      <c r="HR292" s="14">
        <v>1.96</v>
      </c>
      <c r="HU292" s="14">
        <v>2.79</v>
      </c>
      <c r="HV292" s="14">
        <v>33.39</v>
      </c>
      <c r="HW292" s="14">
        <v>2</v>
      </c>
      <c r="HZ292" s="14">
        <v>2.1</v>
      </c>
      <c r="IA292" s="14">
        <v>2</v>
      </c>
      <c r="IC292" s="14">
        <v>4</v>
      </c>
      <c r="ID292" s="14">
        <v>31.75</v>
      </c>
      <c r="IE292" s="26">
        <f t="shared" si="21"/>
        <v>1945.2499999999998</v>
      </c>
      <c r="IF292" s="27">
        <f t="shared" si="22"/>
        <v>839.7600000000001</v>
      </c>
      <c r="IG292" s="27">
        <f t="shared" si="23"/>
        <v>1105.4899999999998</v>
      </c>
      <c r="IH292" s="26">
        <v>1558.95</v>
      </c>
      <c r="II292" s="27">
        <v>799.71399999999983</v>
      </c>
      <c r="IJ292" s="27">
        <f t="shared" si="24"/>
        <v>759.23600000000022</v>
      </c>
    </row>
    <row r="293" spans="1:244" x14ac:dyDescent="0.2">
      <c r="A293" s="14" t="s">
        <v>308</v>
      </c>
      <c r="B293" s="14" t="str">
        <f t="shared" si="20"/>
        <v>40</v>
      </c>
      <c r="C293" s="14">
        <v>40022</v>
      </c>
      <c r="D293" s="14" t="s">
        <v>325</v>
      </c>
      <c r="O293" s="14">
        <v>22.66</v>
      </c>
      <c r="P293" s="14">
        <v>1.99</v>
      </c>
      <c r="R293" s="14">
        <v>9</v>
      </c>
      <c r="Z293" s="14">
        <v>1</v>
      </c>
      <c r="AB293" s="14">
        <v>1</v>
      </c>
      <c r="AC293" s="14">
        <v>17.95</v>
      </c>
      <c r="AD293" s="14">
        <v>441.10999999999996</v>
      </c>
      <c r="AG293" s="14">
        <v>11.25</v>
      </c>
      <c r="AY293" s="14">
        <v>9.16</v>
      </c>
      <c r="BF293" s="14">
        <v>3</v>
      </c>
      <c r="BK293" s="14">
        <v>7.23</v>
      </c>
      <c r="BM293" s="14">
        <v>20.37</v>
      </c>
      <c r="BN293" s="14">
        <v>118.86</v>
      </c>
      <c r="BY293" s="14">
        <v>1</v>
      </c>
      <c r="CB293" s="14">
        <v>8.27</v>
      </c>
      <c r="CC293" s="14">
        <v>6.48</v>
      </c>
      <c r="CE293" s="14">
        <v>39.549999999999997</v>
      </c>
      <c r="CM293" s="14">
        <v>1</v>
      </c>
      <c r="CN293" s="14">
        <v>1</v>
      </c>
      <c r="CT293" s="14">
        <v>2</v>
      </c>
      <c r="CU293" s="14">
        <v>5.07</v>
      </c>
      <c r="DB293" s="14">
        <v>2</v>
      </c>
      <c r="DF293" s="14">
        <v>11.44</v>
      </c>
      <c r="DJ293" s="14">
        <v>1</v>
      </c>
      <c r="DK293" s="14">
        <v>20.57</v>
      </c>
      <c r="DL293" s="14">
        <v>43.75</v>
      </c>
      <c r="DM293" s="14">
        <v>4</v>
      </c>
      <c r="DO293" s="14">
        <v>14.98</v>
      </c>
      <c r="DP293" s="14">
        <v>1</v>
      </c>
      <c r="DQ293" s="14">
        <v>1</v>
      </c>
      <c r="DR293" s="14">
        <v>15.52</v>
      </c>
      <c r="DS293" s="14">
        <v>3.71</v>
      </c>
      <c r="DT293" s="14">
        <v>9</v>
      </c>
      <c r="DU293" s="14">
        <v>1</v>
      </c>
      <c r="DV293" s="14">
        <v>1</v>
      </c>
      <c r="DX293" s="14">
        <v>11.17</v>
      </c>
      <c r="DZ293" s="14">
        <v>29.88</v>
      </c>
      <c r="EA293" s="14">
        <v>12.940000000000001</v>
      </c>
      <c r="EB293" s="14">
        <v>2</v>
      </c>
      <c r="ED293" s="14">
        <v>11</v>
      </c>
      <c r="EE293" s="14">
        <v>1</v>
      </c>
      <c r="EF293" s="14">
        <v>21.380000000000003</v>
      </c>
      <c r="EG293" s="14">
        <v>7.25</v>
      </c>
      <c r="EH293" s="14">
        <v>2.97</v>
      </c>
      <c r="EK293" s="14">
        <v>2</v>
      </c>
      <c r="EL293" s="14">
        <v>32.870000000000005</v>
      </c>
      <c r="ES293" s="14">
        <v>89.41</v>
      </c>
      <c r="ET293" s="14">
        <v>3</v>
      </c>
      <c r="EW293" s="14">
        <v>4.57</v>
      </c>
      <c r="EZ293" s="14">
        <v>32.46</v>
      </c>
      <c r="FA293" s="14">
        <v>8.68</v>
      </c>
      <c r="FB293" s="14">
        <v>28.09</v>
      </c>
      <c r="FM293" s="14">
        <v>1</v>
      </c>
      <c r="FN293" s="14">
        <v>2</v>
      </c>
      <c r="FP293" s="14">
        <v>15.38</v>
      </c>
      <c r="FQ293" s="14">
        <v>0</v>
      </c>
      <c r="FT293" s="14">
        <v>1</v>
      </c>
      <c r="FU293" s="14">
        <v>2</v>
      </c>
      <c r="FX293" s="14">
        <v>7</v>
      </c>
      <c r="FY293" s="14">
        <v>1</v>
      </c>
      <c r="FZ293" s="14">
        <v>3</v>
      </c>
      <c r="GA293" s="14">
        <v>2.62</v>
      </c>
      <c r="GC293" s="14">
        <v>3.9</v>
      </c>
      <c r="GD293" s="14">
        <v>12.86</v>
      </c>
      <c r="GJ293" s="14">
        <v>3</v>
      </c>
      <c r="GK293" s="14">
        <v>0.83</v>
      </c>
      <c r="GL293" s="14">
        <v>0.17</v>
      </c>
      <c r="GM293" s="14">
        <v>6.2</v>
      </c>
      <c r="GN293" s="14">
        <v>2</v>
      </c>
      <c r="GT293" s="14">
        <v>0.37</v>
      </c>
      <c r="HB293" s="14">
        <v>10</v>
      </c>
      <c r="HC293" s="14">
        <v>12.01</v>
      </c>
      <c r="HG293" s="14">
        <v>1.78</v>
      </c>
      <c r="HL293" s="14">
        <v>1</v>
      </c>
      <c r="HO293" s="14">
        <v>13.73</v>
      </c>
      <c r="HP293" s="14">
        <v>7</v>
      </c>
      <c r="HS293" s="14">
        <v>58.91</v>
      </c>
      <c r="HT293" s="14">
        <v>35.68</v>
      </c>
      <c r="HV293" s="14">
        <v>41.39</v>
      </c>
      <c r="HW293" s="14">
        <v>3</v>
      </c>
      <c r="HY293" s="14">
        <v>3</v>
      </c>
      <c r="IC293" s="14">
        <v>2</v>
      </c>
      <c r="ID293" s="14">
        <v>21.77</v>
      </c>
      <c r="IE293" s="26">
        <f t="shared" si="21"/>
        <v>1435.1900000000003</v>
      </c>
      <c r="IF293" s="27">
        <f t="shared" si="22"/>
        <v>730.94999999999993</v>
      </c>
      <c r="IG293" s="27">
        <f t="shared" si="23"/>
        <v>704.24000000000035</v>
      </c>
      <c r="IH293" s="26">
        <v>1397.3560000000002</v>
      </c>
      <c r="II293" s="27">
        <v>764.57600000000002</v>
      </c>
      <c r="IJ293" s="27">
        <f t="shared" si="24"/>
        <v>632.7800000000002</v>
      </c>
    </row>
    <row r="294" spans="1:244" x14ac:dyDescent="0.2">
      <c r="A294" s="14" t="s">
        <v>308</v>
      </c>
      <c r="B294" s="14" t="str">
        <f t="shared" si="20"/>
        <v>40</v>
      </c>
      <c r="C294" s="14">
        <v>40028</v>
      </c>
      <c r="D294" s="14" t="s">
        <v>326</v>
      </c>
      <c r="P294" s="14">
        <v>2.87</v>
      </c>
      <c r="AD294" s="14">
        <v>1.94</v>
      </c>
      <c r="AR294" s="14">
        <v>14.77</v>
      </c>
      <c r="AV294" s="14">
        <v>1</v>
      </c>
      <c r="BM294" s="14">
        <v>5.75</v>
      </c>
      <c r="CC294" s="14">
        <v>1.92</v>
      </c>
      <c r="CT294" s="14">
        <v>5</v>
      </c>
      <c r="CU294" s="14">
        <v>2.42</v>
      </c>
      <c r="CV294" s="14">
        <v>2</v>
      </c>
      <c r="DF294" s="14">
        <v>21.31</v>
      </c>
      <c r="DJ294" s="14">
        <v>1</v>
      </c>
      <c r="DK294" s="14">
        <v>6</v>
      </c>
      <c r="DL294" s="14">
        <v>20.68</v>
      </c>
      <c r="DO294" s="14">
        <v>2</v>
      </c>
      <c r="DR294" s="14">
        <v>9.82</v>
      </c>
      <c r="DU294" s="14">
        <v>3.32</v>
      </c>
      <c r="DX294" s="14">
        <v>2</v>
      </c>
      <c r="DZ294" s="14">
        <v>4.0999999999999996</v>
      </c>
      <c r="EA294" s="14">
        <v>6.1</v>
      </c>
      <c r="ED294" s="14">
        <v>2</v>
      </c>
      <c r="EE294" s="14">
        <v>1</v>
      </c>
      <c r="EF294" s="14">
        <v>6.71</v>
      </c>
      <c r="EG294" s="14">
        <v>5</v>
      </c>
      <c r="EH294" s="14">
        <v>0.65</v>
      </c>
      <c r="EL294" s="14">
        <v>1</v>
      </c>
      <c r="ET294" s="14">
        <v>1</v>
      </c>
      <c r="EU294" s="14">
        <v>7.54</v>
      </c>
      <c r="EZ294" s="14">
        <v>5.82</v>
      </c>
      <c r="FB294" s="14">
        <v>13.53</v>
      </c>
      <c r="FM294" s="14">
        <v>1</v>
      </c>
      <c r="FP294" s="14">
        <v>1.99</v>
      </c>
      <c r="FW294" s="14">
        <v>1</v>
      </c>
      <c r="FX294" s="14">
        <v>5</v>
      </c>
      <c r="GA294" s="14">
        <v>1</v>
      </c>
      <c r="GC294" s="14">
        <v>1</v>
      </c>
      <c r="GD294" s="14">
        <v>2</v>
      </c>
      <c r="GF294" s="14">
        <v>1</v>
      </c>
      <c r="GH294" s="14">
        <v>1</v>
      </c>
      <c r="GM294" s="14">
        <v>1</v>
      </c>
      <c r="HC294" s="14">
        <v>5.42</v>
      </c>
      <c r="HL294" s="14">
        <v>2</v>
      </c>
      <c r="HO294" s="14">
        <v>1</v>
      </c>
      <c r="HP294" s="14">
        <v>2</v>
      </c>
      <c r="ID294" s="14">
        <v>5</v>
      </c>
      <c r="IE294" s="26">
        <f t="shared" si="21"/>
        <v>189.65999999999997</v>
      </c>
      <c r="IF294" s="27">
        <f t="shared" si="22"/>
        <v>37.67</v>
      </c>
      <c r="IG294" s="27">
        <f t="shared" si="23"/>
        <v>151.98999999999995</v>
      </c>
      <c r="IH294" s="26">
        <v>125.72120000000004</v>
      </c>
      <c r="II294" s="27">
        <v>28.211200000000002</v>
      </c>
      <c r="IJ294" s="27">
        <f t="shared" si="24"/>
        <v>97.510000000000034</v>
      </c>
    </row>
    <row r="295" spans="1:244" x14ac:dyDescent="0.2">
      <c r="A295" s="14" t="s">
        <v>308</v>
      </c>
      <c r="B295" s="14" t="str">
        <f t="shared" si="20"/>
        <v>40</v>
      </c>
      <c r="C295" s="14">
        <v>40031</v>
      </c>
      <c r="D295" s="14" t="s">
        <v>327</v>
      </c>
      <c r="O295" s="14">
        <v>4</v>
      </c>
      <c r="AD295" s="14">
        <v>3</v>
      </c>
      <c r="AJ295" s="14">
        <v>4</v>
      </c>
      <c r="AY295" s="14">
        <v>2</v>
      </c>
      <c r="BJ295" s="14">
        <v>32</v>
      </c>
      <c r="DF295" s="14">
        <v>4</v>
      </c>
      <c r="DK295" s="14">
        <v>4.79</v>
      </c>
      <c r="DL295" s="14">
        <v>14</v>
      </c>
      <c r="DR295" s="14">
        <v>1</v>
      </c>
      <c r="DT295" s="14">
        <v>2.17</v>
      </c>
      <c r="EA295" s="14">
        <v>4</v>
      </c>
      <c r="EF295" s="14">
        <v>1</v>
      </c>
      <c r="EL295" s="14">
        <v>4.03</v>
      </c>
      <c r="ET295" s="14">
        <v>2</v>
      </c>
      <c r="EV295" s="14">
        <v>9.32</v>
      </c>
      <c r="EW295" s="14">
        <v>6.27</v>
      </c>
      <c r="EX295" s="14">
        <v>2</v>
      </c>
      <c r="EZ295" s="14">
        <v>16.25</v>
      </c>
      <c r="FB295" s="14">
        <v>4</v>
      </c>
      <c r="FP295" s="14">
        <v>4</v>
      </c>
      <c r="FX295" s="14">
        <v>2</v>
      </c>
      <c r="GD295" s="14">
        <v>3</v>
      </c>
      <c r="GE295" s="14">
        <v>1</v>
      </c>
      <c r="GL295" s="14">
        <v>1</v>
      </c>
      <c r="GM295" s="14">
        <v>1</v>
      </c>
      <c r="HB295" s="14">
        <v>1</v>
      </c>
      <c r="HC295" s="14">
        <v>1.06</v>
      </c>
      <c r="HO295" s="14">
        <v>1</v>
      </c>
      <c r="HP295" s="14">
        <v>0.67</v>
      </c>
      <c r="HS295" s="14">
        <v>0</v>
      </c>
      <c r="HU295" s="14">
        <v>23.25</v>
      </c>
      <c r="IA295" s="14">
        <v>0</v>
      </c>
      <c r="ID295" s="14">
        <v>1</v>
      </c>
      <c r="IE295" s="26">
        <f t="shared" si="21"/>
        <v>159.80999999999997</v>
      </c>
      <c r="IF295" s="27">
        <f t="shared" si="22"/>
        <v>45</v>
      </c>
      <c r="IG295" s="27">
        <f t="shared" si="23"/>
        <v>114.80999999999997</v>
      </c>
      <c r="IH295" s="26">
        <v>142.04600000000002</v>
      </c>
      <c r="II295" s="27">
        <v>36.56</v>
      </c>
      <c r="IJ295" s="27">
        <f t="shared" si="24"/>
        <v>105.48600000000002</v>
      </c>
    </row>
    <row r="296" spans="1:244" x14ac:dyDescent="0.2">
      <c r="A296" s="14" t="s">
        <v>308</v>
      </c>
      <c r="B296" s="14" t="str">
        <f t="shared" si="20"/>
        <v>40</v>
      </c>
      <c r="C296" s="14">
        <v>40032</v>
      </c>
      <c r="D296" s="14" t="s">
        <v>328</v>
      </c>
      <c r="I296" s="14">
        <v>16.36</v>
      </c>
      <c r="N296" s="14">
        <v>2</v>
      </c>
      <c r="O296" s="14">
        <v>29.15</v>
      </c>
      <c r="P296" s="14">
        <v>4.9000000000000004</v>
      </c>
      <c r="Q296" s="14">
        <v>23.59</v>
      </c>
      <c r="W296" s="14">
        <v>0.82</v>
      </c>
      <c r="X296" s="14">
        <v>13.46</v>
      </c>
      <c r="Z296" s="14">
        <v>6.58</v>
      </c>
      <c r="AA296" s="14">
        <v>4.3499999999999996</v>
      </c>
      <c r="AC296" s="14">
        <v>2</v>
      </c>
      <c r="AD296" s="14">
        <v>20.96</v>
      </c>
      <c r="AF296" s="14">
        <v>13.69</v>
      </c>
      <c r="AG296" s="14">
        <v>3.9</v>
      </c>
      <c r="AQ296" s="14">
        <v>15.6</v>
      </c>
      <c r="AR296" s="14">
        <v>52.16</v>
      </c>
      <c r="AS296" s="14">
        <v>8</v>
      </c>
      <c r="AX296" s="14">
        <v>1</v>
      </c>
      <c r="BF296" s="14">
        <v>120.30000000000001</v>
      </c>
      <c r="BH296" s="14">
        <v>1</v>
      </c>
      <c r="BK296" s="14">
        <v>1</v>
      </c>
      <c r="BL296" s="14">
        <v>40.599999999999994</v>
      </c>
      <c r="BM296" s="14">
        <v>38.96</v>
      </c>
      <c r="CB296" s="14">
        <v>9.94</v>
      </c>
      <c r="CC296" s="14">
        <v>20.350000000000001</v>
      </c>
      <c r="CE296" s="14">
        <v>1</v>
      </c>
      <c r="CM296" s="14">
        <v>190.53</v>
      </c>
      <c r="CN296" s="14">
        <v>1</v>
      </c>
      <c r="CR296" s="14">
        <v>3</v>
      </c>
      <c r="CS296" s="14">
        <v>1</v>
      </c>
      <c r="CT296" s="14">
        <v>5.91</v>
      </c>
      <c r="CU296" s="14">
        <v>2.27</v>
      </c>
      <c r="CV296" s="14">
        <v>2</v>
      </c>
      <c r="DF296" s="14">
        <v>29.009999999999998</v>
      </c>
      <c r="DG296" s="14">
        <v>6.21</v>
      </c>
      <c r="DJ296" s="14">
        <v>1</v>
      </c>
      <c r="DK296" s="14">
        <v>63.660000000000004</v>
      </c>
      <c r="DL296" s="14">
        <v>35.25</v>
      </c>
      <c r="DM296" s="14">
        <v>12.78</v>
      </c>
      <c r="DN296" s="14">
        <v>1</v>
      </c>
      <c r="DO296" s="14">
        <v>23.33</v>
      </c>
      <c r="DP296" s="14">
        <v>3</v>
      </c>
      <c r="DQ296" s="14">
        <v>6</v>
      </c>
      <c r="DR296" s="14">
        <v>22.5</v>
      </c>
      <c r="DS296" s="14">
        <v>4</v>
      </c>
      <c r="DT296" s="14">
        <v>2</v>
      </c>
      <c r="DU296" s="14">
        <v>147.24</v>
      </c>
      <c r="DW296" s="14">
        <v>5.34</v>
      </c>
      <c r="DX296" s="14">
        <v>3</v>
      </c>
      <c r="DY296" s="14">
        <v>2</v>
      </c>
      <c r="DZ296" s="14">
        <v>47.58</v>
      </c>
      <c r="EA296" s="14">
        <v>15.27</v>
      </c>
      <c r="EB296" s="14">
        <v>3.72</v>
      </c>
      <c r="EC296" s="14">
        <v>2</v>
      </c>
      <c r="ED296" s="14">
        <v>19.98</v>
      </c>
      <c r="EE296" s="14">
        <v>8.870000000000001</v>
      </c>
      <c r="EF296" s="14">
        <v>32.07</v>
      </c>
      <c r="EG296" s="14">
        <v>6.08</v>
      </c>
      <c r="EH296" s="14">
        <v>4.79</v>
      </c>
      <c r="EK296" s="14">
        <v>1</v>
      </c>
      <c r="EL296" s="14">
        <v>16.22</v>
      </c>
      <c r="ET296" s="14">
        <v>10</v>
      </c>
      <c r="EZ296" s="14">
        <v>95.23</v>
      </c>
      <c r="FA296" s="14">
        <v>3.02</v>
      </c>
      <c r="FB296" s="14">
        <v>24.66</v>
      </c>
      <c r="FM296" s="14">
        <v>1</v>
      </c>
      <c r="FN296" s="14">
        <v>4.08</v>
      </c>
      <c r="FP296" s="14">
        <v>26.5</v>
      </c>
      <c r="FT296" s="14">
        <v>1</v>
      </c>
      <c r="FU296" s="14">
        <v>9</v>
      </c>
      <c r="FW296" s="14">
        <v>2</v>
      </c>
      <c r="FX296" s="14">
        <v>26.44</v>
      </c>
      <c r="FY296" s="14">
        <v>1</v>
      </c>
      <c r="FZ296" s="14">
        <v>1</v>
      </c>
      <c r="GA296" s="14">
        <v>11</v>
      </c>
      <c r="GC296" s="14">
        <v>1</v>
      </c>
      <c r="GD296" s="14">
        <v>13</v>
      </c>
      <c r="GE296" s="14">
        <v>1</v>
      </c>
      <c r="GJ296" s="14">
        <v>4</v>
      </c>
      <c r="GL296" s="14">
        <v>2</v>
      </c>
      <c r="GM296" s="14">
        <v>6.27</v>
      </c>
      <c r="GN296" s="14">
        <v>1</v>
      </c>
      <c r="GQ296" s="14">
        <v>1</v>
      </c>
      <c r="GT296" s="14">
        <v>10.130000000000001</v>
      </c>
      <c r="GW296" s="14">
        <v>1</v>
      </c>
      <c r="HB296" s="14">
        <v>1</v>
      </c>
      <c r="HG296" s="14">
        <v>3</v>
      </c>
      <c r="HO296" s="14">
        <v>17.649999999999999</v>
      </c>
      <c r="HP296" s="14">
        <v>3.38</v>
      </c>
      <c r="HQ296" s="14">
        <v>45.66</v>
      </c>
      <c r="HV296" s="14">
        <v>2.96</v>
      </c>
      <c r="HW296" s="14">
        <v>2</v>
      </c>
      <c r="HY296" s="14">
        <v>2</v>
      </c>
      <c r="IC296" s="14">
        <v>4.62</v>
      </c>
      <c r="ID296" s="14">
        <v>22.8</v>
      </c>
      <c r="IE296" s="26">
        <f t="shared" si="21"/>
        <v>1543.6799999999998</v>
      </c>
      <c r="IF296" s="27">
        <f t="shared" si="22"/>
        <v>657.37999999999988</v>
      </c>
      <c r="IG296" s="27">
        <f t="shared" si="23"/>
        <v>886.3</v>
      </c>
      <c r="IH296" s="26">
        <v>1222.2084000000004</v>
      </c>
      <c r="II296" s="27">
        <v>492.13040000000007</v>
      </c>
      <c r="IJ296" s="27">
        <f t="shared" si="24"/>
        <v>730.07800000000043</v>
      </c>
    </row>
    <row r="297" spans="1:244" x14ac:dyDescent="0.2">
      <c r="A297" s="14" t="s">
        <v>308</v>
      </c>
      <c r="B297" s="14" t="str">
        <f t="shared" si="20"/>
        <v>40</v>
      </c>
      <c r="C297" s="14">
        <v>40033</v>
      </c>
      <c r="D297" s="14" t="s">
        <v>329</v>
      </c>
      <c r="I297" s="14">
        <v>1</v>
      </c>
      <c r="O297" s="14">
        <v>4.04</v>
      </c>
      <c r="AD297" s="14">
        <v>2.23</v>
      </c>
      <c r="BK297" s="14">
        <v>1</v>
      </c>
      <c r="CM297" s="14">
        <v>3.34</v>
      </c>
      <c r="DF297" s="14">
        <v>2.85</v>
      </c>
      <c r="DJ297" s="14">
        <v>3</v>
      </c>
      <c r="DN297" s="14">
        <v>1</v>
      </c>
      <c r="DP297" s="14">
        <v>1</v>
      </c>
      <c r="DR297" s="14">
        <v>3</v>
      </c>
      <c r="DX297" s="14">
        <v>2</v>
      </c>
      <c r="DZ297" s="14">
        <v>2</v>
      </c>
      <c r="EA297" s="14">
        <v>10.83</v>
      </c>
      <c r="ED297" s="14">
        <v>3</v>
      </c>
      <c r="EF297" s="14">
        <v>6</v>
      </c>
      <c r="EL297" s="14">
        <v>15.98</v>
      </c>
      <c r="ET297" s="14">
        <v>1</v>
      </c>
      <c r="EW297" s="14">
        <v>1.5</v>
      </c>
      <c r="EZ297" s="14">
        <v>15.87</v>
      </c>
      <c r="FA297" s="14">
        <v>0.73</v>
      </c>
      <c r="FB297" s="14">
        <v>4.5999999999999996</v>
      </c>
      <c r="FP297" s="14">
        <v>3</v>
      </c>
      <c r="FW297" s="14">
        <v>2</v>
      </c>
      <c r="FX297" s="14">
        <v>2</v>
      </c>
      <c r="GD297" s="14">
        <v>0.92</v>
      </c>
      <c r="GE297" s="14">
        <v>1</v>
      </c>
      <c r="HB297" s="14">
        <v>1</v>
      </c>
      <c r="HO297" s="14">
        <v>1</v>
      </c>
      <c r="HP297" s="14">
        <v>0.73</v>
      </c>
      <c r="HS297" s="14">
        <v>50.019999999999996</v>
      </c>
      <c r="ID297" s="14">
        <v>1</v>
      </c>
      <c r="IE297" s="26">
        <f t="shared" si="21"/>
        <v>148.63999999999999</v>
      </c>
      <c r="IF297" s="27">
        <f t="shared" si="22"/>
        <v>11.61</v>
      </c>
      <c r="IG297" s="27">
        <f t="shared" si="23"/>
        <v>137.02999999999997</v>
      </c>
      <c r="IH297" s="26">
        <v>204.47319999999999</v>
      </c>
      <c r="II297" s="27">
        <v>13.911200000000001</v>
      </c>
      <c r="IJ297" s="27">
        <f t="shared" si="24"/>
        <v>190.56199999999998</v>
      </c>
    </row>
    <row r="298" spans="1:244" x14ac:dyDescent="0.2">
      <c r="A298" s="14" t="s">
        <v>308</v>
      </c>
      <c r="B298" s="14" t="str">
        <f t="shared" si="20"/>
        <v>40</v>
      </c>
      <c r="C298" s="14">
        <v>40036</v>
      </c>
      <c r="D298" s="14" t="s">
        <v>330</v>
      </c>
      <c r="O298" s="14">
        <v>4.18</v>
      </c>
      <c r="P298" s="14">
        <v>2.9</v>
      </c>
      <c r="AC298" s="14">
        <v>1</v>
      </c>
      <c r="AD298" s="14">
        <v>1</v>
      </c>
      <c r="BF298" s="14">
        <v>28.05</v>
      </c>
      <c r="BJ298" s="14">
        <v>57.33</v>
      </c>
      <c r="BM298" s="14">
        <v>2</v>
      </c>
      <c r="CB298" s="14">
        <v>4</v>
      </c>
      <c r="CM298" s="14">
        <v>48.21</v>
      </c>
      <c r="CN298" s="14">
        <v>1</v>
      </c>
      <c r="CT298" s="14">
        <v>1</v>
      </c>
      <c r="DC298" s="14">
        <v>1</v>
      </c>
      <c r="DF298" s="14">
        <v>13.690000000000001</v>
      </c>
      <c r="DJ298" s="14">
        <v>1</v>
      </c>
      <c r="DK298" s="14">
        <v>4</v>
      </c>
      <c r="DL298" s="14">
        <v>7.98</v>
      </c>
      <c r="DO298" s="14">
        <v>1.33</v>
      </c>
      <c r="DP298" s="14">
        <v>1</v>
      </c>
      <c r="DR298" s="14">
        <v>8</v>
      </c>
      <c r="DU298" s="14">
        <v>1</v>
      </c>
      <c r="DZ298" s="14">
        <v>28.900000000000002</v>
      </c>
      <c r="EA298" s="14">
        <v>8.59</v>
      </c>
      <c r="ED298" s="14">
        <v>28.58</v>
      </c>
      <c r="EE298" s="14">
        <v>1</v>
      </c>
      <c r="EF298" s="14">
        <v>31.49</v>
      </c>
      <c r="EG298" s="14">
        <v>11.350000000000001</v>
      </c>
      <c r="EK298" s="14">
        <v>5.39</v>
      </c>
      <c r="EL298" s="14">
        <v>2</v>
      </c>
      <c r="ER298" s="14">
        <v>4</v>
      </c>
      <c r="ET298" s="14">
        <v>7.89</v>
      </c>
      <c r="EV298" s="14">
        <v>3</v>
      </c>
      <c r="EZ298" s="14">
        <v>12.41</v>
      </c>
      <c r="FA298" s="14">
        <v>1</v>
      </c>
      <c r="FB298" s="14">
        <v>18.95</v>
      </c>
      <c r="FN298" s="14">
        <v>1</v>
      </c>
      <c r="FP298" s="14">
        <v>9.4600000000000009</v>
      </c>
      <c r="FQ298" s="14">
        <v>0</v>
      </c>
      <c r="FT298" s="14">
        <v>1</v>
      </c>
      <c r="FU298" s="14">
        <v>2</v>
      </c>
      <c r="FW298" s="14">
        <v>3</v>
      </c>
      <c r="FX298" s="14">
        <v>7.65</v>
      </c>
      <c r="GA298" s="14">
        <v>4.58</v>
      </c>
      <c r="GC298" s="14">
        <v>1.73</v>
      </c>
      <c r="GD298" s="14">
        <v>5</v>
      </c>
      <c r="GJ298" s="14">
        <v>1</v>
      </c>
      <c r="GM298" s="14">
        <v>7</v>
      </c>
      <c r="GN298" s="14">
        <v>1</v>
      </c>
      <c r="GT298" s="14">
        <v>1</v>
      </c>
      <c r="HC298" s="14">
        <v>1</v>
      </c>
      <c r="HG298" s="14">
        <v>1</v>
      </c>
      <c r="HL298" s="14">
        <v>1</v>
      </c>
      <c r="HO298" s="14">
        <v>2</v>
      </c>
      <c r="HP298" s="14">
        <v>2</v>
      </c>
      <c r="IA298" s="14">
        <v>1</v>
      </c>
      <c r="IC298" s="14">
        <v>1</v>
      </c>
      <c r="ID298" s="14">
        <v>15.21</v>
      </c>
      <c r="IE298" s="26">
        <f t="shared" si="21"/>
        <v>423.84999999999997</v>
      </c>
      <c r="IF298" s="27">
        <f t="shared" si="22"/>
        <v>151.67000000000002</v>
      </c>
      <c r="IG298" s="27">
        <f t="shared" si="23"/>
        <v>272.17999999999995</v>
      </c>
      <c r="IH298" s="26">
        <v>297.35279999999983</v>
      </c>
      <c r="II298" s="27">
        <v>105.61280000000002</v>
      </c>
      <c r="IJ298" s="27">
        <f t="shared" si="24"/>
        <v>191.73999999999981</v>
      </c>
    </row>
    <row r="299" spans="1:244" x14ac:dyDescent="0.2">
      <c r="A299" s="14" t="s">
        <v>308</v>
      </c>
      <c r="B299" s="14" t="str">
        <f t="shared" si="20"/>
        <v>40</v>
      </c>
      <c r="C299" s="14">
        <v>40037</v>
      </c>
      <c r="D299" s="14" t="s">
        <v>331</v>
      </c>
      <c r="F299" s="14">
        <v>0</v>
      </c>
      <c r="L299" s="14">
        <v>1.52</v>
      </c>
      <c r="M299" s="14">
        <v>1</v>
      </c>
      <c r="O299" s="14">
        <v>3</v>
      </c>
      <c r="AD299" s="14">
        <v>3</v>
      </c>
      <c r="AR299" s="14">
        <v>7.07</v>
      </c>
      <c r="BF299" s="14">
        <v>5.76</v>
      </c>
      <c r="BG299" s="14">
        <v>80.67</v>
      </c>
      <c r="BM299" s="14">
        <v>1</v>
      </c>
      <c r="CN299" s="14">
        <v>1</v>
      </c>
      <c r="CU299" s="14">
        <v>2.96</v>
      </c>
      <c r="CV299" s="14">
        <v>0</v>
      </c>
      <c r="DF299" s="14">
        <v>24.59</v>
      </c>
      <c r="DG299" s="14">
        <v>11.46</v>
      </c>
      <c r="DJ299" s="14">
        <v>8</v>
      </c>
      <c r="DK299" s="14">
        <v>18.73</v>
      </c>
      <c r="DL299" s="14">
        <v>34.700000000000003</v>
      </c>
      <c r="DM299" s="14">
        <v>7.91</v>
      </c>
      <c r="DO299" s="14">
        <v>11.01</v>
      </c>
      <c r="DR299" s="14">
        <v>16</v>
      </c>
      <c r="DT299" s="14">
        <v>17.89</v>
      </c>
      <c r="DX299" s="14">
        <v>1</v>
      </c>
      <c r="DZ299" s="14">
        <v>9.33</v>
      </c>
      <c r="EA299" s="14">
        <v>2</v>
      </c>
      <c r="EE299" s="14">
        <v>1.96</v>
      </c>
      <c r="EF299" s="14">
        <v>4.8600000000000003</v>
      </c>
      <c r="EG299" s="14">
        <v>8.32</v>
      </c>
      <c r="EH299" s="14">
        <v>1</v>
      </c>
      <c r="EK299" s="14">
        <v>2</v>
      </c>
      <c r="EL299" s="14">
        <v>25.97</v>
      </c>
      <c r="ET299" s="14">
        <v>1.95</v>
      </c>
      <c r="EW299" s="14">
        <v>2.79</v>
      </c>
      <c r="EZ299" s="14">
        <v>68.34</v>
      </c>
      <c r="FB299" s="14">
        <v>8.42</v>
      </c>
      <c r="FE299" s="14">
        <v>0</v>
      </c>
      <c r="FM299" s="14">
        <v>4.58</v>
      </c>
      <c r="FN299" s="14">
        <v>7</v>
      </c>
      <c r="FO299" s="14">
        <v>1</v>
      </c>
      <c r="FP299" s="14">
        <v>8</v>
      </c>
      <c r="FQ299" s="14">
        <v>1</v>
      </c>
      <c r="FU299" s="14">
        <v>1</v>
      </c>
      <c r="FW299" s="14">
        <v>0.66</v>
      </c>
      <c r="FX299" s="14">
        <v>2</v>
      </c>
      <c r="FY299" s="14">
        <v>1</v>
      </c>
      <c r="GA299" s="14">
        <v>3</v>
      </c>
      <c r="GC299" s="14">
        <v>7</v>
      </c>
      <c r="GD299" s="14">
        <v>7</v>
      </c>
      <c r="GH299" s="14">
        <v>1</v>
      </c>
      <c r="GJ299" s="14">
        <v>4.9800000000000004</v>
      </c>
      <c r="GL299" s="14">
        <v>1</v>
      </c>
      <c r="GN299" s="14">
        <v>1</v>
      </c>
      <c r="HC299" s="14">
        <v>1.86</v>
      </c>
      <c r="HD299" s="14">
        <v>1</v>
      </c>
      <c r="HL299" s="14">
        <v>1</v>
      </c>
      <c r="HO299" s="14">
        <v>1</v>
      </c>
      <c r="HP299" s="14">
        <v>0.92</v>
      </c>
      <c r="HR299" s="14">
        <v>0</v>
      </c>
      <c r="HS299" s="14">
        <v>4.25</v>
      </c>
      <c r="HU299" s="14">
        <v>25.099999999999998</v>
      </c>
      <c r="HW299" s="14">
        <v>2</v>
      </c>
      <c r="HZ299" s="14">
        <v>2.2200000000000002</v>
      </c>
      <c r="ID299" s="14">
        <v>8.5599999999999987</v>
      </c>
      <c r="IE299" s="26">
        <f t="shared" si="21"/>
        <v>494.34000000000009</v>
      </c>
      <c r="IF299" s="27">
        <f t="shared" si="22"/>
        <v>106.98</v>
      </c>
      <c r="IG299" s="27">
        <f t="shared" si="23"/>
        <v>387.36000000000007</v>
      </c>
      <c r="IH299" s="26">
        <v>432.28919999999999</v>
      </c>
      <c r="II299" s="27">
        <v>75.523200000000017</v>
      </c>
      <c r="IJ299" s="27">
        <f t="shared" si="24"/>
        <v>356.76599999999996</v>
      </c>
    </row>
    <row r="300" spans="1:244" x14ac:dyDescent="0.2">
      <c r="A300" s="14" t="s">
        <v>308</v>
      </c>
      <c r="B300" s="14" t="str">
        <f t="shared" si="20"/>
        <v>40</v>
      </c>
      <c r="C300" s="14">
        <v>40041</v>
      </c>
      <c r="D300" s="14" t="s">
        <v>332</v>
      </c>
      <c r="K300" s="14">
        <v>2</v>
      </c>
      <c r="L300" s="14">
        <v>18.559999999999999</v>
      </c>
      <c r="O300" s="14">
        <v>52.88</v>
      </c>
      <c r="P300" s="14">
        <v>5</v>
      </c>
      <c r="V300" s="14">
        <v>14.63</v>
      </c>
      <c r="W300" s="14">
        <v>70.449999999999989</v>
      </c>
      <c r="X300" s="14">
        <v>88.28</v>
      </c>
      <c r="Z300" s="14">
        <v>9.59</v>
      </c>
      <c r="AA300" s="14">
        <v>53.11</v>
      </c>
      <c r="AB300" s="14">
        <v>1928.4099999999999</v>
      </c>
      <c r="AC300" s="14">
        <v>1</v>
      </c>
      <c r="AD300" s="14">
        <v>28.990000000000002</v>
      </c>
      <c r="AG300" s="14">
        <v>8</v>
      </c>
      <c r="AL300" s="14">
        <v>110.62</v>
      </c>
      <c r="AM300" s="14">
        <v>19.34</v>
      </c>
      <c r="AQ300" s="14">
        <v>12.54</v>
      </c>
      <c r="AS300" s="14">
        <v>1</v>
      </c>
      <c r="BF300" s="14">
        <v>56.040000000000006</v>
      </c>
      <c r="BK300" s="14">
        <v>1</v>
      </c>
      <c r="BL300" s="14">
        <v>2</v>
      </c>
      <c r="BM300" s="14">
        <v>11.27</v>
      </c>
      <c r="BU300" s="14">
        <v>60.21</v>
      </c>
      <c r="CC300" s="14">
        <v>83.54</v>
      </c>
      <c r="CD300" s="14">
        <v>17.03</v>
      </c>
      <c r="CE300" s="14">
        <v>16.25</v>
      </c>
      <c r="CI300" s="14">
        <v>11.91</v>
      </c>
      <c r="CL300" s="14">
        <v>1</v>
      </c>
      <c r="CM300" s="14">
        <v>34.94</v>
      </c>
      <c r="CR300" s="14">
        <v>10.969999999999999</v>
      </c>
      <c r="CS300" s="14">
        <v>2</v>
      </c>
      <c r="CT300" s="14">
        <v>28.61</v>
      </c>
      <c r="CV300" s="14">
        <v>0</v>
      </c>
      <c r="DA300" s="14">
        <v>2</v>
      </c>
      <c r="DE300" s="14">
        <v>0</v>
      </c>
      <c r="DF300" s="14">
        <v>30.52</v>
      </c>
      <c r="DG300" s="14">
        <v>2.58</v>
      </c>
      <c r="DI300" s="14">
        <v>1.57</v>
      </c>
      <c r="DK300" s="14">
        <v>97.82</v>
      </c>
      <c r="DL300" s="14">
        <v>186.11</v>
      </c>
      <c r="DM300" s="14">
        <v>25.57</v>
      </c>
      <c r="DN300" s="14">
        <v>4.7300000000000004</v>
      </c>
      <c r="DO300" s="14">
        <v>30.580000000000002</v>
      </c>
      <c r="DP300" s="14">
        <v>2.41</v>
      </c>
      <c r="DQ300" s="14">
        <v>1</v>
      </c>
      <c r="DR300" s="14">
        <v>80.12</v>
      </c>
      <c r="DT300" s="14">
        <v>102.83000000000001</v>
      </c>
      <c r="DU300" s="14">
        <v>70.039999999999992</v>
      </c>
      <c r="DW300" s="14">
        <v>22.05</v>
      </c>
      <c r="DX300" s="14">
        <v>11.35</v>
      </c>
      <c r="DY300" s="14">
        <v>13</v>
      </c>
      <c r="DZ300" s="14">
        <v>66.290000000000006</v>
      </c>
      <c r="EA300" s="14">
        <v>61.14</v>
      </c>
      <c r="EC300" s="14">
        <v>1</v>
      </c>
      <c r="ED300" s="14">
        <v>23.06</v>
      </c>
      <c r="EE300" s="14">
        <v>11.51</v>
      </c>
      <c r="EF300" s="14">
        <v>182.93</v>
      </c>
      <c r="EG300" s="14">
        <v>32.65</v>
      </c>
      <c r="EH300" s="14">
        <v>2</v>
      </c>
      <c r="EK300" s="14">
        <v>5.25</v>
      </c>
      <c r="EL300" s="14">
        <v>42.92</v>
      </c>
      <c r="ES300" s="14">
        <v>6</v>
      </c>
      <c r="ET300" s="14">
        <v>17</v>
      </c>
      <c r="EU300" s="14">
        <v>3.75</v>
      </c>
      <c r="EV300" s="14">
        <v>132.55000000000001</v>
      </c>
      <c r="EW300" s="14">
        <v>8.4499999999999993</v>
      </c>
      <c r="EX300" s="14">
        <v>3.57</v>
      </c>
      <c r="EZ300" s="14">
        <v>131.27000000000001</v>
      </c>
      <c r="FB300" s="14">
        <v>71.55</v>
      </c>
      <c r="FC300" s="14">
        <v>8</v>
      </c>
      <c r="FD300" s="14">
        <v>5.71</v>
      </c>
      <c r="FL300" s="14">
        <v>1.06</v>
      </c>
      <c r="FM300" s="14">
        <v>9.83</v>
      </c>
      <c r="FN300" s="14">
        <v>16.95</v>
      </c>
      <c r="FP300" s="14">
        <v>62</v>
      </c>
      <c r="FQ300" s="14">
        <v>5.83</v>
      </c>
      <c r="FT300" s="14">
        <v>4.83</v>
      </c>
      <c r="FU300" s="14">
        <v>8</v>
      </c>
      <c r="FV300" s="14">
        <v>0</v>
      </c>
      <c r="FW300" s="14">
        <v>30</v>
      </c>
      <c r="FX300" s="14">
        <v>105.14</v>
      </c>
      <c r="FY300" s="14">
        <v>13.61</v>
      </c>
      <c r="FZ300" s="14">
        <v>21.130000000000003</v>
      </c>
      <c r="GA300" s="14">
        <v>49.7</v>
      </c>
      <c r="GB300" s="14">
        <v>3</v>
      </c>
      <c r="GC300" s="14">
        <v>13.15</v>
      </c>
      <c r="GD300" s="14">
        <v>38.979999999999997</v>
      </c>
      <c r="GE300" s="14">
        <v>0</v>
      </c>
      <c r="GH300" s="14">
        <v>2.64</v>
      </c>
      <c r="GI300" s="14">
        <v>2.06</v>
      </c>
      <c r="GJ300" s="14">
        <v>28.43</v>
      </c>
      <c r="GK300" s="14">
        <v>7.79</v>
      </c>
      <c r="GL300" s="14">
        <v>0.83</v>
      </c>
      <c r="GM300" s="14">
        <v>13.84</v>
      </c>
      <c r="GN300" s="14">
        <v>3</v>
      </c>
      <c r="GO300" s="14">
        <v>0</v>
      </c>
      <c r="GQ300" s="14">
        <v>1</v>
      </c>
      <c r="GT300" s="14">
        <v>2.65</v>
      </c>
      <c r="GV300" s="14">
        <v>9.59</v>
      </c>
      <c r="GX300" s="14">
        <v>1</v>
      </c>
      <c r="HB300" s="14">
        <v>23.48</v>
      </c>
      <c r="HC300" s="14">
        <v>0.9</v>
      </c>
      <c r="HD300" s="14">
        <v>1</v>
      </c>
      <c r="HF300" s="14">
        <v>1</v>
      </c>
      <c r="HG300" s="14">
        <v>3.96</v>
      </c>
      <c r="HJ300" s="14">
        <v>0</v>
      </c>
      <c r="HL300" s="14">
        <v>7.48</v>
      </c>
      <c r="HO300" s="14">
        <v>46.11</v>
      </c>
      <c r="HP300" s="14">
        <v>25.189999999999998</v>
      </c>
      <c r="HS300" s="14">
        <v>73.8</v>
      </c>
      <c r="HU300" s="14">
        <v>2.95</v>
      </c>
      <c r="HV300" s="14">
        <v>46.21</v>
      </c>
      <c r="HW300" s="14">
        <v>4</v>
      </c>
      <c r="HY300" s="14">
        <v>3</v>
      </c>
      <c r="HZ300" s="14">
        <v>9.41</v>
      </c>
      <c r="IA300" s="14">
        <v>35.44</v>
      </c>
      <c r="IB300" s="14">
        <v>2</v>
      </c>
      <c r="IC300" s="14">
        <v>8</v>
      </c>
      <c r="ID300" s="14">
        <v>81.28</v>
      </c>
      <c r="IE300" s="26">
        <f t="shared" si="21"/>
        <v>5093.2999999999975</v>
      </c>
      <c r="IF300" s="27">
        <f t="shared" si="22"/>
        <v>2763.1699999999996</v>
      </c>
      <c r="IG300" s="27">
        <f t="shared" si="23"/>
        <v>2330.1299999999978</v>
      </c>
      <c r="IH300" s="26">
        <v>3812.2704000000008</v>
      </c>
      <c r="II300" s="27">
        <v>1948.5864000000004</v>
      </c>
      <c r="IJ300" s="27">
        <f t="shared" si="24"/>
        <v>1863.6840000000004</v>
      </c>
    </row>
    <row r="301" spans="1:244" x14ac:dyDescent="0.2">
      <c r="A301" s="14" t="s">
        <v>308</v>
      </c>
      <c r="B301" s="14" t="str">
        <f t="shared" si="20"/>
        <v>40</v>
      </c>
      <c r="C301" s="14">
        <v>40043</v>
      </c>
      <c r="D301" s="14" t="s">
        <v>333</v>
      </c>
      <c r="I301" s="14">
        <v>900.77</v>
      </c>
      <c r="O301" s="14">
        <v>19.309999999999999</v>
      </c>
      <c r="X301" s="14">
        <v>1</v>
      </c>
      <c r="AD301" s="14">
        <v>22.97</v>
      </c>
      <c r="AG301" s="14">
        <v>42.2</v>
      </c>
      <c r="BK301" s="14">
        <v>0</v>
      </c>
      <c r="BM301" s="14">
        <v>84.07</v>
      </c>
      <c r="BS301" s="14">
        <v>26.4</v>
      </c>
      <c r="CP301" s="14">
        <v>2</v>
      </c>
      <c r="CR301" s="14">
        <v>1</v>
      </c>
      <c r="CT301" s="14">
        <v>1</v>
      </c>
      <c r="CV301" s="14">
        <v>5.0199999999999996</v>
      </c>
      <c r="CY301" s="14">
        <v>37.54</v>
      </c>
      <c r="DF301" s="14">
        <v>12.44</v>
      </c>
      <c r="DG301" s="14">
        <v>22.72</v>
      </c>
      <c r="DJ301" s="14">
        <v>5</v>
      </c>
      <c r="DK301" s="14">
        <v>30</v>
      </c>
      <c r="DL301" s="14">
        <v>11</v>
      </c>
      <c r="DM301" s="14">
        <v>2</v>
      </c>
      <c r="DN301" s="14">
        <v>1</v>
      </c>
      <c r="DO301" s="14">
        <v>12.95</v>
      </c>
      <c r="DP301" s="14">
        <v>2</v>
      </c>
      <c r="DR301" s="14">
        <v>10.63</v>
      </c>
      <c r="DS301" s="14">
        <v>12.03</v>
      </c>
      <c r="DT301" s="14">
        <v>32.619999999999997</v>
      </c>
      <c r="DW301" s="14">
        <v>1</v>
      </c>
      <c r="DX301" s="14">
        <v>2</v>
      </c>
      <c r="DZ301" s="14">
        <v>23.880000000000003</v>
      </c>
      <c r="EA301" s="14">
        <v>16.079999999999998</v>
      </c>
      <c r="EB301" s="14">
        <v>2</v>
      </c>
      <c r="EC301" s="14">
        <v>2</v>
      </c>
      <c r="ED301" s="14">
        <v>16.060000000000002</v>
      </c>
      <c r="EE301" s="14">
        <v>3</v>
      </c>
      <c r="EF301" s="14">
        <v>17</v>
      </c>
      <c r="EG301" s="14">
        <v>6</v>
      </c>
      <c r="EH301" s="14">
        <v>2.58</v>
      </c>
      <c r="EK301" s="14">
        <v>1.57</v>
      </c>
      <c r="EL301" s="14">
        <v>15.67</v>
      </c>
      <c r="ET301" s="14">
        <v>7</v>
      </c>
      <c r="EV301" s="14">
        <v>15.96</v>
      </c>
      <c r="EW301" s="14">
        <v>16.34</v>
      </c>
      <c r="EX301" s="14">
        <v>0</v>
      </c>
      <c r="EZ301" s="14">
        <v>43.629999999999995</v>
      </c>
      <c r="FA301" s="14">
        <v>4.8</v>
      </c>
      <c r="FB301" s="14">
        <v>27.87</v>
      </c>
      <c r="FC301" s="14">
        <v>1</v>
      </c>
      <c r="FM301" s="14">
        <v>4</v>
      </c>
      <c r="FN301" s="14">
        <v>1</v>
      </c>
      <c r="FP301" s="14">
        <v>17.3</v>
      </c>
      <c r="FT301" s="14">
        <v>2</v>
      </c>
      <c r="FU301" s="14">
        <v>3</v>
      </c>
      <c r="FW301" s="14">
        <v>1</v>
      </c>
      <c r="FX301" s="14">
        <v>8</v>
      </c>
      <c r="GA301" s="14">
        <v>4</v>
      </c>
      <c r="GC301" s="14">
        <v>3</v>
      </c>
      <c r="GD301" s="14">
        <v>18</v>
      </c>
      <c r="GF301" s="14">
        <v>1</v>
      </c>
      <c r="GJ301" s="14">
        <v>3</v>
      </c>
      <c r="GK301" s="14">
        <v>3</v>
      </c>
      <c r="GM301" s="14">
        <v>3</v>
      </c>
      <c r="GN301" s="14">
        <v>1</v>
      </c>
      <c r="GT301" s="14">
        <v>1</v>
      </c>
      <c r="GW301" s="14">
        <v>2</v>
      </c>
      <c r="HB301" s="14">
        <v>3</v>
      </c>
      <c r="HC301" s="14">
        <v>1</v>
      </c>
      <c r="HD301" s="14">
        <v>1</v>
      </c>
      <c r="HG301" s="14">
        <v>1</v>
      </c>
      <c r="HO301" s="14">
        <v>11</v>
      </c>
      <c r="HP301" s="14">
        <v>2</v>
      </c>
      <c r="HS301" s="14">
        <v>8.83</v>
      </c>
      <c r="HU301" s="14">
        <v>3.96</v>
      </c>
      <c r="HV301" s="14">
        <v>72.790000000000006</v>
      </c>
      <c r="IA301" s="14">
        <v>1</v>
      </c>
      <c r="ID301" s="14">
        <v>28.96</v>
      </c>
      <c r="IE301" s="26">
        <f t="shared" si="21"/>
        <v>1732.9499999999998</v>
      </c>
      <c r="IF301" s="27">
        <f t="shared" si="22"/>
        <v>1143.28</v>
      </c>
      <c r="IG301" s="27">
        <f t="shared" si="23"/>
        <v>589.66999999999985</v>
      </c>
      <c r="IH301" s="26">
        <v>1937.9040000000014</v>
      </c>
      <c r="II301" s="27">
        <v>1410.3720000000003</v>
      </c>
      <c r="IJ301" s="27">
        <f t="shared" si="24"/>
        <v>527.53200000000106</v>
      </c>
    </row>
    <row r="302" spans="1:244" x14ac:dyDescent="0.2">
      <c r="A302" s="14" t="s">
        <v>308</v>
      </c>
      <c r="B302" s="14" t="str">
        <f t="shared" si="20"/>
        <v>40</v>
      </c>
      <c r="C302" s="14">
        <v>40044</v>
      </c>
      <c r="D302" s="14" t="s">
        <v>334</v>
      </c>
      <c r="F302" s="14">
        <v>3.52</v>
      </c>
      <c r="I302" s="14">
        <v>2</v>
      </c>
      <c r="O302" s="14">
        <v>39.629999999999995</v>
      </c>
      <c r="X302" s="14">
        <v>4</v>
      </c>
      <c r="AB302" s="14">
        <v>23.02</v>
      </c>
      <c r="AN302" s="14">
        <v>1</v>
      </c>
      <c r="AY302" s="14">
        <v>4</v>
      </c>
      <c r="BF302" s="14">
        <v>5.16</v>
      </c>
      <c r="BJ302" s="14">
        <v>11</v>
      </c>
      <c r="BK302" s="14">
        <v>38.22</v>
      </c>
      <c r="BL302" s="14">
        <v>7.47</v>
      </c>
      <c r="BM302" s="14">
        <v>14.11</v>
      </c>
      <c r="BU302" s="14">
        <v>4</v>
      </c>
      <c r="BW302" s="14">
        <v>103.51</v>
      </c>
      <c r="BZ302" s="14">
        <v>0.57999999999999996</v>
      </c>
      <c r="CB302" s="14">
        <v>69.760000000000005</v>
      </c>
      <c r="CC302" s="14">
        <v>5.12</v>
      </c>
      <c r="CE302" s="14">
        <v>2</v>
      </c>
      <c r="CM302" s="14">
        <v>2</v>
      </c>
      <c r="CN302" s="14">
        <v>1</v>
      </c>
      <c r="CR302" s="14">
        <v>3</v>
      </c>
      <c r="CT302" s="14">
        <v>3</v>
      </c>
      <c r="CV302" s="14">
        <v>13</v>
      </c>
      <c r="CW302" s="14">
        <v>3</v>
      </c>
      <c r="DF302" s="14">
        <v>17.809999999999999</v>
      </c>
      <c r="DI302" s="14">
        <v>14.12</v>
      </c>
      <c r="DJ302" s="14">
        <v>1</v>
      </c>
      <c r="DK302" s="14">
        <v>13.39</v>
      </c>
      <c r="DL302" s="14">
        <v>47.27</v>
      </c>
      <c r="DM302" s="14">
        <v>10.4</v>
      </c>
      <c r="DN302" s="14">
        <v>1</v>
      </c>
      <c r="DO302" s="14">
        <v>4</v>
      </c>
      <c r="DQ302" s="14">
        <v>1</v>
      </c>
      <c r="DR302" s="14">
        <v>10.73</v>
      </c>
      <c r="DX302" s="14">
        <v>3.5</v>
      </c>
      <c r="DZ302" s="14">
        <v>13</v>
      </c>
      <c r="EA302" s="14">
        <v>20.43</v>
      </c>
      <c r="ED302" s="14">
        <v>7.88</v>
      </c>
      <c r="EE302" s="14">
        <v>2</v>
      </c>
      <c r="EF302" s="14">
        <v>18.240000000000002</v>
      </c>
      <c r="EG302" s="14">
        <v>2</v>
      </c>
      <c r="EK302" s="14">
        <v>27.45</v>
      </c>
      <c r="EL302" s="14">
        <v>45.760000000000005</v>
      </c>
      <c r="ES302" s="14">
        <v>1</v>
      </c>
      <c r="ET302" s="14">
        <v>3</v>
      </c>
      <c r="EZ302" s="14">
        <v>45.95</v>
      </c>
      <c r="FB302" s="14">
        <v>24.87</v>
      </c>
      <c r="FN302" s="14">
        <v>6.5400000000000009</v>
      </c>
      <c r="FP302" s="14">
        <v>58.97</v>
      </c>
      <c r="FU302" s="14">
        <v>5</v>
      </c>
      <c r="FW302" s="14">
        <v>1.5</v>
      </c>
      <c r="FX302" s="14">
        <v>11</v>
      </c>
      <c r="FY302" s="14">
        <v>1</v>
      </c>
      <c r="GA302" s="14">
        <v>8</v>
      </c>
      <c r="GC302" s="14">
        <v>1</v>
      </c>
      <c r="GD302" s="14">
        <v>18.829999999999998</v>
      </c>
      <c r="GJ302" s="14">
        <v>1</v>
      </c>
      <c r="GK302" s="14">
        <v>1.0900000000000001</v>
      </c>
      <c r="GL302" s="14">
        <v>1</v>
      </c>
      <c r="GM302" s="14">
        <v>2</v>
      </c>
      <c r="GT302" s="14">
        <v>2.33</v>
      </c>
      <c r="GV302" s="14">
        <v>3.67</v>
      </c>
      <c r="GW302" s="14">
        <v>6.11</v>
      </c>
      <c r="HC302" s="14">
        <v>1.89</v>
      </c>
      <c r="HD302" s="14">
        <v>6</v>
      </c>
      <c r="HG302" s="14">
        <v>1</v>
      </c>
      <c r="HO302" s="14">
        <v>8.3999999999999986</v>
      </c>
      <c r="HP302" s="14">
        <v>4</v>
      </c>
      <c r="HW302" s="14">
        <v>4.4000000000000004</v>
      </c>
      <c r="IA302" s="14">
        <v>1</v>
      </c>
      <c r="IB302" s="14">
        <v>0.83</v>
      </c>
      <c r="IC302" s="14">
        <v>3</v>
      </c>
      <c r="ID302" s="14">
        <v>47.67</v>
      </c>
      <c r="IE302" s="26">
        <f t="shared" si="21"/>
        <v>906.13</v>
      </c>
      <c r="IF302" s="27">
        <f t="shared" si="22"/>
        <v>359.57999999999993</v>
      </c>
      <c r="IG302" s="27">
        <f t="shared" si="23"/>
        <v>546.55000000000007</v>
      </c>
      <c r="IH302" s="26">
        <v>694.78479999999968</v>
      </c>
      <c r="II302" s="27">
        <v>317.59680000000003</v>
      </c>
      <c r="IJ302" s="27">
        <f t="shared" si="24"/>
        <v>377.18799999999965</v>
      </c>
    </row>
    <row r="303" spans="1:244" x14ac:dyDescent="0.2">
      <c r="A303" s="14" t="s">
        <v>308</v>
      </c>
      <c r="B303" s="14" t="str">
        <f t="shared" si="20"/>
        <v>40</v>
      </c>
      <c r="C303" s="14">
        <v>40045</v>
      </c>
      <c r="D303" s="14" t="s">
        <v>335</v>
      </c>
      <c r="I303" s="14">
        <v>23.63</v>
      </c>
      <c r="M303" s="14">
        <v>26.68</v>
      </c>
      <c r="N303" s="14">
        <v>2</v>
      </c>
      <c r="O303" s="14">
        <v>17.52</v>
      </c>
      <c r="P303" s="14">
        <v>5.42</v>
      </c>
      <c r="R303" s="14">
        <v>8.66</v>
      </c>
      <c r="U303" s="14">
        <v>1</v>
      </c>
      <c r="V303" s="14">
        <v>1</v>
      </c>
      <c r="W303" s="14">
        <v>3.7</v>
      </c>
      <c r="X303" s="14">
        <v>142.19999999999999</v>
      </c>
      <c r="AA303" s="14">
        <v>13.2</v>
      </c>
      <c r="AB303" s="14">
        <v>297.2</v>
      </c>
      <c r="AC303" s="14">
        <v>1</v>
      </c>
      <c r="AD303" s="14">
        <v>39.950000000000003</v>
      </c>
      <c r="AF303" s="14">
        <v>11.21</v>
      </c>
      <c r="AG303" s="14">
        <v>34.159999999999997</v>
      </c>
      <c r="AQ303" s="14">
        <v>20.82</v>
      </c>
      <c r="AR303" s="14">
        <v>87.49</v>
      </c>
      <c r="AS303" s="14">
        <v>3.97</v>
      </c>
      <c r="AX303" s="14">
        <v>6.24</v>
      </c>
      <c r="AY303" s="14">
        <v>6.48</v>
      </c>
      <c r="BF303" s="14">
        <v>179.33999999999997</v>
      </c>
      <c r="BK303" s="14">
        <v>38.450000000000003</v>
      </c>
      <c r="BM303" s="14">
        <v>19.55</v>
      </c>
      <c r="BU303" s="14">
        <v>31.25</v>
      </c>
      <c r="BX303" s="14">
        <v>14.8</v>
      </c>
      <c r="CB303" s="14">
        <v>10.39</v>
      </c>
      <c r="CC303" s="14">
        <v>12.85</v>
      </c>
      <c r="CD303" s="14">
        <v>23.84</v>
      </c>
      <c r="CE303" s="14">
        <v>11.92</v>
      </c>
      <c r="CL303" s="14">
        <v>2</v>
      </c>
      <c r="CM303" s="14">
        <v>31.060000000000002</v>
      </c>
      <c r="CN303" s="14">
        <v>13.44</v>
      </c>
      <c r="CQ303" s="14">
        <v>1</v>
      </c>
      <c r="CR303" s="14">
        <v>1</v>
      </c>
      <c r="CS303" s="14">
        <v>1.5</v>
      </c>
      <c r="CT303" s="14">
        <v>5.08</v>
      </c>
      <c r="CU303" s="14">
        <v>6.89</v>
      </c>
      <c r="CV303" s="14">
        <v>6.5</v>
      </c>
      <c r="CW303" s="14">
        <v>2</v>
      </c>
      <c r="CY303" s="14">
        <v>6</v>
      </c>
      <c r="DA303" s="14">
        <v>121.76</v>
      </c>
      <c r="DF303" s="14">
        <v>90.15</v>
      </c>
      <c r="DK303" s="14">
        <v>121</v>
      </c>
      <c r="DL303" s="14">
        <v>174.24</v>
      </c>
      <c r="DM303" s="14">
        <v>44.150000000000006</v>
      </c>
      <c r="DN303" s="14">
        <v>25.58</v>
      </c>
      <c r="DO303" s="14">
        <v>73.08</v>
      </c>
      <c r="DP303" s="14">
        <v>42.11</v>
      </c>
      <c r="DQ303" s="14">
        <v>10</v>
      </c>
      <c r="DR303" s="14">
        <v>76.66</v>
      </c>
      <c r="DT303" s="14">
        <v>154.22999999999999</v>
      </c>
      <c r="DU303" s="14">
        <v>84.18</v>
      </c>
      <c r="DV303" s="14">
        <v>2.92</v>
      </c>
      <c r="DW303" s="14">
        <v>79.209999999999994</v>
      </c>
      <c r="DX303" s="14">
        <v>98.52000000000001</v>
      </c>
      <c r="DY303" s="14">
        <v>17</v>
      </c>
      <c r="DZ303" s="14">
        <v>554.74</v>
      </c>
      <c r="EA303" s="14">
        <v>74.14</v>
      </c>
      <c r="EB303" s="14">
        <v>24.89</v>
      </c>
      <c r="EC303" s="14">
        <v>23.6</v>
      </c>
      <c r="ED303" s="14">
        <v>201.91</v>
      </c>
      <c r="EE303" s="14">
        <v>157.09</v>
      </c>
      <c r="EF303" s="14">
        <v>565.04</v>
      </c>
      <c r="EG303" s="14">
        <v>73.12</v>
      </c>
      <c r="EH303" s="14">
        <v>15.2</v>
      </c>
      <c r="EK303" s="14">
        <v>4.0600000000000005</v>
      </c>
      <c r="EL303" s="14">
        <v>88.22</v>
      </c>
      <c r="ER303" s="14">
        <v>1</v>
      </c>
      <c r="ES303" s="14">
        <v>2.8</v>
      </c>
      <c r="ET303" s="14">
        <v>38.22</v>
      </c>
      <c r="EV303" s="14">
        <v>13.2</v>
      </c>
      <c r="EW303" s="14">
        <v>8.3099999999999987</v>
      </c>
      <c r="EX303" s="14">
        <v>30.83</v>
      </c>
      <c r="EZ303" s="14">
        <v>323.96999999999997</v>
      </c>
      <c r="FA303" s="14">
        <v>5.7</v>
      </c>
      <c r="FB303" s="14">
        <v>138.54</v>
      </c>
      <c r="FE303" s="14">
        <v>23.56</v>
      </c>
      <c r="FF303" s="14">
        <v>6</v>
      </c>
      <c r="FG303" s="14">
        <v>8.91</v>
      </c>
      <c r="FH303" s="14">
        <v>2</v>
      </c>
      <c r="FM303" s="14">
        <v>11.42</v>
      </c>
      <c r="FN303" s="14">
        <v>44.31</v>
      </c>
      <c r="FP303" s="14">
        <v>102.91</v>
      </c>
      <c r="FQ303" s="14">
        <v>1</v>
      </c>
      <c r="FT303" s="14">
        <v>10.58</v>
      </c>
      <c r="FU303" s="14">
        <v>43.59</v>
      </c>
      <c r="FW303" s="14">
        <v>32.9</v>
      </c>
      <c r="FX303" s="14">
        <v>148.04</v>
      </c>
      <c r="FY303" s="14">
        <v>18.54</v>
      </c>
      <c r="FZ303" s="14">
        <v>45.49</v>
      </c>
      <c r="GA303" s="14">
        <v>102.86999999999999</v>
      </c>
      <c r="GC303" s="14">
        <v>18.02</v>
      </c>
      <c r="GD303" s="14">
        <v>77.97999999999999</v>
      </c>
      <c r="GG303" s="14">
        <v>2</v>
      </c>
      <c r="GH303" s="14">
        <v>4</v>
      </c>
      <c r="GJ303" s="14">
        <v>15.59</v>
      </c>
      <c r="GK303" s="14">
        <v>5</v>
      </c>
      <c r="GM303" s="14">
        <v>16.75</v>
      </c>
      <c r="GN303" s="14">
        <v>5</v>
      </c>
      <c r="GQ303" s="14">
        <v>11.25</v>
      </c>
      <c r="GT303" s="14">
        <v>1.28</v>
      </c>
      <c r="GV303" s="14">
        <v>9.76</v>
      </c>
      <c r="GX303" s="14">
        <v>1</v>
      </c>
      <c r="HB303" s="14">
        <v>132.13</v>
      </c>
      <c r="HC303" s="14">
        <v>7.17</v>
      </c>
      <c r="HF303" s="14">
        <v>1.8</v>
      </c>
      <c r="HG303" s="14">
        <v>30.740000000000002</v>
      </c>
      <c r="HL303" s="14">
        <v>21.68</v>
      </c>
      <c r="HO303" s="14">
        <v>69.64</v>
      </c>
      <c r="HP303" s="14">
        <v>26.98</v>
      </c>
      <c r="HS303" s="14">
        <v>29.020000000000003</v>
      </c>
      <c r="HU303" s="14">
        <v>7.61</v>
      </c>
      <c r="HV303" s="14">
        <v>2.04</v>
      </c>
      <c r="HW303" s="14">
        <v>6</v>
      </c>
      <c r="HY303" s="14">
        <v>2.58</v>
      </c>
      <c r="HZ303" s="14">
        <v>6.29</v>
      </c>
      <c r="IA303" s="14">
        <v>12.18</v>
      </c>
      <c r="IB303" s="14">
        <v>3</v>
      </c>
      <c r="IC303" s="14">
        <v>7</v>
      </c>
      <c r="ID303" s="14">
        <v>178.32999999999998</v>
      </c>
      <c r="IE303" s="26">
        <f t="shared" si="21"/>
        <v>6045.7000000000007</v>
      </c>
      <c r="IF303" s="27">
        <f t="shared" si="22"/>
        <v>1294.1500000000001</v>
      </c>
      <c r="IG303" s="27">
        <f t="shared" si="23"/>
        <v>4751.5500000000011</v>
      </c>
      <c r="IH303" s="26">
        <v>4638.8031999999985</v>
      </c>
      <c r="II303" s="27">
        <v>1161.2632000000001</v>
      </c>
      <c r="IJ303" s="27">
        <f t="shared" si="24"/>
        <v>3477.5399999999981</v>
      </c>
    </row>
    <row r="304" spans="1:244" x14ac:dyDescent="0.2">
      <c r="A304" s="14" t="s">
        <v>308</v>
      </c>
      <c r="B304" s="14" t="str">
        <f t="shared" si="20"/>
        <v>40</v>
      </c>
      <c r="C304" s="14">
        <v>40046</v>
      </c>
      <c r="D304" s="14" t="s">
        <v>336</v>
      </c>
      <c r="M304" s="14">
        <v>14.629999999999999</v>
      </c>
      <c r="N304" s="14">
        <v>1.33</v>
      </c>
      <c r="O304" s="14">
        <v>9.8000000000000007</v>
      </c>
      <c r="W304" s="14">
        <v>4.28</v>
      </c>
      <c r="X304" s="14">
        <v>6.68</v>
      </c>
      <c r="Z304" s="14">
        <v>7.6</v>
      </c>
      <c r="AB304" s="14">
        <v>8.67</v>
      </c>
      <c r="AD304" s="14">
        <v>3</v>
      </c>
      <c r="AV304" s="14">
        <v>2</v>
      </c>
      <c r="BF304" s="14">
        <v>1</v>
      </c>
      <c r="BM304" s="14">
        <v>9.16</v>
      </c>
      <c r="BN304" s="14">
        <v>8</v>
      </c>
      <c r="BU304" s="14">
        <v>1</v>
      </c>
      <c r="BZ304" s="14">
        <v>2</v>
      </c>
      <c r="CL304" s="14">
        <v>1</v>
      </c>
      <c r="CM304" s="14">
        <v>1</v>
      </c>
      <c r="CN304" s="14">
        <v>1</v>
      </c>
      <c r="CR304" s="14">
        <v>9.94</v>
      </c>
      <c r="CT304" s="14">
        <v>3</v>
      </c>
      <c r="CU304" s="14">
        <v>2</v>
      </c>
      <c r="CV304" s="14">
        <v>0</v>
      </c>
      <c r="DA304" s="14">
        <v>4</v>
      </c>
      <c r="DB304" s="14">
        <v>64.41</v>
      </c>
      <c r="DD304" s="14">
        <v>1</v>
      </c>
      <c r="DE304" s="14">
        <v>0</v>
      </c>
      <c r="DF304" s="14">
        <v>7.64</v>
      </c>
      <c r="DG304" s="14">
        <v>10.5</v>
      </c>
      <c r="DJ304" s="14">
        <v>9.91</v>
      </c>
      <c r="DK304" s="14">
        <v>26.560000000000002</v>
      </c>
      <c r="DL304" s="14">
        <v>20.490000000000002</v>
      </c>
      <c r="DO304" s="14">
        <v>9</v>
      </c>
      <c r="DR304" s="14">
        <v>7.24</v>
      </c>
      <c r="DS304" s="14">
        <v>1</v>
      </c>
      <c r="DT304" s="14">
        <v>5.33</v>
      </c>
      <c r="DU304" s="14">
        <v>0</v>
      </c>
      <c r="DW304" s="14">
        <v>5.21</v>
      </c>
      <c r="DX304" s="14">
        <v>2</v>
      </c>
      <c r="DZ304" s="14">
        <v>6.08</v>
      </c>
      <c r="EA304" s="14">
        <v>6</v>
      </c>
      <c r="ED304" s="14">
        <v>11.79</v>
      </c>
      <c r="EE304" s="14">
        <v>2</v>
      </c>
      <c r="EF304" s="14">
        <v>16.55</v>
      </c>
      <c r="EG304" s="14">
        <v>10.059999999999999</v>
      </c>
      <c r="EH304" s="14">
        <v>3.29</v>
      </c>
      <c r="EL304" s="14">
        <v>50.88</v>
      </c>
      <c r="ES304" s="14">
        <v>1</v>
      </c>
      <c r="ET304" s="14">
        <v>2</v>
      </c>
      <c r="EW304" s="14">
        <v>2</v>
      </c>
      <c r="EZ304" s="14">
        <v>59.230000000000004</v>
      </c>
      <c r="FA304" s="14">
        <v>0.89</v>
      </c>
      <c r="FB304" s="14">
        <v>6.88</v>
      </c>
      <c r="FM304" s="14">
        <v>1</v>
      </c>
      <c r="FP304" s="14">
        <v>6</v>
      </c>
      <c r="FU304" s="14">
        <v>4.5199999999999996</v>
      </c>
      <c r="FW304" s="14">
        <v>0.5</v>
      </c>
      <c r="FX304" s="14">
        <v>16</v>
      </c>
      <c r="FY304" s="14">
        <v>1</v>
      </c>
      <c r="FZ304" s="14">
        <v>6</v>
      </c>
      <c r="GA304" s="14">
        <v>2.39</v>
      </c>
      <c r="GC304" s="14">
        <v>3</v>
      </c>
      <c r="GD304" s="14">
        <v>9.64</v>
      </c>
      <c r="GM304" s="14">
        <v>5</v>
      </c>
      <c r="GN304" s="14">
        <v>1</v>
      </c>
      <c r="GQ304" s="14">
        <v>2</v>
      </c>
      <c r="GW304" s="14">
        <v>2</v>
      </c>
      <c r="GZ304" s="14">
        <v>2.08</v>
      </c>
      <c r="HB304" s="14">
        <v>4</v>
      </c>
      <c r="HD304" s="14">
        <v>1</v>
      </c>
      <c r="HG304" s="14">
        <v>1</v>
      </c>
      <c r="HO304" s="14">
        <v>6</v>
      </c>
      <c r="HP304" s="14">
        <v>1</v>
      </c>
      <c r="HV304" s="14">
        <v>110.57</v>
      </c>
      <c r="HW304" s="14">
        <v>1</v>
      </c>
      <c r="IA304" s="14">
        <v>3.05</v>
      </c>
      <c r="ID304" s="14">
        <v>12.29</v>
      </c>
      <c r="IE304" s="26">
        <f t="shared" si="21"/>
        <v>652.06999999999994</v>
      </c>
      <c r="IF304" s="27">
        <f t="shared" si="22"/>
        <v>166.5</v>
      </c>
      <c r="IG304" s="27">
        <f t="shared" si="23"/>
        <v>485.56999999999994</v>
      </c>
      <c r="IH304" s="26">
        <v>628.80799999999988</v>
      </c>
      <c r="II304" s="27">
        <v>264.012</v>
      </c>
      <c r="IJ304" s="27">
        <f t="shared" si="24"/>
        <v>364.79599999999988</v>
      </c>
    </row>
    <row r="305" spans="1:244" x14ac:dyDescent="0.2">
      <c r="A305" s="14" t="s">
        <v>308</v>
      </c>
      <c r="B305" s="14" t="str">
        <f t="shared" si="20"/>
        <v>40</v>
      </c>
      <c r="C305" s="14">
        <v>40049</v>
      </c>
      <c r="D305" s="14" t="s">
        <v>337</v>
      </c>
      <c r="O305" s="14">
        <v>6</v>
      </c>
      <c r="AB305" s="14">
        <v>57.88</v>
      </c>
      <c r="BK305" s="14">
        <v>59.34</v>
      </c>
      <c r="BN305" s="14">
        <v>19.86</v>
      </c>
      <c r="DJ305" s="14">
        <v>1</v>
      </c>
      <c r="DK305" s="14">
        <v>3</v>
      </c>
      <c r="DL305" s="14">
        <v>9.83</v>
      </c>
      <c r="DO305" s="14">
        <v>2.96</v>
      </c>
      <c r="DR305" s="14">
        <v>2</v>
      </c>
      <c r="DT305" s="14">
        <v>1</v>
      </c>
      <c r="DU305" s="14">
        <v>0.73</v>
      </c>
      <c r="EA305" s="14">
        <v>11.42</v>
      </c>
      <c r="EB305" s="14">
        <v>1</v>
      </c>
      <c r="EF305" s="14">
        <v>4</v>
      </c>
      <c r="EK305" s="14">
        <v>1.1399999999999999</v>
      </c>
      <c r="ER305" s="14">
        <v>4</v>
      </c>
      <c r="ET305" s="14">
        <v>1</v>
      </c>
      <c r="EW305" s="14">
        <v>6.61</v>
      </c>
      <c r="EX305" s="14">
        <v>0.94</v>
      </c>
      <c r="EZ305" s="14">
        <v>12.42</v>
      </c>
      <c r="FB305" s="14">
        <v>3.65</v>
      </c>
      <c r="FE305" s="14">
        <v>1</v>
      </c>
      <c r="FM305" s="14">
        <v>1</v>
      </c>
      <c r="FP305" s="14">
        <v>4</v>
      </c>
      <c r="GD305" s="14">
        <v>2</v>
      </c>
      <c r="GK305" s="14">
        <v>2</v>
      </c>
      <c r="GW305" s="14">
        <v>1</v>
      </c>
      <c r="HC305" s="14">
        <v>3.02</v>
      </c>
      <c r="HL305" s="14">
        <v>1</v>
      </c>
      <c r="HO305" s="14">
        <v>1</v>
      </c>
      <c r="HP305" s="14">
        <v>2</v>
      </c>
      <c r="HS305" s="14">
        <v>27.35</v>
      </c>
      <c r="HV305" s="14">
        <v>26.8</v>
      </c>
      <c r="HW305" s="14">
        <v>2</v>
      </c>
      <c r="HZ305" s="14">
        <v>0.08</v>
      </c>
      <c r="ID305" s="14">
        <v>8</v>
      </c>
      <c r="IE305" s="26">
        <f t="shared" si="21"/>
        <v>292.02999999999997</v>
      </c>
      <c r="IF305" s="27">
        <f t="shared" si="22"/>
        <v>143.07999999999998</v>
      </c>
      <c r="IG305" s="27">
        <f t="shared" si="23"/>
        <v>148.94999999999999</v>
      </c>
      <c r="IH305" s="26">
        <v>323.17440000000011</v>
      </c>
      <c r="II305" s="27">
        <v>172.32640000000001</v>
      </c>
      <c r="IJ305" s="27">
        <f t="shared" si="24"/>
        <v>150.8480000000001</v>
      </c>
    </row>
    <row r="306" spans="1:244" x14ac:dyDescent="0.2">
      <c r="A306" s="14" t="s">
        <v>308</v>
      </c>
      <c r="B306" s="14" t="str">
        <f t="shared" si="20"/>
        <v>40</v>
      </c>
      <c r="C306" s="14">
        <v>40050</v>
      </c>
      <c r="D306" s="14" t="s">
        <v>338</v>
      </c>
      <c r="O306" s="14">
        <v>63.34</v>
      </c>
      <c r="P306" s="14">
        <v>5.99</v>
      </c>
      <c r="X306" s="14">
        <v>1.94</v>
      </c>
      <c r="AD306" s="14">
        <v>8</v>
      </c>
      <c r="AY306" s="14">
        <v>32.78</v>
      </c>
      <c r="BF306" s="14">
        <v>46.010000000000005</v>
      </c>
      <c r="BK306" s="14">
        <v>4</v>
      </c>
      <c r="BZ306" s="14">
        <v>0</v>
      </c>
      <c r="CB306" s="14">
        <v>2</v>
      </c>
      <c r="CT306" s="14">
        <v>3</v>
      </c>
      <c r="CV306" s="14">
        <v>3</v>
      </c>
      <c r="DF306" s="14">
        <v>14</v>
      </c>
      <c r="DJ306" s="14">
        <v>4</v>
      </c>
      <c r="DK306" s="14">
        <v>8.27</v>
      </c>
      <c r="DL306" s="14">
        <v>21.18</v>
      </c>
      <c r="DM306" s="14">
        <v>30.38</v>
      </c>
      <c r="DO306" s="14">
        <v>5</v>
      </c>
      <c r="DR306" s="14">
        <v>4</v>
      </c>
      <c r="DT306" s="14">
        <v>2</v>
      </c>
      <c r="DX306" s="14">
        <v>11.25</v>
      </c>
      <c r="DZ306" s="14">
        <v>12.08</v>
      </c>
      <c r="EA306" s="14">
        <v>14.82</v>
      </c>
      <c r="EB306" s="14">
        <v>3.8</v>
      </c>
      <c r="ED306" s="14">
        <v>1.83</v>
      </c>
      <c r="EF306" s="14">
        <v>9</v>
      </c>
      <c r="EG306" s="14">
        <v>3</v>
      </c>
      <c r="EH306" s="14">
        <v>1</v>
      </c>
      <c r="EK306" s="14">
        <v>4</v>
      </c>
      <c r="EL306" s="14">
        <v>24.88</v>
      </c>
      <c r="ET306" s="14">
        <v>3</v>
      </c>
      <c r="EV306" s="14">
        <v>21.35</v>
      </c>
      <c r="EX306" s="14">
        <v>1.55</v>
      </c>
      <c r="EZ306" s="14">
        <v>54.93</v>
      </c>
      <c r="FB306" s="14">
        <v>10.58</v>
      </c>
      <c r="FM306" s="14">
        <v>1</v>
      </c>
      <c r="FP306" s="14">
        <v>1</v>
      </c>
      <c r="FU306" s="14">
        <v>1</v>
      </c>
      <c r="FX306" s="14">
        <v>3.5</v>
      </c>
      <c r="GA306" s="14">
        <v>2</v>
      </c>
      <c r="GD306" s="14">
        <v>8</v>
      </c>
      <c r="GE306" s="14">
        <v>4.8599999999999994</v>
      </c>
      <c r="GF306" s="14">
        <v>1</v>
      </c>
      <c r="GM306" s="14">
        <v>2.58</v>
      </c>
      <c r="HB306" s="14">
        <v>3.45</v>
      </c>
      <c r="HC306" s="14">
        <v>3</v>
      </c>
      <c r="HT306" s="14">
        <v>8.09</v>
      </c>
      <c r="ID306" s="14">
        <v>6.93</v>
      </c>
      <c r="IE306" s="26">
        <f t="shared" si="21"/>
        <v>482.36999999999995</v>
      </c>
      <c r="IF306" s="27">
        <f t="shared" si="22"/>
        <v>170.06</v>
      </c>
      <c r="IG306" s="27">
        <f t="shared" si="23"/>
        <v>312.30999999999995</v>
      </c>
      <c r="IH306" s="26">
        <v>471.26439999999985</v>
      </c>
      <c r="II306" s="27">
        <v>174.98240000000001</v>
      </c>
      <c r="IJ306" s="27">
        <f t="shared" si="24"/>
        <v>296.28199999999981</v>
      </c>
    </row>
    <row r="307" spans="1:244" x14ac:dyDescent="0.2">
      <c r="A307" s="14" t="s">
        <v>339</v>
      </c>
      <c r="B307" s="14" t="str">
        <f t="shared" si="20"/>
        <v>99</v>
      </c>
      <c r="C307" s="14">
        <v>99001</v>
      </c>
      <c r="D307" s="14" t="s">
        <v>340</v>
      </c>
      <c r="K307" s="14">
        <v>31.85</v>
      </c>
      <c r="N307" s="14">
        <v>4.58</v>
      </c>
      <c r="O307" s="14">
        <v>77.72</v>
      </c>
      <c r="P307" s="14">
        <v>13.3</v>
      </c>
      <c r="W307" s="14">
        <v>0.98</v>
      </c>
      <c r="X307" s="14">
        <v>19.149999999999999</v>
      </c>
      <c r="AB307" s="14">
        <v>12.28</v>
      </c>
      <c r="AD307" s="14">
        <v>3.75</v>
      </c>
      <c r="AG307" s="14">
        <v>14.73</v>
      </c>
      <c r="AS307" s="14">
        <v>2</v>
      </c>
      <c r="AX307" s="14">
        <v>6.75</v>
      </c>
      <c r="AY307" s="14">
        <v>8.370000000000001</v>
      </c>
      <c r="BA307" s="14">
        <v>1</v>
      </c>
      <c r="BF307" s="14">
        <v>85.259999999999991</v>
      </c>
      <c r="BK307" s="14">
        <v>1</v>
      </c>
      <c r="BN307" s="14">
        <v>1</v>
      </c>
      <c r="BV307" s="14">
        <v>5.61</v>
      </c>
      <c r="BZ307" s="14">
        <v>2</v>
      </c>
      <c r="CB307" s="14">
        <v>30.41</v>
      </c>
      <c r="CE307" s="14">
        <v>10.75</v>
      </c>
      <c r="CI307" s="14">
        <v>15.73</v>
      </c>
      <c r="CM307" s="14">
        <v>1.98</v>
      </c>
      <c r="CN307" s="14">
        <v>2</v>
      </c>
      <c r="CR307" s="14">
        <v>3</v>
      </c>
      <c r="CS307" s="14">
        <v>0.98</v>
      </c>
      <c r="CT307" s="14">
        <v>18.55</v>
      </c>
      <c r="CU307" s="14">
        <v>3</v>
      </c>
      <c r="CV307" s="14">
        <v>1</v>
      </c>
      <c r="CZ307" s="14">
        <v>1.85</v>
      </c>
      <c r="DA307" s="14">
        <v>59.76</v>
      </c>
      <c r="DB307" s="14">
        <v>1</v>
      </c>
      <c r="DE307" s="14">
        <v>2.88</v>
      </c>
      <c r="DF307" s="14">
        <v>82.83</v>
      </c>
      <c r="DG307" s="14">
        <v>2.54</v>
      </c>
      <c r="DJ307" s="14">
        <v>17.310000000000002</v>
      </c>
      <c r="DK307" s="14">
        <v>198.66</v>
      </c>
      <c r="DL307" s="14">
        <v>258.47000000000003</v>
      </c>
      <c r="DM307" s="14">
        <v>29.740000000000002</v>
      </c>
      <c r="DN307" s="14">
        <v>2</v>
      </c>
      <c r="DO307" s="14">
        <v>19.89</v>
      </c>
      <c r="DP307" s="14">
        <v>5.92</v>
      </c>
      <c r="DQ307" s="14">
        <v>3.08</v>
      </c>
      <c r="DR307" s="14">
        <v>81.72</v>
      </c>
      <c r="DS307" s="14">
        <v>1</v>
      </c>
      <c r="DT307" s="14">
        <v>186.85000000000002</v>
      </c>
      <c r="DU307" s="14">
        <v>50.25</v>
      </c>
      <c r="DV307" s="14">
        <v>0</v>
      </c>
      <c r="DW307" s="14">
        <v>9</v>
      </c>
      <c r="DX307" s="14">
        <v>42.92</v>
      </c>
      <c r="DY307" s="14">
        <v>1</v>
      </c>
      <c r="DZ307" s="14">
        <v>141.07</v>
      </c>
      <c r="EA307" s="14">
        <v>122.11</v>
      </c>
      <c r="EB307" s="14">
        <v>5</v>
      </c>
      <c r="EC307" s="14">
        <v>8.61</v>
      </c>
      <c r="ED307" s="14">
        <v>51.61</v>
      </c>
      <c r="EE307" s="14">
        <v>44.59</v>
      </c>
      <c r="EF307" s="14">
        <v>290.67</v>
      </c>
      <c r="EG307" s="14">
        <v>83.41</v>
      </c>
      <c r="EH307" s="14">
        <v>32.86</v>
      </c>
      <c r="EK307" s="14">
        <v>15.54</v>
      </c>
      <c r="EL307" s="14">
        <v>31.21</v>
      </c>
      <c r="EN307" s="14">
        <v>3.64</v>
      </c>
      <c r="ES307" s="14">
        <v>9.77</v>
      </c>
      <c r="ET307" s="14">
        <v>16</v>
      </c>
      <c r="EV307" s="14">
        <v>1537.47</v>
      </c>
      <c r="EW307" s="14">
        <v>69.540000000000006</v>
      </c>
      <c r="EX307" s="14">
        <v>18.93</v>
      </c>
      <c r="EY307" s="14">
        <v>3.1</v>
      </c>
      <c r="EZ307" s="14">
        <v>374.85</v>
      </c>
      <c r="FA307" s="14">
        <v>2</v>
      </c>
      <c r="FB307" s="14">
        <v>296.73</v>
      </c>
      <c r="FC307" s="14">
        <v>18.829999999999998</v>
      </c>
      <c r="FE307" s="14">
        <v>2</v>
      </c>
      <c r="FL307" s="14">
        <v>1.04</v>
      </c>
      <c r="FM307" s="14">
        <v>81.16</v>
      </c>
      <c r="FN307" s="14">
        <v>43</v>
      </c>
      <c r="FO307" s="14">
        <v>0</v>
      </c>
      <c r="FP307" s="14">
        <v>123.52</v>
      </c>
      <c r="FT307" s="14">
        <v>5</v>
      </c>
      <c r="FU307" s="14">
        <v>35.840000000000003</v>
      </c>
      <c r="FW307" s="14">
        <v>98.12</v>
      </c>
      <c r="FX307" s="14">
        <v>340.29</v>
      </c>
      <c r="FY307" s="14">
        <v>41.21</v>
      </c>
      <c r="FZ307" s="14">
        <v>12.49</v>
      </c>
      <c r="GA307" s="14">
        <v>108.67</v>
      </c>
      <c r="GC307" s="14">
        <v>35.25</v>
      </c>
      <c r="GD307" s="14">
        <v>74.650000000000006</v>
      </c>
      <c r="GE307" s="14">
        <v>69.94</v>
      </c>
      <c r="GF307" s="14">
        <v>0</v>
      </c>
      <c r="GH307" s="14">
        <v>6.25</v>
      </c>
      <c r="GI307" s="14">
        <v>1</v>
      </c>
      <c r="GJ307" s="14">
        <v>5.92</v>
      </c>
      <c r="GK307" s="14">
        <v>9.1999999999999993</v>
      </c>
      <c r="GL307" s="14">
        <v>1</v>
      </c>
      <c r="GM307" s="14">
        <v>33</v>
      </c>
      <c r="GN307" s="14">
        <v>4</v>
      </c>
      <c r="GO307" s="14">
        <v>1</v>
      </c>
      <c r="GP307" s="14">
        <v>6.25</v>
      </c>
      <c r="GQ307" s="14">
        <v>1.5</v>
      </c>
      <c r="GT307" s="14">
        <v>9.75</v>
      </c>
      <c r="GV307" s="14">
        <v>12.53</v>
      </c>
      <c r="GW307" s="14">
        <v>18.47</v>
      </c>
      <c r="GZ307" s="14">
        <v>1</v>
      </c>
      <c r="HB307" s="14">
        <v>35.43</v>
      </c>
      <c r="HC307" s="14">
        <v>6.65</v>
      </c>
      <c r="HG307" s="14">
        <v>43.370000000000005</v>
      </c>
      <c r="HL307" s="14">
        <v>4.5</v>
      </c>
      <c r="HN307" s="14">
        <v>229.13</v>
      </c>
      <c r="HO307" s="14">
        <v>60.64</v>
      </c>
      <c r="HP307" s="14">
        <v>47.430000000000007</v>
      </c>
      <c r="HQ307" s="14">
        <v>6.6</v>
      </c>
      <c r="HR307" s="14">
        <v>5.48</v>
      </c>
      <c r="HU307" s="14">
        <v>4.1500000000000004</v>
      </c>
      <c r="HW307" s="14">
        <v>5.76</v>
      </c>
      <c r="HY307" s="14">
        <v>2.6100000000000003</v>
      </c>
      <c r="HZ307" s="14">
        <v>21.29</v>
      </c>
      <c r="IA307" s="14">
        <v>327.17</v>
      </c>
      <c r="IB307" s="14">
        <v>3.98</v>
      </c>
      <c r="IC307" s="14">
        <v>4.9800000000000004</v>
      </c>
      <c r="ID307" s="14">
        <v>139.6</v>
      </c>
      <c r="IE307" s="26">
        <f t="shared" si="21"/>
        <v>6746.7599999999975</v>
      </c>
      <c r="IF307" s="27">
        <f t="shared" si="22"/>
        <v>441.34000000000015</v>
      </c>
      <c r="IG307" s="27">
        <f t="shared" si="23"/>
        <v>6305.4199999999973</v>
      </c>
      <c r="IH307" s="26">
        <v>7372.5747999999985</v>
      </c>
      <c r="II307" s="27">
        <v>520.67280000000005</v>
      </c>
      <c r="IJ307" s="27">
        <f t="shared" si="24"/>
        <v>6851.9019999999982</v>
      </c>
    </row>
    <row r="308" spans="1:244" x14ac:dyDescent="0.2">
      <c r="A308" s="14" t="s">
        <v>339</v>
      </c>
      <c r="B308" s="14" t="str">
        <f t="shared" si="20"/>
        <v>99</v>
      </c>
      <c r="C308" s="14">
        <v>99002</v>
      </c>
      <c r="D308" s="14" t="s">
        <v>341</v>
      </c>
      <c r="N308" s="14">
        <v>6.85</v>
      </c>
      <c r="O308" s="14">
        <v>63.19</v>
      </c>
      <c r="V308" s="14">
        <v>1</v>
      </c>
      <c r="W308" s="14">
        <v>9</v>
      </c>
      <c r="X308" s="14">
        <v>159.95000000000002</v>
      </c>
      <c r="Z308" s="14">
        <v>5.9</v>
      </c>
      <c r="AA308" s="14">
        <v>4.92</v>
      </c>
      <c r="AB308" s="14">
        <v>0.5</v>
      </c>
      <c r="AD308" s="14">
        <v>10.27</v>
      </c>
      <c r="AF308" s="14">
        <v>3.5</v>
      </c>
      <c r="AG308" s="14">
        <v>18.05</v>
      </c>
      <c r="AS308" s="14">
        <v>4.92</v>
      </c>
      <c r="AV308" s="14">
        <v>1</v>
      </c>
      <c r="BF308" s="14">
        <v>61.2</v>
      </c>
      <c r="BK308" s="14">
        <v>3</v>
      </c>
      <c r="BM308" s="14">
        <v>17</v>
      </c>
      <c r="BN308" s="14">
        <v>1</v>
      </c>
      <c r="BR308" s="14">
        <v>16.23</v>
      </c>
      <c r="BS308" s="14">
        <v>0.92</v>
      </c>
      <c r="BU308" s="14">
        <v>1</v>
      </c>
      <c r="BZ308" s="14">
        <v>14.85</v>
      </c>
      <c r="CB308" s="14">
        <v>11.67</v>
      </c>
      <c r="CD308" s="14">
        <v>260.08999999999997</v>
      </c>
      <c r="CE308" s="14">
        <v>1</v>
      </c>
      <c r="CI308" s="14">
        <v>238.05</v>
      </c>
      <c r="CM308" s="14">
        <v>14.83</v>
      </c>
      <c r="CN308" s="14">
        <v>5</v>
      </c>
      <c r="CO308" s="14">
        <v>4</v>
      </c>
      <c r="CR308" s="14">
        <v>14.58</v>
      </c>
      <c r="CS308" s="14">
        <v>2</v>
      </c>
      <c r="CT308" s="14">
        <v>57.989999999999995</v>
      </c>
      <c r="CU308" s="14">
        <v>10.34</v>
      </c>
      <c r="CV308" s="14">
        <v>0</v>
      </c>
      <c r="CX308" s="14">
        <v>2</v>
      </c>
      <c r="CZ308" s="14">
        <v>8</v>
      </c>
      <c r="DF308" s="14">
        <v>54.33</v>
      </c>
      <c r="DJ308" s="14">
        <v>2</v>
      </c>
      <c r="DK308" s="14">
        <v>98.24</v>
      </c>
      <c r="DL308" s="14">
        <v>154.9</v>
      </c>
      <c r="DM308" s="14">
        <v>5.17</v>
      </c>
      <c r="DN308" s="14">
        <v>8.8000000000000007</v>
      </c>
      <c r="DO308" s="14">
        <v>55.64</v>
      </c>
      <c r="DP308" s="14">
        <v>13</v>
      </c>
      <c r="DQ308" s="14">
        <v>16.119999999999997</v>
      </c>
      <c r="DR308" s="14">
        <v>106.27000000000001</v>
      </c>
      <c r="DS308" s="14">
        <v>4.5</v>
      </c>
      <c r="DT308" s="14">
        <v>147.69999999999999</v>
      </c>
      <c r="DU308" s="14">
        <v>54.739999999999995</v>
      </c>
      <c r="DV308" s="14">
        <v>11.65</v>
      </c>
      <c r="DW308" s="14">
        <v>37.159999999999997</v>
      </c>
      <c r="DX308" s="14">
        <v>61.93</v>
      </c>
      <c r="DZ308" s="14">
        <v>159.25</v>
      </c>
      <c r="EA308" s="14">
        <v>137.47</v>
      </c>
      <c r="EB308" s="14">
        <v>12.54</v>
      </c>
      <c r="EC308" s="14">
        <v>18.440000000000001</v>
      </c>
      <c r="ED308" s="14">
        <v>56.35</v>
      </c>
      <c r="EE308" s="14">
        <v>91.689999999999984</v>
      </c>
      <c r="EF308" s="14">
        <v>536.34999999999991</v>
      </c>
      <c r="EG308" s="14">
        <v>88.18</v>
      </c>
      <c r="EH308" s="14">
        <v>17.21</v>
      </c>
      <c r="EI308" s="14">
        <v>1.06</v>
      </c>
      <c r="EK308" s="14">
        <v>43.16</v>
      </c>
      <c r="EL308" s="14">
        <v>122.55</v>
      </c>
      <c r="EN308" s="14">
        <v>2.34</v>
      </c>
      <c r="ES308" s="14">
        <v>31.4</v>
      </c>
      <c r="ET308" s="14">
        <v>52.91</v>
      </c>
      <c r="EV308" s="14">
        <v>1212.47</v>
      </c>
      <c r="EW308" s="14">
        <v>73.14</v>
      </c>
      <c r="EY308" s="14">
        <v>5.28</v>
      </c>
      <c r="EZ308" s="14">
        <v>552.91000000000008</v>
      </c>
      <c r="FA308" s="14">
        <v>0.79</v>
      </c>
      <c r="FB308" s="14">
        <v>258.83999999999997</v>
      </c>
      <c r="FD308" s="14">
        <v>1</v>
      </c>
      <c r="FE308" s="14">
        <v>1</v>
      </c>
      <c r="FF308" s="14">
        <v>3</v>
      </c>
      <c r="FL308" s="14">
        <v>7</v>
      </c>
      <c r="FM308" s="14">
        <v>59.86</v>
      </c>
      <c r="FN308" s="14">
        <v>58.32</v>
      </c>
      <c r="FO308" s="14">
        <v>0</v>
      </c>
      <c r="FP308" s="14">
        <v>112.17000000000002</v>
      </c>
      <c r="FQ308" s="14">
        <v>0</v>
      </c>
      <c r="FR308" s="14">
        <v>0</v>
      </c>
      <c r="FT308" s="14">
        <v>14</v>
      </c>
      <c r="FU308" s="14">
        <v>58.29</v>
      </c>
      <c r="FW308" s="14">
        <v>95.43</v>
      </c>
      <c r="FX308" s="14">
        <v>342.61</v>
      </c>
      <c r="FY308" s="14">
        <v>39.340000000000003</v>
      </c>
      <c r="FZ308" s="14">
        <v>58.4</v>
      </c>
      <c r="GA308" s="14">
        <v>120.88</v>
      </c>
      <c r="GC308" s="14">
        <v>20.009999999999998</v>
      </c>
      <c r="GD308" s="14">
        <v>98.009999999999991</v>
      </c>
      <c r="GE308" s="14">
        <v>11.31</v>
      </c>
      <c r="GF308" s="14">
        <v>9.68</v>
      </c>
      <c r="GH308" s="14">
        <v>17.810000000000002</v>
      </c>
      <c r="GJ308" s="14">
        <v>8.9600000000000009</v>
      </c>
      <c r="GK308" s="14">
        <v>16.16</v>
      </c>
      <c r="GL308" s="14">
        <v>3</v>
      </c>
      <c r="GM308" s="14">
        <v>27.08</v>
      </c>
      <c r="GN308" s="14">
        <v>5</v>
      </c>
      <c r="GP308" s="14">
        <v>10.190000000000001</v>
      </c>
      <c r="GQ308" s="14">
        <v>2.33</v>
      </c>
      <c r="GS308" s="14">
        <v>0</v>
      </c>
      <c r="GT308" s="14">
        <v>1.57</v>
      </c>
      <c r="GV308" s="14">
        <v>97.02000000000001</v>
      </c>
      <c r="HB308" s="14">
        <v>187.57</v>
      </c>
      <c r="HC308" s="14">
        <v>3.27</v>
      </c>
      <c r="HD308" s="14">
        <v>5</v>
      </c>
      <c r="HF308" s="14">
        <v>4.1400000000000006</v>
      </c>
      <c r="HG308" s="14">
        <v>23.6</v>
      </c>
      <c r="HL308" s="14">
        <v>27.73</v>
      </c>
      <c r="HM308" s="14">
        <v>1</v>
      </c>
      <c r="HO308" s="14">
        <v>108.65</v>
      </c>
      <c r="HP308" s="14">
        <v>53.239999999999995</v>
      </c>
      <c r="HS308" s="14">
        <v>27.43</v>
      </c>
      <c r="HU308" s="14">
        <v>77</v>
      </c>
      <c r="HW308" s="14">
        <v>10.49</v>
      </c>
      <c r="HX308" s="14">
        <v>4.74</v>
      </c>
      <c r="HY308" s="14">
        <v>15.61</v>
      </c>
      <c r="HZ308" s="14">
        <v>15.780000000000001</v>
      </c>
      <c r="IA308" s="14">
        <v>242.42000000000002</v>
      </c>
      <c r="IB308" s="14">
        <v>2</v>
      </c>
      <c r="IC308" s="14">
        <v>11.16</v>
      </c>
      <c r="ID308" s="14">
        <v>246.31</v>
      </c>
      <c r="IE308" s="26">
        <f t="shared" si="21"/>
        <v>7706.85</v>
      </c>
      <c r="IF308" s="27">
        <f t="shared" si="22"/>
        <v>1033.8000000000002</v>
      </c>
      <c r="IG308" s="27">
        <f t="shared" si="23"/>
        <v>6673.05</v>
      </c>
      <c r="IH308" s="26">
        <v>7124.2803999999996</v>
      </c>
      <c r="II308" s="27">
        <v>732.97440000000006</v>
      </c>
      <c r="IJ308" s="27">
        <f t="shared" si="24"/>
        <v>6391.3059999999996</v>
      </c>
    </row>
    <row r="309" spans="1:244" x14ac:dyDescent="0.2">
      <c r="A309" s="14" t="s">
        <v>339</v>
      </c>
      <c r="B309" s="14" t="str">
        <f t="shared" si="20"/>
        <v>99</v>
      </c>
      <c r="C309" s="14">
        <v>99003</v>
      </c>
      <c r="D309" s="14" t="s">
        <v>342</v>
      </c>
      <c r="K309" s="14">
        <v>66.08</v>
      </c>
      <c r="L309" s="14">
        <v>12.31</v>
      </c>
      <c r="M309" s="14">
        <v>1</v>
      </c>
      <c r="N309" s="14">
        <v>1</v>
      </c>
      <c r="O309" s="14">
        <v>48.41</v>
      </c>
      <c r="P309" s="14">
        <v>91.71</v>
      </c>
      <c r="T309" s="14">
        <v>1</v>
      </c>
      <c r="W309" s="14">
        <v>1</v>
      </c>
      <c r="X309" s="14">
        <v>34.54</v>
      </c>
      <c r="Y309" s="14">
        <v>7.19</v>
      </c>
      <c r="Z309" s="14">
        <v>2</v>
      </c>
      <c r="AA309" s="14">
        <v>20.329999999999998</v>
      </c>
      <c r="AB309" s="14">
        <v>79.14</v>
      </c>
      <c r="AD309" s="14">
        <v>181.31</v>
      </c>
      <c r="AG309" s="14">
        <v>35.369999999999997</v>
      </c>
      <c r="AJ309" s="14">
        <v>13</v>
      </c>
      <c r="AM309" s="14">
        <v>3.78</v>
      </c>
      <c r="AN309" s="14">
        <v>3</v>
      </c>
      <c r="AP309" s="14">
        <v>0</v>
      </c>
      <c r="AQ309" s="14">
        <v>26.55</v>
      </c>
      <c r="AR309" s="14">
        <v>10.039999999999999</v>
      </c>
      <c r="AS309" s="14">
        <v>21.27</v>
      </c>
      <c r="AV309" s="14">
        <v>9.76</v>
      </c>
      <c r="AY309" s="14">
        <v>9.2200000000000006</v>
      </c>
      <c r="BE309" s="14">
        <v>47.57</v>
      </c>
      <c r="BF309" s="14">
        <v>44.86</v>
      </c>
      <c r="BJ309" s="14">
        <v>24.67</v>
      </c>
      <c r="BK309" s="14">
        <v>74.800000000000011</v>
      </c>
      <c r="BL309" s="14">
        <v>75.510000000000005</v>
      </c>
      <c r="BM309" s="14">
        <v>35.36</v>
      </c>
      <c r="BU309" s="14">
        <v>12.34</v>
      </c>
      <c r="BZ309" s="14">
        <v>8</v>
      </c>
      <c r="CB309" s="14">
        <v>19.39</v>
      </c>
      <c r="CC309" s="14">
        <v>39.909999999999997</v>
      </c>
      <c r="CD309" s="14">
        <v>110.83999999999999</v>
      </c>
      <c r="CE309" s="14">
        <v>34.47</v>
      </c>
      <c r="CI309" s="14">
        <v>4.6500000000000004</v>
      </c>
      <c r="CL309" s="14">
        <v>2</v>
      </c>
      <c r="CM309" s="14">
        <v>66.56</v>
      </c>
      <c r="CP309" s="14">
        <v>2.78</v>
      </c>
      <c r="CQ309" s="14">
        <v>124.77</v>
      </c>
      <c r="CR309" s="14">
        <v>5.5</v>
      </c>
      <c r="CS309" s="14">
        <v>4.92</v>
      </c>
      <c r="CT309" s="14">
        <v>40.86</v>
      </c>
      <c r="CU309" s="14">
        <v>1</v>
      </c>
      <c r="CV309" s="14">
        <v>0</v>
      </c>
      <c r="CY309" s="14">
        <v>1</v>
      </c>
      <c r="DA309" s="14">
        <v>22.26</v>
      </c>
      <c r="DB309" s="14">
        <v>84.6</v>
      </c>
      <c r="DD309" s="14">
        <v>267.88</v>
      </c>
      <c r="DF309" s="14">
        <v>53.32</v>
      </c>
      <c r="DG309" s="14">
        <v>3.49</v>
      </c>
      <c r="DI309" s="14">
        <v>17.39</v>
      </c>
      <c r="DJ309" s="14">
        <v>5.0199999999999996</v>
      </c>
      <c r="DK309" s="14">
        <v>105.34</v>
      </c>
      <c r="DL309" s="14">
        <v>92.81</v>
      </c>
      <c r="DM309" s="14">
        <v>6.37</v>
      </c>
      <c r="DN309" s="14">
        <v>16.189999999999998</v>
      </c>
      <c r="DO309" s="14">
        <v>58.46</v>
      </c>
      <c r="DP309" s="14">
        <v>2.48</v>
      </c>
      <c r="DQ309" s="14">
        <v>6</v>
      </c>
      <c r="DR309" s="14">
        <v>68.210000000000008</v>
      </c>
      <c r="DT309" s="14">
        <v>109.84</v>
      </c>
      <c r="DU309" s="14">
        <v>123.11</v>
      </c>
      <c r="DV309" s="14">
        <v>4.3599999999999994</v>
      </c>
      <c r="DW309" s="14">
        <v>32.340000000000003</v>
      </c>
      <c r="DX309" s="14">
        <v>48.6</v>
      </c>
      <c r="DY309" s="14">
        <v>63.97</v>
      </c>
      <c r="DZ309" s="14">
        <v>31.4</v>
      </c>
      <c r="EA309" s="14">
        <v>35.130000000000003</v>
      </c>
      <c r="EB309" s="14">
        <v>2.75</v>
      </c>
      <c r="ED309" s="14">
        <v>87.59</v>
      </c>
      <c r="EE309" s="14">
        <v>5.92</v>
      </c>
      <c r="EF309" s="14">
        <v>121.7</v>
      </c>
      <c r="EG309" s="14">
        <v>20.27</v>
      </c>
      <c r="EH309" s="14">
        <v>42.91</v>
      </c>
      <c r="EK309" s="14">
        <v>8.32</v>
      </c>
      <c r="EL309" s="14">
        <v>44.269999999999996</v>
      </c>
      <c r="ES309" s="14">
        <v>6.57</v>
      </c>
      <c r="ET309" s="14">
        <v>7.65</v>
      </c>
      <c r="EV309" s="14">
        <v>4</v>
      </c>
      <c r="EW309" s="14">
        <v>4.9400000000000004</v>
      </c>
      <c r="EZ309" s="14">
        <v>120.69999999999999</v>
      </c>
      <c r="FB309" s="14">
        <v>38.519999999999996</v>
      </c>
      <c r="FC309" s="14">
        <v>9.32</v>
      </c>
      <c r="FE309" s="14">
        <v>0.71</v>
      </c>
      <c r="FF309" s="14">
        <v>0.73</v>
      </c>
      <c r="FM309" s="14">
        <v>20.87</v>
      </c>
      <c r="FN309" s="14">
        <v>18.990000000000002</v>
      </c>
      <c r="FP309" s="14">
        <v>37.26</v>
      </c>
      <c r="FQ309" s="14">
        <v>1</v>
      </c>
      <c r="FR309" s="14">
        <v>16.079999999999998</v>
      </c>
      <c r="FT309" s="14">
        <v>1</v>
      </c>
      <c r="FU309" s="14">
        <v>9</v>
      </c>
      <c r="FW309" s="14">
        <v>13</v>
      </c>
      <c r="FX309" s="14">
        <v>104.8</v>
      </c>
      <c r="FY309" s="14">
        <v>4.0600000000000005</v>
      </c>
      <c r="FZ309" s="14">
        <v>6</v>
      </c>
      <c r="GA309" s="14">
        <v>22</v>
      </c>
      <c r="GC309" s="14">
        <v>8.92</v>
      </c>
      <c r="GD309" s="14">
        <v>30</v>
      </c>
      <c r="GE309" s="14">
        <v>5</v>
      </c>
      <c r="GF309" s="14">
        <v>3</v>
      </c>
      <c r="GH309" s="14">
        <v>3.71</v>
      </c>
      <c r="GJ309" s="14">
        <v>3</v>
      </c>
      <c r="GL309" s="14">
        <v>1</v>
      </c>
      <c r="GM309" s="14">
        <v>39.75</v>
      </c>
      <c r="GN309" s="14">
        <v>2</v>
      </c>
      <c r="GQ309" s="14">
        <v>10.63</v>
      </c>
      <c r="GR309" s="14">
        <v>2</v>
      </c>
      <c r="GT309" s="14">
        <v>1.1599999999999999</v>
      </c>
      <c r="GV309" s="14">
        <v>3.53</v>
      </c>
      <c r="GW309" s="14">
        <v>1</v>
      </c>
      <c r="GX309" s="14">
        <v>3.38</v>
      </c>
      <c r="HB309" s="14">
        <v>29.76</v>
      </c>
      <c r="HC309" s="14">
        <v>8.9599999999999991</v>
      </c>
      <c r="HD309" s="14">
        <v>3</v>
      </c>
      <c r="HF309" s="14">
        <v>1.92</v>
      </c>
      <c r="HG309" s="14">
        <v>27.85</v>
      </c>
      <c r="HL309" s="14">
        <v>5</v>
      </c>
      <c r="HO309" s="14">
        <v>25.48</v>
      </c>
      <c r="HP309" s="14">
        <v>19</v>
      </c>
      <c r="HR309" s="14">
        <v>158.56</v>
      </c>
      <c r="HS309" s="14">
        <v>47.77</v>
      </c>
      <c r="HW309" s="14">
        <v>6</v>
      </c>
      <c r="HY309" s="14">
        <v>3</v>
      </c>
      <c r="HZ309" s="14">
        <v>2.25</v>
      </c>
      <c r="IA309" s="14">
        <v>15.84</v>
      </c>
      <c r="IC309" s="14">
        <v>1</v>
      </c>
      <c r="ID309" s="14">
        <v>45.4</v>
      </c>
      <c r="IE309" s="26">
        <f t="shared" si="21"/>
        <v>4019.1400000000012</v>
      </c>
      <c r="IF309" s="27">
        <f t="shared" si="22"/>
        <v>1835.5099999999998</v>
      </c>
      <c r="IG309" s="27">
        <f t="shared" si="23"/>
        <v>2183.6300000000015</v>
      </c>
      <c r="IH309" s="26">
        <v>3982.3044000000004</v>
      </c>
      <c r="II309" s="27">
        <v>2206.3784000000001</v>
      </c>
      <c r="IJ309" s="27">
        <f t="shared" si="24"/>
        <v>1775.9260000000004</v>
      </c>
    </row>
    <row r="310" spans="1:244" x14ac:dyDescent="0.2">
      <c r="A310" s="14" t="s">
        <v>339</v>
      </c>
      <c r="B310" s="14" t="str">
        <f t="shared" si="20"/>
        <v>99</v>
      </c>
      <c r="C310" s="14">
        <v>99004</v>
      </c>
      <c r="D310" s="14" t="s">
        <v>343</v>
      </c>
      <c r="O310" s="14">
        <v>4.7699999999999996</v>
      </c>
      <c r="P310" s="14">
        <v>1</v>
      </c>
      <c r="AB310" s="14">
        <v>4.54</v>
      </c>
      <c r="AG310" s="14">
        <v>1.72</v>
      </c>
      <c r="AR310" s="14">
        <v>15.33</v>
      </c>
      <c r="BN310" s="14">
        <v>3</v>
      </c>
      <c r="CM310" s="14">
        <v>1</v>
      </c>
      <c r="CN310" s="14">
        <v>2</v>
      </c>
      <c r="DF310" s="14">
        <v>4</v>
      </c>
      <c r="DJ310" s="14">
        <v>2</v>
      </c>
      <c r="DK310" s="14">
        <v>3.75</v>
      </c>
      <c r="DL310" s="14">
        <v>12</v>
      </c>
      <c r="DR310" s="14">
        <v>3</v>
      </c>
      <c r="DS310" s="14">
        <v>1.3</v>
      </c>
      <c r="DT310" s="14">
        <v>2</v>
      </c>
      <c r="DU310" s="14">
        <v>2</v>
      </c>
      <c r="DY310" s="14">
        <v>1</v>
      </c>
      <c r="EA310" s="14">
        <v>1</v>
      </c>
      <c r="EF310" s="14">
        <v>3</v>
      </c>
      <c r="EG310" s="14">
        <v>2</v>
      </c>
      <c r="EH310" s="14">
        <v>2</v>
      </c>
      <c r="EL310" s="14">
        <v>1</v>
      </c>
      <c r="ET310" s="14">
        <v>1</v>
      </c>
      <c r="EV310" s="14">
        <v>3.11</v>
      </c>
      <c r="EZ310" s="14">
        <v>10.029999999999999</v>
      </c>
      <c r="FB310" s="14">
        <v>8.629999999999999</v>
      </c>
      <c r="FX310" s="14">
        <v>3.96</v>
      </c>
      <c r="GD310" s="14">
        <v>2</v>
      </c>
      <c r="GJ310" s="14">
        <v>1</v>
      </c>
      <c r="GM310" s="14">
        <v>1</v>
      </c>
      <c r="HG310" s="14">
        <v>1</v>
      </c>
      <c r="HO310" s="14">
        <v>1.73</v>
      </c>
      <c r="HP310" s="14">
        <v>1</v>
      </c>
      <c r="IA310" s="14">
        <v>1</v>
      </c>
      <c r="IB310" s="14">
        <v>1</v>
      </c>
      <c r="IE310" s="26">
        <f t="shared" si="21"/>
        <v>109.86999999999999</v>
      </c>
      <c r="IF310" s="27">
        <f t="shared" si="22"/>
        <v>33.36</v>
      </c>
      <c r="IG310" s="27">
        <f t="shared" si="23"/>
        <v>76.509999999999991</v>
      </c>
      <c r="IH310" s="26">
        <v>108.5004</v>
      </c>
      <c r="II310" s="27">
        <v>25.966400000000007</v>
      </c>
      <c r="IJ310" s="27">
        <f t="shared" si="24"/>
        <v>82.533999999999992</v>
      </c>
    </row>
    <row r="311" spans="1:244" x14ac:dyDescent="0.2">
      <c r="A311" s="14" t="s">
        <v>339</v>
      </c>
      <c r="B311" s="14" t="str">
        <f t="shared" si="20"/>
        <v>99</v>
      </c>
      <c r="C311" s="14">
        <v>99005</v>
      </c>
      <c r="D311" s="14" t="s">
        <v>344</v>
      </c>
      <c r="I311" s="14">
        <v>0.83</v>
      </c>
      <c r="L311" s="14">
        <v>1.25</v>
      </c>
      <c r="M311" s="14">
        <v>2</v>
      </c>
      <c r="O311" s="14">
        <v>59.589999999999996</v>
      </c>
      <c r="P311" s="14">
        <v>8.85</v>
      </c>
      <c r="W311" s="14">
        <v>2.99</v>
      </c>
      <c r="X311" s="14">
        <v>109.88</v>
      </c>
      <c r="Z311" s="14">
        <v>0.17</v>
      </c>
      <c r="AB311" s="14">
        <v>86.65</v>
      </c>
      <c r="AD311" s="14">
        <v>15.17</v>
      </c>
      <c r="AG311" s="14">
        <v>1</v>
      </c>
      <c r="AM311" s="14">
        <v>22.659999999999997</v>
      </c>
      <c r="AR311" s="14">
        <v>7.08</v>
      </c>
      <c r="AS311" s="14">
        <v>5.74</v>
      </c>
      <c r="AX311" s="14">
        <v>2</v>
      </c>
      <c r="AY311" s="14">
        <v>9.34</v>
      </c>
      <c r="BA311" s="14">
        <v>2</v>
      </c>
      <c r="BF311" s="14">
        <v>19.93</v>
      </c>
      <c r="BK311" s="14">
        <v>65.81</v>
      </c>
      <c r="BM311" s="14">
        <v>7.67</v>
      </c>
      <c r="BN311" s="14">
        <v>1.37</v>
      </c>
      <c r="BU311" s="14">
        <v>20.93</v>
      </c>
      <c r="BX311" s="14">
        <v>71.34</v>
      </c>
      <c r="CB311" s="14">
        <v>35.739999999999995</v>
      </c>
      <c r="CD311" s="14">
        <v>17.45</v>
      </c>
      <c r="CE311" s="14">
        <v>9.81</v>
      </c>
      <c r="CI311" s="14">
        <v>10.99</v>
      </c>
      <c r="CM311" s="14">
        <v>22.48</v>
      </c>
      <c r="CN311" s="14">
        <v>34.799999999999997</v>
      </c>
      <c r="CR311" s="14">
        <v>2</v>
      </c>
      <c r="CS311" s="14">
        <v>1</v>
      </c>
      <c r="CT311" s="14">
        <v>3</v>
      </c>
      <c r="CU311" s="14">
        <v>5.17</v>
      </c>
      <c r="CZ311" s="14">
        <v>6</v>
      </c>
      <c r="DA311" s="14">
        <v>1</v>
      </c>
      <c r="DF311" s="14">
        <v>77.66</v>
      </c>
      <c r="DJ311" s="14">
        <v>9.8800000000000008</v>
      </c>
      <c r="DK311" s="14">
        <v>169.48</v>
      </c>
      <c r="DL311" s="14">
        <v>150.30000000000001</v>
      </c>
      <c r="DM311" s="14">
        <v>34.119999999999997</v>
      </c>
      <c r="DN311" s="14">
        <v>17.670000000000002</v>
      </c>
      <c r="DO311" s="14">
        <v>56.96</v>
      </c>
      <c r="DP311" s="14">
        <v>4</v>
      </c>
      <c r="DQ311" s="14">
        <v>15.89</v>
      </c>
      <c r="DR311" s="14">
        <v>79.81</v>
      </c>
      <c r="DS311" s="14">
        <v>5.44</v>
      </c>
      <c r="DT311" s="14">
        <v>62.92</v>
      </c>
      <c r="DU311" s="14">
        <v>30.1</v>
      </c>
      <c r="DV311" s="14">
        <v>2</v>
      </c>
      <c r="DW311" s="14">
        <v>10.53</v>
      </c>
      <c r="DX311" s="14">
        <v>75.110000000000014</v>
      </c>
      <c r="DY311" s="14">
        <v>9.51</v>
      </c>
      <c r="DZ311" s="14">
        <v>102.16</v>
      </c>
      <c r="EA311" s="14">
        <v>66.89</v>
      </c>
      <c r="EB311" s="14">
        <v>12.86</v>
      </c>
      <c r="EC311" s="14">
        <v>5.83</v>
      </c>
      <c r="ED311" s="14">
        <v>47.72</v>
      </c>
      <c r="EE311" s="14">
        <v>22.34</v>
      </c>
      <c r="EF311" s="14">
        <v>184.31</v>
      </c>
      <c r="EG311" s="14">
        <v>63.16</v>
      </c>
      <c r="EH311" s="14">
        <v>22.060000000000002</v>
      </c>
      <c r="EK311" s="14">
        <v>23.590000000000003</v>
      </c>
      <c r="EL311" s="14">
        <v>116.25999999999999</v>
      </c>
      <c r="ER311" s="14">
        <v>5.27</v>
      </c>
      <c r="ES311" s="14">
        <v>13.83</v>
      </c>
      <c r="ET311" s="14">
        <v>15</v>
      </c>
      <c r="EV311" s="14">
        <v>480.85</v>
      </c>
      <c r="EW311" s="14">
        <v>54.71</v>
      </c>
      <c r="EX311" s="14">
        <v>4.53</v>
      </c>
      <c r="EZ311" s="14">
        <v>515.5</v>
      </c>
      <c r="FA311" s="14">
        <v>7.16</v>
      </c>
      <c r="FB311" s="14">
        <v>160.76</v>
      </c>
      <c r="FC311" s="14">
        <v>6.32</v>
      </c>
      <c r="FD311" s="14">
        <v>15.14</v>
      </c>
      <c r="FF311" s="14">
        <v>0</v>
      </c>
      <c r="FG311" s="14">
        <v>2</v>
      </c>
      <c r="FL311" s="14">
        <v>1</v>
      </c>
      <c r="FM311" s="14">
        <v>49.47</v>
      </c>
      <c r="FN311" s="14">
        <v>31.33</v>
      </c>
      <c r="FO311" s="14">
        <v>1</v>
      </c>
      <c r="FP311" s="14">
        <v>28.99</v>
      </c>
      <c r="FT311" s="14">
        <v>2.56</v>
      </c>
      <c r="FU311" s="14">
        <v>13.48</v>
      </c>
      <c r="FW311" s="14">
        <v>61.800000000000004</v>
      </c>
      <c r="FX311" s="14">
        <v>217.97</v>
      </c>
      <c r="FY311" s="14">
        <v>15</v>
      </c>
      <c r="FZ311" s="14">
        <v>21.759999999999998</v>
      </c>
      <c r="GA311" s="14">
        <v>37.269999999999996</v>
      </c>
      <c r="GC311" s="14">
        <v>46.510000000000005</v>
      </c>
      <c r="GD311" s="14">
        <v>54.77</v>
      </c>
      <c r="GF311" s="14">
        <v>1</v>
      </c>
      <c r="GH311" s="14">
        <v>6.04</v>
      </c>
      <c r="GJ311" s="14">
        <v>7</v>
      </c>
      <c r="GK311" s="14">
        <v>6.84</v>
      </c>
      <c r="GL311" s="14">
        <v>2</v>
      </c>
      <c r="GM311" s="14">
        <v>36.82</v>
      </c>
      <c r="GN311" s="14">
        <v>2</v>
      </c>
      <c r="GP311" s="14">
        <v>4.25</v>
      </c>
      <c r="GQ311" s="14">
        <v>6.9700000000000006</v>
      </c>
      <c r="GV311" s="14">
        <v>1</v>
      </c>
      <c r="GZ311" s="14">
        <v>1</v>
      </c>
      <c r="HA311" s="14">
        <v>0.8</v>
      </c>
      <c r="HB311" s="14">
        <v>4.75</v>
      </c>
      <c r="HC311" s="14">
        <v>9.3000000000000007</v>
      </c>
      <c r="HD311" s="14">
        <v>2</v>
      </c>
      <c r="HF311" s="14">
        <v>1</v>
      </c>
      <c r="HG311" s="14">
        <v>128.57999999999998</v>
      </c>
      <c r="HL311" s="14">
        <v>17.170000000000002</v>
      </c>
      <c r="HO311" s="14">
        <v>28.23</v>
      </c>
      <c r="HP311" s="14">
        <v>20.159999999999997</v>
      </c>
      <c r="HS311" s="14">
        <v>117.88</v>
      </c>
      <c r="HU311" s="14">
        <v>8.01</v>
      </c>
      <c r="HV311" s="14">
        <v>4.7</v>
      </c>
      <c r="HW311" s="14">
        <v>5.83</v>
      </c>
      <c r="HY311" s="14">
        <v>11.41</v>
      </c>
      <c r="HZ311" s="14">
        <v>32.08</v>
      </c>
      <c r="IA311" s="14">
        <v>158.94</v>
      </c>
      <c r="IB311" s="14">
        <v>1.18</v>
      </c>
      <c r="IC311" s="14">
        <v>2</v>
      </c>
      <c r="ID311" s="14">
        <v>104.24000000000001</v>
      </c>
      <c r="IE311" s="26">
        <f t="shared" si="21"/>
        <v>4749.4099999999989</v>
      </c>
      <c r="IF311" s="27">
        <f t="shared" si="22"/>
        <v>673.68999999999994</v>
      </c>
      <c r="IG311" s="27">
        <f t="shared" si="23"/>
        <v>4075.7199999999989</v>
      </c>
      <c r="IH311" s="26">
        <v>4853.082800000001</v>
      </c>
      <c r="II311" s="27">
        <v>602.35680000000002</v>
      </c>
      <c r="IJ311" s="27">
        <f t="shared" si="24"/>
        <v>4250.7260000000006</v>
      </c>
    </row>
    <row r="312" spans="1:244" x14ac:dyDescent="0.2">
      <c r="A312" s="14" t="s">
        <v>339</v>
      </c>
      <c r="B312" s="14" t="str">
        <f t="shared" si="20"/>
        <v>99</v>
      </c>
      <c r="C312" s="14">
        <v>99006</v>
      </c>
      <c r="D312" s="14" t="s">
        <v>345</v>
      </c>
      <c r="M312" s="14">
        <v>2</v>
      </c>
      <c r="O312" s="14">
        <v>7</v>
      </c>
      <c r="AC312" s="14">
        <v>4.88</v>
      </c>
      <c r="AD312" s="14">
        <v>0</v>
      </c>
      <c r="BJ312" s="14">
        <v>4</v>
      </c>
      <c r="BM312" s="14">
        <v>13.85</v>
      </c>
      <c r="BN312" s="14">
        <v>1</v>
      </c>
      <c r="CB312" s="14">
        <v>31.96</v>
      </c>
      <c r="CH312" s="14">
        <v>2.4900000000000002</v>
      </c>
      <c r="CM312" s="14">
        <v>23.57</v>
      </c>
      <c r="CN312" s="14">
        <v>1</v>
      </c>
      <c r="CO312" s="14">
        <v>55.23</v>
      </c>
      <c r="CT312" s="14">
        <v>3.92</v>
      </c>
      <c r="DE312" s="14">
        <v>1</v>
      </c>
      <c r="DF312" s="14">
        <v>6</v>
      </c>
      <c r="DJ312" s="14">
        <v>4</v>
      </c>
      <c r="DK312" s="14">
        <v>3</v>
      </c>
      <c r="DL312" s="14">
        <v>6</v>
      </c>
      <c r="DO312" s="14">
        <v>3.8</v>
      </c>
      <c r="DQ312" s="14">
        <v>1</v>
      </c>
      <c r="DR312" s="14">
        <v>8</v>
      </c>
      <c r="DU312" s="14">
        <v>4.62</v>
      </c>
      <c r="DX312" s="14">
        <v>2</v>
      </c>
      <c r="DZ312" s="14">
        <v>3.11</v>
      </c>
      <c r="EA312" s="14">
        <v>3</v>
      </c>
      <c r="ED312" s="14">
        <v>1.75</v>
      </c>
      <c r="EF312" s="14">
        <v>5</v>
      </c>
      <c r="EG312" s="14">
        <v>1</v>
      </c>
      <c r="EK312" s="14">
        <v>2</v>
      </c>
      <c r="EL312" s="14">
        <v>2</v>
      </c>
      <c r="ET312" s="14">
        <v>1</v>
      </c>
      <c r="EZ312" s="14">
        <v>8.83</v>
      </c>
      <c r="FA312" s="14">
        <v>0.83</v>
      </c>
      <c r="FB312" s="14">
        <v>6.78</v>
      </c>
      <c r="FM312" s="14">
        <v>0.98</v>
      </c>
      <c r="FP312" s="14">
        <v>4</v>
      </c>
      <c r="FW312" s="14">
        <v>0</v>
      </c>
      <c r="FX312" s="14">
        <v>1</v>
      </c>
      <c r="GA312" s="14">
        <v>7</v>
      </c>
      <c r="GD312" s="14">
        <v>7</v>
      </c>
      <c r="GF312" s="14">
        <v>1</v>
      </c>
      <c r="GJ312" s="14">
        <v>2</v>
      </c>
      <c r="GK312" s="14">
        <v>1</v>
      </c>
      <c r="GM312" s="14">
        <v>1.94</v>
      </c>
      <c r="HG312" s="14">
        <v>2</v>
      </c>
      <c r="HO312" s="14">
        <v>5</v>
      </c>
      <c r="HP312" s="14">
        <v>2</v>
      </c>
      <c r="HQ312" s="14">
        <v>21.71</v>
      </c>
      <c r="HW312" s="14">
        <v>1</v>
      </c>
      <c r="IA312" s="14">
        <v>1</v>
      </c>
      <c r="IC312" s="14">
        <v>1</v>
      </c>
      <c r="ID312" s="14">
        <v>5.0599999999999996</v>
      </c>
      <c r="IE312" s="26">
        <f t="shared" si="21"/>
        <v>290.31</v>
      </c>
      <c r="IF312" s="27">
        <f t="shared" si="22"/>
        <v>150.89999999999998</v>
      </c>
      <c r="IG312" s="27">
        <f t="shared" si="23"/>
        <v>139.41000000000003</v>
      </c>
      <c r="IH312" s="26">
        <v>244.47280000000012</v>
      </c>
      <c r="II312" s="27">
        <v>108.42880000000004</v>
      </c>
      <c r="IJ312" s="27">
        <f t="shared" si="24"/>
        <v>136.0440000000001</v>
      </c>
    </row>
    <row r="313" spans="1:244" x14ac:dyDescent="0.2">
      <c r="A313" s="14" t="s">
        <v>339</v>
      </c>
      <c r="B313" s="14" t="str">
        <f t="shared" si="20"/>
        <v>99</v>
      </c>
      <c r="C313" s="14">
        <v>99008</v>
      </c>
      <c r="D313" s="14" t="s">
        <v>347</v>
      </c>
      <c r="I313" s="14">
        <v>3</v>
      </c>
      <c r="L313" s="14">
        <v>5.01</v>
      </c>
      <c r="P313" s="14">
        <v>31.66</v>
      </c>
      <c r="X313" s="14">
        <v>1</v>
      </c>
      <c r="AS313" s="14">
        <v>1</v>
      </c>
      <c r="AY313" s="14">
        <v>1</v>
      </c>
      <c r="BF313" s="14">
        <v>2</v>
      </c>
      <c r="BQ313" s="14">
        <v>1</v>
      </c>
      <c r="BU313" s="14">
        <v>1</v>
      </c>
      <c r="BX313" s="14">
        <v>2</v>
      </c>
      <c r="CC313" s="14">
        <v>10</v>
      </c>
      <c r="CE313" s="14">
        <v>6.19</v>
      </c>
      <c r="CT313" s="14">
        <v>1</v>
      </c>
      <c r="DF313" s="14">
        <v>20.67</v>
      </c>
      <c r="DJ313" s="14">
        <v>1</v>
      </c>
      <c r="DK313" s="14">
        <v>6</v>
      </c>
      <c r="DL313" s="14">
        <v>16.350000000000001</v>
      </c>
      <c r="DM313" s="14">
        <v>3</v>
      </c>
      <c r="DO313" s="14">
        <v>1</v>
      </c>
      <c r="DR313" s="14">
        <v>14.75</v>
      </c>
      <c r="DS313" s="14">
        <v>1.86</v>
      </c>
      <c r="DT313" s="14">
        <v>10.82</v>
      </c>
      <c r="DU313" s="14">
        <v>1.92</v>
      </c>
      <c r="DZ313" s="14">
        <v>4</v>
      </c>
      <c r="EA313" s="14">
        <v>4.1899999999999995</v>
      </c>
      <c r="EF313" s="14">
        <v>10</v>
      </c>
      <c r="EG313" s="14">
        <v>14.629999999999999</v>
      </c>
      <c r="EL313" s="14">
        <v>5</v>
      </c>
      <c r="ET313" s="14">
        <v>1</v>
      </c>
      <c r="EV313" s="14">
        <v>1</v>
      </c>
      <c r="EZ313" s="14">
        <v>35.78</v>
      </c>
      <c r="FB313" s="14">
        <v>8.2899999999999991</v>
      </c>
      <c r="FF313" s="14">
        <v>1</v>
      </c>
      <c r="FM313" s="14">
        <v>3</v>
      </c>
      <c r="FN313" s="14">
        <v>1</v>
      </c>
      <c r="FP313" s="14">
        <v>4.08</v>
      </c>
      <c r="FX313" s="14">
        <v>7</v>
      </c>
      <c r="GC313" s="14">
        <v>1</v>
      </c>
      <c r="GD313" s="14">
        <v>2</v>
      </c>
      <c r="GF313" s="14">
        <v>1</v>
      </c>
      <c r="GH313" s="14">
        <v>1</v>
      </c>
      <c r="GM313" s="14">
        <v>1</v>
      </c>
      <c r="HB313" s="14">
        <v>1.92</v>
      </c>
      <c r="HP313" s="14">
        <v>4</v>
      </c>
      <c r="HT313" s="14">
        <v>73.05</v>
      </c>
      <c r="HW313" s="14">
        <v>3</v>
      </c>
      <c r="IC313" s="14">
        <v>1</v>
      </c>
      <c r="ID313" s="14">
        <v>3.17</v>
      </c>
      <c r="IE313" s="26">
        <f t="shared" si="21"/>
        <v>335.34</v>
      </c>
      <c r="IF313" s="27">
        <f t="shared" si="22"/>
        <v>65.86</v>
      </c>
      <c r="IG313" s="27">
        <f t="shared" si="23"/>
        <v>269.47999999999996</v>
      </c>
      <c r="IH313" s="26">
        <v>417.54039999999986</v>
      </c>
      <c r="II313" s="27">
        <v>73.806400000000011</v>
      </c>
      <c r="IJ313" s="27">
        <f t="shared" si="24"/>
        <v>343.73399999999987</v>
      </c>
    </row>
    <row r="314" spans="1:244" x14ac:dyDescent="0.2">
      <c r="A314" s="14" t="s">
        <v>339</v>
      </c>
      <c r="B314" s="14" t="str">
        <f t="shared" si="20"/>
        <v>99</v>
      </c>
      <c r="C314" s="14">
        <v>99009</v>
      </c>
      <c r="D314" s="14" t="s">
        <v>348</v>
      </c>
      <c r="L314" s="14">
        <v>5.1100000000000003</v>
      </c>
      <c r="O314" s="14">
        <v>3.86</v>
      </c>
      <c r="W314" s="14">
        <v>1</v>
      </c>
      <c r="X314" s="14">
        <v>4</v>
      </c>
      <c r="AD314" s="14">
        <v>2</v>
      </c>
      <c r="AF314" s="14">
        <v>8.2799999999999994</v>
      </c>
      <c r="BK314" s="14">
        <v>17</v>
      </c>
      <c r="BL314" s="14">
        <v>25.45</v>
      </c>
      <c r="BM314" s="14">
        <v>1</v>
      </c>
      <c r="BN314" s="14">
        <v>1</v>
      </c>
      <c r="CD314" s="14">
        <v>8.11</v>
      </c>
      <c r="CM314" s="14">
        <v>27.12</v>
      </c>
      <c r="CR314" s="14">
        <v>1</v>
      </c>
      <c r="CT314" s="14">
        <v>1</v>
      </c>
      <c r="DF314" s="14">
        <v>7.08</v>
      </c>
      <c r="DJ314" s="14">
        <v>0.67</v>
      </c>
      <c r="DK314" s="14">
        <v>1.99</v>
      </c>
      <c r="DL314" s="14">
        <v>7.92</v>
      </c>
      <c r="DO314" s="14">
        <v>1</v>
      </c>
      <c r="DQ314" s="14">
        <v>2</v>
      </c>
      <c r="DR314" s="14">
        <v>11.940000000000001</v>
      </c>
      <c r="DW314" s="14">
        <v>1.02</v>
      </c>
      <c r="DY314" s="14">
        <v>3.34</v>
      </c>
      <c r="DZ314" s="14">
        <v>1</v>
      </c>
      <c r="EA314" s="14">
        <v>2</v>
      </c>
      <c r="EC314" s="14">
        <v>1</v>
      </c>
      <c r="ED314" s="14">
        <v>1</v>
      </c>
      <c r="EF314" s="14">
        <v>4</v>
      </c>
      <c r="EL314" s="14">
        <v>3</v>
      </c>
      <c r="ET314" s="14">
        <v>1</v>
      </c>
      <c r="EW314" s="14">
        <v>1</v>
      </c>
      <c r="EZ314" s="14">
        <v>6.7</v>
      </c>
      <c r="FN314" s="14">
        <v>6.62</v>
      </c>
      <c r="FU314" s="14">
        <v>1</v>
      </c>
      <c r="FW314" s="14">
        <v>1</v>
      </c>
      <c r="FX314" s="14">
        <v>8.5</v>
      </c>
      <c r="GA314" s="14">
        <v>1</v>
      </c>
      <c r="GC314" s="14">
        <v>6.39</v>
      </c>
      <c r="GD314" s="14">
        <v>2</v>
      </c>
      <c r="GL314" s="14">
        <v>1</v>
      </c>
      <c r="HC314" s="14">
        <v>1</v>
      </c>
      <c r="HO314" s="14">
        <v>6.38</v>
      </c>
      <c r="ID314" s="14">
        <v>3.97</v>
      </c>
      <c r="IE314" s="26">
        <f t="shared" si="21"/>
        <v>202.45</v>
      </c>
      <c r="IF314" s="27">
        <f t="shared" si="22"/>
        <v>105.93</v>
      </c>
      <c r="IG314" s="27">
        <f t="shared" si="23"/>
        <v>96.519999999999982</v>
      </c>
      <c r="IH314" s="26">
        <v>157.62320000000005</v>
      </c>
      <c r="II314" s="27">
        <v>97.851200000000006</v>
      </c>
      <c r="IJ314" s="27">
        <f t="shared" si="24"/>
        <v>59.772000000000048</v>
      </c>
    </row>
    <row r="315" spans="1:244" x14ac:dyDescent="0.2">
      <c r="A315" s="14" t="s">
        <v>339</v>
      </c>
      <c r="B315" s="14" t="str">
        <f t="shared" si="20"/>
        <v>99</v>
      </c>
      <c r="C315" s="14">
        <v>99011</v>
      </c>
      <c r="D315" s="14" t="s">
        <v>350</v>
      </c>
      <c r="J315" s="14">
        <v>3.96</v>
      </c>
      <c r="L315" s="14">
        <v>1.26</v>
      </c>
      <c r="O315" s="14">
        <v>22.6</v>
      </c>
      <c r="W315" s="14">
        <v>1.08</v>
      </c>
      <c r="X315" s="14">
        <v>4.8900000000000006</v>
      </c>
      <c r="AD315" s="14">
        <v>44.95</v>
      </c>
      <c r="AF315" s="14">
        <v>1</v>
      </c>
      <c r="AG315" s="14">
        <v>37.11</v>
      </c>
      <c r="AY315" s="14">
        <v>5</v>
      </c>
      <c r="BF315" s="14">
        <v>1</v>
      </c>
      <c r="BJ315" s="14">
        <v>4</v>
      </c>
      <c r="BK315" s="14">
        <v>0.73</v>
      </c>
      <c r="BM315" s="14">
        <v>2</v>
      </c>
      <c r="BN315" s="14">
        <v>0.79</v>
      </c>
      <c r="BO315" s="14">
        <v>1</v>
      </c>
      <c r="BX315" s="14">
        <v>0.27</v>
      </c>
      <c r="BZ315" s="14">
        <v>0.9</v>
      </c>
      <c r="CL315" s="14">
        <v>3</v>
      </c>
      <c r="CM315" s="14">
        <v>12.8</v>
      </c>
      <c r="CN315" s="14">
        <v>3</v>
      </c>
      <c r="CR315" s="14">
        <v>4</v>
      </c>
      <c r="CS315" s="14">
        <v>1</v>
      </c>
      <c r="CT315" s="14">
        <v>5.98</v>
      </c>
      <c r="CZ315" s="14">
        <v>11.17</v>
      </c>
      <c r="DE315" s="14">
        <v>0</v>
      </c>
      <c r="DF315" s="14">
        <v>27.47</v>
      </c>
      <c r="DI315" s="14">
        <v>2</v>
      </c>
      <c r="DJ315" s="14">
        <v>2</v>
      </c>
      <c r="DK315" s="14">
        <v>54.91</v>
      </c>
      <c r="DL315" s="14">
        <v>104.53</v>
      </c>
      <c r="DM315" s="14">
        <v>1</v>
      </c>
      <c r="DN315" s="14">
        <v>8.8000000000000007</v>
      </c>
      <c r="DO315" s="14">
        <v>28.26</v>
      </c>
      <c r="DP315" s="14">
        <v>7.11</v>
      </c>
      <c r="DQ315" s="14">
        <v>5</v>
      </c>
      <c r="DR315" s="14">
        <v>43.96</v>
      </c>
      <c r="DT315" s="14">
        <v>17.07</v>
      </c>
      <c r="DU315" s="14">
        <v>60.85</v>
      </c>
      <c r="DV315" s="14">
        <v>3</v>
      </c>
      <c r="DW315" s="14">
        <v>0.98</v>
      </c>
      <c r="DX315" s="14">
        <v>32.980000000000004</v>
      </c>
      <c r="DY315" s="14">
        <v>2</v>
      </c>
      <c r="DZ315" s="14">
        <v>42.54</v>
      </c>
      <c r="EA315" s="14">
        <v>53.29</v>
      </c>
      <c r="EB315" s="14">
        <v>7.1</v>
      </c>
      <c r="EC315" s="14">
        <v>6.58</v>
      </c>
      <c r="ED315" s="14">
        <v>33</v>
      </c>
      <c r="EE315" s="14">
        <v>13.27</v>
      </c>
      <c r="EF315" s="14">
        <v>140.85</v>
      </c>
      <c r="EG315" s="14">
        <v>36.260000000000005</v>
      </c>
      <c r="EH315" s="14">
        <v>12.66</v>
      </c>
      <c r="EK315" s="14">
        <v>10.89</v>
      </c>
      <c r="EL315" s="14">
        <v>18.490000000000002</v>
      </c>
      <c r="EN315" s="14">
        <v>1.77</v>
      </c>
      <c r="ES315" s="14">
        <v>1</v>
      </c>
      <c r="ET315" s="14">
        <v>14.16</v>
      </c>
      <c r="EV315" s="14">
        <v>10.86</v>
      </c>
      <c r="EW315" s="14">
        <v>0.83</v>
      </c>
      <c r="EZ315" s="14">
        <v>133.47</v>
      </c>
      <c r="FB315" s="14">
        <v>33.5</v>
      </c>
      <c r="FC315" s="14">
        <v>0</v>
      </c>
      <c r="FE315" s="14">
        <v>2</v>
      </c>
      <c r="FM315" s="14">
        <v>4</v>
      </c>
      <c r="FN315" s="14">
        <v>35.159999999999997</v>
      </c>
      <c r="FP315" s="14">
        <v>127.62</v>
      </c>
      <c r="FT315" s="14">
        <v>3</v>
      </c>
      <c r="FU315" s="14">
        <v>18</v>
      </c>
      <c r="FW315" s="14">
        <v>14</v>
      </c>
      <c r="FX315" s="14">
        <v>133.67000000000002</v>
      </c>
      <c r="FY315" s="14">
        <v>15</v>
      </c>
      <c r="FZ315" s="14">
        <v>23.84</v>
      </c>
      <c r="GA315" s="14">
        <v>60.68</v>
      </c>
      <c r="GC315" s="14">
        <v>8.5</v>
      </c>
      <c r="GD315" s="14">
        <v>51.84</v>
      </c>
      <c r="GH315" s="14">
        <v>0.75</v>
      </c>
      <c r="GJ315" s="14">
        <v>3</v>
      </c>
      <c r="GK315" s="14">
        <v>4</v>
      </c>
      <c r="GM315" s="14">
        <v>10</v>
      </c>
      <c r="GN315" s="14">
        <v>4</v>
      </c>
      <c r="GP315" s="14">
        <v>0.6</v>
      </c>
      <c r="GQ315" s="14">
        <v>4.21</v>
      </c>
      <c r="GV315" s="14">
        <v>11.81</v>
      </c>
      <c r="HB315" s="14">
        <v>4.32</v>
      </c>
      <c r="HC315" s="14">
        <v>1</v>
      </c>
      <c r="HD315" s="14">
        <v>0.63</v>
      </c>
      <c r="HG315" s="14">
        <v>8.870000000000001</v>
      </c>
      <c r="HL315" s="14">
        <v>9</v>
      </c>
      <c r="HN315" s="14">
        <v>110.33</v>
      </c>
      <c r="HO315" s="14">
        <v>75.27000000000001</v>
      </c>
      <c r="HP315" s="14">
        <v>16.96</v>
      </c>
      <c r="HU315" s="14">
        <v>1.36</v>
      </c>
      <c r="HV315" s="14">
        <v>1</v>
      </c>
      <c r="HY315" s="14">
        <v>13.23</v>
      </c>
      <c r="HZ315" s="14">
        <v>3</v>
      </c>
      <c r="IA315" s="14">
        <v>4.76</v>
      </c>
      <c r="IB315" s="14">
        <v>1</v>
      </c>
      <c r="IC315" s="14">
        <v>4</v>
      </c>
      <c r="ID315" s="14">
        <v>84</v>
      </c>
      <c r="IE315" s="26">
        <f t="shared" si="21"/>
        <v>2020.3399999999997</v>
      </c>
      <c r="IF315" s="27">
        <f t="shared" si="22"/>
        <v>173.49</v>
      </c>
      <c r="IG315" s="27">
        <f t="shared" si="23"/>
        <v>1846.8499999999997</v>
      </c>
      <c r="IH315" s="26">
        <v>1848.3752000000002</v>
      </c>
      <c r="II315" s="27">
        <v>159.07919999999996</v>
      </c>
      <c r="IJ315" s="27">
        <f t="shared" si="24"/>
        <v>1689.2960000000003</v>
      </c>
    </row>
    <row r="316" spans="1:244" x14ac:dyDescent="0.2">
      <c r="A316" s="14" t="s">
        <v>339</v>
      </c>
      <c r="B316" s="14" t="str">
        <f t="shared" si="20"/>
        <v>99</v>
      </c>
      <c r="C316" s="14">
        <v>99013</v>
      </c>
      <c r="D316" s="14" t="s">
        <v>352</v>
      </c>
      <c r="I316" s="14">
        <v>2.95</v>
      </c>
      <c r="J316" s="14">
        <v>17.690000000000001</v>
      </c>
      <c r="K316" s="14">
        <v>7.53</v>
      </c>
      <c r="L316" s="14">
        <v>3</v>
      </c>
      <c r="M316" s="14">
        <v>4.51</v>
      </c>
      <c r="N316" s="14">
        <v>20.57</v>
      </c>
      <c r="O316" s="14">
        <v>221.8</v>
      </c>
      <c r="P316" s="14">
        <v>41.620000000000005</v>
      </c>
      <c r="V316" s="14">
        <v>6</v>
      </c>
      <c r="W316" s="14">
        <v>5.45</v>
      </c>
      <c r="X316" s="14">
        <v>64.569999999999993</v>
      </c>
      <c r="Y316" s="14">
        <v>4.34</v>
      </c>
      <c r="Z316" s="14">
        <v>0.65</v>
      </c>
      <c r="AA316" s="14">
        <v>21.01</v>
      </c>
      <c r="AB316" s="14">
        <v>17.670000000000002</v>
      </c>
      <c r="AC316" s="14">
        <v>1</v>
      </c>
      <c r="AD316" s="14">
        <v>12.35</v>
      </c>
      <c r="AF316" s="14">
        <v>56.61</v>
      </c>
      <c r="AG316" s="14">
        <v>46.05</v>
      </c>
      <c r="AL316" s="14">
        <v>6.93</v>
      </c>
      <c r="AM316" s="14">
        <v>1</v>
      </c>
      <c r="AR316" s="14">
        <v>3.2</v>
      </c>
      <c r="AS316" s="14">
        <v>11.61</v>
      </c>
      <c r="AT316" s="14">
        <v>1</v>
      </c>
      <c r="AX316" s="14">
        <v>2</v>
      </c>
      <c r="AY316" s="14">
        <v>6.58</v>
      </c>
      <c r="BA316" s="14">
        <v>0.01</v>
      </c>
      <c r="BE316" s="14">
        <v>13.94</v>
      </c>
      <c r="BF316" s="14">
        <v>68.199999999999989</v>
      </c>
      <c r="BK316" s="14">
        <v>21.09</v>
      </c>
      <c r="BM316" s="14">
        <v>15.78</v>
      </c>
      <c r="BN316" s="14">
        <v>2</v>
      </c>
      <c r="BQ316" s="14">
        <v>2</v>
      </c>
      <c r="BU316" s="14">
        <v>6.03</v>
      </c>
      <c r="BZ316" s="14">
        <v>16.89</v>
      </c>
      <c r="CA316" s="14">
        <v>6.92</v>
      </c>
      <c r="CB316" s="14">
        <v>13.76</v>
      </c>
      <c r="CC316" s="14">
        <v>0</v>
      </c>
      <c r="CD316" s="14">
        <v>21.1</v>
      </c>
      <c r="CE316" s="14">
        <v>7.52</v>
      </c>
      <c r="CG316" s="14">
        <v>34.92</v>
      </c>
      <c r="CL316" s="14">
        <v>1</v>
      </c>
      <c r="CM316" s="14">
        <v>20.97</v>
      </c>
      <c r="CN316" s="14">
        <v>31.43</v>
      </c>
      <c r="CO316" s="14">
        <v>1</v>
      </c>
      <c r="CP316" s="14">
        <v>1</v>
      </c>
      <c r="CR316" s="14">
        <v>15.99</v>
      </c>
      <c r="CS316" s="14">
        <v>5</v>
      </c>
      <c r="CT316" s="14">
        <v>50.48</v>
      </c>
      <c r="CV316" s="14">
        <v>22.75</v>
      </c>
      <c r="CW316" s="14">
        <v>4</v>
      </c>
      <c r="CZ316" s="14">
        <v>47.04</v>
      </c>
      <c r="DA316" s="14">
        <v>4</v>
      </c>
      <c r="DC316" s="14">
        <v>5.48</v>
      </c>
      <c r="DE316" s="14">
        <v>0.12</v>
      </c>
      <c r="DF316" s="14">
        <v>91.509999999999991</v>
      </c>
      <c r="DI316" s="14">
        <v>2.82</v>
      </c>
      <c r="DJ316" s="14">
        <v>2</v>
      </c>
      <c r="DK316" s="14">
        <v>344.25000000000006</v>
      </c>
      <c r="DL316" s="14">
        <v>302.38</v>
      </c>
      <c r="DM316" s="14">
        <v>19.670000000000002</v>
      </c>
      <c r="DN316" s="14">
        <v>54.739999999999995</v>
      </c>
      <c r="DO316" s="14">
        <v>115.91</v>
      </c>
      <c r="DP316" s="14">
        <v>31.68</v>
      </c>
      <c r="DQ316" s="14">
        <v>30.6</v>
      </c>
      <c r="DR316" s="14">
        <v>242.20000000000002</v>
      </c>
      <c r="DS316" s="14">
        <v>26.21</v>
      </c>
      <c r="DT316" s="14">
        <v>145.68</v>
      </c>
      <c r="DU316" s="14">
        <v>115.97</v>
      </c>
      <c r="DV316" s="14">
        <v>37.19</v>
      </c>
      <c r="DW316" s="14">
        <v>27.56</v>
      </c>
      <c r="DX316" s="14">
        <v>97.92</v>
      </c>
      <c r="DY316" s="14">
        <v>11.72</v>
      </c>
      <c r="DZ316" s="14">
        <v>347.94</v>
      </c>
      <c r="EA316" s="14">
        <v>259.90000000000003</v>
      </c>
      <c r="EB316" s="14">
        <v>48.129999999999995</v>
      </c>
      <c r="EC316" s="14">
        <v>44.16</v>
      </c>
      <c r="ED316" s="14">
        <v>181.94</v>
      </c>
      <c r="EE316" s="14">
        <v>114.6</v>
      </c>
      <c r="EF316" s="14">
        <v>1168.8899999999999</v>
      </c>
      <c r="EG316" s="14">
        <v>97.490000000000009</v>
      </c>
      <c r="EH316" s="14">
        <v>37.83</v>
      </c>
      <c r="EI316" s="14">
        <v>5</v>
      </c>
      <c r="EK316" s="14">
        <v>114.06</v>
      </c>
      <c r="EL316" s="14">
        <v>108.94</v>
      </c>
      <c r="ES316" s="14">
        <v>228.73</v>
      </c>
      <c r="ET316" s="14">
        <v>79.39</v>
      </c>
      <c r="EU316" s="14">
        <v>4.3599999999999994</v>
      </c>
      <c r="EV316" s="14">
        <v>2495.5899999999997</v>
      </c>
      <c r="EW316" s="14">
        <v>89.35</v>
      </c>
      <c r="EX316" s="14">
        <v>41.150000000000006</v>
      </c>
      <c r="EZ316" s="14">
        <v>1380.09</v>
      </c>
      <c r="FA316" s="14">
        <v>25.590000000000003</v>
      </c>
      <c r="FB316" s="14">
        <v>640.92999999999995</v>
      </c>
      <c r="FC316" s="14">
        <v>1</v>
      </c>
      <c r="FD316" s="14">
        <v>13.56</v>
      </c>
      <c r="FE316" s="14">
        <v>18.54</v>
      </c>
      <c r="FF316" s="14">
        <v>2</v>
      </c>
      <c r="FG316" s="14">
        <v>2</v>
      </c>
      <c r="FI316" s="14">
        <v>9</v>
      </c>
      <c r="FL316" s="14">
        <v>17.28</v>
      </c>
      <c r="FM316" s="14">
        <v>62.819999999999993</v>
      </c>
      <c r="FN316" s="14">
        <v>152.84</v>
      </c>
      <c r="FO316" s="14">
        <v>1.75</v>
      </c>
      <c r="FP316" s="14">
        <v>196.27</v>
      </c>
      <c r="FQ316" s="14">
        <v>0</v>
      </c>
      <c r="FS316" s="14">
        <v>6</v>
      </c>
      <c r="FT316" s="14">
        <v>21.96</v>
      </c>
      <c r="FU316" s="14">
        <v>130.84</v>
      </c>
      <c r="FW316" s="14">
        <v>182.20000000000002</v>
      </c>
      <c r="FX316" s="14">
        <v>724.31000000000006</v>
      </c>
      <c r="FY316" s="14">
        <v>65.13</v>
      </c>
      <c r="FZ316" s="14">
        <v>123.69999999999999</v>
      </c>
      <c r="GA316" s="14">
        <v>244.54</v>
      </c>
      <c r="GC316" s="14">
        <v>70.5</v>
      </c>
      <c r="GD316" s="14">
        <v>191.37</v>
      </c>
      <c r="GE316" s="14">
        <v>10.48</v>
      </c>
      <c r="GF316" s="14">
        <v>3</v>
      </c>
      <c r="GG316" s="14">
        <v>1</v>
      </c>
      <c r="GH316" s="14">
        <v>24.630000000000003</v>
      </c>
      <c r="GI316" s="14">
        <v>4.4700000000000006</v>
      </c>
      <c r="GJ316" s="14">
        <v>48.46</v>
      </c>
      <c r="GK316" s="14">
        <v>186.02999999999997</v>
      </c>
      <c r="GL316" s="14">
        <v>16</v>
      </c>
      <c r="GM316" s="14">
        <v>92.73</v>
      </c>
      <c r="GN316" s="14">
        <v>11</v>
      </c>
      <c r="GP316" s="14">
        <v>7.24</v>
      </c>
      <c r="GQ316" s="14">
        <v>6.31</v>
      </c>
      <c r="GS316" s="14">
        <v>1</v>
      </c>
      <c r="GT316" s="14">
        <v>1.85</v>
      </c>
      <c r="GV316" s="14">
        <v>138.18</v>
      </c>
      <c r="GW316" s="14">
        <v>5.0199999999999996</v>
      </c>
      <c r="GZ316" s="14">
        <v>2</v>
      </c>
      <c r="HB316" s="14">
        <v>225.07</v>
      </c>
      <c r="HC316" s="14">
        <v>13.96</v>
      </c>
      <c r="HD316" s="14">
        <v>3</v>
      </c>
      <c r="HE316" s="14">
        <v>1</v>
      </c>
      <c r="HF316" s="14">
        <v>4</v>
      </c>
      <c r="HG316" s="14">
        <v>93.949999999999989</v>
      </c>
      <c r="HL316" s="14">
        <v>36.78</v>
      </c>
      <c r="HO316" s="14">
        <v>253.07</v>
      </c>
      <c r="HP316" s="14">
        <v>119.43</v>
      </c>
      <c r="HS316" s="14">
        <v>207.79</v>
      </c>
      <c r="HU316" s="14">
        <v>5</v>
      </c>
      <c r="HV316" s="14">
        <v>2.58</v>
      </c>
      <c r="HW316" s="14">
        <v>31.65</v>
      </c>
      <c r="HY316" s="14">
        <v>44.7</v>
      </c>
      <c r="HZ316" s="14">
        <v>57.12</v>
      </c>
      <c r="IA316" s="14">
        <v>528.71999999999991</v>
      </c>
      <c r="IB316" s="14">
        <v>42.14</v>
      </c>
      <c r="IC316" s="14">
        <v>25.85</v>
      </c>
      <c r="ID316" s="14">
        <v>446.67</v>
      </c>
      <c r="IE316" s="26">
        <f t="shared" si="21"/>
        <v>15181.67</v>
      </c>
      <c r="IF316" s="27">
        <f t="shared" si="22"/>
        <v>1027.99</v>
      </c>
      <c r="IG316" s="27">
        <f t="shared" si="23"/>
        <v>14153.68</v>
      </c>
      <c r="IH316" s="26">
        <v>15369.634800000002</v>
      </c>
      <c r="II316" s="27">
        <v>1007.2948000000002</v>
      </c>
      <c r="IJ316" s="27">
        <f t="shared" si="24"/>
        <v>14362.340000000002</v>
      </c>
    </row>
    <row r="317" spans="1:244" x14ac:dyDescent="0.2">
      <c r="A317" s="14" t="s">
        <v>339</v>
      </c>
      <c r="B317" s="14" t="str">
        <f t="shared" si="20"/>
        <v>99</v>
      </c>
      <c r="C317" s="14">
        <v>99014</v>
      </c>
      <c r="D317" s="14" t="s">
        <v>353</v>
      </c>
      <c r="J317" s="14">
        <v>10.220000000000001</v>
      </c>
      <c r="K317" s="14">
        <v>3.41</v>
      </c>
      <c r="L317" s="14">
        <v>2.7</v>
      </c>
      <c r="M317" s="14">
        <v>13.09</v>
      </c>
      <c r="N317" s="14">
        <v>20.11</v>
      </c>
      <c r="O317" s="14">
        <v>460.48</v>
      </c>
      <c r="P317" s="14">
        <v>47.97</v>
      </c>
      <c r="R317" s="14">
        <v>74.53</v>
      </c>
      <c r="T317" s="14">
        <v>19.940000000000001</v>
      </c>
      <c r="U317" s="14">
        <v>12.39</v>
      </c>
      <c r="V317" s="14">
        <v>22.58</v>
      </c>
      <c r="W317" s="14">
        <v>57.32</v>
      </c>
      <c r="X317" s="14">
        <v>415.65000000000003</v>
      </c>
      <c r="Y317" s="14">
        <v>13.139999999999999</v>
      </c>
      <c r="Z317" s="14">
        <v>13.92</v>
      </c>
      <c r="AA317" s="14">
        <v>77.12</v>
      </c>
      <c r="AB317" s="14">
        <v>7.67</v>
      </c>
      <c r="AC317" s="14">
        <v>4</v>
      </c>
      <c r="AD317" s="14">
        <v>146.32</v>
      </c>
      <c r="AF317" s="14">
        <v>2.33</v>
      </c>
      <c r="AG317" s="14">
        <v>270.90999999999997</v>
      </c>
      <c r="AH317" s="14">
        <v>1</v>
      </c>
      <c r="AJ317" s="14">
        <v>2</v>
      </c>
      <c r="AL317" s="14">
        <v>21.29</v>
      </c>
      <c r="AM317" s="14">
        <v>0</v>
      </c>
      <c r="AN317" s="14">
        <v>24.6</v>
      </c>
      <c r="AP317" s="14">
        <v>3</v>
      </c>
      <c r="AR317" s="14">
        <v>132.56</v>
      </c>
      <c r="AS317" s="14">
        <v>10.16</v>
      </c>
      <c r="AV317" s="14">
        <v>2</v>
      </c>
      <c r="AX317" s="14">
        <v>16.04</v>
      </c>
      <c r="AY317" s="14">
        <v>30.94</v>
      </c>
      <c r="AZ317" s="14">
        <v>42.67</v>
      </c>
      <c r="BA317" s="14">
        <v>12.1</v>
      </c>
      <c r="BC317" s="14">
        <v>27.47</v>
      </c>
      <c r="BD317" s="14">
        <v>1</v>
      </c>
      <c r="BE317" s="14">
        <v>108.64</v>
      </c>
      <c r="BF317" s="14">
        <v>209.93999999999997</v>
      </c>
      <c r="BI317" s="14">
        <v>1</v>
      </c>
      <c r="BK317" s="14">
        <v>117.72</v>
      </c>
      <c r="BL317" s="14">
        <v>4.17</v>
      </c>
      <c r="BM317" s="14">
        <v>63.709999999999994</v>
      </c>
      <c r="BN317" s="14">
        <v>11.29</v>
      </c>
      <c r="BO317" s="14">
        <v>4.45</v>
      </c>
      <c r="BP317" s="14">
        <v>0.23</v>
      </c>
      <c r="BR317" s="14">
        <v>1</v>
      </c>
      <c r="BS317" s="14">
        <v>13.1</v>
      </c>
      <c r="BU317" s="14">
        <v>25.950000000000003</v>
      </c>
      <c r="BX317" s="14">
        <v>1</v>
      </c>
      <c r="BY317" s="14">
        <v>46.64</v>
      </c>
      <c r="BZ317" s="14">
        <v>23.64</v>
      </c>
      <c r="CA317" s="14">
        <v>29.18</v>
      </c>
      <c r="CB317" s="14">
        <v>135.57</v>
      </c>
      <c r="CD317" s="14">
        <v>644.85</v>
      </c>
      <c r="CE317" s="14">
        <v>115</v>
      </c>
      <c r="CG317" s="14">
        <v>4.3100000000000005</v>
      </c>
      <c r="CI317" s="14">
        <v>13.99</v>
      </c>
      <c r="CL317" s="14">
        <v>7.98</v>
      </c>
      <c r="CM317" s="14">
        <v>302.23</v>
      </c>
      <c r="CN317" s="14">
        <v>24.259999999999998</v>
      </c>
      <c r="CO317" s="14">
        <v>1.98</v>
      </c>
      <c r="CP317" s="14">
        <v>3</v>
      </c>
      <c r="CQ317" s="14">
        <v>1</v>
      </c>
      <c r="CR317" s="14">
        <v>134.25</v>
      </c>
      <c r="CS317" s="14">
        <v>11.22</v>
      </c>
      <c r="CT317" s="14">
        <v>175.76</v>
      </c>
      <c r="CU317" s="14">
        <v>15.91</v>
      </c>
      <c r="CV317" s="14">
        <v>144.25</v>
      </c>
      <c r="CW317" s="14">
        <v>162.69999999999999</v>
      </c>
      <c r="CX317" s="14">
        <v>3.4299999999999997</v>
      </c>
      <c r="CY317" s="14">
        <v>2</v>
      </c>
      <c r="CZ317" s="14">
        <v>43.58</v>
      </c>
      <c r="DA317" s="14">
        <v>245.41000000000003</v>
      </c>
      <c r="DB317" s="14">
        <v>127</v>
      </c>
      <c r="DC317" s="14">
        <v>190.39</v>
      </c>
      <c r="DD317" s="14">
        <v>14.09</v>
      </c>
      <c r="DE317" s="14">
        <v>3</v>
      </c>
      <c r="DF317" s="14">
        <v>395.34</v>
      </c>
      <c r="DG317" s="14">
        <v>95.52</v>
      </c>
      <c r="DH317" s="14">
        <v>115.3</v>
      </c>
      <c r="DI317" s="14">
        <v>42.97</v>
      </c>
      <c r="DJ317" s="14">
        <v>105.25999999999999</v>
      </c>
      <c r="DK317" s="14">
        <v>1409.9899999999998</v>
      </c>
      <c r="DL317" s="14">
        <v>1085.6399999999999</v>
      </c>
      <c r="DM317" s="14">
        <v>346.40999999999997</v>
      </c>
      <c r="DN317" s="14">
        <v>363.90999999999997</v>
      </c>
      <c r="DO317" s="14">
        <v>914.24</v>
      </c>
      <c r="DP317" s="14">
        <v>200.32999999999998</v>
      </c>
      <c r="DQ317" s="14">
        <v>110.07</v>
      </c>
      <c r="DR317" s="14">
        <v>922.48</v>
      </c>
      <c r="DS317" s="14">
        <v>8</v>
      </c>
      <c r="DT317" s="14">
        <v>675.67000000000007</v>
      </c>
      <c r="DU317" s="14">
        <v>1317.6</v>
      </c>
      <c r="DV317" s="14">
        <v>75.41</v>
      </c>
      <c r="DW317" s="14">
        <v>348.28</v>
      </c>
      <c r="DX317" s="14">
        <v>503.23</v>
      </c>
      <c r="DY317" s="14">
        <v>132.34</v>
      </c>
      <c r="DZ317" s="14">
        <v>1615.8200000000002</v>
      </c>
      <c r="EA317" s="14">
        <v>828.01</v>
      </c>
      <c r="EB317" s="14">
        <v>112.9</v>
      </c>
      <c r="EC317" s="14">
        <v>165.58</v>
      </c>
      <c r="ED317" s="14">
        <v>736</v>
      </c>
      <c r="EE317" s="14">
        <v>365.74</v>
      </c>
      <c r="EF317" s="14">
        <v>2485.62</v>
      </c>
      <c r="EG317" s="14">
        <v>551.65</v>
      </c>
      <c r="EH317" s="14">
        <v>167.97000000000003</v>
      </c>
      <c r="EI317" s="14">
        <v>364.19</v>
      </c>
      <c r="EJ317" s="14">
        <v>17</v>
      </c>
      <c r="EK317" s="14">
        <v>212.66000000000003</v>
      </c>
      <c r="EL317" s="14">
        <v>704.65000000000009</v>
      </c>
      <c r="EN317" s="14">
        <v>10.79</v>
      </c>
      <c r="ER317" s="14">
        <v>819.99</v>
      </c>
      <c r="ES317" s="14">
        <v>930.65</v>
      </c>
      <c r="ET317" s="14">
        <v>317.8</v>
      </c>
      <c r="EU317" s="14">
        <v>51.79</v>
      </c>
      <c r="EV317" s="14">
        <v>4718.9599999999991</v>
      </c>
      <c r="EW317" s="14">
        <v>303.70999999999998</v>
      </c>
      <c r="EX317" s="14">
        <v>21.7</v>
      </c>
      <c r="EY317" s="14">
        <v>11.39</v>
      </c>
      <c r="EZ317" s="14">
        <v>3503.81</v>
      </c>
      <c r="FA317" s="14">
        <v>192.71</v>
      </c>
      <c r="FB317" s="14">
        <v>1644.11</v>
      </c>
      <c r="FC317" s="14">
        <v>46.92</v>
      </c>
      <c r="FD317" s="14">
        <v>2</v>
      </c>
      <c r="FE317" s="14">
        <v>36.589999999999996</v>
      </c>
      <c r="FF317" s="14">
        <v>5.77</v>
      </c>
      <c r="FG317" s="14">
        <v>1</v>
      </c>
      <c r="FH317" s="14">
        <v>9.94</v>
      </c>
      <c r="FI317" s="14">
        <v>248.44</v>
      </c>
      <c r="FL317" s="14">
        <v>36.6</v>
      </c>
      <c r="FM317" s="14">
        <v>483.02</v>
      </c>
      <c r="FN317" s="14">
        <v>471.55</v>
      </c>
      <c r="FO317" s="14">
        <v>4.24</v>
      </c>
      <c r="FP317" s="14">
        <v>1267.8600000000001</v>
      </c>
      <c r="FQ317" s="14">
        <v>8</v>
      </c>
      <c r="FR317" s="14">
        <v>59.02</v>
      </c>
      <c r="FS317" s="14">
        <v>53</v>
      </c>
      <c r="FT317" s="14">
        <v>143.07999999999998</v>
      </c>
      <c r="FU317" s="14">
        <v>382.48</v>
      </c>
      <c r="FV317" s="14">
        <v>1</v>
      </c>
      <c r="FW317" s="14">
        <v>416.07</v>
      </c>
      <c r="FX317" s="14">
        <v>1927.1999999999998</v>
      </c>
      <c r="FY317" s="14">
        <v>176.57</v>
      </c>
      <c r="FZ317" s="14">
        <v>929.18000000000006</v>
      </c>
      <c r="GA317" s="14">
        <v>1239.8799999999999</v>
      </c>
      <c r="GB317" s="14">
        <v>42.66</v>
      </c>
      <c r="GC317" s="14">
        <v>400.83</v>
      </c>
      <c r="GD317" s="14">
        <v>884.55</v>
      </c>
      <c r="GE317" s="14">
        <v>134.86000000000001</v>
      </c>
      <c r="GF317" s="14">
        <v>134</v>
      </c>
      <c r="GG317" s="14">
        <v>4.83</v>
      </c>
      <c r="GH317" s="14">
        <v>255.93999999999997</v>
      </c>
      <c r="GI317" s="14">
        <v>12.15</v>
      </c>
      <c r="GJ317" s="14">
        <v>193.09</v>
      </c>
      <c r="GK317" s="14">
        <v>89.16</v>
      </c>
      <c r="GL317" s="14">
        <v>39.99</v>
      </c>
      <c r="GM317" s="14">
        <v>359.67999999999995</v>
      </c>
      <c r="GN317" s="14">
        <v>41.92</v>
      </c>
      <c r="GO317" s="14">
        <v>21.85</v>
      </c>
      <c r="GP317" s="14">
        <v>24.58</v>
      </c>
      <c r="GQ317" s="14">
        <v>157.32999999999998</v>
      </c>
      <c r="GR317" s="14">
        <v>0</v>
      </c>
      <c r="GS317" s="14">
        <v>3</v>
      </c>
      <c r="GT317" s="14">
        <v>766.16</v>
      </c>
      <c r="GV317" s="14">
        <v>449.51</v>
      </c>
      <c r="GW317" s="14">
        <v>60.620000000000005</v>
      </c>
      <c r="GX317" s="14">
        <v>71.260000000000005</v>
      </c>
      <c r="GZ317" s="14">
        <v>21.59</v>
      </c>
      <c r="HA317" s="14">
        <v>85.73</v>
      </c>
      <c r="HB317" s="14">
        <v>1183.21</v>
      </c>
      <c r="HC317" s="14">
        <v>117.35</v>
      </c>
      <c r="HD317" s="14">
        <v>59.75</v>
      </c>
      <c r="HE317" s="14">
        <v>10.01</v>
      </c>
      <c r="HF317" s="14">
        <v>245.98</v>
      </c>
      <c r="HG317" s="14">
        <v>467.45000000000005</v>
      </c>
      <c r="HJ317" s="14">
        <v>11.66</v>
      </c>
      <c r="HK317" s="14">
        <v>16</v>
      </c>
      <c r="HL317" s="14">
        <v>219.24</v>
      </c>
      <c r="HM317" s="14">
        <v>21.61</v>
      </c>
      <c r="HN317" s="14">
        <v>393.43</v>
      </c>
      <c r="HO317" s="14">
        <v>978.74</v>
      </c>
      <c r="HP317" s="14">
        <v>561.59</v>
      </c>
      <c r="HQ317" s="14">
        <v>18.11</v>
      </c>
      <c r="HR317" s="14">
        <v>123.51</v>
      </c>
      <c r="HS317" s="14">
        <v>29.78</v>
      </c>
      <c r="HT317" s="14">
        <v>516.29999999999995</v>
      </c>
      <c r="HU317" s="14">
        <v>634.29</v>
      </c>
      <c r="HV317" s="14">
        <v>297.3</v>
      </c>
      <c r="HW317" s="14">
        <v>217.8</v>
      </c>
      <c r="HX317" s="14">
        <v>57.400000000000006</v>
      </c>
      <c r="HY317" s="14">
        <v>393.47</v>
      </c>
      <c r="HZ317" s="14">
        <v>123.25999999999999</v>
      </c>
      <c r="IA317" s="14">
        <v>887.63</v>
      </c>
      <c r="IB317" s="14">
        <v>24.02</v>
      </c>
      <c r="IC317" s="14">
        <v>119.55</v>
      </c>
      <c r="ID317" s="14">
        <v>1551.86</v>
      </c>
      <c r="IE317" s="26">
        <f t="shared" si="21"/>
        <v>56719.640000000029</v>
      </c>
      <c r="IF317" s="27">
        <f t="shared" si="22"/>
        <v>5208.4499999999989</v>
      </c>
      <c r="IG317" s="27">
        <f t="shared" si="23"/>
        <v>51511.190000000031</v>
      </c>
      <c r="IH317" s="26">
        <v>48868.463999999985</v>
      </c>
      <c r="II317" s="27">
        <v>5107.1380000000008</v>
      </c>
      <c r="IJ317" s="27">
        <f t="shared" si="24"/>
        <v>43761.325999999986</v>
      </c>
    </row>
    <row r="318" spans="1:244" x14ac:dyDescent="0.2">
      <c r="A318" s="14" t="s">
        <v>339</v>
      </c>
      <c r="B318" s="14" t="str">
        <f t="shared" si="20"/>
        <v>99</v>
      </c>
      <c r="C318" s="14">
        <v>99015</v>
      </c>
      <c r="D318" s="14" t="s">
        <v>354</v>
      </c>
      <c r="L318" s="14">
        <v>2.13</v>
      </c>
      <c r="O318" s="14">
        <v>29.08</v>
      </c>
      <c r="X318" s="14">
        <v>1</v>
      </c>
      <c r="AB318" s="14">
        <v>2.9</v>
      </c>
      <c r="AC318" s="14">
        <v>0.56999999999999995</v>
      </c>
      <c r="AD318" s="14">
        <v>7.66</v>
      </c>
      <c r="AF318" s="14">
        <v>14.1</v>
      </c>
      <c r="AG318" s="14">
        <v>4.96</v>
      </c>
      <c r="AM318" s="14">
        <v>16.95</v>
      </c>
      <c r="AN318" s="14">
        <v>1</v>
      </c>
      <c r="AR318" s="14">
        <v>12</v>
      </c>
      <c r="BF318" s="14">
        <v>2</v>
      </c>
      <c r="BJ318" s="14">
        <v>3.32</v>
      </c>
      <c r="BK318" s="14">
        <v>15.38</v>
      </c>
      <c r="BN318" s="14">
        <v>63.51</v>
      </c>
      <c r="BZ318" s="14">
        <v>23.95</v>
      </c>
      <c r="CL318" s="14">
        <v>4.25</v>
      </c>
      <c r="CR318" s="14">
        <v>1</v>
      </c>
      <c r="CT318" s="14">
        <v>1</v>
      </c>
      <c r="CU318" s="14">
        <v>3.17</v>
      </c>
      <c r="DC318" s="14">
        <v>0.99</v>
      </c>
      <c r="DF318" s="14">
        <v>12.5</v>
      </c>
      <c r="DJ318" s="14">
        <v>1</v>
      </c>
      <c r="DK318" s="14">
        <v>7</v>
      </c>
      <c r="DL318" s="14">
        <v>30.86</v>
      </c>
      <c r="DM318" s="14">
        <v>1</v>
      </c>
      <c r="DO318" s="14">
        <v>6.77</v>
      </c>
      <c r="DR318" s="14">
        <v>10</v>
      </c>
      <c r="DT318" s="14">
        <v>1</v>
      </c>
      <c r="DU318" s="14">
        <v>4</v>
      </c>
      <c r="DW318" s="14">
        <v>2.75</v>
      </c>
      <c r="DX318" s="14">
        <v>2</v>
      </c>
      <c r="DZ318" s="14">
        <v>8.17</v>
      </c>
      <c r="EA318" s="14">
        <v>3.75</v>
      </c>
      <c r="EB318" s="14">
        <v>1</v>
      </c>
      <c r="ED318" s="14">
        <v>2</v>
      </c>
      <c r="EE318" s="14">
        <v>1</v>
      </c>
      <c r="EF318" s="14">
        <v>6.02</v>
      </c>
      <c r="EG318" s="14">
        <v>4</v>
      </c>
      <c r="EH318" s="14">
        <v>2</v>
      </c>
      <c r="EK318" s="14">
        <v>2</v>
      </c>
      <c r="EL318" s="14">
        <v>16.34</v>
      </c>
      <c r="ET318" s="14">
        <v>1</v>
      </c>
      <c r="EW318" s="14">
        <v>2</v>
      </c>
      <c r="EY318" s="14">
        <v>1.51</v>
      </c>
      <c r="EZ318" s="14">
        <v>39.950000000000003</v>
      </c>
      <c r="FB318" s="14">
        <v>3</v>
      </c>
      <c r="FM318" s="14">
        <v>1</v>
      </c>
      <c r="FN318" s="14">
        <v>1</v>
      </c>
      <c r="FP318" s="14">
        <v>16.170000000000002</v>
      </c>
      <c r="FU318" s="14">
        <v>1</v>
      </c>
      <c r="FW318" s="14">
        <v>2</v>
      </c>
      <c r="FX318" s="14">
        <v>11.65</v>
      </c>
      <c r="FY318" s="14">
        <v>1</v>
      </c>
      <c r="FZ318" s="14">
        <v>1</v>
      </c>
      <c r="GC318" s="14">
        <v>4</v>
      </c>
      <c r="GD318" s="14">
        <v>3</v>
      </c>
      <c r="GJ318" s="14">
        <v>7.27</v>
      </c>
      <c r="GL318" s="14">
        <v>3</v>
      </c>
      <c r="GM318" s="14">
        <v>2</v>
      </c>
      <c r="GQ318" s="14">
        <v>29.43</v>
      </c>
      <c r="HC318" s="14">
        <v>1.1100000000000001</v>
      </c>
      <c r="HG318" s="14">
        <v>7.46</v>
      </c>
      <c r="HL318" s="14">
        <v>1</v>
      </c>
      <c r="HO318" s="14">
        <v>3.99</v>
      </c>
      <c r="HP318" s="14">
        <v>3</v>
      </c>
      <c r="HW318" s="14">
        <v>1</v>
      </c>
      <c r="HZ318" s="14">
        <v>1</v>
      </c>
      <c r="ID318" s="14">
        <v>6</v>
      </c>
      <c r="IE318" s="26">
        <f t="shared" si="21"/>
        <v>491.61999999999989</v>
      </c>
      <c r="IF318" s="27">
        <f t="shared" si="22"/>
        <v>210.91999999999996</v>
      </c>
      <c r="IG318" s="27">
        <f t="shared" si="23"/>
        <v>280.69999999999993</v>
      </c>
      <c r="IH318" s="26">
        <v>417.61439999999999</v>
      </c>
      <c r="II318" s="27">
        <v>198.91840000000002</v>
      </c>
      <c r="IJ318" s="27">
        <f t="shared" si="24"/>
        <v>218.69599999999997</v>
      </c>
    </row>
    <row r="319" spans="1:244" x14ac:dyDescent="0.2">
      <c r="A319" s="14" t="s">
        <v>339</v>
      </c>
      <c r="B319" s="14" t="str">
        <f t="shared" si="20"/>
        <v>99</v>
      </c>
      <c r="C319" s="14">
        <v>99016</v>
      </c>
      <c r="D319" s="14" t="s">
        <v>355</v>
      </c>
      <c r="J319" s="14">
        <v>0.5</v>
      </c>
      <c r="O319" s="14">
        <v>57.41</v>
      </c>
      <c r="P319" s="14">
        <v>254.42</v>
      </c>
      <c r="R319" s="14">
        <v>5.75</v>
      </c>
      <c r="X319" s="14">
        <v>29.7</v>
      </c>
      <c r="Z319" s="14">
        <v>6.86</v>
      </c>
      <c r="AA319" s="14">
        <v>3.1799999999999997</v>
      </c>
      <c r="AB319" s="14">
        <v>2</v>
      </c>
      <c r="AC319" s="14">
        <v>12.16</v>
      </c>
      <c r="AD319" s="14">
        <v>42.45</v>
      </c>
      <c r="AF319" s="14">
        <v>6.25</v>
      </c>
      <c r="AJ319" s="14">
        <v>12.23</v>
      </c>
      <c r="AU319" s="14">
        <v>187.89</v>
      </c>
      <c r="AY319" s="14">
        <v>3.88</v>
      </c>
      <c r="AZ319" s="14">
        <v>5.58</v>
      </c>
      <c r="BE319" s="14">
        <v>29.84</v>
      </c>
      <c r="BF319" s="14">
        <v>9.5399999999999991</v>
      </c>
      <c r="BK319" s="14">
        <v>1</v>
      </c>
      <c r="BM319" s="14">
        <v>2</v>
      </c>
      <c r="BN319" s="14">
        <v>18.98</v>
      </c>
      <c r="BX319" s="14">
        <v>81.009999999999991</v>
      </c>
      <c r="BZ319" s="14">
        <v>17.64</v>
      </c>
      <c r="CB319" s="14">
        <v>0</v>
      </c>
      <c r="CE319" s="14">
        <v>11.08</v>
      </c>
      <c r="CG319" s="14">
        <v>2.66</v>
      </c>
      <c r="CH319" s="14">
        <v>4.9000000000000004</v>
      </c>
      <c r="CM319" s="14">
        <v>98.78</v>
      </c>
      <c r="CO319" s="14">
        <v>13.01</v>
      </c>
      <c r="CR319" s="14">
        <v>1</v>
      </c>
      <c r="CS319" s="14">
        <v>22.709999999999997</v>
      </c>
      <c r="CT319" s="14">
        <v>5.08</v>
      </c>
      <c r="CU319" s="14">
        <v>18.12</v>
      </c>
      <c r="CZ319" s="14">
        <v>1</v>
      </c>
      <c r="DA319" s="14">
        <v>3</v>
      </c>
      <c r="DF319" s="14">
        <v>33.739999999999995</v>
      </c>
      <c r="DG319" s="14">
        <v>8</v>
      </c>
      <c r="DH319" s="14">
        <v>23.6</v>
      </c>
      <c r="DI319" s="14">
        <v>0</v>
      </c>
      <c r="DJ319" s="14">
        <v>1</v>
      </c>
      <c r="DK319" s="14">
        <v>87.34</v>
      </c>
      <c r="DL319" s="14">
        <v>95.17</v>
      </c>
      <c r="DN319" s="14">
        <v>1</v>
      </c>
      <c r="DO319" s="14">
        <v>6.92</v>
      </c>
      <c r="DP319" s="14">
        <v>2.88</v>
      </c>
      <c r="DQ319" s="14">
        <v>2.9699999999999998</v>
      </c>
      <c r="DR319" s="14">
        <v>34.78</v>
      </c>
      <c r="DS319" s="14">
        <v>1.1000000000000001</v>
      </c>
      <c r="DT319" s="14">
        <v>53.569999999999993</v>
      </c>
      <c r="DU319" s="14">
        <v>20.97</v>
      </c>
      <c r="DV319" s="14">
        <v>2.33</v>
      </c>
      <c r="DW319" s="14">
        <v>3</v>
      </c>
      <c r="DX319" s="14">
        <v>0.3</v>
      </c>
      <c r="DY319" s="14">
        <v>8.85</v>
      </c>
      <c r="DZ319" s="14">
        <v>12.36</v>
      </c>
      <c r="EA319" s="14">
        <v>16.84</v>
      </c>
      <c r="EB319" s="14">
        <v>7.6</v>
      </c>
      <c r="EC319" s="14">
        <v>1</v>
      </c>
      <c r="ED319" s="14">
        <v>2.94</v>
      </c>
      <c r="EE319" s="14">
        <v>2</v>
      </c>
      <c r="EF319" s="14">
        <v>16.100000000000001</v>
      </c>
      <c r="EG319" s="14">
        <v>26.45</v>
      </c>
      <c r="EK319" s="14">
        <v>6.94</v>
      </c>
      <c r="EL319" s="14">
        <v>21.16</v>
      </c>
      <c r="ET319" s="14">
        <v>2.94</v>
      </c>
      <c r="EW319" s="14">
        <v>6.39</v>
      </c>
      <c r="EZ319" s="14">
        <v>46.77</v>
      </c>
      <c r="FA319" s="14">
        <v>1</v>
      </c>
      <c r="FB319" s="14">
        <v>23</v>
      </c>
      <c r="FC319" s="14">
        <v>1</v>
      </c>
      <c r="FM319" s="14">
        <v>1</v>
      </c>
      <c r="FN319" s="14">
        <v>4.22</v>
      </c>
      <c r="FP319" s="14">
        <v>3.49</v>
      </c>
      <c r="FU319" s="14">
        <v>7</v>
      </c>
      <c r="FW319" s="14">
        <v>1</v>
      </c>
      <c r="FX319" s="14">
        <v>42.24</v>
      </c>
      <c r="FY319" s="14">
        <v>1</v>
      </c>
      <c r="FZ319" s="14">
        <v>5</v>
      </c>
      <c r="GA319" s="14">
        <v>3</v>
      </c>
      <c r="GC319" s="14">
        <v>6.12</v>
      </c>
      <c r="GD319" s="14">
        <v>11</v>
      </c>
      <c r="GJ319" s="14">
        <v>4</v>
      </c>
      <c r="GM319" s="14">
        <v>6</v>
      </c>
      <c r="GN319" s="14">
        <v>0.98</v>
      </c>
      <c r="GO319" s="14">
        <v>2</v>
      </c>
      <c r="GT319" s="14">
        <v>1.18</v>
      </c>
      <c r="HB319" s="14">
        <v>6.73</v>
      </c>
      <c r="HG319" s="14">
        <v>11.98</v>
      </c>
      <c r="HO319" s="14">
        <v>10</v>
      </c>
      <c r="HP319" s="14">
        <v>10.09</v>
      </c>
      <c r="HS319" s="14">
        <v>30.39</v>
      </c>
      <c r="HU319" s="14">
        <v>16.91</v>
      </c>
      <c r="HW319" s="14">
        <v>4</v>
      </c>
      <c r="HZ319" s="14">
        <v>1.82</v>
      </c>
      <c r="IC319" s="14">
        <v>2</v>
      </c>
      <c r="ID319" s="14">
        <v>29.17</v>
      </c>
      <c r="IE319" s="26">
        <f t="shared" si="21"/>
        <v>1775.94</v>
      </c>
      <c r="IF319" s="27">
        <f t="shared" si="22"/>
        <v>971.61</v>
      </c>
      <c r="IG319" s="27">
        <f t="shared" si="23"/>
        <v>804.33</v>
      </c>
      <c r="IH319" s="26">
        <v>1496.6515999999997</v>
      </c>
      <c r="II319" s="27">
        <v>921.00159999999983</v>
      </c>
      <c r="IJ319" s="27">
        <f t="shared" si="24"/>
        <v>575.64999999999986</v>
      </c>
    </row>
    <row r="320" spans="1:244" x14ac:dyDescent="0.2">
      <c r="A320" s="14" t="s">
        <v>339</v>
      </c>
      <c r="B320" s="14" t="str">
        <f t="shared" si="20"/>
        <v>99</v>
      </c>
      <c r="C320" s="14">
        <v>99017</v>
      </c>
      <c r="D320" s="14" t="s">
        <v>356</v>
      </c>
      <c r="K320" s="14">
        <v>9.07</v>
      </c>
      <c r="N320" s="14">
        <v>12.71</v>
      </c>
      <c r="O320" s="14">
        <v>48.27</v>
      </c>
      <c r="P320" s="14">
        <v>6</v>
      </c>
      <c r="W320" s="14">
        <v>23.200000000000003</v>
      </c>
      <c r="X320" s="14">
        <v>896.75</v>
      </c>
      <c r="Z320" s="14">
        <v>4</v>
      </c>
      <c r="AC320" s="14">
        <v>2</v>
      </c>
      <c r="AD320" s="14">
        <v>17.37</v>
      </c>
      <c r="AG320" s="14">
        <v>8.48</v>
      </c>
      <c r="AL320" s="14">
        <v>9.93</v>
      </c>
      <c r="AR320" s="14">
        <v>79.75</v>
      </c>
      <c r="AU320" s="14">
        <v>27.09</v>
      </c>
      <c r="AX320" s="14">
        <v>9.42</v>
      </c>
      <c r="AY320" s="14">
        <v>9.14</v>
      </c>
      <c r="BC320" s="14">
        <v>35.9</v>
      </c>
      <c r="BF320" s="14">
        <v>218.48000000000002</v>
      </c>
      <c r="BJ320" s="14">
        <v>79.960000000000008</v>
      </c>
      <c r="BK320" s="14">
        <v>20.67</v>
      </c>
      <c r="BL320" s="14">
        <v>96.47</v>
      </c>
      <c r="BM320" s="14">
        <v>43.94</v>
      </c>
      <c r="BP320" s="14">
        <v>14.46</v>
      </c>
      <c r="BQ320" s="14">
        <v>3</v>
      </c>
      <c r="BW320" s="14">
        <v>6.1</v>
      </c>
      <c r="BX320" s="14">
        <v>0</v>
      </c>
      <c r="CA320" s="14">
        <v>10.94</v>
      </c>
      <c r="CB320" s="14">
        <v>169.56</v>
      </c>
      <c r="CE320" s="14">
        <v>202.78</v>
      </c>
      <c r="CG320" s="14">
        <v>11.22</v>
      </c>
      <c r="CI320" s="14">
        <v>24.01</v>
      </c>
      <c r="CM320" s="14">
        <v>113.92999999999999</v>
      </c>
      <c r="CN320" s="14">
        <v>26.82</v>
      </c>
      <c r="CO320" s="14">
        <v>1</v>
      </c>
      <c r="CR320" s="14">
        <v>15.99</v>
      </c>
      <c r="CS320" s="14">
        <v>58.27</v>
      </c>
      <c r="CT320" s="14">
        <v>8.01</v>
      </c>
      <c r="CU320" s="14">
        <v>4</v>
      </c>
      <c r="CW320" s="14">
        <v>7</v>
      </c>
      <c r="CY320" s="14">
        <v>11</v>
      </c>
      <c r="DF320" s="14">
        <v>55.17</v>
      </c>
      <c r="DI320" s="14">
        <v>4.03</v>
      </c>
      <c r="DJ320" s="14">
        <v>9.24</v>
      </c>
      <c r="DK320" s="14">
        <v>79.44</v>
      </c>
      <c r="DL320" s="14">
        <v>103.53</v>
      </c>
      <c r="DM320" s="14">
        <v>11.77</v>
      </c>
      <c r="DN320" s="14">
        <v>11.11</v>
      </c>
      <c r="DO320" s="14">
        <v>75.61</v>
      </c>
      <c r="DP320" s="14">
        <v>7.14</v>
      </c>
      <c r="DQ320" s="14">
        <v>8.07</v>
      </c>
      <c r="DR320" s="14">
        <v>79.19</v>
      </c>
      <c r="DT320" s="14">
        <v>65.900000000000006</v>
      </c>
      <c r="DU320" s="14">
        <v>51.730000000000004</v>
      </c>
      <c r="DV320" s="14">
        <v>7</v>
      </c>
      <c r="DW320" s="14">
        <v>16</v>
      </c>
      <c r="DX320" s="14">
        <v>53.96</v>
      </c>
      <c r="DZ320" s="14">
        <v>109.97</v>
      </c>
      <c r="EA320" s="14">
        <v>37.28</v>
      </c>
      <c r="EB320" s="14">
        <v>9</v>
      </c>
      <c r="EC320" s="14">
        <v>3.18</v>
      </c>
      <c r="ED320" s="14">
        <v>30.78</v>
      </c>
      <c r="EE320" s="14">
        <v>13.6</v>
      </c>
      <c r="EF320" s="14">
        <v>130.69999999999999</v>
      </c>
      <c r="EG320" s="14">
        <v>25.990000000000002</v>
      </c>
      <c r="EH320" s="14">
        <v>18.899999999999999</v>
      </c>
      <c r="EK320" s="14">
        <v>11.42</v>
      </c>
      <c r="EL320" s="14">
        <v>156.18</v>
      </c>
      <c r="EN320" s="14">
        <v>2.75</v>
      </c>
      <c r="ES320" s="14">
        <v>29.1</v>
      </c>
      <c r="ET320" s="14">
        <v>4.25</v>
      </c>
      <c r="EU320" s="14">
        <v>11.23</v>
      </c>
      <c r="EV320" s="14">
        <v>5.16</v>
      </c>
      <c r="EW320" s="14">
        <v>1</v>
      </c>
      <c r="EZ320" s="14">
        <v>190.14999999999998</v>
      </c>
      <c r="FA320" s="14">
        <v>46.92</v>
      </c>
      <c r="FB320" s="14">
        <v>72.28</v>
      </c>
      <c r="FE320" s="14">
        <v>27.82</v>
      </c>
      <c r="FF320" s="14">
        <v>1</v>
      </c>
      <c r="FI320" s="14">
        <v>0.77</v>
      </c>
      <c r="FM320" s="14">
        <v>7.96</v>
      </c>
      <c r="FN320" s="14">
        <v>22.92</v>
      </c>
      <c r="FO320" s="14">
        <v>3.7</v>
      </c>
      <c r="FP320" s="14">
        <v>27.94</v>
      </c>
      <c r="FQ320" s="14">
        <v>0.06</v>
      </c>
      <c r="FR320" s="14">
        <v>0</v>
      </c>
      <c r="FT320" s="14">
        <v>5</v>
      </c>
      <c r="FU320" s="14">
        <v>19</v>
      </c>
      <c r="FW320" s="14">
        <v>15.25</v>
      </c>
      <c r="FX320" s="14">
        <v>146.56</v>
      </c>
      <c r="FY320" s="14">
        <v>8.24</v>
      </c>
      <c r="FZ320" s="14">
        <v>12</v>
      </c>
      <c r="GA320" s="14">
        <v>20.329999999999998</v>
      </c>
      <c r="GB320" s="14">
        <v>4</v>
      </c>
      <c r="GC320" s="14">
        <v>3</v>
      </c>
      <c r="GD320" s="14">
        <v>38.58</v>
      </c>
      <c r="GE320" s="14">
        <v>5</v>
      </c>
      <c r="GF320" s="14">
        <v>1</v>
      </c>
      <c r="GJ320" s="14">
        <v>24.840000000000003</v>
      </c>
      <c r="GK320" s="14">
        <v>6.4</v>
      </c>
      <c r="GL320" s="14">
        <v>2</v>
      </c>
      <c r="GM320" s="14">
        <v>20.36</v>
      </c>
      <c r="GN320" s="14">
        <v>2</v>
      </c>
      <c r="GP320" s="14">
        <v>1</v>
      </c>
      <c r="GQ320" s="14">
        <v>4</v>
      </c>
      <c r="GT320" s="14">
        <v>3.3000000000000003</v>
      </c>
      <c r="GV320" s="14">
        <v>2</v>
      </c>
      <c r="HB320" s="14">
        <v>7.61</v>
      </c>
      <c r="HC320" s="14">
        <v>2</v>
      </c>
      <c r="HG320" s="14">
        <v>19.619999999999997</v>
      </c>
      <c r="HL320" s="14">
        <v>13</v>
      </c>
      <c r="HO320" s="14">
        <v>44.22</v>
      </c>
      <c r="HP320" s="14">
        <v>20.100000000000001</v>
      </c>
      <c r="HU320" s="14">
        <v>17.350000000000001</v>
      </c>
      <c r="HV320" s="14">
        <v>18.010000000000002</v>
      </c>
      <c r="HW320" s="14">
        <v>3.96</v>
      </c>
      <c r="HY320" s="14">
        <v>15</v>
      </c>
      <c r="HZ320" s="14">
        <v>33.99</v>
      </c>
      <c r="IA320" s="14">
        <v>12.33</v>
      </c>
      <c r="IC320" s="14">
        <v>2</v>
      </c>
      <c r="ID320" s="14">
        <v>75.12</v>
      </c>
      <c r="IE320" s="26">
        <f t="shared" si="21"/>
        <v>4615.7600000000011</v>
      </c>
      <c r="IF320" s="27">
        <f t="shared" si="22"/>
        <v>2346.6900000000005</v>
      </c>
      <c r="IG320" s="27">
        <f t="shared" si="23"/>
        <v>2269.0700000000006</v>
      </c>
      <c r="IH320" s="26">
        <v>3528.3140000000003</v>
      </c>
      <c r="II320" s="27">
        <v>1629.3880000000004</v>
      </c>
      <c r="IJ320" s="27">
        <f t="shared" si="24"/>
        <v>1898.9259999999999</v>
      </c>
    </row>
    <row r="321" spans="1:244" x14ac:dyDescent="0.2">
      <c r="A321" s="14" t="s">
        <v>339</v>
      </c>
      <c r="B321" s="14" t="str">
        <f t="shared" si="20"/>
        <v>99</v>
      </c>
      <c r="C321" s="14">
        <v>99018</v>
      </c>
      <c r="D321" s="14" t="s">
        <v>357</v>
      </c>
      <c r="F321" s="14">
        <v>2.92</v>
      </c>
      <c r="I321" s="14">
        <v>10.88</v>
      </c>
      <c r="L321" s="14">
        <v>7.18</v>
      </c>
      <c r="M321" s="14">
        <v>12.72</v>
      </c>
      <c r="N321" s="14">
        <v>3</v>
      </c>
      <c r="O321" s="14">
        <v>40.699999999999996</v>
      </c>
      <c r="P321" s="14">
        <v>39.299999999999997</v>
      </c>
      <c r="V321" s="14">
        <v>9</v>
      </c>
      <c r="W321" s="14">
        <v>3</v>
      </c>
      <c r="X321" s="14">
        <v>44.64</v>
      </c>
      <c r="AA321" s="14">
        <v>10.45</v>
      </c>
      <c r="AB321" s="14">
        <v>24.66</v>
      </c>
      <c r="AD321" s="14">
        <v>112.1</v>
      </c>
      <c r="AF321" s="14">
        <v>30.08</v>
      </c>
      <c r="AG321" s="14">
        <v>138.70999999999998</v>
      </c>
      <c r="AM321" s="14">
        <v>4.99</v>
      </c>
      <c r="AR321" s="14">
        <v>58.06</v>
      </c>
      <c r="AS321" s="14">
        <v>13</v>
      </c>
      <c r="AU321" s="14">
        <v>19.850000000000001</v>
      </c>
      <c r="AV321" s="14">
        <v>3</v>
      </c>
      <c r="AW321" s="14">
        <v>6</v>
      </c>
      <c r="AX321" s="14">
        <v>19.170000000000002</v>
      </c>
      <c r="AY321" s="14">
        <v>17</v>
      </c>
      <c r="BF321" s="14">
        <v>188.45</v>
      </c>
      <c r="BG321" s="14">
        <v>8.94</v>
      </c>
      <c r="BJ321" s="14">
        <v>9.01</v>
      </c>
      <c r="BK321" s="14">
        <v>18.8</v>
      </c>
      <c r="BL321" s="14">
        <v>9.49</v>
      </c>
      <c r="BM321" s="14">
        <v>24</v>
      </c>
      <c r="BN321" s="14">
        <v>26.21</v>
      </c>
      <c r="BP321" s="14">
        <v>16.47</v>
      </c>
      <c r="BR321" s="14">
        <v>94.71</v>
      </c>
      <c r="BZ321" s="14">
        <v>24.36</v>
      </c>
      <c r="CA321" s="14">
        <v>2</v>
      </c>
      <c r="CB321" s="14">
        <v>106.57000000000001</v>
      </c>
      <c r="CD321" s="14">
        <v>35.5</v>
      </c>
      <c r="CE321" s="14">
        <v>64.87</v>
      </c>
      <c r="CG321" s="14">
        <v>6.16</v>
      </c>
      <c r="CH321" s="14">
        <v>9.9700000000000006</v>
      </c>
      <c r="CM321" s="14">
        <v>44.449999999999996</v>
      </c>
      <c r="CN321" s="14">
        <v>5.38</v>
      </c>
      <c r="CO321" s="14">
        <v>1</v>
      </c>
      <c r="CR321" s="14">
        <v>9</v>
      </c>
      <c r="CS321" s="14">
        <v>27.85</v>
      </c>
      <c r="CT321" s="14">
        <v>40.840000000000003</v>
      </c>
      <c r="CU321" s="14">
        <v>8</v>
      </c>
      <c r="CW321" s="14">
        <v>4</v>
      </c>
      <c r="CZ321" s="14">
        <v>1</v>
      </c>
      <c r="DA321" s="14">
        <v>1</v>
      </c>
      <c r="DE321" s="14">
        <v>2.84</v>
      </c>
      <c r="DF321" s="14">
        <v>98.45</v>
      </c>
      <c r="DG321" s="14">
        <v>8.8000000000000007</v>
      </c>
      <c r="DJ321" s="14">
        <v>16.57</v>
      </c>
      <c r="DK321" s="14">
        <v>147.32</v>
      </c>
      <c r="DL321" s="14">
        <v>158.58999999999997</v>
      </c>
      <c r="DM321" s="14">
        <v>36.089999999999996</v>
      </c>
      <c r="DN321" s="14">
        <v>34.56</v>
      </c>
      <c r="DO321" s="14">
        <v>123.8</v>
      </c>
      <c r="DP321" s="14">
        <v>30.62</v>
      </c>
      <c r="DQ321" s="14">
        <v>4.29</v>
      </c>
      <c r="DR321" s="14">
        <v>114.85999999999999</v>
      </c>
      <c r="DS321" s="14">
        <v>8.94</v>
      </c>
      <c r="DT321" s="14">
        <v>207.13000000000002</v>
      </c>
      <c r="DU321" s="14">
        <v>171.83999999999997</v>
      </c>
      <c r="DV321" s="14">
        <v>27.43</v>
      </c>
      <c r="DW321" s="14">
        <v>40.989999999999995</v>
      </c>
      <c r="DX321" s="14">
        <v>238.85</v>
      </c>
      <c r="DY321" s="14">
        <v>22.369999999999997</v>
      </c>
      <c r="DZ321" s="14">
        <v>131.30000000000001</v>
      </c>
      <c r="EA321" s="14">
        <v>136.09</v>
      </c>
      <c r="EB321" s="14">
        <v>39.89</v>
      </c>
      <c r="EC321" s="14">
        <v>20.239999999999998</v>
      </c>
      <c r="ED321" s="14">
        <v>94.09</v>
      </c>
      <c r="EE321" s="14">
        <v>42.49</v>
      </c>
      <c r="EF321" s="14">
        <v>340.6</v>
      </c>
      <c r="EG321" s="14">
        <v>127.72</v>
      </c>
      <c r="EH321" s="14">
        <v>20.3</v>
      </c>
      <c r="EK321" s="14">
        <v>5.0599999999999996</v>
      </c>
      <c r="EL321" s="14">
        <v>317.88</v>
      </c>
      <c r="ER321" s="14">
        <v>4</v>
      </c>
      <c r="ES321" s="14">
        <v>72.940000000000012</v>
      </c>
      <c r="ET321" s="14">
        <v>58.19</v>
      </c>
      <c r="EU321" s="14">
        <v>9.82</v>
      </c>
      <c r="EV321" s="14">
        <v>53.47</v>
      </c>
      <c r="EW321" s="14">
        <v>32.44</v>
      </c>
      <c r="EZ321" s="14">
        <v>398.8</v>
      </c>
      <c r="FA321" s="14">
        <v>11.46</v>
      </c>
      <c r="FB321" s="14">
        <v>192.51</v>
      </c>
      <c r="FC321" s="14">
        <v>21.759999999999998</v>
      </c>
      <c r="FE321" s="14">
        <v>1.1599999999999999</v>
      </c>
      <c r="FG321" s="14">
        <v>1.58</v>
      </c>
      <c r="FL321" s="14">
        <v>5</v>
      </c>
      <c r="FM321" s="14">
        <v>402.03</v>
      </c>
      <c r="FN321" s="14">
        <v>38.81</v>
      </c>
      <c r="FO321" s="14">
        <v>0.71</v>
      </c>
      <c r="FP321" s="14">
        <v>92.07</v>
      </c>
      <c r="FQ321" s="14">
        <v>3</v>
      </c>
      <c r="FT321" s="14">
        <v>18.670000000000002</v>
      </c>
      <c r="FU321" s="14">
        <v>39.869999999999997</v>
      </c>
      <c r="FW321" s="14">
        <v>64.460000000000008</v>
      </c>
      <c r="FX321" s="14">
        <v>202.46</v>
      </c>
      <c r="FY321" s="14">
        <v>22.84</v>
      </c>
      <c r="FZ321" s="14">
        <v>35.96</v>
      </c>
      <c r="GA321" s="14">
        <v>126.5</v>
      </c>
      <c r="GB321" s="14">
        <v>14.46</v>
      </c>
      <c r="GC321" s="14">
        <v>13.82</v>
      </c>
      <c r="GD321" s="14">
        <v>110.75999999999999</v>
      </c>
      <c r="GE321" s="14">
        <v>9</v>
      </c>
      <c r="GF321" s="14">
        <v>1.58</v>
      </c>
      <c r="GH321" s="14">
        <v>5</v>
      </c>
      <c r="GI321" s="14">
        <v>0.57999999999999996</v>
      </c>
      <c r="GJ321" s="14">
        <v>26.79</v>
      </c>
      <c r="GK321" s="14">
        <v>6</v>
      </c>
      <c r="GM321" s="14">
        <v>48.17</v>
      </c>
      <c r="GN321" s="14">
        <v>12</v>
      </c>
      <c r="GP321" s="14">
        <v>4</v>
      </c>
      <c r="GQ321" s="14">
        <v>32.64</v>
      </c>
      <c r="GT321" s="14">
        <v>9.93</v>
      </c>
      <c r="GV321" s="14">
        <v>9.35</v>
      </c>
      <c r="HB321" s="14">
        <v>23.28</v>
      </c>
      <c r="HC321" s="14">
        <v>2</v>
      </c>
      <c r="HD321" s="14">
        <v>2</v>
      </c>
      <c r="HF321" s="14">
        <v>1</v>
      </c>
      <c r="HG321" s="14">
        <v>546.27</v>
      </c>
      <c r="HJ321" s="14">
        <v>181.37</v>
      </c>
      <c r="HL321" s="14">
        <v>27.53</v>
      </c>
      <c r="HM321" s="14">
        <v>1</v>
      </c>
      <c r="HN321" s="14">
        <v>30.2</v>
      </c>
      <c r="HO321" s="14">
        <v>113.39</v>
      </c>
      <c r="HP321" s="14">
        <v>64.819999999999993</v>
      </c>
      <c r="HR321" s="14">
        <v>1</v>
      </c>
      <c r="HS321" s="14">
        <v>124.78</v>
      </c>
      <c r="HT321" s="14">
        <v>12.11</v>
      </c>
      <c r="HU321" s="14">
        <v>23.11</v>
      </c>
      <c r="HV321" s="14">
        <v>1</v>
      </c>
      <c r="HW321" s="14">
        <v>22.09</v>
      </c>
      <c r="HX321" s="14">
        <v>1.06</v>
      </c>
      <c r="HY321" s="14">
        <v>15.86</v>
      </c>
      <c r="HZ321" s="14">
        <v>43.13</v>
      </c>
      <c r="IA321" s="14">
        <v>17.259999999999998</v>
      </c>
      <c r="IB321" s="14">
        <v>8.4400000000000013</v>
      </c>
      <c r="IC321" s="14">
        <v>4.84</v>
      </c>
      <c r="ID321" s="14">
        <v>264.79000000000002</v>
      </c>
      <c r="IE321" s="26">
        <f t="shared" si="21"/>
        <v>7935.3599999999969</v>
      </c>
      <c r="IF321" s="27">
        <f t="shared" si="22"/>
        <v>1415.52</v>
      </c>
      <c r="IG321" s="27">
        <f t="shared" si="23"/>
        <v>6519.8399999999965</v>
      </c>
      <c r="IH321" s="26">
        <v>6679.4024000000009</v>
      </c>
      <c r="II321" s="27">
        <v>1107.2104000000002</v>
      </c>
      <c r="IJ321" s="27">
        <f t="shared" si="24"/>
        <v>5572.1920000000009</v>
      </c>
    </row>
    <row r="322" spans="1:244" x14ac:dyDescent="0.2">
      <c r="A322" s="14" t="s">
        <v>339</v>
      </c>
      <c r="B322" s="14" t="str">
        <f t="shared" si="20"/>
        <v>99</v>
      </c>
      <c r="C322" s="14">
        <v>99020</v>
      </c>
      <c r="D322" s="14" t="s">
        <v>359</v>
      </c>
      <c r="L322" s="14">
        <v>9.81</v>
      </c>
      <c r="M322" s="14">
        <v>1</v>
      </c>
      <c r="O322" s="14">
        <v>10.52</v>
      </c>
      <c r="P322" s="14">
        <v>67.16</v>
      </c>
      <c r="X322" s="14">
        <v>5.38</v>
      </c>
      <c r="Z322" s="14">
        <v>5</v>
      </c>
      <c r="AA322" s="14">
        <v>1.88</v>
      </c>
      <c r="AB322" s="14">
        <v>7.74</v>
      </c>
      <c r="AD322" s="14">
        <v>39.04</v>
      </c>
      <c r="AF322" s="14">
        <v>5.47</v>
      </c>
      <c r="AG322" s="14">
        <v>108.71000000000001</v>
      </c>
      <c r="AS322" s="14">
        <v>11.82</v>
      </c>
      <c r="AV322" s="14">
        <v>21.47</v>
      </c>
      <c r="AY322" s="14">
        <v>8</v>
      </c>
      <c r="BE322" s="14">
        <v>64.28</v>
      </c>
      <c r="BF322" s="14">
        <v>57.589999999999996</v>
      </c>
      <c r="BK322" s="14">
        <v>98.06</v>
      </c>
      <c r="BM322" s="14">
        <v>18.02</v>
      </c>
      <c r="BZ322" s="14">
        <v>3.82</v>
      </c>
      <c r="CB322" s="14">
        <v>211.43</v>
      </c>
      <c r="CD322" s="14">
        <v>778.59999999999991</v>
      </c>
      <c r="CE322" s="14">
        <v>125.08000000000001</v>
      </c>
      <c r="CM322" s="14">
        <v>10.91</v>
      </c>
      <c r="CN322" s="14">
        <v>1</v>
      </c>
      <c r="CP322" s="14">
        <v>1</v>
      </c>
      <c r="CR322" s="14">
        <v>1</v>
      </c>
      <c r="CS322" s="14">
        <v>2</v>
      </c>
      <c r="CT322" s="14">
        <v>12.98</v>
      </c>
      <c r="DE322" s="14">
        <v>3</v>
      </c>
      <c r="DF322" s="14">
        <v>53.78</v>
      </c>
      <c r="DG322" s="14">
        <v>33.119999999999997</v>
      </c>
      <c r="DJ322" s="14">
        <v>3</v>
      </c>
      <c r="DK322" s="14">
        <v>95.26</v>
      </c>
      <c r="DL322" s="14">
        <v>70.509999999999991</v>
      </c>
      <c r="DM322" s="14">
        <v>5.16</v>
      </c>
      <c r="DO322" s="14">
        <v>46.88</v>
      </c>
      <c r="DP322" s="14">
        <v>3</v>
      </c>
      <c r="DR322" s="14">
        <v>37.700000000000003</v>
      </c>
      <c r="DT322" s="14">
        <v>19.239999999999998</v>
      </c>
      <c r="DU322" s="14">
        <v>4.66</v>
      </c>
      <c r="DV322" s="14">
        <v>2</v>
      </c>
      <c r="DW322" s="14">
        <v>5</v>
      </c>
      <c r="DX322" s="14">
        <v>0</v>
      </c>
      <c r="DY322" s="14">
        <v>1</v>
      </c>
      <c r="DZ322" s="14">
        <v>118.7</v>
      </c>
      <c r="EA322" s="14">
        <v>29.67</v>
      </c>
      <c r="EB322" s="14">
        <v>4.95</v>
      </c>
      <c r="EC322" s="14">
        <v>2</v>
      </c>
      <c r="ED322" s="14">
        <v>25</v>
      </c>
      <c r="EE322" s="14">
        <v>13</v>
      </c>
      <c r="EF322" s="14">
        <v>63.85</v>
      </c>
      <c r="EG322" s="14">
        <v>28.93</v>
      </c>
      <c r="EH322" s="14">
        <v>1</v>
      </c>
      <c r="EL322" s="14">
        <v>44.34</v>
      </c>
      <c r="ES322" s="14">
        <v>15</v>
      </c>
      <c r="ET322" s="14">
        <v>6</v>
      </c>
      <c r="EU322" s="14">
        <v>1</v>
      </c>
      <c r="EV322" s="14">
        <v>15.5</v>
      </c>
      <c r="EW322" s="14">
        <v>3.19</v>
      </c>
      <c r="EZ322" s="14">
        <v>213.88</v>
      </c>
      <c r="FA322" s="14">
        <v>23.4</v>
      </c>
      <c r="FB322" s="14">
        <v>36.11</v>
      </c>
      <c r="FC322" s="14">
        <v>3.99</v>
      </c>
      <c r="FM322" s="14">
        <v>4.21</v>
      </c>
      <c r="FN322" s="14">
        <v>11.1</v>
      </c>
      <c r="FP322" s="14">
        <v>52.33</v>
      </c>
      <c r="FQ322" s="14">
        <v>0</v>
      </c>
      <c r="FT322" s="14">
        <v>5.5</v>
      </c>
      <c r="FU322" s="14">
        <v>10.49</v>
      </c>
      <c r="FW322" s="14">
        <v>12</v>
      </c>
      <c r="FX322" s="14">
        <v>61.07</v>
      </c>
      <c r="FY322" s="14">
        <v>8</v>
      </c>
      <c r="FZ322" s="14">
        <v>8</v>
      </c>
      <c r="GA322" s="14">
        <v>16.189999999999998</v>
      </c>
      <c r="GC322" s="14">
        <v>8</v>
      </c>
      <c r="GD322" s="14">
        <v>25</v>
      </c>
      <c r="GH322" s="14">
        <v>9.75</v>
      </c>
      <c r="GJ322" s="14">
        <v>5</v>
      </c>
      <c r="GK322" s="14">
        <v>1</v>
      </c>
      <c r="GL322" s="14">
        <v>4.75</v>
      </c>
      <c r="GM322" s="14">
        <v>13.65</v>
      </c>
      <c r="GN322" s="14">
        <v>7</v>
      </c>
      <c r="GT322" s="14">
        <v>8.82</v>
      </c>
      <c r="GW322" s="14">
        <v>1</v>
      </c>
      <c r="HB322" s="14">
        <v>11</v>
      </c>
      <c r="HC322" s="14">
        <v>2</v>
      </c>
      <c r="HD322" s="14">
        <v>2</v>
      </c>
      <c r="HF322" s="14">
        <v>1</v>
      </c>
      <c r="HG322" s="14">
        <v>6.13</v>
      </c>
      <c r="HL322" s="14">
        <v>5.37</v>
      </c>
      <c r="HO322" s="14">
        <v>36.659999999999997</v>
      </c>
      <c r="HP322" s="14">
        <v>17.78</v>
      </c>
      <c r="HR322" s="14">
        <v>7.85</v>
      </c>
      <c r="HU322" s="14">
        <v>49.879999999999995</v>
      </c>
      <c r="HW322" s="14">
        <v>5</v>
      </c>
      <c r="HY322" s="14">
        <v>3</v>
      </c>
      <c r="HZ322" s="14">
        <v>11.59</v>
      </c>
      <c r="IA322" s="14">
        <v>1</v>
      </c>
      <c r="IB322" s="14">
        <v>1</v>
      </c>
      <c r="IC322" s="14">
        <v>1</v>
      </c>
      <c r="ID322" s="14">
        <v>72.209999999999994</v>
      </c>
      <c r="IE322" s="26">
        <f t="shared" si="21"/>
        <v>3228.92</v>
      </c>
      <c r="IF322" s="27">
        <f t="shared" si="22"/>
        <v>1688.77</v>
      </c>
      <c r="IG322" s="27">
        <f t="shared" si="23"/>
        <v>1540.15</v>
      </c>
      <c r="IH322" s="26">
        <v>2678.7652000000012</v>
      </c>
      <c r="II322" s="27">
        <v>1301.8352000000004</v>
      </c>
      <c r="IJ322" s="27">
        <f t="shared" si="24"/>
        <v>1376.9300000000007</v>
      </c>
    </row>
    <row r="323" spans="1:244" x14ac:dyDescent="0.2">
      <c r="A323" s="14" t="s">
        <v>339</v>
      </c>
      <c r="B323" s="14" t="str">
        <f t="shared" si="20"/>
        <v>99</v>
      </c>
      <c r="C323" s="14">
        <v>99021</v>
      </c>
      <c r="D323" s="14" t="s">
        <v>360</v>
      </c>
      <c r="I323" s="14">
        <v>1</v>
      </c>
      <c r="O323" s="14">
        <v>4.54</v>
      </c>
      <c r="AA323" s="14">
        <v>5.95</v>
      </c>
      <c r="AD323" s="14">
        <v>1</v>
      </c>
      <c r="BF323" s="14">
        <v>8</v>
      </c>
      <c r="DL323" s="14">
        <v>13.35</v>
      </c>
      <c r="DZ323" s="14">
        <v>1.98</v>
      </c>
      <c r="EA323" s="14">
        <v>1</v>
      </c>
      <c r="EB323" s="14">
        <v>1</v>
      </c>
      <c r="EF323" s="14">
        <v>6.38</v>
      </c>
      <c r="EL323" s="14">
        <v>1.58</v>
      </c>
      <c r="EZ323" s="14">
        <v>10.16</v>
      </c>
      <c r="GA323" s="14">
        <v>1</v>
      </c>
      <c r="GD323" s="14">
        <v>2</v>
      </c>
      <c r="IE323" s="26">
        <f t="shared" si="21"/>
        <v>58.94</v>
      </c>
      <c r="IF323" s="27">
        <f t="shared" si="22"/>
        <v>20.490000000000002</v>
      </c>
      <c r="IG323" s="27">
        <f t="shared" si="23"/>
        <v>38.449999999999996</v>
      </c>
      <c r="IH323" s="26">
        <v>55.081600000000002</v>
      </c>
      <c r="II323" s="27">
        <v>18.025600000000004</v>
      </c>
      <c r="IJ323" s="27">
        <f t="shared" si="24"/>
        <v>37.055999999999997</v>
      </c>
    </row>
    <row r="324" spans="1:244" x14ac:dyDescent="0.2">
      <c r="A324" s="14" t="s">
        <v>3</v>
      </c>
      <c r="B324" s="14" t="str">
        <f t="shared" si="20"/>
        <v>99</v>
      </c>
      <c r="C324" s="14">
        <v>99022</v>
      </c>
      <c r="D324" s="14" t="s">
        <v>361</v>
      </c>
      <c r="BA324" s="14">
        <v>3</v>
      </c>
      <c r="BF324" s="14">
        <v>1</v>
      </c>
      <c r="DF324" s="14">
        <v>17.36</v>
      </c>
      <c r="DK324" s="14">
        <v>3</v>
      </c>
      <c r="DL324" s="14">
        <v>2</v>
      </c>
      <c r="DT324" s="14">
        <v>1.25</v>
      </c>
      <c r="DZ324" s="14">
        <v>2</v>
      </c>
      <c r="ED324" s="14">
        <v>2</v>
      </c>
      <c r="EF324" s="14">
        <v>1</v>
      </c>
      <c r="EL324" s="14">
        <v>3</v>
      </c>
      <c r="ET324" s="14">
        <v>1</v>
      </c>
      <c r="EZ324" s="14">
        <v>2.6100000000000003</v>
      </c>
      <c r="FB324" s="14">
        <v>2.4</v>
      </c>
      <c r="FT324" s="14">
        <v>1</v>
      </c>
      <c r="FX324" s="14">
        <v>1</v>
      </c>
      <c r="GC324" s="14">
        <v>2</v>
      </c>
      <c r="GD324" s="14">
        <v>2</v>
      </c>
      <c r="GJ324" s="14">
        <v>1</v>
      </c>
      <c r="GL324" s="14">
        <v>1</v>
      </c>
      <c r="GM324" s="14">
        <v>1</v>
      </c>
      <c r="GN324" s="14">
        <v>1</v>
      </c>
      <c r="GQ324" s="14">
        <v>1</v>
      </c>
      <c r="HL324" s="14">
        <v>1</v>
      </c>
      <c r="HO324" s="14">
        <v>2.38</v>
      </c>
      <c r="IA324" s="14">
        <v>1.29</v>
      </c>
      <c r="ID324" s="14">
        <v>2</v>
      </c>
      <c r="IE324" s="26">
        <f t="shared" si="21"/>
        <v>59.29</v>
      </c>
      <c r="IF324" s="27">
        <f t="shared" si="22"/>
        <v>4</v>
      </c>
      <c r="IG324" s="27">
        <f t="shared" si="23"/>
        <v>55.29</v>
      </c>
      <c r="IH324" s="26">
        <v>38.22999999999999</v>
      </c>
      <c r="II324" s="27">
        <v>2.5600000000000005</v>
      </c>
      <c r="IJ324" s="27">
        <f t="shared" si="24"/>
        <v>35.669999999999987</v>
      </c>
    </row>
    <row r="325" spans="1:244" x14ac:dyDescent="0.2">
      <c r="A325" s="14" t="s">
        <v>339</v>
      </c>
      <c r="B325" s="14" t="str">
        <f t="shared" ref="B325:B331" si="25">LEFT(C325,2)</f>
        <v>99</v>
      </c>
      <c r="C325" s="14">
        <v>99023</v>
      </c>
      <c r="D325" s="14" t="s">
        <v>362</v>
      </c>
      <c r="G325" s="14">
        <v>1</v>
      </c>
      <c r="M325" s="14">
        <v>1.7</v>
      </c>
      <c r="O325" s="14">
        <v>28.299999999999997</v>
      </c>
      <c r="P325" s="14">
        <v>9.9</v>
      </c>
      <c r="AA325" s="14">
        <v>12.23</v>
      </c>
      <c r="AB325" s="14">
        <v>3</v>
      </c>
      <c r="AC325" s="14">
        <v>1</v>
      </c>
      <c r="AD325" s="14">
        <v>40.42</v>
      </c>
      <c r="AG325" s="14">
        <v>15.08</v>
      </c>
      <c r="AJ325" s="14">
        <v>2</v>
      </c>
      <c r="AN325" s="14">
        <v>1</v>
      </c>
      <c r="AR325" s="14">
        <v>9.33</v>
      </c>
      <c r="AX325" s="14">
        <v>4</v>
      </c>
      <c r="AY325" s="14">
        <v>7.62</v>
      </c>
      <c r="BF325" s="14">
        <v>14.25</v>
      </c>
      <c r="BK325" s="14">
        <v>38.200000000000003</v>
      </c>
      <c r="BM325" s="14">
        <v>11.14</v>
      </c>
      <c r="BN325" s="14">
        <v>3.69</v>
      </c>
      <c r="BO325" s="14">
        <v>2</v>
      </c>
      <c r="BU325" s="14">
        <v>24.27</v>
      </c>
      <c r="CB325" s="14">
        <v>10.52</v>
      </c>
      <c r="CD325" s="14">
        <v>7.18</v>
      </c>
      <c r="CE325" s="14">
        <v>2</v>
      </c>
      <c r="CM325" s="14">
        <v>3</v>
      </c>
      <c r="CR325" s="14">
        <v>2</v>
      </c>
      <c r="CT325" s="14">
        <v>12.72</v>
      </c>
      <c r="CU325" s="14">
        <v>4.47</v>
      </c>
      <c r="CV325" s="14">
        <v>12.17</v>
      </c>
      <c r="DA325" s="14">
        <v>29.490000000000002</v>
      </c>
      <c r="DF325" s="14">
        <v>23.89</v>
      </c>
      <c r="DJ325" s="14">
        <v>8.9700000000000006</v>
      </c>
      <c r="DK325" s="14">
        <v>35.010000000000005</v>
      </c>
      <c r="DL325" s="14">
        <v>36.39</v>
      </c>
      <c r="DM325" s="14">
        <v>7.14</v>
      </c>
      <c r="DN325" s="14">
        <v>7.89</v>
      </c>
      <c r="DO325" s="14">
        <v>31.83</v>
      </c>
      <c r="DP325" s="14">
        <v>9.1300000000000008</v>
      </c>
      <c r="DQ325" s="14">
        <v>4</v>
      </c>
      <c r="DR325" s="14">
        <v>14</v>
      </c>
      <c r="DS325" s="14">
        <v>7</v>
      </c>
      <c r="DU325" s="14">
        <v>6</v>
      </c>
      <c r="DW325" s="14">
        <v>7.92</v>
      </c>
      <c r="DX325" s="14">
        <v>6.42</v>
      </c>
      <c r="DZ325" s="14">
        <v>54.949999999999996</v>
      </c>
      <c r="EA325" s="14">
        <v>53.39</v>
      </c>
      <c r="EB325" s="14">
        <v>11</v>
      </c>
      <c r="EC325" s="14">
        <v>5.54</v>
      </c>
      <c r="ED325" s="14">
        <v>42.54</v>
      </c>
      <c r="EE325" s="14">
        <v>12.18</v>
      </c>
      <c r="EF325" s="14">
        <v>73.91</v>
      </c>
      <c r="EG325" s="14">
        <v>11.66</v>
      </c>
      <c r="EH325" s="14">
        <v>4</v>
      </c>
      <c r="EK325" s="14">
        <v>9</v>
      </c>
      <c r="EL325" s="14">
        <v>79.610000000000014</v>
      </c>
      <c r="ES325" s="14">
        <v>6</v>
      </c>
      <c r="ET325" s="14">
        <v>22</v>
      </c>
      <c r="EV325" s="14">
        <v>5.13</v>
      </c>
      <c r="EW325" s="14">
        <v>1</v>
      </c>
      <c r="EX325" s="14">
        <v>1.84</v>
      </c>
      <c r="EZ325" s="14">
        <v>109.78999999999999</v>
      </c>
      <c r="FA325" s="14">
        <v>0.13</v>
      </c>
      <c r="FB325" s="14">
        <v>62.36</v>
      </c>
      <c r="FG325" s="14">
        <v>3.77</v>
      </c>
      <c r="FL325" s="14">
        <v>2</v>
      </c>
      <c r="FN325" s="14">
        <v>30.84</v>
      </c>
      <c r="FP325" s="14">
        <v>39.630000000000003</v>
      </c>
      <c r="FT325" s="14">
        <v>1</v>
      </c>
      <c r="FU325" s="14">
        <v>23.990000000000002</v>
      </c>
      <c r="FW325" s="14">
        <v>1</v>
      </c>
      <c r="FX325" s="14">
        <v>18</v>
      </c>
      <c r="FY325" s="14">
        <v>1</v>
      </c>
      <c r="FZ325" s="14">
        <v>19</v>
      </c>
      <c r="GA325" s="14">
        <v>35.44</v>
      </c>
      <c r="GC325" s="14">
        <v>16</v>
      </c>
      <c r="GD325" s="14">
        <v>39.340000000000003</v>
      </c>
      <c r="GE325" s="14">
        <v>3</v>
      </c>
      <c r="GH325" s="14">
        <v>2.33</v>
      </c>
      <c r="GJ325" s="14">
        <v>7.32</v>
      </c>
      <c r="GK325" s="14">
        <v>4.92</v>
      </c>
      <c r="GL325" s="14">
        <v>2</v>
      </c>
      <c r="GM325" s="14">
        <v>6.33</v>
      </c>
      <c r="GN325" s="14">
        <v>2</v>
      </c>
      <c r="GP325" s="14">
        <v>2</v>
      </c>
      <c r="GQ325" s="14">
        <v>2.73</v>
      </c>
      <c r="GT325" s="14">
        <v>69.92</v>
      </c>
      <c r="HB325" s="14">
        <v>7.47</v>
      </c>
      <c r="HC325" s="14">
        <v>2.34</v>
      </c>
      <c r="HD325" s="14">
        <v>4</v>
      </c>
      <c r="HG325" s="14">
        <v>15.72</v>
      </c>
      <c r="HL325" s="14">
        <v>2</v>
      </c>
      <c r="HM325" s="14">
        <v>1</v>
      </c>
      <c r="HO325" s="14">
        <v>41.4</v>
      </c>
      <c r="HP325" s="14">
        <v>55.39</v>
      </c>
      <c r="HU325" s="14">
        <v>5.94</v>
      </c>
      <c r="HV325" s="14">
        <v>1</v>
      </c>
      <c r="HW325" s="14">
        <v>4</v>
      </c>
      <c r="HY325" s="14">
        <v>5</v>
      </c>
      <c r="HZ325" s="14">
        <v>3.17</v>
      </c>
      <c r="IA325" s="14">
        <v>7.92</v>
      </c>
      <c r="IC325" s="14">
        <v>5</v>
      </c>
      <c r="ID325" s="14">
        <v>57.07</v>
      </c>
      <c r="IE325" s="26">
        <f t="shared" ref="IE325:IE331" si="26">SUM(E325:ID325)</f>
        <v>1637.28</v>
      </c>
      <c r="IF325" s="27">
        <f t="shared" ref="IF325:IF331" si="27">SUM(I325:DD325)</f>
        <v>312.68000000000006</v>
      </c>
      <c r="IG325" s="27">
        <f t="shared" ref="IG325:IG331" si="28">IE325-IF325</f>
        <v>1324.6</v>
      </c>
      <c r="IH325" s="26">
        <v>1430.8140000000005</v>
      </c>
      <c r="II325" s="27">
        <v>352.40600000000006</v>
      </c>
      <c r="IJ325" s="27">
        <f t="shared" ref="IJ325:IJ331" si="29">IH325-II325</f>
        <v>1078.4080000000004</v>
      </c>
    </row>
    <row r="326" spans="1:244" x14ac:dyDescent="0.2">
      <c r="A326" s="14" t="s">
        <v>339</v>
      </c>
      <c r="B326" s="14" t="str">
        <f t="shared" si="25"/>
        <v>99</v>
      </c>
      <c r="C326" s="14">
        <v>99024</v>
      </c>
      <c r="D326" s="14" t="s">
        <v>363</v>
      </c>
      <c r="N326" s="14">
        <v>5</v>
      </c>
      <c r="O326" s="14">
        <v>19.239999999999998</v>
      </c>
      <c r="X326" s="14">
        <v>24.97</v>
      </c>
      <c r="AF326" s="14">
        <v>7.57</v>
      </c>
      <c r="AP326" s="14">
        <v>182.73</v>
      </c>
      <c r="AY326" s="14">
        <v>2</v>
      </c>
      <c r="BM326" s="14">
        <v>7.84</v>
      </c>
      <c r="CB326" s="14">
        <v>3.64</v>
      </c>
      <c r="CD326" s="14">
        <v>2</v>
      </c>
      <c r="CE326" s="14">
        <v>39.89</v>
      </c>
      <c r="CH326" s="14">
        <v>5</v>
      </c>
      <c r="CM326" s="14">
        <v>1</v>
      </c>
      <c r="CT326" s="14">
        <v>3</v>
      </c>
      <c r="CV326" s="14">
        <v>4</v>
      </c>
      <c r="CZ326" s="14">
        <v>3</v>
      </c>
      <c r="DF326" s="14">
        <v>11.87</v>
      </c>
      <c r="DK326" s="14">
        <v>17.880000000000003</v>
      </c>
      <c r="DL326" s="14">
        <v>20.92</v>
      </c>
      <c r="DM326" s="14">
        <v>1</v>
      </c>
      <c r="DO326" s="14">
        <v>14.63</v>
      </c>
      <c r="DP326" s="14">
        <v>2</v>
      </c>
      <c r="DR326" s="14">
        <v>5.84</v>
      </c>
      <c r="DS326" s="14">
        <v>2</v>
      </c>
      <c r="DU326" s="14">
        <v>4</v>
      </c>
      <c r="DW326" s="14">
        <v>9</v>
      </c>
      <c r="DX326" s="14">
        <v>4</v>
      </c>
      <c r="DZ326" s="14">
        <v>12</v>
      </c>
      <c r="EA326" s="14">
        <v>9.5399999999999991</v>
      </c>
      <c r="EB326" s="14">
        <v>1</v>
      </c>
      <c r="ED326" s="14">
        <v>3</v>
      </c>
      <c r="EE326" s="14">
        <v>2</v>
      </c>
      <c r="EF326" s="14">
        <v>6.07</v>
      </c>
      <c r="EG326" s="14">
        <v>2.77</v>
      </c>
      <c r="EK326" s="14">
        <v>6</v>
      </c>
      <c r="EL326" s="14">
        <v>17.869999999999997</v>
      </c>
      <c r="ES326" s="14">
        <v>1</v>
      </c>
      <c r="ET326" s="14">
        <v>4</v>
      </c>
      <c r="EV326" s="14">
        <v>12.99</v>
      </c>
      <c r="EW326" s="14">
        <v>1</v>
      </c>
      <c r="EX326" s="14">
        <v>1.17</v>
      </c>
      <c r="EZ326" s="14">
        <v>42.86</v>
      </c>
      <c r="FA326" s="14">
        <v>2.5</v>
      </c>
      <c r="FB326" s="14">
        <v>14.139999999999999</v>
      </c>
      <c r="FE326" s="14">
        <v>2</v>
      </c>
      <c r="FM326" s="14">
        <v>4</v>
      </c>
      <c r="FN326" s="14">
        <v>3</v>
      </c>
      <c r="FP326" s="14">
        <v>10.84</v>
      </c>
      <c r="FT326" s="14">
        <v>1</v>
      </c>
      <c r="FU326" s="14">
        <v>3</v>
      </c>
      <c r="FW326" s="14">
        <v>1</v>
      </c>
      <c r="FX326" s="14">
        <v>10</v>
      </c>
      <c r="FZ326" s="14">
        <v>2</v>
      </c>
      <c r="GA326" s="14">
        <v>1</v>
      </c>
      <c r="GC326" s="14">
        <v>1</v>
      </c>
      <c r="GD326" s="14">
        <v>12.08</v>
      </c>
      <c r="GJ326" s="14">
        <v>1</v>
      </c>
      <c r="GK326" s="14">
        <v>1</v>
      </c>
      <c r="GL326" s="14">
        <v>1</v>
      </c>
      <c r="GM326" s="14">
        <v>1</v>
      </c>
      <c r="GN326" s="14">
        <v>1</v>
      </c>
      <c r="GQ326" s="14">
        <v>2</v>
      </c>
      <c r="HO326" s="14">
        <v>14.99</v>
      </c>
      <c r="HV326" s="14">
        <v>3.12</v>
      </c>
      <c r="HW326" s="14">
        <v>1</v>
      </c>
      <c r="ID326" s="14">
        <v>11.24</v>
      </c>
      <c r="IE326" s="26">
        <f t="shared" si="26"/>
        <v>632.20000000000005</v>
      </c>
      <c r="IF326" s="27">
        <f t="shared" si="27"/>
        <v>310.88</v>
      </c>
      <c r="IG326" s="27">
        <f t="shared" si="28"/>
        <v>321.32000000000005</v>
      </c>
      <c r="IH326" s="26">
        <v>654.40079999999989</v>
      </c>
      <c r="II326" s="27">
        <v>354.96080000000001</v>
      </c>
      <c r="IJ326" s="27">
        <f t="shared" si="29"/>
        <v>299.43999999999988</v>
      </c>
    </row>
    <row r="327" spans="1:244" x14ac:dyDescent="0.2">
      <c r="A327" s="14" t="s">
        <v>339</v>
      </c>
      <c r="B327" s="14" t="str">
        <f t="shared" si="25"/>
        <v>99</v>
      </c>
      <c r="C327" s="14">
        <v>99025</v>
      </c>
      <c r="D327" s="14" t="s">
        <v>364</v>
      </c>
      <c r="O327" s="14">
        <v>8.98</v>
      </c>
      <c r="Q327" s="14">
        <v>28.06</v>
      </c>
      <c r="X327" s="14">
        <v>2</v>
      </c>
      <c r="AD327" s="14">
        <v>16</v>
      </c>
      <c r="AQ327" s="14">
        <v>43.41</v>
      </c>
      <c r="AR327" s="14">
        <v>36.380000000000003</v>
      </c>
      <c r="AT327" s="14">
        <v>21.57</v>
      </c>
      <c r="AV327" s="14">
        <v>1</v>
      </c>
      <c r="AY327" s="14">
        <v>2</v>
      </c>
      <c r="AZ327" s="14">
        <v>18.659999999999997</v>
      </c>
      <c r="BF327" s="14">
        <v>25.29</v>
      </c>
      <c r="BQ327" s="14">
        <v>1</v>
      </c>
      <c r="CB327" s="14">
        <v>24.09</v>
      </c>
      <c r="CE327" s="14">
        <v>17.93</v>
      </c>
      <c r="CS327" s="14">
        <v>1</v>
      </c>
      <c r="CT327" s="14">
        <v>1</v>
      </c>
      <c r="CU327" s="14">
        <v>2</v>
      </c>
      <c r="CV327" s="14">
        <v>0</v>
      </c>
      <c r="DF327" s="14">
        <v>8.33</v>
      </c>
      <c r="DG327" s="14">
        <v>20.420000000000002</v>
      </c>
      <c r="DK327" s="14">
        <v>51.12</v>
      </c>
      <c r="DL327" s="14">
        <v>14.25</v>
      </c>
      <c r="DM327" s="14">
        <v>3.55</v>
      </c>
      <c r="DN327" s="14">
        <v>14.81</v>
      </c>
      <c r="DO327" s="14">
        <v>27.240000000000002</v>
      </c>
      <c r="DP327" s="14">
        <v>6.71</v>
      </c>
      <c r="DR327" s="14">
        <v>0.69</v>
      </c>
      <c r="DS327" s="14">
        <v>14.06</v>
      </c>
      <c r="DW327" s="14">
        <v>4</v>
      </c>
      <c r="DX327" s="14">
        <v>1</v>
      </c>
      <c r="DZ327" s="14">
        <v>8</v>
      </c>
      <c r="EA327" s="14">
        <v>15.51</v>
      </c>
      <c r="EC327" s="14">
        <v>2.5</v>
      </c>
      <c r="ED327" s="14">
        <v>3</v>
      </c>
      <c r="EE327" s="14">
        <v>1</v>
      </c>
      <c r="EF327" s="14">
        <v>16.829999999999998</v>
      </c>
      <c r="EG327" s="14">
        <v>4</v>
      </c>
      <c r="EK327" s="14">
        <v>7.66</v>
      </c>
      <c r="EL327" s="14">
        <v>21.939999999999998</v>
      </c>
      <c r="ES327" s="14">
        <v>3</v>
      </c>
      <c r="ET327" s="14">
        <v>3</v>
      </c>
      <c r="EV327" s="14">
        <v>3</v>
      </c>
      <c r="EW327" s="14">
        <v>1</v>
      </c>
      <c r="EZ327" s="14">
        <v>69.460000000000008</v>
      </c>
      <c r="FA327" s="14">
        <v>1</v>
      </c>
      <c r="FB327" s="14">
        <v>12.01</v>
      </c>
      <c r="FN327" s="14">
        <v>15.98</v>
      </c>
      <c r="FP327" s="14">
        <v>12</v>
      </c>
      <c r="FU327" s="14">
        <v>3</v>
      </c>
      <c r="FW327" s="14">
        <v>17.919999999999998</v>
      </c>
      <c r="FX327" s="14">
        <v>6</v>
      </c>
      <c r="FY327" s="14">
        <v>2</v>
      </c>
      <c r="FZ327" s="14">
        <v>2</v>
      </c>
      <c r="GA327" s="14">
        <v>1</v>
      </c>
      <c r="GC327" s="14">
        <v>2</v>
      </c>
      <c r="GD327" s="14">
        <v>24</v>
      </c>
      <c r="GK327" s="14">
        <v>1</v>
      </c>
      <c r="GL327" s="14">
        <v>1</v>
      </c>
      <c r="GM327" s="14">
        <v>4</v>
      </c>
      <c r="GW327" s="14">
        <v>1</v>
      </c>
      <c r="HB327" s="14">
        <v>5.17</v>
      </c>
      <c r="HC327" s="14">
        <v>1</v>
      </c>
      <c r="HG327" s="14">
        <v>1</v>
      </c>
      <c r="HL327" s="14">
        <v>1</v>
      </c>
      <c r="HO327" s="14">
        <v>10.11</v>
      </c>
      <c r="HP327" s="14">
        <v>4</v>
      </c>
      <c r="HU327" s="14">
        <v>5</v>
      </c>
      <c r="HW327" s="14">
        <v>3.53</v>
      </c>
      <c r="HX327" s="14">
        <v>9.48</v>
      </c>
      <c r="IC327" s="14">
        <v>1</v>
      </c>
      <c r="ID327" s="14">
        <v>16.740000000000002</v>
      </c>
      <c r="IE327" s="26">
        <f t="shared" si="26"/>
        <v>740.39</v>
      </c>
      <c r="IF327" s="27">
        <f t="shared" si="27"/>
        <v>250.36999999999998</v>
      </c>
      <c r="IG327" s="27">
        <f t="shared" si="28"/>
        <v>490.02</v>
      </c>
      <c r="IH327" s="26">
        <v>608.52839999999981</v>
      </c>
      <c r="II327" s="27">
        <v>192.09439999999995</v>
      </c>
      <c r="IJ327" s="27">
        <f t="shared" si="29"/>
        <v>416.43399999999986</v>
      </c>
    </row>
    <row r="328" spans="1:244" x14ac:dyDescent="0.2">
      <c r="A328" s="14" t="s">
        <v>339</v>
      </c>
      <c r="B328" s="14" t="str">
        <f t="shared" si="25"/>
        <v>99</v>
      </c>
      <c r="C328" s="14">
        <v>99026</v>
      </c>
      <c r="D328" s="14" t="s">
        <v>365</v>
      </c>
      <c r="O328" s="14">
        <v>3.48</v>
      </c>
      <c r="P328" s="14">
        <v>3</v>
      </c>
      <c r="X328" s="14">
        <v>13.65</v>
      </c>
      <c r="AD328" s="14">
        <v>2</v>
      </c>
      <c r="AR328" s="14">
        <v>16.829999999999998</v>
      </c>
      <c r="BF328" s="14">
        <v>7.77</v>
      </c>
      <c r="BK328" s="14">
        <v>15.81</v>
      </c>
      <c r="BM328" s="14">
        <v>26.01</v>
      </c>
      <c r="BY328" s="14">
        <v>232.83</v>
      </c>
      <c r="BZ328" s="14">
        <v>19.920000000000002</v>
      </c>
      <c r="CB328" s="14">
        <v>47</v>
      </c>
      <c r="CD328" s="14">
        <v>6.13</v>
      </c>
      <c r="CE328" s="14">
        <v>15.48</v>
      </c>
      <c r="CL328" s="14">
        <v>32.83</v>
      </c>
      <c r="CO328" s="14">
        <v>1</v>
      </c>
      <c r="CV328" s="14">
        <v>0</v>
      </c>
      <c r="DF328" s="14">
        <v>15.61</v>
      </c>
      <c r="DJ328" s="14">
        <v>2</v>
      </c>
      <c r="DK328" s="14">
        <v>49.04</v>
      </c>
      <c r="DL328" s="14">
        <v>10.98</v>
      </c>
      <c r="DM328" s="14">
        <v>1</v>
      </c>
      <c r="DO328" s="14">
        <v>3</v>
      </c>
      <c r="DR328" s="14">
        <v>2</v>
      </c>
      <c r="DU328" s="14">
        <v>3.17</v>
      </c>
      <c r="DW328" s="14">
        <v>2</v>
      </c>
      <c r="DX328" s="14">
        <v>7</v>
      </c>
      <c r="DY328" s="14">
        <v>0</v>
      </c>
      <c r="DZ328" s="14">
        <v>11.44</v>
      </c>
      <c r="EA328" s="14">
        <v>4.4000000000000004</v>
      </c>
      <c r="EB328" s="14">
        <v>3</v>
      </c>
      <c r="ED328" s="14">
        <v>6</v>
      </c>
      <c r="EF328" s="14">
        <v>6</v>
      </c>
      <c r="EG328" s="14">
        <v>15.31</v>
      </c>
      <c r="EH328" s="14">
        <v>3.6</v>
      </c>
      <c r="EK328" s="14">
        <v>4</v>
      </c>
      <c r="EL328" s="14">
        <v>12.04</v>
      </c>
      <c r="ET328" s="14">
        <v>1</v>
      </c>
      <c r="EW328" s="14">
        <v>1</v>
      </c>
      <c r="EZ328" s="14">
        <v>48.33</v>
      </c>
      <c r="FB328" s="14">
        <v>6.97</v>
      </c>
      <c r="FL328" s="14">
        <v>1</v>
      </c>
      <c r="FP328" s="14">
        <v>3.67</v>
      </c>
      <c r="FX328" s="14">
        <v>1</v>
      </c>
      <c r="GC328" s="14">
        <v>1</v>
      </c>
      <c r="GD328" s="14">
        <v>6</v>
      </c>
      <c r="GM328" s="14">
        <v>2</v>
      </c>
      <c r="GN328" s="14">
        <v>1</v>
      </c>
      <c r="HM328" s="14">
        <v>1</v>
      </c>
      <c r="HO328" s="14">
        <v>3.99</v>
      </c>
      <c r="HP328" s="14">
        <v>3</v>
      </c>
      <c r="HU328" s="14">
        <v>12.54</v>
      </c>
      <c r="ID328" s="14">
        <v>15.6</v>
      </c>
      <c r="IE328" s="26">
        <f t="shared" si="26"/>
        <v>714.43</v>
      </c>
      <c r="IF328" s="27">
        <f t="shared" si="27"/>
        <v>443.74</v>
      </c>
      <c r="IG328" s="27">
        <f t="shared" si="28"/>
        <v>270.68999999999994</v>
      </c>
      <c r="IH328" s="26">
        <v>544.32239999999979</v>
      </c>
      <c r="II328" s="27">
        <v>310.53440000000001</v>
      </c>
      <c r="IJ328" s="27">
        <f t="shared" si="29"/>
        <v>233.78799999999978</v>
      </c>
    </row>
    <row r="329" spans="1:244" x14ac:dyDescent="0.2">
      <c r="A329" s="14" t="s">
        <v>339</v>
      </c>
      <c r="B329" s="14" t="str">
        <f t="shared" si="25"/>
        <v>99</v>
      </c>
      <c r="C329" s="14">
        <v>99027</v>
      </c>
      <c r="D329" s="14" t="s">
        <v>366</v>
      </c>
      <c r="F329" s="14">
        <v>3</v>
      </c>
      <c r="I329" s="14">
        <v>3.04</v>
      </c>
      <c r="O329" s="14">
        <v>11.65</v>
      </c>
      <c r="X329" s="14">
        <v>2</v>
      </c>
      <c r="AA329" s="14">
        <v>1</v>
      </c>
      <c r="BF329" s="14">
        <v>13.77</v>
      </c>
      <c r="BM329" s="14">
        <v>5.58</v>
      </c>
      <c r="BW329" s="14">
        <v>134.54</v>
      </c>
      <c r="CD329" s="14">
        <v>17.88</v>
      </c>
      <c r="CM329" s="14">
        <v>1</v>
      </c>
      <c r="CV329" s="14">
        <v>0</v>
      </c>
      <c r="DF329" s="14">
        <v>5.84</v>
      </c>
      <c r="DJ329" s="14">
        <v>9.65</v>
      </c>
      <c r="DL329" s="14">
        <v>12.08</v>
      </c>
      <c r="DM329" s="14">
        <v>1</v>
      </c>
      <c r="DO329" s="14">
        <v>9</v>
      </c>
      <c r="DP329" s="14">
        <v>2</v>
      </c>
      <c r="DR329" s="14">
        <v>3.47</v>
      </c>
      <c r="DU329" s="14">
        <v>17</v>
      </c>
      <c r="DX329" s="14">
        <v>8</v>
      </c>
      <c r="DZ329" s="14">
        <v>29.03</v>
      </c>
      <c r="EA329" s="14">
        <v>4</v>
      </c>
      <c r="EB329" s="14">
        <v>5.73</v>
      </c>
      <c r="ED329" s="14">
        <v>13.26</v>
      </c>
      <c r="EE329" s="14">
        <v>1</v>
      </c>
      <c r="EF329" s="14">
        <v>6.22</v>
      </c>
      <c r="EG329" s="14">
        <v>2</v>
      </c>
      <c r="ES329" s="14">
        <v>2.06</v>
      </c>
      <c r="ET329" s="14">
        <v>1</v>
      </c>
      <c r="EZ329" s="14">
        <v>40.380000000000003</v>
      </c>
      <c r="FB329" s="14">
        <v>9.43</v>
      </c>
      <c r="FW329" s="14">
        <v>1</v>
      </c>
      <c r="FX329" s="14">
        <v>9</v>
      </c>
      <c r="GD329" s="14">
        <v>4</v>
      </c>
      <c r="GF329" s="14">
        <v>1</v>
      </c>
      <c r="GH329" s="14">
        <v>1</v>
      </c>
      <c r="GM329" s="14">
        <v>1</v>
      </c>
      <c r="HC329" s="14">
        <v>1</v>
      </c>
      <c r="HL329" s="14">
        <v>1</v>
      </c>
      <c r="HO329" s="14">
        <v>4.83</v>
      </c>
      <c r="HU329" s="14">
        <v>8.77</v>
      </c>
      <c r="HZ329" s="14">
        <v>2</v>
      </c>
      <c r="ID329" s="14">
        <v>3.96</v>
      </c>
      <c r="IE329" s="26">
        <f t="shared" si="26"/>
        <v>414.16999999999996</v>
      </c>
      <c r="IF329" s="27">
        <f t="shared" si="27"/>
        <v>190.45999999999998</v>
      </c>
      <c r="IG329" s="27">
        <f t="shared" si="28"/>
        <v>223.70999999999998</v>
      </c>
      <c r="IH329" s="26">
        <v>355.7312</v>
      </c>
      <c r="II329" s="27">
        <v>133.4032</v>
      </c>
      <c r="IJ329" s="27">
        <f t="shared" si="29"/>
        <v>222.328</v>
      </c>
    </row>
    <row r="330" spans="1:244" x14ac:dyDescent="0.2">
      <c r="A330" s="14" t="s">
        <v>339</v>
      </c>
      <c r="B330" s="14" t="str">
        <f t="shared" si="25"/>
        <v>99</v>
      </c>
      <c r="C330" s="14">
        <v>99028</v>
      </c>
      <c r="D330" s="14" t="s">
        <v>377</v>
      </c>
      <c r="F330" s="14">
        <v>1.55</v>
      </c>
      <c r="O330" s="14">
        <v>6.67</v>
      </c>
      <c r="P330" s="14">
        <v>40.910000000000004</v>
      </c>
      <c r="W330" s="14">
        <v>7.27</v>
      </c>
      <c r="X330" s="14">
        <v>14.47</v>
      </c>
      <c r="AA330" s="14">
        <v>3.18</v>
      </c>
      <c r="AB330" s="14">
        <v>7.71</v>
      </c>
      <c r="AC330" s="14">
        <v>28.94</v>
      </c>
      <c r="AD330" s="14">
        <v>12.73</v>
      </c>
      <c r="AF330" s="14">
        <v>7</v>
      </c>
      <c r="AI330" s="14">
        <v>3</v>
      </c>
      <c r="AL330" s="14">
        <v>75.92</v>
      </c>
      <c r="AR330" s="14">
        <v>27.93</v>
      </c>
      <c r="AX330" s="14">
        <v>18.760000000000002</v>
      </c>
      <c r="AY330" s="14">
        <v>19.27</v>
      </c>
      <c r="BF330" s="14">
        <v>236.66</v>
      </c>
      <c r="BK330" s="14">
        <v>63.2</v>
      </c>
      <c r="BL330" s="14">
        <v>4</v>
      </c>
      <c r="BM330" s="14">
        <v>19.77</v>
      </c>
      <c r="BN330" s="14">
        <v>2</v>
      </c>
      <c r="BU330" s="14">
        <v>10.19</v>
      </c>
      <c r="BX330" s="14">
        <v>9.1999999999999993</v>
      </c>
      <c r="BZ330" s="14">
        <v>11.29</v>
      </c>
      <c r="CB330" s="14">
        <v>155.62</v>
      </c>
      <c r="CC330" s="14">
        <v>33.47</v>
      </c>
      <c r="CD330" s="14">
        <v>98.29</v>
      </c>
      <c r="CE330" s="14">
        <v>12.35</v>
      </c>
      <c r="CM330" s="14">
        <v>44.650000000000006</v>
      </c>
      <c r="CS330" s="14">
        <v>1</v>
      </c>
      <c r="CT330" s="14">
        <v>7.46</v>
      </c>
      <c r="CU330" s="14">
        <v>1</v>
      </c>
      <c r="DC330" s="14">
        <v>5.99</v>
      </c>
      <c r="DF330" s="14">
        <v>24.89</v>
      </c>
      <c r="DG330" s="14">
        <v>2.87</v>
      </c>
      <c r="DI330" s="14">
        <v>23.51</v>
      </c>
      <c r="DJ330" s="14">
        <v>2.98</v>
      </c>
      <c r="DK330" s="14">
        <v>36.230000000000004</v>
      </c>
      <c r="DL330" s="14">
        <v>31.51</v>
      </c>
      <c r="DM330" s="14">
        <v>9.26</v>
      </c>
      <c r="DN330" s="14">
        <v>5.1099999999999994</v>
      </c>
      <c r="DO330" s="14">
        <v>31.16</v>
      </c>
      <c r="DP330" s="14">
        <v>2.19</v>
      </c>
      <c r="DQ330" s="14">
        <v>7</v>
      </c>
      <c r="DR330" s="14">
        <v>26.43</v>
      </c>
      <c r="DT330" s="14">
        <v>5.0600000000000005</v>
      </c>
      <c r="DU330" s="14">
        <v>167.8</v>
      </c>
      <c r="DW330" s="14">
        <v>21.419999999999998</v>
      </c>
      <c r="DX330" s="14">
        <v>54.7</v>
      </c>
      <c r="DY330" s="14">
        <v>5.65</v>
      </c>
      <c r="DZ330" s="14">
        <v>8</v>
      </c>
      <c r="EA330" s="14">
        <v>7</v>
      </c>
      <c r="EB330" s="14">
        <v>8.9</v>
      </c>
      <c r="ED330" s="14">
        <v>7</v>
      </c>
      <c r="EE330" s="14">
        <v>2</v>
      </c>
      <c r="EF330" s="14">
        <v>15.71</v>
      </c>
      <c r="EG330" s="14">
        <v>28.07</v>
      </c>
      <c r="EH330" s="14">
        <v>7.27</v>
      </c>
      <c r="EL330" s="14">
        <v>42.46</v>
      </c>
      <c r="ER330" s="14">
        <v>5</v>
      </c>
      <c r="ES330" s="14">
        <v>1.43</v>
      </c>
      <c r="ET330" s="14">
        <v>3</v>
      </c>
      <c r="EV330" s="14">
        <v>6.99</v>
      </c>
      <c r="EZ330" s="14">
        <v>98.09</v>
      </c>
      <c r="FA330" s="14">
        <v>1</v>
      </c>
      <c r="FB330" s="14">
        <v>9.33</v>
      </c>
      <c r="FC330" s="14">
        <v>1</v>
      </c>
      <c r="FM330" s="14">
        <v>3</v>
      </c>
      <c r="FP330" s="14">
        <v>14.67</v>
      </c>
      <c r="FT330" s="14">
        <v>2</v>
      </c>
      <c r="FU330" s="14">
        <v>2.92</v>
      </c>
      <c r="FW330" s="14">
        <v>6</v>
      </c>
      <c r="FX330" s="14">
        <v>34.61</v>
      </c>
      <c r="FZ330" s="14">
        <v>2</v>
      </c>
      <c r="GA330" s="14">
        <v>2</v>
      </c>
      <c r="GC330" s="14">
        <v>3</v>
      </c>
      <c r="GD330" s="14">
        <v>16</v>
      </c>
      <c r="GF330" s="14">
        <v>1</v>
      </c>
      <c r="GH330" s="14">
        <v>1</v>
      </c>
      <c r="GJ330" s="14">
        <v>8</v>
      </c>
      <c r="GK330" s="14">
        <v>3</v>
      </c>
      <c r="GL330" s="14">
        <v>1</v>
      </c>
      <c r="GM330" s="14">
        <v>1</v>
      </c>
      <c r="GQ330" s="14">
        <v>34.97</v>
      </c>
      <c r="GT330" s="14">
        <v>5.2</v>
      </c>
      <c r="GX330" s="14">
        <v>0</v>
      </c>
      <c r="HB330" s="14">
        <v>4.8499999999999996</v>
      </c>
      <c r="HC330" s="14">
        <v>1.1200000000000001</v>
      </c>
      <c r="HG330" s="14">
        <v>35.18</v>
      </c>
      <c r="HL330" s="14">
        <v>2.06</v>
      </c>
      <c r="HO330" s="14">
        <v>4.99</v>
      </c>
      <c r="HP330" s="14">
        <v>10.6</v>
      </c>
      <c r="HW330" s="14">
        <v>2</v>
      </c>
      <c r="HX330" s="14">
        <v>7.38</v>
      </c>
      <c r="HY330" s="14">
        <v>5.79</v>
      </c>
      <c r="IA330" s="14">
        <v>2</v>
      </c>
      <c r="IC330" s="14">
        <v>2</v>
      </c>
      <c r="ID330" s="14">
        <v>27.28</v>
      </c>
      <c r="IE330" s="26">
        <f t="shared" si="26"/>
        <v>1948.0900000000004</v>
      </c>
      <c r="IF330" s="27">
        <f t="shared" si="27"/>
        <v>989.90000000000009</v>
      </c>
      <c r="IG330" s="27">
        <f t="shared" si="28"/>
        <v>958.19000000000028</v>
      </c>
      <c r="IH330" s="26">
        <v>1493.7140000000002</v>
      </c>
      <c r="II330" s="27">
        <v>843.19600000000003</v>
      </c>
      <c r="IJ330" s="27">
        <f t="shared" si="29"/>
        <v>650.51800000000014</v>
      </c>
    </row>
    <row r="331" spans="1:244" x14ac:dyDescent="0.2">
      <c r="A331" s="14" t="s">
        <v>339</v>
      </c>
      <c r="B331" s="14" t="str">
        <f t="shared" si="25"/>
        <v>99</v>
      </c>
      <c r="C331" s="14">
        <v>99029</v>
      </c>
      <c r="D331" s="14" t="s">
        <v>378</v>
      </c>
      <c r="L331" s="14">
        <v>4.41</v>
      </c>
      <c r="O331" s="14">
        <v>10.98</v>
      </c>
      <c r="W331" s="14">
        <v>1</v>
      </c>
      <c r="X331" s="14">
        <v>6.73</v>
      </c>
      <c r="AB331" s="14">
        <v>8.58</v>
      </c>
      <c r="AD331" s="14">
        <v>4.16</v>
      </c>
      <c r="AN331" s="14">
        <v>9.75</v>
      </c>
      <c r="AV331" s="14">
        <v>1</v>
      </c>
      <c r="AX331" s="14">
        <v>3</v>
      </c>
      <c r="BF331" s="14">
        <v>6.8800000000000008</v>
      </c>
      <c r="BK331" s="14">
        <v>10.67</v>
      </c>
      <c r="BN331" s="14">
        <v>67.52</v>
      </c>
      <c r="CB331" s="14">
        <v>38.46</v>
      </c>
      <c r="CI331" s="14">
        <v>2.85</v>
      </c>
      <c r="CM331" s="14">
        <v>7.63</v>
      </c>
      <c r="CT331" s="14">
        <v>13.01</v>
      </c>
      <c r="CU331" s="14">
        <v>13.64</v>
      </c>
      <c r="DF331" s="14">
        <v>20.509999999999998</v>
      </c>
      <c r="DJ331" s="14">
        <v>6.98</v>
      </c>
      <c r="DK331" s="14">
        <v>30.21</v>
      </c>
      <c r="DL331" s="14">
        <v>96.539999999999992</v>
      </c>
      <c r="DM331" s="14">
        <v>4.58</v>
      </c>
      <c r="DO331" s="14">
        <v>8</v>
      </c>
      <c r="DP331" s="14">
        <v>1</v>
      </c>
      <c r="DQ331" s="14">
        <v>2</v>
      </c>
      <c r="DR331" s="14">
        <v>36.590000000000003</v>
      </c>
      <c r="DT331" s="14">
        <v>11.2</v>
      </c>
      <c r="DU331" s="14">
        <v>14.04</v>
      </c>
      <c r="DW331" s="14">
        <v>2.4700000000000002</v>
      </c>
      <c r="DY331" s="14">
        <v>2</v>
      </c>
      <c r="DZ331" s="14">
        <v>8.0399999999999991</v>
      </c>
      <c r="EA331" s="14">
        <v>15.01</v>
      </c>
      <c r="EB331" s="14">
        <v>1</v>
      </c>
      <c r="ED331" s="14">
        <v>13.42</v>
      </c>
      <c r="EF331" s="14">
        <v>17.71</v>
      </c>
      <c r="EG331" s="14">
        <v>22.549999999999997</v>
      </c>
      <c r="EH331" s="14">
        <v>2</v>
      </c>
      <c r="EK331" s="14">
        <v>6.71</v>
      </c>
      <c r="EL331" s="14">
        <v>30.87</v>
      </c>
      <c r="ER331" s="14">
        <v>5</v>
      </c>
      <c r="ET331" s="14">
        <v>3</v>
      </c>
      <c r="EV331" s="14">
        <v>5.74</v>
      </c>
      <c r="EW331" s="14">
        <v>7.73</v>
      </c>
      <c r="EZ331" s="14">
        <v>42.92</v>
      </c>
      <c r="FB331" s="14">
        <v>23.27</v>
      </c>
      <c r="FC331" s="14">
        <v>4</v>
      </c>
      <c r="FM331" s="14">
        <v>3</v>
      </c>
      <c r="FP331" s="14">
        <v>3.58</v>
      </c>
      <c r="FT331" s="14">
        <v>1</v>
      </c>
      <c r="FU331" s="14">
        <v>6.79</v>
      </c>
      <c r="FW331" s="14">
        <v>4</v>
      </c>
      <c r="FX331" s="14">
        <v>7</v>
      </c>
      <c r="FY331" s="14">
        <v>1</v>
      </c>
      <c r="GA331" s="14">
        <v>4.28</v>
      </c>
      <c r="GC331" s="14">
        <v>2</v>
      </c>
      <c r="GD331" s="14">
        <v>12.88</v>
      </c>
      <c r="GH331" s="14">
        <v>11.77</v>
      </c>
      <c r="GJ331" s="14">
        <v>1</v>
      </c>
      <c r="GL331" s="14">
        <v>1</v>
      </c>
      <c r="GM331" s="14">
        <v>5.75</v>
      </c>
      <c r="GP331" s="14">
        <v>0.5</v>
      </c>
      <c r="GQ331" s="14">
        <v>20.509999999999998</v>
      </c>
      <c r="GW331" s="14">
        <v>1</v>
      </c>
      <c r="HB331" s="14">
        <v>3</v>
      </c>
      <c r="HC331" s="14">
        <v>1.55</v>
      </c>
      <c r="HG331" s="14">
        <v>3</v>
      </c>
      <c r="HH331" s="14">
        <v>14.14</v>
      </c>
      <c r="HL331" s="14">
        <v>2</v>
      </c>
      <c r="HO331" s="14">
        <v>7</v>
      </c>
      <c r="HP331" s="14">
        <v>10.67</v>
      </c>
      <c r="HR331" s="14">
        <v>24.31</v>
      </c>
      <c r="HV331" s="14">
        <v>0.86</v>
      </c>
      <c r="HW331" s="14">
        <v>1</v>
      </c>
      <c r="HZ331" s="14">
        <v>2</v>
      </c>
      <c r="IA331" s="14">
        <v>1</v>
      </c>
      <c r="IB331" s="14">
        <v>0.9</v>
      </c>
      <c r="ID331" s="14">
        <v>14.209999999999999</v>
      </c>
      <c r="IE331" s="26">
        <f t="shared" si="26"/>
        <v>828.05999999999983</v>
      </c>
      <c r="IF331" s="27">
        <f t="shared" si="27"/>
        <v>210.26999999999998</v>
      </c>
      <c r="IG331" s="27">
        <f t="shared" si="28"/>
        <v>617.78999999999985</v>
      </c>
      <c r="IH331" s="26">
        <v>667.5780000000002</v>
      </c>
      <c r="II331" s="27">
        <v>169.89200000000005</v>
      </c>
      <c r="IJ331" s="27">
        <f t="shared" si="29"/>
        <v>497.68600000000015</v>
      </c>
    </row>
    <row r="332" spans="1:244" x14ac:dyDescent="0.2">
      <c r="IE332" s="28"/>
      <c r="IF332" s="28"/>
      <c r="IG332" s="28"/>
      <c r="IH332" s="28"/>
      <c r="II332" s="28"/>
      <c r="IJ332" s="28"/>
    </row>
    <row r="333" spans="1:244" s="4" customFormat="1" x14ac:dyDescent="0.2">
      <c r="B333" s="4">
        <v>33</v>
      </c>
      <c r="E333" s="6">
        <f>SUMIF($B$3:$B$331,$B333,E$3:E$331)/1000</f>
        <v>1E-3</v>
      </c>
      <c r="F333" s="6">
        <f t="shared" ref="F333:AC342" si="30">SUMIF($B$3:$B$331,$B333,F$3:F$331)/1000</f>
        <v>7.7549999999999994E-2</v>
      </c>
      <c r="G333" s="6">
        <f t="shared" si="30"/>
        <v>0</v>
      </c>
      <c r="H333" s="6">
        <f t="shared" si="30"/>
        <v>5.8900000000000001E-2</v>
      </c>
      <c r="I333" s="6">
        <f t="shared" si="30"/>
        <v>0.73483000000000009</v>
      </c>
      <c r="J333" s="6">
        <f t="shared" si="30"/>
        <v>2E-3</v>
      </c>
      <c r="K333" s="6">
        <f t="shared" si="30"/>
        <v>0.44241000000000003</v>
      </c>
      <c r="L333" s="6">
        <f t="shared" si="30"/>
        <v>2E-3</v>
      </c>
      <c r="M333" s="6">
        <f t="shared" si="30"/>
        <v>0.56346999999999992</v>
      </c>
      <c r="N333" s="6">
        <f t="shared" si="30"/>
        <v>8.5919999999999996E-2</v>
      </c>
      <c r="O333" s="6">
        <f t="shared" si="30"/>
        <v>0.53209000000000017</v>
      </c>
      <c r="P333" s="6">
        <f t="shared" si="30"/>
        <v>0.20582</v>
      </c>
      <c r="Q333" s="6">
        <f t="shared" si="30"/>
        <v>0.21295999999999998</v>
      </c>
      <c r="R333" s="6">
        <f t="shared" si="30"/>
        <v>0.18024999999999999</v>
      </c>
      <c r="S333" s="6">
        <f t="shared" si="30"/>
        <v>0</v>
      </c>
      <c r="T333" s="6">
        <f t="shared" si="30"/>
        <v>1E-3</v>
      </c>
      <c r="U333" s="6">
        <f t="shared" si="30"/>
        <v>1E-3</v>
      </c>
      <c r="V333" s="6">
        <f t="shared" si="30"/>
        <v>8.0000000000000002E-3</v>
      </c>
      <c r="W333" s="6">
        <f t="shared" si="30"/>
        <v>0.18596000000000001</v>
      </c>
      <c r="X333" s="6">
        <f t="shared" si="30"/>
        <v>0.12058000000000001</v>
      </c>
      <c r="Y333" s="6">
        <f t="shared" si="30"/>
        <v>8.5900000000000004E-3</v>
      </c>
      <c r="Z333" s="6">
        <f t="shared" si="30"/>
        <v>0.10396</v>
      </c>
      <c r="AA333" s="6">
        <f t="shared" si="30"/>
        <v>0.12030000000000002</v>
      </c>
      <c r="AB333" s="6">
        <f t="shared" ref="AB333:BG342" si="31">SUMIF($B$3:$B$331,$B333,AB$3:AB$331)/1000</f>
        <v>1.391E-2</v>
      </c>
      <c r="AC333" s="6">
        <f t="shared" si="30"/>
        <v>7.238E-2</v>
      </c>
      <c r="AD333" s="6">
        <f t="shared" ref="AD333:CO339" si="32">SUMIF($B$3:$B$331,$B333,AD$3:AD$331)/1000</f>
        <v>0.50269000000000008</v>
      </c>
      <c r="AE333" s="6">
        <f t="shared" si="32"/>
        <v>0</v>
      </c>
      <c r="AF333" s="6">
        <f t="shared" si="32"/>
        <v>0.10269</v>
      </c>
      <c r="AG333" s="6">
        <f t="shared" si="32"/>
        <v>0.7037199999999999</v>
      </c>
      <c r="AH333" s="6">
        <f t="shared" si="32"/>
        <v>7.5600000000000007E-3</v>
      </c>
      <c r="AI333" s="6">
        <f t="shared" si="32"/>
        <v>1.6500000000000001E-2</v>
      </c>
      <c r="AJ333" s="6">
        <f t="shared" si="32"/>
        <v>6.4319999999999988E-2</v>
      </c>
      <c r="AK333" s="6">
        <f t="shared" si="32"/>
        <v>2.1700000000000001E-3</v>
      </c>
      <c r="AL333" s="6">
        <f t="shared" si="32"/>
        <v>2.2609999999999998E-2</v>
      </c>
      <c r="AM333" s="6">
        <f t="shared" si="32"/>
        <v>5.6140000000000002E-2</v>
      </c>
      <c r="AN333" s="6">
        <f t="shared" si="32"/>
        <v>6.3699999999999998E-3</v>
      </c>
      <c r="AO333" s="6">
        <f t="shared" si="32"/>
        <v>4.7969999999999999E-2</v>
      </c>
      <c r="AP333" s="6">
        <f t="shared" si="32"/>
        <v>0.19168000000000002</v>
      </c>
      <c r="AQ333" s="6">
        <f t="shared" si="32"/>
        <v>1.992E-2</v>
      </c>
      <c r="AR333" s="6">
        <f t="shared" si="32"/>
        <v>1.2235799999999997</v>
      </c>
      <c r="AS333" s="6">
        <f t="shared" si="32"/>
        <v>0.28367999999999999</v>
      </c>
      <c r="AT333" s="6">
        <f t="shared" si="32"/>
        <v>0</v>
      </c>
      <c r="AU333" s="6">
        <f t="shared" si="32"/>
        <v>1.9870000000000002E-2</v>
      </c>
      <c r="AV333" s="6">
        <f t="shared" si="32"/>
        <v>0</v>
      </c>
      <c r="AW333" s="6">
        <f t="shared" si="32"/>
        <v>0.23429</v>
      </c>
      <c r="AX333" s="6">
        <f t="shared" si="32"/>
        <v>0.33722000000000002</v>
      </c>
      <c r="AY333" s="6">
        <f t="shared" si="32"/>
        <v>0.10564999999999999</v>
      </c>
      <c r="AZ333" s="6">
        <f t="shared" si="32"/>
        <v>2.1689999999999997E-2</v>
      </c>
      <c r="BA333" s="6">
        <f t="shared" si="32"/>
        <v>0.12114000000000001</v>
      </c>
      <c r="BB333" s="6">
        <f t="shared" si="32"/>
        <v>0.78583999999999998</v>
      </c>
      <c r="BC333" s="6">
        <f t="shared" si="32"/>
        <v>0.11624</v>
      </c>
      <c r="BD333" s="6">
        <f t="shared" si="32"/>
        <v>0</v>
      </c>
      <c r="BE333" s="6">
        <f t="shared" si="32"/>
        <v>6.924000000000001E-2</v>
      </c>
      <c r="BF333" s="6">
        <f t="shared" si="32"/>
        <v>1.9404699999999999</v>
      </c>
      <c r="BG333" s="6">
        <f t="shared" si="32"/>
        <v>6.6360000000000002E-2</v>
      </c>
      <c r="BH333" s="6">
        <f t="shared" si="32"/>
        <v>0</v>
      </c>
      <c r="BI333" s="6">
        <f t="shared" si="32"/>
        <v>2E-3</v>
      </c>
      <c r="BJ333" s="6">
        <f t="shared" si="32"/>
        <v>0.23013</v>
      </c>
      <c r="BK333" s="6">
        <f t="shared" si="32"/>
        <v>1.3095900000000003</v>
      </c>
      <c r="BL333" s="6">
        <f t="shared" si="32"/>
        <v>0.30792000000000003</v>
      </c>
      <c r="BM333" s="6">
        <f t="shared" si="32"/>
        <v>0.65609000000000006</v>
      </c>
      <c r="BN333" s="6">
        <f t="shared" si="32"/>
        <v>4.6730000000000001E-2</v>
      </c>
      <c r="BO333" s="6">
        <f t="shared" si="32"/>
        <v>0</v>
      </c>
      <c r="BP333" s="6">
        <f t="shared" si="32"/>
        <v>0.15146000000000001</v>
      </c>
      <c r="BQ333" s="6">
        <f t="shared" si="32"/>
        <v>0</v>
      </c>
      <c r="BR333" s="6">
        <f t="shared" si="32"/>
        <v>8.8789999999999994E-2</v>
      </c>
      <c r="BS333" s="6">
        <f t="shared" si="32"/>
        <v>1E-3</v>
      </c>
      <c r="BT333" s="6">
        <f t="shared" si="32"/>
        <v>0</v>
      </c>
      <c r="BU333" s="6">
        <f t="shared" si="32"/>
        <v>0.24577000000000002</v>
      </c>
      <c r="BV333" s="6">
        <f t="shared" si="32"/>
        <v>4.0000000000000001E-3</v>
      </c>
      <c r="BW333" s="6">
        <f t="shared" si="32"/>
        <v>0.30068000000000006</v>
      </c>
      <c r="BX333" s="6">
        <f t="shared" si="32"/>
        <v>1.9E-2</v>
      </c>
      <c r="BY333" s="6">
        <f t="shared" si="32"/>
        <v>3.0000000000000001E-3</v>
      </c>
      <c r="BZ333" s="6">
        <f t="shared" si="32"/>
        <v>0.30093999999999999</v>
      </c>
      <c r="CA333" s="6">
        <f t="shared" si="32"/>
        <v>1.49959</v>
      </c>
      <c r="CB333" s="6">
        <f t="shared" si="32"/>
        <v>2.4083800000000002</v>
      </c>
      <c r="CC333" s="6">
        <f t="shared" si="32"/>
        <v>0.16123000000000001</v>
      </c>
      <c r="CD333" s="6">
        <f t="shared" si="32"/>
        <v>0.98569999999999991</v>
      </c>
      <c r="CE333" s="6">
        <f t="shared" si="32"/>
        <v>1.6516499999999996</v>
      </c>
      <c r="CF333" s="6">
        <f t="shared" si="32"/>
        <v>5.16E-2</v>
      </c>
      <c r="CG333" s="6">
        <f t="shared" si="32"/>
        <v>9.3599999999999989E-2</v>
      </c>
      <c r="CH333" s="6">
        <f t="shared" si="32"/>
        <v>0.72426000000000001</v>
      </c>
      <c r="CI333" s="6">
        <f t="shared" si="32"/>
        <v>0.14180000000000001</v>
      </c>
      <c r="CJ333" s="6">
        <f t="shared" si="32"/>
        <v>2.6199999999999999E-3</v>
      </c>
      <c r="CK333" s="6">
        <f t="shared" si="32"/>
        <v>0</v>
      </c>
      <c r="CL333" s="6">
        <f t="shared" si="32"/>
        <v>5.0209999999999998E-2</v>
      </c>
      <c r="CM333" s="6">
        <f t="shared" si="32"/>
        <v>0.11558000000000002</v>
      </c>
      <c r="CN333" s="6">
        <f t="shared" si="32"/>
        <v>1.5880000000000002E-2</v>
      </c>
      <c r="CO333" s="6">
        <f t="shared" si="32"/>
        <v>7.7099999999999998E-3</v>
      </c>
      <c r="CP333" s="6">
        <f t="shared" ref="CP333:DK338" si="33">SUMIF($B$3:$B$331,$B333,CP$3:CP$331)/1000</f>
        <v>0</v>
      </c>
      <c r="CQ333" s="6">
        <f t="shared" si="33"/>
        <v>4.0000000000000001E-3</v>
      </c>
      <c r="CR333" s="6">
        <f t="shared" si="33"/>
        <v>0.19002000000000002</v>
      </c>
      <c r="CS333" s="6">
        <f t="shared" si="33"/>
        <v>6.8570000000000006E-2</v>
      </c>
      <c r="CT333" s="6">
        <f t="shared" si="33"/>
        <v>0.876</v>
      </c>
      <c r="CU333" s="6">
        <f t="shared" si="33"/>
        <v>0.4006300000000001</v>
      </c>
      <c r="CV333" s="6">
        <f t="shared" si="33"/>
        <v>0.4307200000000001</v>
      </c>
      <c r="CW333" s="6">
        <f t="shared" si="33"/>
        <v>0.15325</v>
      </c>
      <c r="CX333" s="6">
        <f t="shared" si="33"/>
        <v>0</v>
      </c>
      <c r="CY333" s="6">
        <f t="shared" si="33"/>
        <v>0.18571000000000001</v>
      </c>
      <c r="CZ333" s="6">
        <f t="shared" si="33"/>
        <v>2.2810000000000004E-2</v>
      </c>
      <c r="DA333" s="6">
        <f t="shared" si="33"/>
        <v>1.814E-2</v>
      </c>
      <c r="DB333" s="6">
        <f t="shared" si="33"/>
        <v>0.30735000000000001</v>
      </c>
      <c r="DC333" s="6">
        <f t="shared" si="33"/>
        <v>0.11144</v>
      </c>
      <c r="DD333" s="6">
        <f t="shared" si="33"/>
        <v>0.14767</v>
      </c>
      <c r="DE333" s="6">
        <f t="shared" si="33"/>
        <v>8.4600000000000005E-3</v>
      </c>
      <c r="DF333" s="6">
        <f t="shared" si="33"/>
        <v>1.2932399999999999</v>
      </c>
      <c r="DG333" s="6">
        <f t="shared" si="33"/>
        <v>0.14352999999999999</v>
      </c>
      <c r="DH333" s="6">
        <f t="shared" si="33"/>
        <v>4.7810000000000005E-2</v>
      </c>
      <c r="DI333" s="6">
        <f t="shared" si="33"/>
        <v>3.8989999999999997E-2</v>
      </c>
      <c r="DJ333" s="6">
        <f t="shared" si="33"/>
        <v>0.15602000000000002</v>
      </c>
      <c r="DK333" s="6">
        <f t="shared" si="33"/>
        <v>2.1499300000000008</v>
      </c>
      <c r="DL333" s="6">
        <f t="shared" ref="DL333:FW336" si="34">SUMIF($B$3:$B$331,$B333,DL$3:DL$331)/1000</f>
        <v>2.2220400000000002</v>
      </c>
      <c r="DM333" s="6">
        <f t="shared" si="34"/>
        <v>0.28853999999999996</v>
      </c>
      <c r="DN333" s="6">
        <f t="shared" si="34"/>
        <v>0.68343999999999994</v>
      </c>
      <c r="DO333" s="6">
        <f t="shared" si="34"/>
        <v>1.4321700000000002</v>
      </c>
      <c r="DP333" s="6">
        <f t="shared" si="34"/>
        <v>0.55097000000000007</v>
      </c>
      <c r="DQ333" s="6">
        <f t="shared" si="34"/>
        <v>7.3829999999999993E-2</v>
      </c>
      <c r="DR333" s="6">
        <f t="shared" si="34"/>
        <v>1.3488500000000001</v>
      </c>
      <c r="DS333" s="6">
        <f t="shared" si="34"/>
        <v>0.19351000000000002</v>
      </c>
      <c r="DT333" s="6">
        <f t="shared" si="34"/>
        <v>0.69445000000000001</v>
      </c>
      <c r="DU333" s="6">
        <f t="shared" si="34"/>
        <v>0.80981999999999998</v>
      </c>
      <c r="DV333" s="6">
        <f t="shared" si="34"/>
        <v>0.23323000000000002</v>
      </c>
      <c r="DW333" s="6">
        <f t="shared" si="34"/>
        <v>1.0939799999999997</v>
      </c>
      <c r="DX333" s="6">
        <f t="shared" si="34"/>
        <v>1.5397700000000003</v>
      </c>
      <c r="DY333" s="6">
        <f t="shared" si="34"/>
        <v>0.45804999999999996</v>
      </c>
      <c r="DZ333" s="6">
        <f t="shared" si="34"/>
        <v>2.4160200000000005</v>
      </c>
      <c r="EA333" s="6">
        <f t="shared" si="34"/>
        <v>1.2339500000000003</v>
      </c>
      <c r="EB333" s="6">
        <f t="shared" si="34"/>
        <v>0.31633</v>
      </c>
      <c r="EC333" s="6">
        <f t="shared" si="34"/>
        <v>0.12619</v>
      </c>
      <c r="ED333" s="6">
        <f t="shared" si="34"/>
        <v>0.98560000000000003</v>
      </c>
      <c r="EE333" s="6">
        <f t="shared" si="34"/>
        <v>0.48859000000000002</v>
      </c>
      <c r="EF333" s="6">
        <f t="shared" si="34"/>
        <v>2.78389</v>
      </c>
      <c r="EG333" s="6">
        <f t="shared" si="34"/>
        <v>0.61181999999999992</v>
      </c>
      <c r="EH333" s="6">
        <f t="shared" si="34"/>
        <v>0.33179000000000003</v>
      </c>
      <c r="EI333" s="6">
        <f t="shared" si="34"/>
        <v>0.14376000000000003</v>
      </c>
      <c r="EJ333" s="6">
        <f t="shared" si="34"/>
        <v>2.3E-2</v>
      </c>
      <c r="EK333" s="6">
        <f t="shared" si="34"/>
        <v>0.56304999999999994</v>
      </c>
      <c r="EL333" s="6">
        <f t="shared" si="34"/>
        <v>3.5756499999999996</v>
      </c>
      <c r="EM333" s="6">
        <f t="shared" si="34"/>
        <v>1.8249999999999999E-2</v>
      </c>
      <c r="EN333" s="6">
        <f t="shared" si="34"/>
        <v>0</v>
      </c>
      <c r="EO333" s="6">
        <f t="shared" si="34"/>
        <v>0</v>
      </c>
      <c r="EP333" s="6">
        <f t="shared" si="34"/>
        <v>0</v>
      </c>
      <c r="EQ333" s="6">
        <f t="shared" si="34"/>
        <v>0</v>
      </c>
      <c r="ER333" s="6">
        <f t="shared" si="34"/>
        <v>1.9424399999999997</v>
      </c>
      <c r="ES333" s="6">
        <f t="shared" si="34"/>
        <v>4.5576300000000005</v>
      </c>
      <c r="ET333" s="6">
        <f t="shared" si="34"/>
        <v>0.55373000000000006</v>
      </c>
      <c r="EU333" s="6">
        <f t="shared" si="34"/>
        <v>6.2019999999999999E-2</v>
      </c>
      <c r="EV333" s="6">
        <f t="shared" si="34"/>
        <v>0.27818999999999999</v>
      </c>
      <c r="EW333" s="6">
        <f t="shared" si="34"/>
        <v>7.0289999999999991E-2</v>
      </c>
      <c r="EX333" s="6">
        <f t="shared" si="34"/>
        <v>1.626E-2</v>
      </c>
      <c r="EY333" s="6">
        <f t="shared" si="34"/>
        <v>1.9199999999999998E-3</v>
      </c>
      <c r="EZ333" s="6">
        <f t="shared" si="34"/>
        <v>3.6666299999999996</v>
      </c>
      <c r="FA333" s="6">
        <f t="shared" si="34"/>
        <v>0.82886999999999988</v>
      </c>
      <c r="FB333" s="6">
        <f t="shared" si="34"/>
        <v>2.4440200000000005</v>
      </c>
      <c r="FC333" s="6">
        <f t="shared" si="34"/>
        <v>8.0329999999999999E-2</v>
      </c>
      <c r="FD333" s="6">
        <f t="shared" si="34"/>
        <v>5.1020000000000003E-2</v>
      </c>
      <c r="FE333" s="6">
        <f t="shared" si="34"/>
        <v>5.0689999999999999E-2</v>
      </c>
      <c r="FF333" s="6">
        <f t="shared" si="34"/>
        <v>1.7579999999999998E-2</v>
      </c>
      <c r="FG333" s="6">
        <f t="shared" si="34"/>
        <v>5.13E-3</v>
      </c>
      <c r="FH333" s="6">
        <f t="shared" si="34"/>
        <v>1.5949999999999999E-2</v>
      </c>
      <c r="FI333" s="6">
        <f t="shared" si="34"/>
        <v>0.10488999999999998</v>
      </c>
      <c r="FJ333" s="6">
        <f t="shared" si="34"/>
        <v>0</v>
      </c>
      <c r="FK333" s="6">
        <f t="shared" si="34"/>
        <v>0</v>
      </c>
      <c r="FL333" s="6">
        <f t="shared" si="34"/>
        <v>2.4169999999999997E-2</v>
      </c>
      <c r="FM333" s="6">
        <f t="shared" si="34"/>
        <v>1.0301200000000001</v>
      </c>
      <c r="FN333" s="6">
        <f t="shared" si="34"/>
        <v>0.50102999999999998</v>
      </c>
      <c r="FO333" s="6">
        <f t="shared" si="34"/>
        <v>4.9000000000000007E-3</v>
      </c>
      <c r="FP333" s="6">
        <f t="shared" si="34"/>
        <v>1.7530699999999999</v>
      </c>
      <c r="FQ333" s="6">
        <f t="shared" si="34"/>
        <v>9.3100000000000006E-3</v>
      </c>
      <c r="FR333" s="6">
        <f t="shared" si="34"/>
        <v>2.8500000000000001E-2</v>
      </c>
      <c r="FS333" s="6">
        <f t="shared" si="34"/>
        <v>2.5000000000000001E-2</v>
      </c>
      <c r="FT333" s="6">
        <f t="shared" si="34"/>
        <v>0.21694000000000002</v>
      </c>
      <c r="FU333" s="6">
        <f t="shared" si="34"/>
        <v>0.6402199999999999</v>
      </c>
      <c r="FV333" s="6">
        <f t="shared" si="34"/>
        <v>0</v>
      </c>
      <c r="FW333" s="6">
        <f t="shared" si="34"/>
        <v>0.17191000000000001</v>
      </c>
      <c r="FX333" s="6">
        <f t="shared" ref="FX333:IJ337" si="35">SUMIF($B$3:$B$331,$B333,FX$3:FX$331)/1000</f>
        <v>0.79967999999999984</v>
      </c>
      <c r="FY333" s="6">
        <f t="shared" si="35"/>
        <v>0.30965999999999999</v>
      </c>
      <c r="FZ333" s="6">
        <f t="shared" si="35"/>
        <v>0.84172999999999998</v>
      </c>
      <c r="GA333" s="6">
        <f t="shared" si="35"/>
        <v>1.4479200000000001</v>
      </c>
      <c r="GB333" s="6">
        <f t="shared" si="35"/>
        <v>0.12774999999999997</v>
      </c>
      <c r="GC333" s="6">
        <f t="shared" si="35"/>
        <v>0.34717000000000003</v>
      </c>
      <c r="GD333" s="6">
        <f t="shared" si="35"/>
        <v>1.2817499999999997</v>
      </c>
      <c r="GE333" s="6">
        <f t="shared" si="35"/>
        <v>0.42249000000000003</v>
      </c>
      <c r="GF333" s="6">
        <f t="shared" si="35"/>
        <v>0.12998000000000001</v>
      </c>
      <c r="GG333" s="6">
        <f t="shared" si="35"/>
        <v>4.6500000000000005E-3</v>
      </c>
      <c r="GH333" s="6">
        <f t="shared" si="35"/>
        <v>0.11214</v>
      </c>
      <c r="GI333" s="6">
        <f t="shared" si="35"/>
        <v>2.436E-2</v>
      </c>
      <c r="GJ333" s="6">
        <f t="shared" si="35"/>
        <v>0.22389000000000001</v>
      </c>
      <c r="GK333" s="6">
        <f t="shared" si="35"/>
        <v>7.4620000000000006E-2</v>
      </c>
      <c r="GL333" s="6">
        <f t="shared" si="35"/>
        <v>6.4539999999999986E-2</v>
      </c>
      <c r="GM333" s="6">
        <f t="shared" si="35"/>
        <v>0.83577000000000001</v>
      </c>
      <c r="GN333" s="6">
        <f t="shared" si="35"/>
        <v>0.10876</v>
      </c>
      <c r="GO333" s="6">
        <f t="shared" si="35"/>
        <v>1.333E-2</v>
      </c>
      <c r="GP333" s="6">
        <f t="shared" si="35"/>
        <v>6.7400000000000003E-3</v>
      </c>
      <c r="GQ333" s="6">
        <f t="shared" si="35"/>
        <v>0.19984000000000005</v>
      </c>
      <c r="GR333" s="6">
        <f t="shared" si="35"/>
        <v>1E-3</v>
      </c>
      <c r="GS333" s="6">
        <f t="shared" si="35"/>
        <v>3.0000000000000001E-3</v>
      </c>
      <c r="GT333" s="6">
        <f t="shared" si="35"/>
        <v>2.8480699999999994</v>
      </c>
      <c r="GU333" s="6">
        <f t="shared" si="35"/>
        <v>0</v>
      </c>
      <c r="GV333" s="6">
        <f t="shared" si="35"/>
        <v>0.10829000000000001</v>
      </c>
      <c r="GW333" s="6">
        <f t="shared" si="35"/>
        <v>2.0539999999999999E-2</v>
      </c>
      <c r="GX333" s="6">
        <f t="shared" si="35"/>
        <v>0.33483000000000002</v>
      </c>
      <c r="GY333" s="6">
        <f t="shared" si="35"/>
        <v>1.8720000000000001E-2</v>
      </c>
      <c r="GZ333" s="6">
        <f t="shared" si="35"/>
        <v>2.8E-3</v>
      </c>
      <c r="HA333" s="6">
        <f t="shared" si="35"/>
        <v>0.29935</v>
      </c>
      <c r="HB333" s="6">
        <f t="shared" si="35"/>
        <v>0.85916999999999999</v>
      </c>
      <c r="HC333" s="6">
        <f t="shared" si="35"/>
        <v>0.39265999999999995</v>
      </c>
      <c r="HD333" s="6">
        <f t="shared" si="35"/>
        <v>6.7150000000000001E-2</v>
      </c>
      <c r="HE333" s="6">
        <f t="shared" si="35"/>
        <v>3.0589999999999999E-2</v>
      </c>
      <c r="HF333" s="6">
        <f t="shared" si="35"/>
        <v>3.2170000000000004E-2</v>
      </c>
      <c r="HG333" s="6">
        <f t="shared" si="35"/>
        <v>1.0663099999999996</v>
      </c>
      <c r="HH333" s="6">
        <f t="shared" si="35"/>
        <v>8.0930000000000002E-2</v>
      </c>
      <c r="HI333" s="6">
        <f t="shared" si="35"/>
        <v>1.7070000000000002E-2</v>
      </c>
      <c r="HJ333" s="6">
        <f t="shared" si="35"/>
        <v>3.415E-2</v>
      </c>
      <c r="HK333" s="6">
        <f t="shared" si="35"/>
        <v>1.7579999999999998E-2</v>
      </c>
      <c r="HL333" s="6">
        <f t="shared" si="35"/>
        <v>0.32471000000000005</v>
      </c>
      <c r="HM333" s="6">
        <f t="shared" si="35"/>
        <v>4.505E-2</v>
      </c>
      <c r="HN333" s="6">
        <f t="shared" si="35"/>
        <v>0.47698000000000002</v>
      </c>
      <c r="HO333" s="6">
        <f t="shared" si="35"/>
        <v>1.2222599999999999</v>
      </c>
      <c r="HP333" s="6">
        <f t="shared" si="35"/>
        <v>0.63858999999999988</v>
      </c>
      <c r="HQ333" s="6">
        <f t="shared" si="35"/>
        <v>1.669E-2</v>
      </c>
      <c r="HR333" s="6">
        <f t="shared" si="35"/>
        <v>2.8930000000000001E-2</v>
      </c>
      <c r="HS333" s="6">
        <f t="shared" si="35"/>
        <v>1.01678</v>
      </c>
      <c r="HT333" s="6">
        <f t="shared" si="35"/>
        <v>0.11822000000000002</v>
      </c>
      <c r="HU333" s="6">
        <f t="shared" si="35"/>
        <v>0.22689000000000001</v>
      </c>
      <c r="HV333" s="6">
        <f t="shared" si="35"/>
        <v>0.30834999999999996</v>
      </c>
      <c r="HW333" s="6">
        <f t="shared" si="35"/>
        <v>0.24556000000000003</v>
      </c>
      <c r="HX333" s="6">
        <f t="shared" si="35"/>
        <v>3.9589999999999993E-2</v>
      </c>
      <c r="HY333" s="6">
        <f t="shared" si="35"/>
        <v>0.15518000000000001</v>
      </c>
      <c r="HZ333" s="6">
        <f t="shared" si="35"/>
        <v>0.31436000000000003</v>
      </c>
      <c r="IA333" s="6">
        <f t="shared" si="35"/>
        <v>0.21207999999999999</v>
      </c>
      <c r="IB333" s="6">
        <f t="shared" si="35"/>
        <v>2.9780000000000001E-2</v>
      </c>
      <c r="IC333" s="6">
        <f t="shared" si="35"/>
        <v>0.19197</v>
      </c>
      <c r="ID333" s="6">
        <f t="shared" si="35"/>
        <v>2.3416199999999989</v>
      </c>
      <c r="IE333" s="26">
        <f t="shared" ref="IE333" si="36">SUM(E333:ID333)</f>
        <v>95.093729999999908</v>
      </c>
      <c r="IF333" s="27">
        <f t="shared" ref="IF333" si="37">SUM(I333:DD333)</f>
        <v>25.160260000000008</v>
      </c>
      <c r="IG333" s="27">
        <f t="shared" ref="IG333" si="38">IE333-IF333</f>
        <v>69.9334699999999</v>
      </c>
      <c r="IH333" s="28">
        <f t="shared" si="35"/>
        <v>76.405492800000005</v>
      </c>
      <c r="II333" s="28">
        <f t="shared" si="35"/>
        <v>23.242068800000002</v>
      </c>
      <c r="IJ333" s="28">
        <f t="shared" si="35"/>
        <v>53.163424000000013</v>
      </c>
    </row>
    <row r="334" spans="1:244" s="4" customFormat="1" x14ac:dyDescent="0.2">
      <c r="B334" s="4">
        <v>34</v>
      </c>
      <c r="E334" s="6">
        <f t="shared" ref="E334:T342" si="39">SUMIF($B$3:$B$331,$B334,E$3:E$331)/1000</f>
        <v>2.29E-2</v>
      </c>
      <c r="F334" s="6">
        <f t="shared" si="39"/>
        <v>5.008E-2</v>
      </c>
      <c r="G334" s="6">
        <f t="shared" si="39"/>
        <v>0</v>
      </c>
      <c r="H334" s="6">
        <f t="shared" si="39"/>
        <v>4.7480000000000001E-2</v>
      </c>
      <c r="I334" s="6">
        <f t="shared" si="39"/>
        <v>4.8938199999999989</v>
      </c>
      <c r="J334" s="6">
        <f t="shared" si="39"/>
        <v>7.8700000000000006E-2</v>
      </c>
      <c r="K334" s="6">
        <f t="shared" si="39"/>
        <v>1.45424</v>
      </c>
      <c r="L334" s="6">
        <f t="shared" si="39"/>
        <v>9.8960000000000006E-2</v>
      </c>
      <c r="M334" s="6">
        <f t="shared" si="39"/>
        <v>2.6221100000000002</v>
      </c>
      <c r="N334" s="6">
        <f t="shared" si="39"/>
        <v>0.29024</v>
      </c>
      <c r="O334" s="6">
        <f t="shared" si="39"/>
        <v>3.0615999999999994</v>
      </c>
      <c r="P334" s="6">
        <f t="shared" si="39"/>
        <v>1.3765800000000001</v>
      </c>
      <c r="Q334" s="6">
        <f t="shared" si="39"/>
        <v>0.22966999999999999</v>
      </c>
      <c r="R334" s="6">
        <f t="shared" si="39"/>
        <v>0.19281999999999999</v>
      </c>
      <c r="S334" s="6">
        <f t="shared" si="39"/>
        <v>0</v>
      </c>
      <c r="T334" s="6">
        <f t="shared" si="39"/>
        <v>8.5800000000000008E-3</v>
      </c>
      <c r="U334" s="6">
        <f t="shared" si="30"/>
        <v>0</v>
      </c>
      <c r="V334" s="6">
        <f t="shared" si="30"/>
        <v>9.9900000000000006E-3</v>
      </c>
      <c r="W334" s="6">
        <f t="shared" si="30"/>
        <v>7.4439999999999992E-2</v>
      </c>
      <c r="X334" s="6">
        <f t="shared" si="30"/>
        <v>1.7487199999999996</v>
      </c>
      <c r="Y334" s="6">
        <f t="shared" si="30"/>
        <v>1.2E-2</v>
      </c>
      <c r="Z334" s="6">
        <f t="shared" si="30"/>
        <v>0.13445000000000001</v>
      </c>
      <c r="AA334" s="6">
        <f t="shared" si="30"/>
        <v>0.24023000000000003</v>
      </c>
      <c r="AB334" s="6">
        <f t="shared" si="31"/>
        <v>0.25084999999999996</v>
      </c>
      <c r="AC334" s="6">
        <f t="shared" si="31"/>
        <v>3.5080000000000007E-2</v>
      </c>
      <c r="AD334" s="6">
        <f t="shared" si="31"/>
        <v>0.6971099999999999</v>
      </c>
      <c r="AE334" s="6">
        <f t="shared" si="31"/>
        <v>1.2829999999999999E-2</v>
      </c>
      <c r="AF334" s="6">
        <f t="shared" si="31"/>
        <v>0.76955000000000007</v>
      </c>
      <c r="AG334" s="6">
        <f t="shared" si="31"/>
        <v>0.49210000000000004</v>
      </c>
      <c r="AH334" s="6">
        <f t="shared" si="31"/>
        <v>1E-3</v>
      </c>
      <c r="AI334" s="6">
        <f t="shared" si="31"/>
        <v>3.0000000000000001E-3</v>
      </c>
      <c r="AJ334" s="6">
        <f t="shared" si="31"/>
        <v>0.39026000000000005</v>
      </c>
      <c r="AK334" s="6">
        <f t="shared" si="31"/>
        <v>0</v>
      </c>
      <c r="AL334" s="6">
        <f t="shared" si="31"/>
        <v>0.12539</v>
      </c>
      <c r="AM334" s="6">
        <f t="shared" si="31"/>
        <v>0.67565999999999993</v>
      </c>
      <c r="AN334" s="6">
        <f t="shared" si="31"/>
        <v>1.3299999999999999E-2</v>
      </c>
      <c r="AO334" s="6">
        <f t="shared" si="31"/>
        <v>0</v>
      </c>
      <c r="AP334" s="6">
        <f t="shared" si="31"/>
        <v>2.3488500000000001</v>
      </c>
      <c r="AQ334" s="6">
        <f t="shared" si="31"/>
        <v>0.12569</v>
      </c>
      <c r="AR334" s="6">
        <f t="shared" si="32"/>
        <v>1.82796</v>
      </c>
      <c r="AS334" s="6">
        <f t="shared" si="32"/>
        <v>1.8292999999999999</v>
      </c>
      <c r="AT334" s="6">
        <f t="shared" si="32"/>
        <v>0</v>
      </c>
      <c r="AU334" s="6">
        <f t="shared" si="32"/>
        <v>9.264E-2</v>
      </c>
      <c r="AV334" s="6">
        <f t="shared" si="32"/>
        <v>4.4639999999999999E-2</v>
      </c>
      <c r="AW334" s="6">
        <f t="shared" si="32"/>
        <v>1.891E-2</v>
      </c>
      <c r="AX334" s="6">
        <f t="shared" si="32"/>
        <v>0.28655000000000008</v>
      </c>
      <c r="AY334" s="6">
        <f t="shared" si="31"/>
        <v>0.12154999999999999</v>
      </c>
      <c r="AZ334" s="6">
        <f t="shared" si="31"/>
        <v>0.18511</v>
      </c>
      <c r="BA334" s="6">
        <f t="shared" si="31"/>
        <v>6.6269999999999996E-2</v>
      </c>
      <c r="BB334" s="6">
        <f t="shared" si="31"/>
        <v>4.3900000000000002E-2</v>
      </c>
      <c r="BC334" s="6">
        <f t="shared" si="31"/>
        <v>7.85E-2</v>
      </c>
      <c r="BD334" s="6">
        <f t="shared" si="31"/>
        <v>5.2100000000000002E-3</v>
      </c>
      <c r="BE334" s="6">
        <f t="shared" si="31"/>
        <v>0.1421</v>
      </c>
      <c r="BF334" s="6">
        <f t="shared" si="31"/>
        <v>1.4809100000000002</v>
      </c>
      <c r="BG334" s="6">
        <f t="shared" si="31"/>
        <v>4.3560000000000001E-2</v>
      </c>
      <c r="BH334" s="6">
        <f t="shared" si="32"/>
        <v>0.11883000000000001</v>
      </c>
      <c r="BI334" s="6">
        <f t="shared" si="32"/>
        <v>5.6699999999999997E-3</v>
      </c>
      <c r="BJ334" s="6">
        <f t="shared" si="32"/>
        <v>0.70944999999999991</v>
      </c>
      <c r="BK334" s="6">
        <f t="shared" si="32"/>
        <v>1.8184199999999999</v>
      </c>
      <c r="BL334" s="6">
        <f t="shared" si="32"/>
        <v>0.54077999999999982</v>
      </c>
      <c r="BM334" s="6">
        <f t="shared" si="32"/>
        <v>0.95963000000000009</v>
      </c>
      <c r="BN334" s="6">
        <f t="shared" si="32"/>
        <v>8.8880000000000001E-2</v>
      </c>
      <c r="BO334" s="6">
        <f t="shared" si="32"/>
        <v>0.18711000000000003</v>
      </c>
      <c r="BP334" s="6">
        <f t="shared" si="32"/>
        <v>2.1689999999999997E-2</v>
      </c>
      <c r="BQ334" s="6">
        <f t="shared" si="32"/>
        <v>6.0800000000000003E-3</v>
      </c>
      <c r="BR334" s="6">
        <f t="shared" si="32"/>
        <v>0.18584000000000003</v>
      </c>
      <c r="BS334" s="6">
        <f t="shared" si="32"/>
        <v>8.4379999999999997E-2</v>
      </c>
      <c r="BT334" s="6">
        <f t="shared" si="32"/>
        <v>0</v>
      </c>
      <c r="BU334" s="6">
        <f t="shared" si="32"/>
        <v>0.44962999999999997</v>
      </c>
      <c r="BV334" s="6">
        <f t="shared" si="32"/>
        <v>0</v>
      </c>
      <c r="BW334" s="6">
        <f t="shared" si="32"/>
        <v>0.14361000000000002</v>
      </c>
      <c r="BX334" s="6">
        <f t="shared" si="32"/>
        <v>1.0500000000000001E-2</v>
      </c>
      <c r="BY334" s="6">
        <f t="shared" si="32"/>
        <v>2.6170000000000002E-2</v>
      </c>
      <c r="BZ334" s="6">
        <f t="shared" si="32"/>
        <v>0.22658999999999999</v>
      </c>
      <c r="CA334" s="6">
        <f t="shared" si="32"/>
        <v>1.2487600000000001</v>
      </c>
      <c r="CB334" s="6">
        <f t="shared" si="32"/>
        <v>4.5603699999999998</v>
      </c>
      <c r="CC334" s="6">
        <f t="shared" si="32"/>
        <v>0.11794</v>
      </c>
      <c r="CD334" s="6">
        <f t="shared" si="32"/>
        <v>5.4280000000000002E-2</v>
      </c>
      <c r="CE334" s="6">
        <f t="shared" si="32"/>
        <v>5.0261399999999998</v>
      </c>
      <c r="CF334" s="6">
        <f t="shared" si="32"/>
        <v>0.18399000000000001</v>
      </c>
      <c r="CG334" s="6">
        <f t="shared" si="32"/>
        <v>0.20380000000000001</v>
      </c>
      <c r="CH334" s="6">
        <f t="shared" si="32"/>
        <v>0.44712999999999997</v>
      </c>
      <c r="CI334" s="6">
        <f t="shared" si="32"/>
        <v>3.0000000000000001E-3</v>
      </c>
      <c r="CJ334" s="6">
        <f t="shared" si="32"/>
        <v>1E-3</v>
      </c>
      <c r="CK334" s="6">
        <f t="shared" si="32"/>
        <v>0</v>
      </c>
      <c r="CL334" s="6">
        <f t="shared" si="32"/>
        <v>2.7E-2</v>
      </c>
      <c r="CM334" s="6">
        <f t="shared" si="32"/>
        <v>0.46755999999999998</v>
      </c>
      <c r="CN334" s="6">
        <f t="shared" si="32"/>
        <v>5.0709999999999998E-2</v>
      </c>
      <c r="CO334" s="6">
        <f t="shared" si="32"/>
        <v>8.0000000000000002E-3</v>
      </c>
      <c r="CP334" s="6">
        <f t="shared" si="33"/>
        <v>5.0000000000000001E-3</v>
      </c>
      <c r="CQ334" s="6">
        <f t="shared" si="33"/>
        <v>0</v>
      </c>
      <c r="CR334" s="6">
        <f t="shared" si="33"/>
        <v>0.56945000000000001</v>
      </c>
      <c r="CS334" s="6">
        <f t="shared" si="33"/>
        <v>0.16004999999999997</v>
      </c>
      <c r="CT334" s="6">
        <f t="shared" si="33"/>
        <v>1.5804799999999999</v>
      </c>
      <c r="CU334" s="6">
        <f t="shared" si="33"/>
        <v>1.03074</v>
      </c>
      <c r="CV334" s="6">
        <f t="shared" si="33"/>
        <v>0.35993000000000003</v>
      </c>
      <c r="CW334" s="6">
        <f t="shared" si="33"/>
        <v>6.9929999999999992E-2</v>
      </c>
      <c r="CX334" s="6">
        <f t="shared" si="33"/>
        <v>0</v>
      </c>
      <c r="CY334" s="6">
        <f t="shared" si="33"/>
        <v>0.34691999999999995</v>
      </c>
      <c r="CZ334" s="6">
        <f t="shared" si="33"/>
        <v>0.11637</v>
      </c>
      <c r="DA334" s="6">
        <f t="shared" si="33"/>
        <v>0.68992999999999993</v>
      </c>
      <c r="DB334" s="6">
        <f t="shared" si="33"/>
        <v>0.30513999999999997</v>
      </c>
      <c r="DC334" s="6">
        <f t="shared" si="33"/>
        <v>0.20722000000000002</v>
      </c>
      <c r="DD334" s="6">
        <f t="shared" si="33"/>
        <v>5.3130000000000004E-2</v>
      </c>
      <c r="DE334" s="6">
        <f t="shared" si="33"/>
        <v>2.1899999999999999E-2</v>
      </c>
      <c r="DF334" s="6">
        <f t="shared" si="33"/>
        <v>2.3821599999999994</v>
      </c>
      <c r="DG334" s="6">
        <f t="shared" si="33"/>
        <v>0.39320000000000005</v>
      </c>
      <c r="DH334" s="6">
        <f t="shared" si="33"/>
        <v>1.12524</v>
      </c>
      <c r="DI334" s="6">
        <f t="shared" si="33"/>
        <v>0.20878000000000002</v>
      </c>
      <c r="DJ334" s="6">
        <f t="shared" si="33"/>
        <v>0.31404000000000004</v>
      </c>
      <c r="DK334" s="6">
        <f t="shared" si="33"/>
        <v>3.7601499999999999</v>
      </c>
      <c r="DL334" s="6">
        <f t="shared" si="34"/>
        <v>2.9843200000000007</v>
      </c>
      <c r="DM334" s="6">
        <f t="shared" si="34"/>
        <v>0.94281999999999977</v>
      </c>
      <c r="DN334" s="6">
        <f t="shared" si="34"/>
        <v>0.87994000000000006</v>
      </c>
      <c r="DO334" s="6">
        <f t="shared" si="34"/>
        <v>1.81044</v>
      </c>
      <c r="DP334" s="6">
        <f t="shared" si="34"/>
        <v>0.50575000000000003</v>
      </c>
      <c r="DQ334" s="6">
        <f t="shared" si="34"/>
        <v>0.13153999999999999</v>
      </c>
      <c r="DR334" s="6">
        <f t="shared" si="34"/>
        <v>2.1462400000000006</v>
      </c>
      <c r="DS334" s="6">
        <f t="shared" si="34"/>
        <v>0.31336999999999993</v>
      </c>
      <c r="DT334" s="6">
        <f t="shared" si="34"/>
        <v>1.84341</v>
      </c>
      <c r="DU334" s="6">
        <f t="shared" si="34"/>
        <v>1.6869899999999998</v>
      </c>
      <c r="DV334" s="6">
        <f t="shared" si="34"/>
        <v>0.32324000000000003</v>
      </c>
      <c r="DW334" s="6">
        <f t="shared" si="34"/>
        <v>1.15445</v>
      </c>
      <c r="DX334" s="6">
        <f t="shared" si="34"/>
        <v>1.9955000000000001</v>
      </c>
      <c r="DY334" s="6">
        <f t="shared" si="34"/>
        <v>0.39021</v>
      </c>
      <c r="DZ334" s="6">
        <f t="shared" si="34"/>
        <v>3.7833499999999995</v>
      </c>
      <c r="EA334" s="6">
        <f t="shared" si="34"/>
        <v>2.0421800000000001</v>
      </c>
      <c r="EB334" s="6">
        <f t="shared" si="34"/>
        <v>0.45952000000000004</v>
      </c>
      <c r="EC334" s="6">
        <f t="shared" si="34"/>
        <v>0.22397999999999998</v>
      </c>
      <c r="ED334" s="6">
        <f t="shared" si="34"/>
        <v>1.5462600000000002</v>
      </c>
      <c r="EE334" s="6">
        <f t="shared" si="34"/>
        <v>0.82882</v>
      </c>
      <c r="EF334" s="6">
        <f t="shared" si="34"/>
        <v>4.7253300000000005</v>
      </c>
      <c r="EG334" s="6">
        <f t="shared" si="34"/>
        <v>0.59077999999999997</v>
      </c>
      <c r="EH334" s="6">
        <f t="shared" si="34"/>
        <v>0.46817999999999999</v>
      </c>
      <c r="EI334" s="6">
        <f t="shared" si="34"/>
        <v>7.3630000000000001E-2</v>
      </c>
      <c r="EJ334" s="6">
        <f t="shared" si="34"/>
        <v>2.767E-2</v>
      </c>
      <c r="EK334" s="6">
        <f t="shared" si="34"/>
        <v>0.88873000000000002</v>
      </c>
      <c r="EL334" s="6">
        <f t="shared" si="34"/>
        <v>3.4192699999999996</v>
      </c>
      <c r="EM334" s="6">
        <f t="shared" si="34"/>
        <v>1.592E-2</v>
      </c>
      <c r="EN334" s="6">
        <f t="shared" si="34"/>
        <v>0</v>
      </c>
      <c r="EO334" s="6">
        <f t="shared" si="34"/>
        <v>0.19952999999999999</v>
      </c>
      <c r="EP334" s="6">
        <f t="shared" si="34"/>
        <v>0</v>
      </c>
      <c r="EQ334" s="6">
        <f t="shared" si="34"/>
        <v>0.01</v>
      </c>
      <c r="ER334" s="6">
        <f t="shared" si="34"/>
        <v>0.19083</v>
      </c>
      <c r="ES334" s="6">
        <f t="shared" si="34"/>
        <v>4.3004299999999995</v>
      </c>
      <c r="ET334" s="6">
        <f t="shared" si="34"/>
        <v>0.83603999999999989</v>
      </c>
      <c r="EU334" s="6">
        <f t="shared" si="34"/>
        <v>9.1989999999999988E-2</v>
      </c>
      <c r="EV334" s="6">
        <f t="shared" si="34"/>
        <v>1.03531</v>
      </c>
      <c r="EW334" s="6">
        <f t="shared" si="34"/>
        <v>0.17039000000000001</v>
      </c>
      <c r="EX334" s="6">
        <f t="shared" si="34"/>
        <v>4.7300000000000007E-3</v>
      </c>
      <c r="EY334" s="6">
        <f t="shared" si="34"/>
        <v>7.7499999999999999E-3</v>
      </c>
      <c r="EZ334" s="6">
        <f t="shared" si="34"/>
        <v>5.9835000000000012</v>
      </c>
      <c r="FA334" s="6">
        <f t="shared" si="34"/>
        <v>2.62304</v>
      </c>
      <c r="FB334" s="6">
        <f t="shared" si="34"/>
        <v>3.1894199999999993</v>
      </c>
      <c r="FC334" s="6">
        <f t="shared" si="34"/>
        <v>0.17904000000000003</v>
      </c>
      <c r="FD334" s="6">
        <f t="shared" si="34"/>
        <v>0.12878000000000001</v>
      </c>
      <c r="FE334" s="6">
        <f t="shared" si="34"/>
        <v>0.13306000000000001</v>
      </c>
      <c r="FF334" s="6">
        <f t="shared" si="34"/>
        <v>1.7819999999999999E-2</v>
      </c>
      <c r="FG334" s="6">
        <f t="shared" si="34"/>
        <v>5.9299999999999995E-3</v>
      </c>
      <c r="FH334" s="6">
        <f t="shared" si="34"/>
        <v>4.8490000000000005E-2</v>
      </c>
      <c r="FI334" s="6">
        <f t="shared" si="34"/>
        <v>0.23963000000000004</v>
      </c>
      <c r="FJ334" s="6">
        <f t="shared" si="34"/>
        <v>0</v>
      </c>
      <c r="FK334" s="6">
        <f t="shared" si="34"/>
        <v>0</v>
      </c>
      <c r="FL334" s="6">
        <f t="shared" si="34"/>
        <v>8.6700000000000013E-2</v>
      </c>
      <c r="FM334" s="6">
        <f t="shared" si="34"/>
        <v>2.8562600000000002</v>
      </c>
      <c r="FN334" s="6">
        <f t="shared" si="34"/>
        <v>0.86482999999999999</v>
      </c>
      <c r="FO334" s="6">
        <f t="shared" si="34"/>
        <v>9.8799999999999982E-3</v>
      </c>
      <c r="FP334" s="6">
        <f t="shared" si="34"/>
        <v>3.4048999999999996</v>
      </c>
      <c r="FQ334" s="6">
        <f t="shared" si="34"/>
        <v>3.3110000000000001E-2</v>
      </c>
      <c r="FR334" s="6">
        <f t="shared" si="34"/>
        <v>8.5580000000000003E-2</v>
      </c>
      <c r="FS334" s="6">
        <f t="shared" si="34"/>
        <v>5.0250000000000003E-2</v>
      </c>
      <c r="FT334" s="6">
        <f t="shared" si="34"/>
        <v>0.34248000000000001</v>
      </c>
      <c r="FU334" s="6">
        <f t="shared" si="34"/>
        <v>1.0056</v>
      </c>
      <c r="FV334" s="6">
        <f t="shared" si="34"/>
        <v>0</v>
      </c>
      <c r="FW334" s="6">
        <f t="shared" si="34"/>
        <v>0.19060999999999997</v>
      </c>
      <c r="FX334" s="6">
        <f t="shared" si="35"/>
        <v>1.8774700000000002</v>
      </c>
      <c r="FY334" s="6">
        <f t="shared" si="35"/>
        <v>0.61353000000000002</v>
      </c>
      <c r="FZ334" s="6">
        <f t="shared" si="35"/>
        <v>1.5939200000000002</v>
      </c>
      <c r="GA334" s="6">
        <f t="shared" si="35"/>
        <v>2.5765399999999996</v>
      </c>
      <c r="GB334" s="6">
        <f t="shared" si="35"/>
        <v>0.28826999999999997</v>
      </c>
      <c r="GC334" s="6">
        <f t="shared" si="35"/>
        <v>0.94510000000000016</v>
      </c>
      <c r="GD334" s="6">
        <f t="shared" si="35"/>
        <v>2.2554599999999998</v>
      </c>
      <c r="GE334" s="6">
        <f t="shared" si="35"/>
        <v>0.35621999999999998</v>
      </c>
      <c r="GF334" s="6">
        <f t="shared" si="35"/>
        <v>0.25804000000000005</v>
      </c>
      <c r="GG334" s="6">
        <f t="shared" si="35"/>
        <v>2.6290000000000001E-2</v>
      </c>
      <c r="GH334" s="6">
        <f t="shared" si="35"/>
        <v>0.37814999999999999</v>
      </c>
      <c r="GI334" s="6">
        <f t="shared" si="35"/>
        <v>6.1029999999999994E-2</v>
      </c>
      <c r="GJ334" s="6">
        <f t="shared" si="35"/>
        <v>0.66336000000000006</v>
      </c>
      <c r="GK334" s="6">
        <f t="shared" si="35"/>
        <v>0.18</v>
      </c>
      <c r="GL334" s="6">
        <f t="shared" si="35"/>
        <v>9.6049999999999996E-2</v>
      </c>
      <c r="GM334" s="6">
        <f t="shared" si="35"/>
        <v>1.1585400000000001</v>
      </c>
      <c r="GN334" s="6">
        <f t="shared" si="35"/>
        <v>0.28047000000000005</v>
      </c>
      <c r="GO334" s="6">
        <f t="shared" si="35"/>
        <v>2.7449999999999999E-2</v>
      </c>
      <c r="GP334" s="6">
        <f t="shared" si="35"/>
        <v>3.7910000000000006E-2</v>
      </c>
      <c r="GQ334" s="6">
        <f t="shared" si="35"/>
        <v>0.20471</v>
      </c>
      <c r="GR334" s="6">
        <f t="shared" si="35"/>
        <v>3.2200000000000002E-3</v>
      </c>
      <c r="GS334" s="6">
        <f t="shared" si="35"/>
        <v>1.1810000000000001E-2</v>
      </c>
      <c r="GT334" s="6">
        <f t="shared" si="35"/>
        <v>5.4366500000000011</v>
      </c>
      <c r="GU334" s="6">
        <f t="shared" si="35"/>
        <v>0</v>
      </c>
      <c r="GV334" s="6">
        <f t="shared" si="35"/>
        <v>0.20477999999999999</v>
      </c>
      <c r="GW334" s="6">
        <f t="shared" si="35"/>
        <v>5.5420000000000004E-2</v>
      </c>
      <c r="GX334" s="6">
        <f t="shared" si="35"/>
        <v>0.52615000000000001</v>
      </c>
      <c r="GY334" s="6">
        <f t="shared" si="35"/>
        <v>0</v>
      </c>
      <c r="GZ334" s="6">
        <f t="shared" si="35"/>
        <v>3.0600000000000002E-2</v>
      </c>
      <c r="HA334" s="6">
        <f t="shared" si="35"/>
        <v>8.1400000000000014E-3</v>
      </c>
      <c r="HB334" s="6">
        <f t="shared" si="35"/>
        <v>4.4567900000000007</v>
      </c>
      <c r="HC334" s="6">
        <f t="shared" si="35"/>
        <v>0.32288</v>
      </c>
      <c r="HD334" s="6">
        <f t="shared" si="35"/>
        <v>0.17221</v>
      </c>
      <c r="HE334" s="6">
        <f t="shared" si="35"/>
        <v>4.8989999999999999E-2</v>
      </c>
      <c r="HF334" s="6">
        <f t="shared" si="35"/>
        <v>0.11906</v>
      </c>
      <c r="HG334" s="6">
        <f t="shared" si="35"/>
        <v>2.37527</v>
      </c>
      <c r="HH334" s="6">
        <f t="shared" si="35"/>
        <v>0.15464</v>
      </c>
      <c r="HI334" s="6">
        <f t="shared" si="35"/>
        <v>2.6879999999999998E-2</v>
      </c>
      <c r="HJ334" s="6">
        <f t="shared" si="35"/>
        <v>7.5520000000000004E-2</v>
      </c>
      <c r="HK334" s="6">
        <f t="shared" si="35"/>
        <v>1.975E-2</v>
      </c>
      <c r="HL334" s="6">
        <f t="shared" si="35"/>
        <v>0.70659999999999989</v>
      </c>
      <c r="HM334" s="6">
        <f t="shared" si="35"/>
        <v>1.3480000000000001E-2</v>
      </c>
      <c r="HN334" s="6">
        <f t="shared" si="35"/>
        <v>0.73673</v>
      </c>
      <c r="HO334" s="6">
        <f t="shared" si="35"/>
        <v>2.5808999999999997</v>
      </c>
      <c r="HP334" s="6">
        <f t="shared" si="35"/>
        <v>0.94525000000000003</v>
      </c>
      <c r="HQ334" s="6">
        <f t="shared" si="35"/>
        <v>0.11197000000000001</v>
      </c>
      <c r="HR334" s="6">
        <f t="shared" si="35"/>
        <v>4.4469999999999996E-2</v>
      </c>
      <c r="HS334" s="6">
        <f t="shared" si="35"/>
        <v>2.9485999999999999</v>
      </c>
      <c r="HT334" s="6">
        <f t="shared" si="35"/>
        <v>9.5019999999999993E-2</v>
      </c>
      <c r="HU334" s="6">
        <f t="shared" si="35"/>
        <v>2.2069100000000001</v>
      </c>
      <c r="HV334" s="6">
        <f t="shared" si="35"/>
        <v>0.38034000000000001</v>
      </c>
      <c r="HW334" s="6">
        <f t="shared" si="35"/>
        <v>0.30180000000000001</v>
      </c>
      <c r="HX334" s="6">
        <f t="shared" si="35"/>
        <v>6.3519999999999993E-2</v>
      </c>
      <c r="HY334" s="6">
        <f t="shared" si="35"/>
        <v>0.20158999999999999</v>
      </c>
      <c r="HZ334" s="6">
        <f t="shared" si="35"/>
        <v>0.38866999999999996</v>
      </c>
      <c r="IA334" s="6">
        <f t="shared" si="35"/>
        <v>0.17783000000000002</v>
      </c>
      <c r="IB334" s="6">
        <f t="shared" si="35"/>
        <v>7.6700000000000004E-2</v>
      </c>
      <c r="IC334" s="6">
        <f t="shared" si="35"/>
        <v>0.32184000000000001</v>
      </c>
      <c r="ID334" s="6">
        <f t="shared" si="35"/>
        <v>3.8637699999999997</v>
      </c>
      <c r="IE334" s="26">
        <f t="shared" ref="IE334:IE342" si="40">SUM(E334:ID334)</f>
        <v>169.15909999999997</v>
      </c>
      <c r="IF334" s="27">
        <f t="shared" ref="IF334:IF342" si="41">SUM(I334:DD334)</f>
        <v>52.212160000000004</v>
      </c>
      <c r="IG334" s="27">
        <f t="shared" ref="IG334:IG342" si="42">IE334-IF334</f>
        <v>116.94693999999996</v>
      </c>
      <c r="IH334" s="28">
        <f t="shared" si="35"/>
        <v>149.31683240000001</v>
      </c>
      <c r="II334" s="28">
        <f t="shared" si="35"/>
        <v>56.870224400000019</v>
      </c>
      <c r="IJ334" s="28">
        <f t="shared" si="35"/>
        <v>92.44660800000004</v>
      </c>
    </row>
    <row r="335" spans="1:244" s="4" customFormat="1" x14ac:dyDescent="0.2">
      <c r="B335" s="4">
        <v>35</v>
      </c>
      <c r="E335" s="6">
        <f t="shared" si="39"/>
        <v>0</v>
      </c>
      <c r="F335" s="6">
        <f t="shared" si="30"/>
        <v>0.14854000000000001</v>
      </c>
      <c r="G335" s="6">
        <f t="shared" si="30"/>
        <v>0.03</v>
      </c>
      <c r="H335" s="6">
        <f t="shared" si="30"/>
        <v>0</v>
      </c>
      <c r="I335" s="6">
        <f t="shared" si="30"/>
        <v>1.6666200000000004</v>
      </c>
      <c r="J335" s="6">
        <f t="shared" si="30"/>
        <v>0</v>
      </c>
      <c r="K335" s="6">
        <f t="shared" si="30"/>
        <v>2.7749999999999997E-2</v>
      </c>
      <c r="L335" s="6">
        <f t="shared" si="30"/>
        <v>4.7310000000000005E-2</v>
      </c>
      <c r="M335" s="6">
        <f t="shared" si="30"/>
        <v>1.2748999999999997</v>
      </c>
      <c r="N335" s="6">
        <f t="shared" si="30"/>
        <v>9.7769999999999982E-2</v>
      </c>
      <c r="O335" s="6">
        <f t="shared" si="30"/>
        <v>1.9029800000000003</v>
      </c>
      <c r="P335" s="6">
        <f t="shared" si="30"/>
        <v>0.61305000000000009</v>
      </c>
      <c r="Q335" s="6">
        <f t="shared" si="30"/>
        <v>0.36611000000000005</v>
      </c>
      <c r="R335" s="6">
        <f t="shared" si="30"/>
        <v>0.55650999999999995</v>
      </c>
      <c r="S335" s="6">
        <f t="shared" si="30"/>
        <v>0</v>
      </c>
      <c r="T335" s="6">
        <f t="shared" si="30"/>
        <v>3.8920000000000003E-2</v>
      </c>
      <c r="U335" s="6">
        <f t="shared" si="30"/>
        <v>2.8250000000000001E-2</v>
      </c>
      <c r="V335" s="6">
        <f t="shared" si="30"/>
        <v>0.19148999999999999</v>
      </c>
      <c r="W335" s="6">
        <f t="shared" si="30"/>
        <v>0.36436000000000002</v>
      </c>
      <c r="X335" s="6">
        <f t="shared" si="30"/>
        <v>3.6068400000000005</v>
      </c>
      <c r="Y335" s="6">
        <f t="shared" si="30"/>
        <v>2E-3</v>
      </c>
      <c r="Z335" s="6">
        <f t="shared" si="30"/>
        <v>0.52736000000000005</v>
      </c>
      <c r="AA335" s="6">
        <f t="shared" si="30"/>
        <v>0.10250999999999999</v>
      </c>
      <c r="AB335" s="6">
        <f t="shared" si="31"/>
        <v>1.295E-2</v>
      </c>
      <c r="AC335" s="6">
        <f t="shared" si="31"/>
        <v>0.13904999999999998</v>
      </c>
      <c r="AD335" s="6">
        <f t="shared" si="31"/>
        <v>1.2813400000000001</v>
      </c>
      <c r="AE335" s="6">
        <f t="shared" si="31"/>
        <v>7.909999999999999E-2</v>
      </c>
      <c r="AF335" s="6">
        <f t="shared" si="31"/>
        <v>0.94383000000000006</v>
      </c>
      <c r="AG335" s="6">
        <f t="shared" si="31"/>
        <v>1.0448600000000001</v>
      </c>
      <c r="AH335" s="6">
        <f t="shared" si="31"/>
        <v>8.320000000000001E-3</v>
      </c>
      <c r="AI335" s="6">
        <f t="shared" si="31"/>
        <v>9.1400000000000006E-3</v>
      </c>
      <c r="AJ335" s="6">
        <f t="shared" si="31"/>
        <v>0.68796000000000002</v>
      </c>
      <c r="AK335" s="6">
        <f t="shared" si="31"/>
        <v>0</v>
      </c>
      <c r="AL335" s="6">
        <f t="shared" si="31"/>
        <v>0.26427</v>
      </c>
      <c r="AM335" s="6">
        <f t="shared" si="31"/>
        <v>0.44520999999999999</v>
      </c>
      <c r="AN335" s="6">
        <f t="shared" si="31"/>
        <v>0.17135999999999998</v>
      </c>
      <c r="AO335" s="6">
        <f t="shared" si="31"/>
        <v>0</v>
      </c>
      <c r="AP335" s="6">
        <f t="shared" si="31"/>
        <v>5.4380000000000005E-2</v>
      </c>
      <c r="AQ335" s="6">
        <f t="shared" si="31"/>
        <v>0.25301999999999997</v>
      </c>
      <c r="AR335" s="6">
        <f t="shared" si="31"/>
        <v>3.1717299999999997</v>
      </c>
      <c r="AS335" s="6">
        <f t="shared" si="31"/>
        <v>8.2739999999999994E-2</v>
      </c>
      <c r="AT335" s="6">
        <f t="shared" si="31"/>
        <v>3.4430000000000002E-2</v>
      </c>
      <c r="AU335" s="6">
        <f t="shared" si="31"/>
        <v>4.72431</v>
      </c>
      <c r="AV335" s="6">
        <f t="shared" si="31"/>
        <v>0.20439000000000004</v>
      </c>
      <c r="AW335" s="6">
        <f t="shared" si="31"/>
        <v>2E-3</v>
      </c>
      <c r="AX335" s="6">
        <f t="shared" si="31"/>
        <v>0.56240000000000012</v>
      </c>
      <c r="AY335" s="6">
        <f t="shared" si="31"/>
        <v>0.41544999999999999</v>
      </c>
      <c r="AZ335" s="6">
        <f t="shared" si="31"/>
        <v>0.17630000000000004</v>
      </c>
      <c r="BA335" s="6">
        <f t="shared" si="31"/>
        <v>0.16296999999999998</v>
      </c>
      <c r="BB335" s="6">
        <f t="shared" si="31"/>
        <v>0.8327199999999999</v>
      </c>
      <c r="BC335" s="6">
        <f t="shared" si="31"/>
        <v>0.11975</v>
      </c>
      <c r="BD335" s="6">
        <f t="shared" si="31"/>
        <v>4.0899999999999999E-2</v>
      </c>
      <c r="BE335" s="6">
        <f t="shared" si="31"/>
        <v>0.42254000000000003</v>
      </c>
      <c r="BF335" s="6">
        <f t="shared" si="31"/>
        <v>2.0304700000000002</v>
      </c>
      <c r="BG335" s="6">
        <f t="shared" si="31"/>
        <v>0.15738999999999997</v>
      </c>
      <c r="BH335" s="6">
        <f t="shared" si="32"/>
        <v>5.9800000000000001E-3</v>
      </c>
      <c r="BI335" s="6">
        <f t="shared" si="32"/>
        <v>1.396E-2</v>
      </c>
      <c r="BJ335" s="6">
        <f t="shared" si="32"/>
        <v>0.85247000000000006</v>
      </c>
      <c r="BK335" s="6">
        <f t="shared" si="32"/>
        <v>4.2159499999999994</v>
      </c>
      <c r="BL335" s="6">
        <f t="shared" si="32"/>
        <v>0.62933000000000006</v>
      </c>
      <c r="BM335" s="6">
        <f t="shared" si="32"/>
        <v>2.0681500000000006</v>
      </c>
      <c r="BN335" s="6">
        <f t="shared" si="32"/>
        <v>0.50278</v>
      </c>
      <c r="BO335" s="6">
        <f t="shared" si="32"/>
        <v>4.9750000000000003E-2</v>
      </c>
      <c r="BP335" s="6">
        <f t="shared" si="32"/>
        <v>0.53251000000000004</v>
      </c>
      <c r="BQ335" s="6">
        <f t="shared" si="32"/>
        <v>0.47198000000000001</v>
      </c>
      <c r="BR335" s="6">
        <f t="shared" si="32"/>
        <v>0.10305</v>
      </c>
      <c r="BS335" s="6">
        <f t="shared" si="32"/>
        <v>7.3079999999999992E-2</v>
      </c>
      <c r="BT335" s="6">
        <f t="shared" si="32"/>
        <v>0</v>
      </c>
      <c r="BU335" s="6">
        <f t="shared" si="32"/>
        <v>0.9315500000000001</v>
      </c>
      <c r="BV335" s="6">
        <f t="shared" si="32"/>
        <v>7.9699999999999997E-3</v>
      </c>
      <c r="BW335" s="6">
        <f t="shared" si="32"/>
        <v>0.19943</v>
      </c>
      <c r="BX335" s="6">
        <f t="shared" si="32"/>
        <v>0.27816000000000002</v>
      </c>
      <c r="BY335" s="6">
        <f t="shared" si="32"/>
        <v>1.3818500000000002</v>
      </c>
      <c r="BZ335" s="6">
        <f t="shared" si="32"/>
        <v>0.5831400000000001</v>
      </c>
      <c r="CA335" s="6">
        <f t="shared" si="32"/>
        <v>6.9270099999999992</v>
      </c>
      <c r="CB335" s="6">
        <f t="shared" si="32"/>
        <v>5.8246200000000012</v>
      </c>
      <c r="CC335" s="6">
        <f t="shared" si="32"/>
        <v>4.0281899999999995</v>
      </c>
      <c r="CD335" s="6">
        <f t="shared" si="32"/>
        <v>0.32993</v>
      </c>
      <c r="CE335" s="6">
        <f t="shared" si="32"/>
        <v>4.0296600000000016</v>
      </c>
      <c r="CF335" s="6">
        <f t="shared" si="32"/>
        <v>3.9700000000000004E-3</v>
      </c>
      <c r="CG335" s="6">
        <f t="shared" si="32"/>
        <v>0.13378000000000001</v>
      </c>
      <c r="CH335" s="6">
        <f t="shared" si="32"/>
        <v>1.81368</v>
      </c>
      <c r="CI335" s="6">
        <f t="shared" si="32"/>
        <v>5.6900000000000006E-3</v>
      </c>
      <c r="CJ335" s="6">
        <f t="shared" si="32"/>
        <v>0.15203</v>
      </c>
      <c r="CK335" s="6">
        <f t="shared" si="32"/>
        <v>5.4999999999999997E-3</v>
      </c>
      <c r="CL335" s="6">
        <f t="shared" si="32"/>
        <v>0.12528</v>
      </c>
      <c r="CM335" s="6">
        <f t="shared" si="32"/>
        <v>0.87472000000000016</v>
      </c>
      <c r="CN335" s="6">
        <f t="shared" si="32"/>
        <v>6.9239999999999996E-2</v>
      </c>
      <c r="CO335" s="6">
        <f t="shared" si="32"/>
        <v>6.0000000000000001E-3</v>
      </c>
      <c r="CP335" s="6">
        <f t="shared" si="33"/>
        <v>5.339E-2</v>
      </c>
      <c r="CQ335" s="6">
        <f t="shared" si="33"/>
        <v>1.796E-2</v>
      </c>
      <c r="CR335" s="6">
        <f t="shared" si="33"/>
        <v>0.51667000000000007</v>
      </c>
      <c r="CS335" s="6">
        <f t="shared" si="33"/>
        <v>0.20755000000000004</v>
      </c>
      <c r="CT335" s="6">
        <f t="shared" si="33"/>
        <v>1.60076</v>
      </c>
      <c r="CU335" s="6">
        <f t="shared" si="33"/>
        <v>0.59081000000000006</v>
      </c>
      <c r="CV335" s="6">
        <f t="shared" si="33"/>
        <v>0.34656999999999999</v>
      </c>
      <c r="CW335" s="6">
        <f t="shared" si="33"/>
        <v>1.0699999999999999E-2</v>
      </c>
      <c r="CX335" s="6">
        <f t="shared" si="33"/>
        <v>0</v>
      </c>
      <c r="CY335" s="6">
        <f t="shared" si="33"/>
        <v>0.30579000000000001</v>
      </c>
      <c r="CZ335" s="6">
        <f t="shared" si="33"/>
        <v>7.9150000000000012E-2</v>
      </c>
      <c r="DA335" s="6">
        <f t="shared" si="33"/>
        <v>0.40455999999999998</v>
      </c>
      <c r="DB335" s="6">
        <f t="shared" si="33"/>
        <v>0.26784000000000002</v>
      </c>
      <c r="DC335" s="6">
        <f t="shared" si="33"/>
        <v>0.19600000000000001</v>
      </c>
      <c r="DD335" s="6">
        <f t="shared" si="33"/>
        <v>0.12272999999999999</v>
      </c>
      <c r="DE335" s="6">
        <f t="shared" si="33"/>
        <v>3.8789999999999998E-2</v>
      </c>
      <c r="DF335" s="6">
        <f t="shared" si="33"/>
        <v>2.7253699999999998</v>
      </c>
      <c r="DG335" s="6">
        <f t="shared" si="33"/>
        <v>0.23161999999999999</v>
      </c>
      <c r="DH335" s="6">
        <f t="shared" si="33"/>
        <v>1.763E-2</v>
      </c>
      <c r="DI335" s="6">
        <f t="shared" si="33"/>
        <v>4.7810000000000005E-2</v>
      </c>
      <c r="DJ335" s="6">
        <f t="shared" si="33"/>
        <v>0.26086999999999999</v>
      </c>
      <c r="DK335" s="6">
        <f t="shared" si="33"/>
        <v>4.1739999999999995</v>
      </c>
      <c r="DL335" s="6">
        <f t="shared" si="34"/>
        <v>4.9424200000000011</v>
      </c>
      <c r="DM335" s="6">
        <f t="shared" si="34"/>
        <v>0.56410000000000005</v>
      </c>
      <c r="DN335" s="6">
        <f t="shared" si="34"/>
        <v>0.96894999999999998</v>
      </c>
      <c r="DO335" s="6">
        <f t="shared" si="34"/>
        <v>2.0283499999999997</v>
      </c>
      <c r="DP335" s="6">
        <f t="shared" si="34"/>
        <v>0.79974000000000001</v>
      </c>
      <c r="DQ335" s="6">
        <f t="shared" si="34"/>
        <v>0.16738</v>
      </c>
      <c r="DR335" s="6">
        <f t="shared" si="34"/>
        <v>2.8954600000000004</v>
      </c>
      <c r="DS335" s="6">
        <f t="shared" si="34"/>
        <v>0.21948000000000001</v>
      </c>
      <c r="DT335" s="6">
        <f t="shared" si="34"/>
        <v>1.6577100000000002</v>
      </c>
      <c r="DU335" s="6">
        <f t="shared" si="34"/>
        <v>1.9338099999999998</v>
      </c>
      <c r="DV335" s="6">
        <f t="shared" si="34"/>
        <v>0.98663000000000001</v>
      </c>
      <c r="DW335" s="6">
        <f t="shared" si="34"/>
        <v>1.9777599999999997</v>
      </c>
      <c r="DX335" s="6">
        <f t="shared" si="34"/>
        <v>2.6846299999999998</v>
      </c>
      <c r="DY335" s="6">
        <f t="shared" si="34"/>
        <v>0.60711999999999999</v>
      </c>
      <c r="DZ335" s="6">
        <f t="shared" si="34"/>
        <v>4.3261700000000012</v>
      </c>
      <c r="EA335" s="6">
        <f t="shared" si="34"/>
        <v>1.5267500000000001</v>
      </c>
      <c r="EB335" s="6">
        <f t="shared" si="34"/>
        <v>0.36496000000000006</v>
      </c>
      <c r="EC335" s="6">
        <f t="shared" si="34"/>
        <v>0.29108000000000012</v>
      </c>
      <c r="ED335" s="6">
        <f t="shared" si="34"/>
        <v>1.4288299999999996</v>
      </c>
      <c r="EE335" s="6">
        <f t="shared" si="34"/>
        <v>0.79652999999999996</v>
      </c>
      <c r="EF335" s="6">
        <f t="shared" si="34"/>
        <v>4.3914999999999988</v>
      </c>
      <c r="EG335" s="6">
        <f t="shared" si="34"/>
        <v>0.91039999999999988</v>
      </c>
      <c r="EH335" s="6">
        <f t="shared" si="34"/>
        <v>0.30774000000000001</v>
      </c>
      <c r="EI335" s="6">
        <f t="shared" si="34"/>
        <v>1.7350000000000001E-2</v>
      </c>
      <c r="EJ335" s="6">
        <f t="shared" si="34"/>
        <v>4.0000000000000001E-3</v>
      </c>
      <c r="EK335" s="6">
        <f t="shared" si="34"/>
        <v>0.90019000000000016</v>
      </c>
      <c r="EL335" s="6">
        <f t="shared" si="34"/>
        <v>3.919750000000001</v>
      </c>
      <c r="EM335" s="6">
        <f t="shared" si="34"/>
        <v>4.8000000000000001E-2</v>
      </c>
      <c r="EN335" s="6">
        <f t="shared" si="34"/>
        <v>0</v>
      </c>
      <c r="EO335" s="6">
        <f t="shared" si="34"/>
        <v>0</v>
      </c>
      <c r="EP335" s="6">
        <f t="shared" si="34"/>
        <v>0</v>
      </c>
      <c r="EQ335" s="6">
        <f t="shared" si="34"/>
        <v>1E-3</v>
      </c>
      <c r="ER335" s="6">
        <f t="shared" si="34"/>
        <v>0.38766</v>
      </c>
      <c r="ES335" s="6">
        <f t="shared" si="34"/>
        <v>2.8025899999999995</v>
      </c>
      <c r="ET335" s="6">
        <f t="shared" si="34"/>
        <v>0.85921999999999987</v>
      </c>
      <c r="EU335" s="6">
        <f t="shared" si="34"/>
        <v>0.14394000000000001</v>
      </c>
      <c r="EV335" s="6">
        <f t="shared" si="34"/>
        <v>0.53906999999999994</v>
      </c>
      <c r="EW335" s="6">
        <f t="shared" si="34"/>
        <v>0.22802000000000003</v>
      </c>
      <c r="EX335" s="6">
        <f t="shared" si="34"/>
        <v>1.8609999999999998E-2</v>
      </c>
      <c r="EY335" s="6">
        <f t="shared" si="34"/>
        <v>1.154E-2</v>
      </c>
      <c r="EZ335" s="6">
        <f t="shared" si="34"/>
        <v>6.1482400000000004</v>
      </c>
      <c r="FA335" s="6">
        <f t="shared" si="34"/>
        <v>2.07057</v>
      </c>
      <c r="FB335" s="6">
        <f t="shared" si="34"/>
        <v>3.1769499999999997</v>
      </c>
      <c r="FC335" s="6">
        <f t="shared" si="34"/>
        <v>0.12917000000000001</v>
      </c>
      <c r="FD335" s="6">
        <f t="shared" si="34"/>
        <v>4.0000000000000001E-3</v>
      </c>
      <c r="FE335" s="6">
        <f t="shared" si="34"/>
        <v>0.15629999999999999</v>
      </c>
      <c r="FF335" s="6">
        <f t="shared" si="34"/>
        <v>2.6670000000000003E-2</v>
      </c>
      <c r="FG335" s="6">
        <f t="shared" si="34"/>
        <v>1.2410000000000001E-2</v>
      </c>
      <c r="FH335" s="6">
        <f t="shared" si="34"/>
        <v>7.6920000000000002E-2</v>
      </c>
      <c r="FI335" s="6">
        <f t="shared" si="34"/>
        <v>0.10983</v>
      </c>
      <c r="FJ335" s="6">
        <f t="shared" si="34"/>
        <v>0</v>
      </c>
      <c r="FK335" s="6">
        <f t="shared" si="34"/>
        <v>0</v>
      </c>
      <c r="FL335" s="6">
        <f t="shared" si="34"/>
        <v>0.18785999999999997</v>
      </c>
      <c r="FM335" s="6">
        <f t="shared" si="34"/>
        <v>1.9795800000000001</v>
      </c>
      <c r="FN335" s="6">
        <f t="shared" si="34"/>
        <v>0.94982</v>
      </c>
      <c r="FO335" s="6">
        <f t="shared" si="34"/>
        <v>1.7780000000000001E-2</v>
      </c>
      <c r="FP335" s="6">
        <f t="shared" si="34"/>
        <v>4.7448300000000012</v>
      </c>
      <c r="FQ335" s="6">
        <f t="shared" si="34"/>
        <v>2.2970000000000001E-2</v>
      </c>
      <c r="FR335" s="6">
        <f t="shared" si="34"/>
        <v>0.18744</v>
      </c>
      <c r="FS335" s="6">
        <f t="shared" si="34"/>
        <v>0.13225999999999999</v>
      </c>
      <c r="FT335" s="6">
        <f t="shared" si="34"/>
        <v>0.31516</v>
      </c>
      <c r="FU335" s="6">
        <f t="shared" si="34"/>
        <v>1.0889200000000001</v>
      </c>
      <c r="FV335" s="6">
        <f t="shared" si="34"/>
        <v>2E-3</v>
      </c>
      <c r="FW335" s="6">
        <f t="shared" si="34"/>
        <v>0.39521000000000006</v>
      </c>
      <c r="FX335" s="6">
        <f t="shared" si="35"/>
        <v>2.9110900000000002</v>
      </c>
      <c r="FY335" s="6">
        <f t="shared" si="35"/>
        <v>0.54903000000000002</v>
      </c>
      <c r="FZ335" s="6">
        <f t="shared" si="35"/>
        <v>1.4179900000000003</v>
      </c>
      <c r="GA335" s="6">
        <f t="shared" si="35"/>
        <v>2.9741400000000002</v>
      </c>
      <c r="GB335" s="6">
        <f t="shared" si="35"/>
        <v>0.50493999999999994</v>
      </c>
      <c r="GC335" s="6">
        <f t="shared" si="35"/>
        <v>0.94406999999999996</v>
      </c>
      <c r="GD335" s="6">
        <f t="shared" si="35"/>
        <v>1.9447899999999996</v>
      </c>
      <c r="GE335" s="6">
        <f t="shared" si="35"/>
        <v>0.36543000000000003</v>
      </c>
      <c r="GF335" s="6">
        <f t="shared" si="35"/>
        <v>0.21153</v>
      </c>
      <c r="GG335" s="6">
        <f t="shared" si="35"/>
        <v>5.0989999999999994E-2</v>
      </c>
      <c r="GH335" s="6">
        <f t="shared" si="35"/>
        <v>0.53095000000000003</v>
      </c>
      <c r="GI335" s="6">
        <f t="shared" si="35"/>
        <v>2.6889999999999997E-2</v>
      </c>
      <c r="GJ335" s="6">
        <f t="shared" si="35"/>
        <v>0.99034999999999995</v>
      </c>
      <c r="GK335" s="6">
        <f t="shared" si="35"/>
        <v>0.18252000000000002</v>
      </c>
      <c r="GL335" s="6">
        <f t="shared" si="35"/>
        <v>0.12963999999999998</v>
      </c>
      <c r="GM335" s="6">
        <f t="shared" si="35"/>
        <v>1.2793299999999999</v>
      </c>
      <c r="GN335" s="6">
        <f t="shared" si="35"/>
        <v>0.26803999999999994</v>
      </c>
      <c r="GO335" s="6">
        <f t="shared" si="35"/>
        <v>0.16469999999999999</v>
      </c>
      <c r="GP335" s="6">
        <f t="shared" si="35"/>
        <v>3.5929999999999997E-2</v>
      </c>
      <c r="GQ335" s="6">
        <f t="shared" si="35"/>
        <v>0.27178000000000002</v>
      </c>
      <c r="GR335" s="6">
        <f t="shared" si="35"/>
        <v>6.6600000000000001E-3</v>
      </c>
      <c r="GS335" s="6">
        <f t="shared" si="35"/>
        <v>4.265E-2</v>
      </c>
      <c r="GT335" s="6">
        <f t="shared" si="35"/>
        <v>5.7334599999999991</v>
      </c>
      <c r="GU335" s="6">
        <f t="shared" si="35"/>
        <v>4.8930000000000001E-2</v>
      </c>
      <c r="GV335" s="6">
        <f t="shared" si="35"/>
        <v>0.22541999999999998</v>
      </c>
      <c r="GW335" s="6">
        <f t="shared" si="35"/>
        <v>2.9360000000000001E-2</v>
      </c>
      <c r="GX335" s="6">
        <f t="shared" si="35"/>
        <v>0.16412000000000002</v>
      </c>
      <c r="GY335" s="6">
        <f t="shared" si="35"/>
        <v>1E-3</v>
      </c>
      <c r="GZ335" s="6">
        <f t="shared" si="35"/>
        <v>1.4829999999999999E-2</v>
      </c>
      <c r="HA335" s="6">
        <f t="shared" si="35"/>
        <v>0.214</v>
      </c>
      <c r="HB335" s="6">
        <f t="shared" si="35"/>
        <v>3.9397699999999998</v>
      </c>
      <c r="HC335" s="6">
        <f t="shared" si="35"/>
        <v>0.44114999999999999</v>
      </c>
      <c r="HD335" s="6">
        <f t="shared" si="35"/>
        <v>0.21968000000000001</v>
      </c>
      <c r="HE335" s="6">
        <f t="shared" si="35"/>
        <v>2.8759999999999997E-2</v>
      </c>
      <c r="HF335" s="6">
        <f t="shared" si="35"/>
        <v>5.9139999999999998E-2</v>
      </c>
      <c r="HG335" s="6">
        <f t="shared" si="35"/>
        <v>1.2211599999999998</v>
      </c>
      <c r="HH335" s="6">
        <f t="shared" si="35"/>
        <v>0.22523999999999997</v>
      </c>
      <c r="HI335" s="6">
        <f t="shared" si="35"/>
        <v>4.1619999999999997E-2</v>
      </c>
      <c r="HJ335" s="6">
        <f t="shared" si="35"/>
        <v>6.1070000000000006E-2</v>
      </c>
      <c r="HK335" s="6">
        <f t="shared" si="35"/>
        <v>4.0000000000000001E-3</v>
      </c>
      <c r="HL335" s="6">
        <f t="shared" si="35"/>
        <v>0.60265000000000002</v>
      </c>
      <c r="HM335" s="6">
        <f t="shared" si="35"/>
        <v>0.12986</v>
      </c>
      <c r="HN335" s="6">
        <f t="shared" si="35"/>
        <v>0.35042999999999996</v>
      </c>
      <c r="HO335" s="6">
        <f t="shared" si="35"/>
        <v>1.88273</v>
      </c>
      <c r="HP335" s="6">
        <f t="shared" si="35"/>
        <v>1.2902400000000005</v>
      </c>
      <c r="HQ335" s="6">
        <f t="shared" si="35"/>
        <v>0.78236000000000017</v>
      </c>
      <c r="HR335" s="6">
        <f t="shared" si="35"/>
        <v>0.17823000000000003</v>
      </c>
      <c r="HS335" s="6">
        <f t="shared" si="35"/>
        <v>1.9626100000000002</v>
      </c>
      <c r="HT335" s="6">
        <f t="shared" si="35"/>
        <v>0.26613999999999999</v>
      </c>
      <c r="HU335" s="6">
        <f t="shared" si="35"/>
        <v>0.44872000000000001</v>
      </c>
      <c r="HV335" s="6">
        <f t="shared" si="35"/>
        <v>0.6760799999999999</v>
      </c>
      <c r="HW335" s="6">
        <f t="shared" si="35"/>
        <v>0.34543000000000001</v>
      </c>
      <c r="HX335" s="6">
        <f t="shared" si="35"/>
        <v>3.0000000000000001E-3</v>
      </c>
      <c r="HY335" s="6">
        <f t="shared" si="35"/>
        <v>0.30137000000000003</v>
      </c>
      <c r="HZ335" s="6">
        <f t="shared" si="35"/>
        <v>0.47764999999999996</v>
      </c>
      <c r="IA335" s="6">
        <f t="shared" si="35"/>
        <v>0.46667999999999998</v>
      </c>
      <c r="IB335" s="6">
        <f t="shared" si="35"/>
        <v>0.16353000000000001</v>
      </c>
      <c r="IC335" s="6">
        <f t="shared" si="35"/>
        <v>0.31098000000000003</v>
      </c>
      <c r="ID335" s="6">
        <f t="shared" si="35"/>
        <v>3.6075499999999998</v>
      </c>
      <c r="IE335" s="26">
        <f t="shared" si="40"/>
        <v>190.89123000000018</v>
      </c>
      <c r="IF335" s="27">
        <f t="shared" si="41"/>
        <v>71.900880000000015</v>
      </c>
      <c r="IG335" s="27">
        <f t="shared" si="42"/>
        <v>118.99035000000016</v>
      </c>
      <c r="IH335" s="28">
        <f t="shared" si="35"/>
        <v>151.20159380000001</v>
      </c>
      <c r="II335" s="28">
        <f t="shared" si="35"/>
        <v>61.449534800000016</v>
      </c>
      <c r="IJ335" s="28">
        <f t="shared" si="35"/>
        <v>89.752059000000017</v>
      </c>
    </row>
    <row r="336" spans="1:244" s="4" customFormat="1" x14ac:dyDescent="0.2">
      <c r="B336" s="4">
        <v>36</v>
      </c>
      <c r="E336" s="6">
        <f t="shared" si="39"/>
        <v>3.2599999999999999E-3</v>
      </c>
      <c r="F336" s="6">
        <f t="shared" si="30"/>
        <v>3.1119999999999998E-2</v>
      </c>
      <c r="G336" s="6">
        <f t="shared" si="30"/>
        <v>2.1950000000000001E-2</v>
      </c>
      <c r="H336" s="6">
        <f t="shared" si="30"/>
        <v>0</v>
      </c>
      <c r="I336" s="6">
        <f t="shared" si="30"/>
        <v>4.3541800000000004</v>
      </c>
      <c r="J336" s="6">
        <f t="shared" si="30"/>
        <v>2.1299999999999999E-3</v>
      </c>
      <c r="K336" s="6">
        <f t="shared" si="30"/>
        <v>0.12813999999999998</v>
      </c>
      <c r="L336" s="6">
        <f t="shared" si="30"/>
        <v>0.15428999999999998</v>
      </c>
      <c r="M336" s="6">
        <f t="shared" si="30"/>
        <v>0.93564999999999976</v>
      </c>
      <c r="N336" s="6">
        <f t="shared" si="30"/>
        <v>0.18700999999999998</v>
      </c>
      <c r="O336" s="6">
        <f t="shared" si="30"/>
        <v>2.0833099999999991</v>
      </c>
      <c r="P336" s="6">
        <f t="shared" si="30"/>
        <v>1.32308</v>
      </c>
      <c r="Q336" s="6">
        <f t="shared" si="30"/>
        <v>0.16813</v>
      </c>
      <c r="R336" s="6">
        <f t="shared" si="30"/>
        <v>0.43843999999999989</v>
      </c>
      <c r="S336" s="6">
        <f t="shared" si="30"/>
        <v>0</v>
      </c>
      <c r="T336" s="6">
        <f t="shared" si="30"/>
        <v>0.12646999999999997</v>
      </c>
      <c r="U336" s="6">
        <f t="shared" si="30"/>
        <v>0.35777000000000003</v>
      </c>
      <c r="V336" s="6">
        <f t="shared" si="30"/>
        <v>0.8776799999999999</v>
      </c>
      <c r="W336" s="6">
        <f t="shared" si="30"/>
        <v>1.3313900000000001</v>
      </c>
      <c r="X336" s="6">
        <f t="shared" si="30"/>
        <v>4.7567999999999984</v>
      </c>
      <c r="Y336" s="6">
        <f t="shared" si="30"/>
        <v>1.7860000000000001E-2</v>
      </c>
      <c r="Z336" s="6">
        <f t="shared" si="30"/>
        <v>1.56016</v>
      </c>
      <c r="AA336" s="6">
        <f t="shared" si="30"/>
        <v>0.30978</v>
      </c>
      <c r="AB336" s="6">
        <f t="shared" si="31"/>
        <v>1.2940000000000002E-2</v>
      </c>
      <c r="AC336" s="6">
        <f t="shared" si="31"/>
        <v>0.12993000000000002</v>
      </c>
      <c r="AD336" s="6">
        <f t="shared" si="31"/>
        <v>1.2234900000000002</v>
      </c>
      <c r="AE336" s="6">
        <f t="shared" si="31"/>
        <v>0</v>
      </c>
      <c r="AF336" s="6">
        <f t="shared" si="31"/>
        <v>1.48953</v>
      </c>
      <c r="AG336" s="6">
        <f t="shared" si="31"/>
        <v>1.4383200000000003</v>
      </c>
      <c r="AH336" s="6">
        <f t="shared" si="31"/>
        <v>4.0000000000000001E-3</v>
      </c>
      <c r="AI336" s="6">
        <f t="shared" si="31"/>
        <v>6.3730000000000009E-2</v>
      </c>
      <c r="AJ336" s="6">
        <f t="shared" si="31"/>
        <v>0.37095000000000006</v>
      </c>
      <c r="AK336" s="6">
        <f t="shared" si="31"/>
        <v>0</v>
      </c>
      <c r="AL336" s="6">
        <f t="shared" si="31"/>
        <v>1.1033499999999998</v>
      </c>
      <c r="AM336" s="6">
        <f t="shared" si="31"/>
        <v>0.12840000000000001</v>
      </c>
      <c r="AN336" s="6">
        <f t="shared" si="31"/>
        <v>0.34457000000000004</v>
      </c>
      <c r="AO336" s="6">
        <f t="shared" si="31"/>
        <v>0.23504000000000003</v>
      </c>
      <c r="AP336" s="6">
        <f t="shared" si="31"/>
        <v>0.32847999999999999</v>
      </c>
      <c r="AQ336" s="6">
        <f t="shared" si="31"/>
        <v>0.29493000000000003</v>
      </c>
      <c r="AR336" s="6">
        <f t="shared" si="31"/>
        <v>2.3441399999999999</v>
      </c>
      <c r="AS336" s="6">
        <f t="shared" si="31"/>
        <v>9.7390000000000004E-2</v>
      </c>
      <c r="AT336" s="6">
        <f t="shared" si="31"/>
        <v>4.5170000000000002E-2</v>
      </c>
      <c r="AU336" s="6">
        <f t="shared" si="31"/>
        <v>11.155379999999997</v>
      </c>
      <c r="AV336" s="6">
        <f t="shared" si="31"/>
        <v>0.13969000000000001</v>
      </c>
      <c r="AW336" s="6">
        <f t="shared" si="31"/>
        <v>7.5899999999999995E-3</v>
      </c>
      <c r="AX336" s="6">
        <f t="shared" si="31"/>
        <v>0.10729</v>
      </c>
      <c r="AY336" s="6">
        <f t="shared" si="31"/>
        <v>0.64485999999999999</v>
      </c>
      <c r="AZ336" s="6">
        <f t="shared" si="31"/>
        <v>0.16339999999999999</v>
      </c>
      <c r="BA336" s="6">
        <f t="shared" si="31"/>
        <v>4.7109999999999999E-2</v>
      </c>
      <c r="BB336" s="6">
        <f t="shared" si="31"/>
        <v>0.34952</v>
      </c>
      <c r="BC336" s="6">
        <f t="shared" si="31"/>
        <v>0.17517999999999997</v>
      </c>
      <c r="BD336" s="6">
        <f t="shared" si="31"/>
        <v>7.1709999999999996E-2</v>
      </c>
      <c r="BE336" s="6">
        <f t="shared" si="31"/>
        <v>0.57631999999999994</v>
      </c>
      <c r="BF336" s="6">
        <f t="shared" si="31"/>
        <v>2.61056</v>
      </c>
      <c r="BG336" s="6">
        <f t="shared" si="31"/>
        <v>0.13213999999999998</v>
      </c>
      <c r="BH336" s="6">
        <f t="shared" si="32"/>
        <v>4.3200000000000002E-2</v>
      </c>
      <c r="BI336" s="6">
        <f t="shared" si="32"/>
        <v>1E-3</v>
      </c>
      <c r="BJ336" s="6">
        <f t="shared" si="32"/>
        <v>0.44806999999999997</v>
      </c>
      <c r="BK336" s="6">
        <f t="shared" si="32"/>
        <v>5.1977799999999998</v>
      </c>
      <c r="BL336" s="6">
        <f t="shared" si="32"/>
        <v>1.3462300000000003</v>
      </c>
      <c r="BM336" s="6">
        <f t="shared" si="32"/>
        <v>0.70884000000000003</v>
      </c>
      <c r="BN336" s="6">
        <f t="shared" si="32"/>
        <v>0.98450000000000004</v>
      </c>
      <c r="BO336" s="6">
        <f t="shared" si="32"/>
        <v>0.12426</v>
      </c>
      <c r="BP336" s="6">
        <f t="shared" si="32"/>
        <v>0.11752</v>
      </c>
      <c r="BQ336" s="6">
        <f t="shared" si="32"/>
        <v>1.157E-2</v>
      </c>
      <c r="BR336" s="6">
        <f t="shared" si="32"/>
        <v>0.26092999999999994</v>
      </c>
      <c r="BS336" s="6">
        <f t="shared" si="32"/>
        <v>1.73184</v>
      </c>
      <c r="BT336" s="6">
        <f t="shared" si="32"/>
        <v>8.7500000000000008E-3</v>
      </c>
      <c r="BU336" s="6">
        <f t="shared" si="32"/>
        <v>0.81832999999999989</v>
      </c>
      <c r="BV336" s="6">
        <f t="shared" si="32"/>
        <v>5.0000000000000001E-3</v>
      </c>
      <c r="BW336" s="6">
        <f t="shared" si="32"/>
        <v>8.9109999999999981E-2</v>
      </c>
      <c r="BX336" s="6">
        <f t="shared" si="32"/>
        <v>1.132E-2</v>
      </c>
      <c r="BY336" s="6">
        <f t="shared" si="32"/>
        <v>0.40458000000000005</v>
      </c>
      <c r="BZ336" s="6">
        <f t="shared" si="32"/>
        <v>0.57457000000000003</v>
      </c>
      <c r="CA336" s="6">
        <f t="shared" si="32"/>
        <v>4.8009900000000014</v>
      </c>
      <c r="CB336" s="6">
        <f t="shared" si="32"/>
        <v>7.9946700000000002</v>
      </c>
      <c r="CC336" s="6">
        <f t="shared" si="32"/>
        <v>3.1838099999999998</v>
      </c>
      <c r="CD336" s="6">
        <f t="shared" si="32"/>
        <v>0.91992000000000018</v>
      </c>
      <c r="CE336" s="6">
        <f t="shared" si="32"/>
        <v>4.8193300000000008</v>
      </c>
      <c r="CF336" s="6">
        <f t="shared" si="32"/>
        <v>3.5706800000000003</v>
      </c>
      <c r="CG336" s="6">
        <f t="shared" si="32"/>
        <v>0.13467000000000001</v>
      </c>
      <c r="CH336" s="6">
        <f t="shared" si="32"/>
        <v>1.6208099999999996</v>
      </c>
      <c r="CI336" s="6">
        <f t="shared" si="32"/>
        <v>2.4E-2</v>
      </c>
      <c r="CJ336" s="6">
        <f t="shared" si="32"/>
        <v>1E-3</v>
      </c>
      <c r="CK336" s="6">
        <f t="shared" si="32"/>
        <v>2.384E-2</v>
      </c>
      <c r="CL336" s="6">
        <f t="shared" si="32"/>
        <v>0.18055000000000002</v>
      </c>
      <c r="CM336" s="6">
        <f t="shared" si="32"/>
        <v>0.57325999999999988</v>
      </c>
      <c r="CN336" s="6">
        <f t="shared" si="32"/>
        <v>6.3659999999999994E-2</v>
      </c>
      <c r="CO336" s="6">
        <f t="shared" si="32"/>
        <v>1.421E-2</v>
      </c>
      <c r="CP336" s="6">
        <f t="shared" si="33"/>
        <v>4.4310000000000002E-2</v>
      </c>
      <c r="CQ336" s="6">
        <f t="shared" si="33"/>
        <v>4.6560000000000004E-2</v>
      </c>
      <c r="CR336" s="6">
        <f t="shared" si="33"/>
        <v>2.5477500000000002</v>
      </c>
      <c r="CS336" s="6">
        <f t="shared" si="33"/>
        <v>0.20020000000000002</v>
      </c>
      <c r="CT336" s="6">
        <f t="shared" si="33"/>
        <v>2.4848299999999997</v>
      </c>
      <c r="CU336" s="6">
        <f t="shared" si="33"/>
        <v>1.4440199999999999</v>
      </c>
      <c r="CV336" s="6">
        <f t="shared" si="33"/>
        <v>0.29441999999999996</v>
      </c>
      <c r="CW336" s="6">
        <f t="shared" si="33"/>
        <v>0.35883000000000004</v>
      </c>
      <c r="CX336" s="6">
        <f t="shared" si="33"/>
        <v>2.4059999999999998E-2</v>
      </c>
      <c r="CY336" s="6">
        <f t="shared" si="33"/>
        <v>0.42725000000000002</v>
      </c>
      <c r="CZ336" s="6">
        <f t="shared" si="33"/>
        <v>0.42145000000000005</v>
      </c>
      <c r="DA336" s="6">
        <f t="shared" si="33"/>
        <v>0.48929</v>
      </c>
      <c r="DB336" s="6">
        <f t="shared" si="33"/>
        <v>0.35578999999999994</v>
      </c>
      <c r="DC336" s="6">
        <f t="shared" si="33"/>
        <v>0.22572000000000003</v>
      </c>
      <c r="DD336" s="6">
        <f t="shared" si="33"/>
        <v>5.5799999999999999E-3</v>
      </c>
      <c r="DE336" s="6">
        <f t="shared" si="33"/>
        <v>6.8049999999999999E-2</v>
      </c>
      <c r="DF336" s="6">
        <f t="shared" si="33"/>
        <v>4.5604499999999986</v>
      </c>
      <c r="DG336" s="6">
        <f t="shared" si="33"/>
        <v>0.6975800000000002</v>
      </c>
      <c r="DH336" s="6">
        <f t="shared" si="33"/>
        <v>0.9351600000000001</v>
      </c>
      <c r="DI336" s="6">
        <f t="shared" si="33"/>
        <v>3.5260000000000007E-2</v>
      </c>
      <c r="DJ336" s="6">
        <f t="shared" si="33"/>
        <v>0.48207</v>
      </c>
      <c r="DK336" s="6">
        <f t="shared" si="33"/>
        <v>6.7532200000000024</v>
      </c>
      <c r="DL336" s="6">
        <f t="shared" si="34"/>
        <v>5.2184199999999992</v>
      </c>
      <c r="DM336" s="6">
        <f t="shared" si="34"/>
        <v>0.96125999999999989</v>
      </c>
      <c r="DN336" s="6">
        <f t="shared" si="34"/>
        <v>1.54478</v>
      </c>
      <c r="DO336" s="6">
        <f t="shared" si="34"/>
        <v>3.6037900000000005</v>
      </c>
      <c r="DP336" s="6">
        <f t="shared" si="34"/>
        <v>0.97201000000000015</v>
      </c>
      <c r="DQ336" s="6">
        <f t="shared" si="34"/>
        <v>0.18822000000000003</v>
      </c>
      <c r="DR336" s="6">
        <f t="shared" si="34"/>
        <v>3.7900499999999999</v>
      </c>
      <c r="DS336" s="6">
        <f t="shared" si="34"/>
        <v>0.32073999999999997</v>
      </c>
      <c r="DT336" s="6">
        <f t="shared" si="34"/>
        <v>2.8945700000000003</v>
      </c>
      <c r="DU336" s="6">
        <f t="shared" si="34"/>
        <v>2.45316</v>
      </c>
      <c r="DV336" s="6">
        <f t="shared" si="34"/>
        <v>0.57847999999999999</v>
      </c>
      <c r="DW336" s="6">
        <f t="shared" si="34"/>
        <v>2.5764299999999998</v>
      </c>
      <c r="DX336" s="6">
        <f t="shared" si="34"/>
        <v>4.2120799999999994</v>
      </c>
      <c r="DY336" s="6">
        <f t="shared" si="34"/>
        <v>0.57864000000000015</v>
      </c>
      <c r="DZ336" s="6">
        <f t="shared" si="34"/>
        <v>6.7055000000000007</v>
      </c>
      <c r="EA336" s="6">
        <f t="shared" si="34"/>
        <v>2.4581200000000001</v>
      </c>
      <c r="EB336" s="6">
        <f t="shared" si="34"/>
        <v>0.70319000000000009</v>
      </c>
      <c r="EC336" s="6">
        <f t="shared" si="34"/>
        <v>0.37717000000000001</v>
      </c>
      <c r="ED336" s="6">
        <f t="shared" si="34"/>
        <v>2.3593399999999995</v>
      </c>
      <c r="EE336" s="6">
        <f t="shared" si="34"/>
        <v>1.2183599999999999</v>
      </c>
      <c r="EF336" s="6">
        <f t="shared" si="34"/>
        <v>6.4846499999999985</v>
      </c>
      <c r="EG336" s="6">
        <f t="shared" si="34"/>
        <v>1.3994600000000004</v>
      </c>
      <c r="EH336" s="6">
        <f t="shared" si="34"/>
        <v>0.68413000000000002</v>
      </c>
      <c r="EI336" s="6">
        <f t="shared" si="34"/>
        <v>1.7000000000000001E-2</v>
      </c>
      <c r="EJ336" s="6">
        <f t="shared" si="34"/>
        <v>9.9100000000000004E-3</v>
      </c>
      <c r="EK336" s="6">
        <f t="shared" si="34"/>
        <v>1.0620300000000003</v>
      </c>
      <c r="EL336" s="6">
        <f t="shared" si="34"/>
        <v>4.68065</v>
      </c>
      <c r="EM336" s="6">
        <f t="shared" si="34"/>
        <v>0</v>
      </c>
      <c r="EN336" s="6">
        <f t="shared" si="34"/>
        <v>1E-3</v>
      </c>
      <c r="EO336" s="6">
        <f t="shared" si="34"/>
        <v>8.9999999999999993E-3</v>
      </c>
      <c r="EP336" s="6">
        <f t="shared" si="34"/>
        <v>0</v>
      </c>
      <c r="EQ336" s="6">
        <f t="shared" si="34"/>
        <v>4.2500000000000003E-3</v>
      </c>
      <c r="ER336" s="6">
        <f t="shared" si="34"/>
        <v>0.32157999999999998</v>
      </c>
      <c r="ES336" s="6">
        <f t="shared" si="34"/>
        <v>7.8188199999999997</v>
      </c>
      <c r="ET336" s="6">
        <f t="shared" si="34"/>
        <v>1.1262299999999998</v>
      </c>
      <c r="EU336" s="6">
        <f t="shared" si="34"/>
        <v>0.16437000000000002</v>
      </c>
      <c r="EV336" s="6">
        <f t="shared" si="34"/>
        <v>0.93708999999999998</v>
      </c>
      <c r="EW336" s="6">
        <f t="shared" si="34"/>
        <v>0.16066000000000003</v>
      </c>
      <c r="EX336" s="6">
        <f t="shared" si="34"/>
        <v>2.9690000000000001E-2</v>
      </c>
      <c r="EY336" s="6">
        <f t="shared" si="34"/>
        <v>1.25E-3</v>
      </c>
      <c r="EZ336" s="6">
        <f t="shared" si="34"/>
        <v>9.3017499999999984</v>
      </c>
      <c r="FA336" s="6">
        <f t="shared" si="34"/>
        <v>1.2053399999999999</v>
      </c>
      <c r="FB336" s="6">
        <f t="shared" si="34"/>
        <v>3.9715499999999997</v>
      </c>
      <c r="FC336" s="6">
        <f t="shared" si="34"/>
        <v>0.62492999999999999</v>
      </c>
      <c r="FD336" s="6">
        <f t="shared" si="34"/>
        <v>4.8350000000000004E-2</v>
      </c>
      <c r="FE336" s="6">
        <f t="shared" si="34"/>
        <v>0.11638</v>
      </c>
      <c r="FF336" s="6">
        <f t="shared" si="34"/>
        <v>2.1059999999999999E-2</v>
      </c>
      <c r="FG336" s="6">
        <f t="shared" si="34"/>
        <v>5.0709999999999991E-2</v>
      </c>
      <c r="FH336" s="6">
        <f t="shared" si="34"/>
        <v>2.1590000000000002E-2</v>
      </c>
      <c r="FI336" s="6">
        <f t="shared" si="34"/>
        <v>0.29207</v>
      </c>
      <c r="FJ336" s="6">
        <f t="shared" si="34"/>
        <v>0</v>
      </c>
      <c r="FK336" s="6">
        <f t="shared" si="34"/>
        <v>1E-3</v>
      </c>
      <c r="FL336" s="6">
        <f t="shared" si="34"/>
        <v>0.13886999999999999</v>
      </c>
      <c r="FM336" s="6">
        <f t="shared" si="34"/>
        <v>3.6093099999999998</v>
      </c>
      <c r="FN336" s="6">
        <f t="shared" si="34"/>
        <v>1.5748899999999999</v>
      </c>
      <c r="FO336" s="6">
        <f t="shared" si="34"/>
        <v>2.6069999999999996E-2</v>
      </c>
      <c r="FP336" s="6">
        <f t="shared" si="34"/>
        <v>5.9024200000000011</v>
      </c>
      <c r="FQ336" s="6">
        <f t="shared" si="34"/>
        <v>2.181E-2</v>
      </c>
      <c r="FR336" s="6">
        <f t="shared" si="34"/>
        <v>0.13134999999999999</v>
      </c>
      <c r="FS336" s="6">
        <f t="shared" si="34"/>
        <v>0.15259999999999999</v>
      </c>
      <c r="FT336" s="6">
        <f t="shared" si="34"/>
        <v>0.4398399999999999</v>
      </c>
      <c r="FU336" s="6">
        <f t="shared" si="34"/>
        <v>1.6027</v>
      </c>
      <c r="FV336" s="6">
        <f t="shared" si="34"/>
        <v>2.0670000000000001E-2</v>
      </c>
      <c r="FW336" s="6">
        <f t="shared" ref="FW336:IJ342" si="43">SUMIF($B$3:$B$331,$B336,FW$3:FW$331)/1000</f>
        <v>0.52054999999999996</v>
      </c>
      <c r="FX336" s="6">
        <f t="shared" si="43"/>
        <v>4.353530000000001</v>
      </c>
      <c r="FY336" s="6">
        <f t="shared" si="43"/>
        <v>1.0809300000000002</v>
      </c>
      <c r="FZ336" s="6">
        <f t="shared" si="43"/>
        <v>2.2992199999999996</v>
      </c>
      <c r="GA336" s="6">
        <f t="shared" si="43"/>
        <v>3.6765199999999996</v>
      </c>
      <c r="GB336" s="6">
        <f t="shared" si="43"/>
        <v>0.37860000000000005</v>
      </c>
      <c r="GC336" s="6">
        <f t="shared" si="43"/>
        <v>1.4487099999999999</v>
      </c>
      <c r="GD336" s="6">
        <f t="shared" si="43"/>
        <v>2.9335900000000001</v>
      </c>
      <c r="GE336" s="6">
        <f t="shared" si="43"/>
        <v>0.56403000000000025</v>
      </c>
      <c r="GF336" s="6">
        <f t="shared" si="43"/>
        <v>0.71763999999999983</v>
      </c>
      <c r="GG336" s="6">
        <f t="shared" si="43"/>
        <v>1.8920000000000003E-2</v>
      </c>
      <c r="GH336" s="6">
        <f t="shared" si="43"/>
        <v>0.56350999999999996</v>
      </c>
      <c r="GI336" s="6">
        <f t="shared" si="43"/>
        <v>8.6210000000000009E-2</v>
      </c>
      <c r="GJ336" s="6">
        <f t="shared" si="43"/>
        <v>1.3974899999999997</v>
      </c>
      <c r="GK336" s="6">
        <f t="shared" si="43"/>
        <v>0.26593999999999995</v>
      </c>
      <c r="GL336" s="6">
        <f t="shared" si="43"/>
        <v>0.24796000000000001</v>
      </c>
      <c r="GM336" s="6">
        <f t="shared" si="43"/>
        <v>2.0864700000000003</v>
      </c>
      <c r="GN336" s="6">
        <f t="shared" si="43"/>
        <v>0.28326999999999997</v>
      </c>
      <c r="GO336" s="6">
        <f t="shared" si="43"/>
        <v>8.2290000000000002E-2</v>
      </c>
      <c r="GP336" s="6">
        <f t="shared" si="43"/>
        <v>6.8569999999999992E-2</v>
      </c>
      <c r="GQ336" s="6">
        <f t="shared" si="43"/>
        <v>0.26109999999999994</v>
      </c>
      <c r="GR336" s="6">
        <f t="shared" si="43"/>
        <v>2.0250000000000001E-2</v>
      </c>
      <c r="GS336" s="6">
        <f t="shared" si="43"/>
        <v>0.11493</v>
      </c>
      <c r="GT336" s="6">
        <f t="shared" si="43"/>
        <v>7.3405200000000015</v>
      </c>
      <c r="GU336" s="6">
        <f t="shared" si="43"/>
        <v>0</v>
      </c>
      <c r="GV336" s="6">
        <f t="shared" si="43"/>
        <v>0.25082000000000004</v>
      </c>
      <c r="GW336" s="6">
        <f t="shared" si="35"/>
        <v>4.122E-2</v>
      </c>
      <c r="GX336" s="6">
        <f t="shared" si="35"/>
        <v>0.30984999999999996</v>
      </c>
      <c r="GY336" s="6">
        <f t="shared" si="35"/>
        <v>5.3089999999999998E-2</v>
      </c>
      <c r="GZ336" s="6">
        <f t="shared" si="35"/>
        <v>7.665000000000001E-2</v>
      </c>
      <c r="HA336" s="6">
        <f t="shared" si="35"/>
        <v>4.7019999999999999E-2</v>
      </c>
      <c r="HB336" s="6">
        <f t="shared" si="35"/>
        <v>6.2045099999999991</v>
      </c>
      <c r="HC336" s="6">
        <f t="shared" si="35"/>
        <v>0.6212399999999999</v>
      </c>
      <c r="HD336" s="6">
        <f t="shared" si="35"/>
        <v>0.55926999999999993</v>
      </c>
      <c r="HE336" s="6">
        <f t="shared" si="35"/>
        <v>3.1420000000000003E-2</v>
      </c>
      <c r="HF336" s="6">
        <f t="shared" si="35"/>
        <v>0.11399000000000001</v>
      </c>
      <c r="HG336" s="6">
        <f t="shared" si="35"/>
        <v>1.8979600000000001</v>
      </c>
      <c r="HH336" s="6">
        <f t="shared" si="35"/>
        <v>3.2629999999999999E-2</v>
      </c>
      <c r="HI336" s="6">
        <f t="shared" si="35"/>
        <v>0.18139</v>
      </c>
      <c r="HJ336" s="6">
        <f t="shared" si="35"/>
        <v>7.2950000000000001E-2</v>
      </c>
      <c r="HK336" s="6">
        <f t="shared" si="35"/>
        <v>5.9199999999999999E-3</v>
      </c>
      <c r="HL336" s="6">
        <f t="shared" si="35"/>
        <v>0.87886999999999982</v>
      </c>
      <c r="HM336" s="6">
        <f t="shared" si="35"/>
        <v>2.281E-2</v>
      </c>
      <c r="HN336" s="6">
        <f t="shared" si="35"/>
        <v>1.45106</v>
      </c>
      <c r="HO336" s="6">
        <f t="shared" si="35"/>
        <v>3.6278399999999991</v>
      </c>
      <c r="HP336" s="6">
        <f t="shared" si="35"/>
        <v>1.3610600000000004</v>
      </c>
      <c r="HQ336" s="6">
        <f t="shared" si="35"/>
        <v>0.47691</v>
      </c>
      <c r="HR336" s="6">
        <f t="shared" si="35"/>
        <v>6.4329999999999998E-2</v>
      </c>
      <c r="HS336" s="6">
        <f t="shared" si="35"/>
        <v>3.3907600000000002</v>
      </c>
      <c r="HT336" s="6">
        <f t="shared" si="35"/>
        <v>0.51086000000000009</v>
      </c>
      <c r="HU336" s="6">
        <f t="shared" si="35"/>
        <v>0.19120000000000001</v>
      </c>
      <c r="HV336" s="6">
        <f t="shared" si="35"/>
        <v>0.67022000000000015</v>
      </c>
      <c r="HW336" s="6">
        <f t="shared" si="35"/>
        <v>0.69966999999999979</v>
      </c>
      <c r="HX336" s="6">
        <f t="shared" si="35"/>
        <v>1.0999999999999999E-2</v>
      </c>
      <c r="HY336" s="6">
        <f t="shared" si="35"/>
        <v>0.49598000000000003</v>
      </c>
      <c r="HZ336" s="6">
        <f t="shared" si="35"/>
        <v>1.57253</v>
      </c>
      <c r="IA336" s="6">
        <f t="shared" si="35"/>
        <v>0.29416999999999993</v>
      </c>
      <c r="IB336" s="6">
        <f t="shared" si="35"/>
        <v>0.14306000000000002</v>
      </c>
      <c r="IC336" s="6">
        <f t="shared" si="35"/>
        <v>0.38102000000000008</v>
      </c>
      <c r="ID336" s="6">
        <f t="shared" si="35"/>
        <v>5.5946199999999999</v>
      </c>
      <c r="IE336" s="26">
        <f t="shared" si="40"/>
        <v>269.76834999999994</v>
      </c>
      <c r="IF336" s="27">
        <f t="shared" si="41"/>
        <v>95.130240000000001</v>
      </c>
      <c r="IG336" s="27">
        <f t="shared" si="42"/>
        <v>174.63810999999993</v>
      </c>
      <c r="IH336" s="28">
        <f t="shared" si="35"/>
        <v>211.19260080000004</v>
      </c>
      <c r="II336" s="28">
        <f t="shared" si="35"/>
        <v>80.975064800000027</v>
      </c>
      <c r="IJ336" s="28">
        <f t="shared" si="35"/>
        <v>130.21753599999994</v>
      </c>
    </row>
    <row r="337" spans="1:244" s="4" customFormat="1" x14ac:dyDescent="0.2">
      <c r="B337" s="4">
        <v>37</v>
      </c>
      <c r="E337" s="6">
        <f t="shared" si="39"/>
        <v>2.0800000000000003E-3</v>
      </c>
      <c r="F337" s="6">
        <f t="shared" si="30"/>
        <v>0.18043999999999996</v>
      </c>
      <c r="G337" s="6">
        <f t="shared" si="30"/>
        <v>5.0000000000000001E-3</v>
      </c>
      <c r="H337" s="6">
        <f t="shared" si="30"/>
        <v>0</v>
      </c>
      <c r="I337" s="6">
        <f t="shared" si="30"/>
        <v>0.71032000000000006</v>
      </c>
      <c r="J337" s="6">
        <f t="shared" si="30"/>
        <v>4.8189999999999997E-2</v>
      </c>
      <c r="K337" s="6">
        <f t="shared" si="30"/>
        <v>0.95255999999999996</v>
      </c>
      <c r="L337" s="6">
        <f t="shared" si="30"/>
        <v>3.98E-3</v>
      </c>
      <c r="M337" s="6">
        <f t="shared" si="30"/>
        <v>0.89576999999999984</v>
      </c>
      <c r="N337" s="6">
        <f t="shared" si="30"/>
        <v>6.7760000000000001E-2</v>
      </c>
      <c r="O337" s="6">
        <f t="shared" si="30"/>
        <v>2.470050000000001</v>
      </c>
      <c r="P337" s="6">
        <f t="shared" si="30"/>
        <v>1.7243200000000001</v>
      </c>
      <c r="Q337" s="6">
        <f t="shared" si="30"/>
        <v>8.2669999999999993E-2</v>
      </c>
      <c r="R337" s="6">
        <f t="shared" si="30"/>
        <v>0.5603999999999999</v>
      </c>
      <c r="S337" s="6">
        <f t="shared" si="30"/>
        <v>1.1723599999999998</v>
      </c>
      <c r="T337" s="6">
        <f t="shared" si="30"/>
        <v>9.5069999999999988E-2</v>
      </c>
      <c r="U337" s="6">
        <f t="shared" si="30"/>
        <v>1.8110000000000001E-2</v>
      </c>
      <c r="V337" s="6">
        <f t="shared" si="30"/>
        <v>0.16039999999999999</v>
      </c>
      <c r="W337" s="6">
        <f t="shared" si="30"/>
        <v>0.38163999999999992</v>
      </c>
      <c r="X337" s="6">
        <f t="shared" si="30"/>
        <v>3.1066200000000008</v>
      </c>
      <c r="Y337" s="6">
        <f t="shared" si="30"/>
        <v>4.3299999999999998E-2</v>
      </c>
      <c r="Z337" s="6">
        <f t="shared" si="30"/>
        <v>0.35099999999999992</v>
      </c>
      <c r="AA337" s="6">
        <f t="shared" si="30"/>
        <v>0.64191999999999994</v>
      </c>
      <c r="AB337" s="6">
        <f t="shared" si="31"/>
        <v>0.28769</v>
      </c>
      <c r="AC337" s="6">
        <f t="shared" si="31"/>
        <v>0.24590000000000001</v>
      </c>
      <c r="AD337" s="6">
        <f t="shared" si="31"/>
        <v>0.86035000000000006</v>
      </c>
      <c r="AE337" s="6">
        <f t="shared" si="31"/>
        <v>1.5339999999999999E-2</v>
      </c>
      <c r="AF337" s="6">
        <f t="shared" si="31"/>
        <v>1.0490300000000001</v>
      </c>
      <c r="AG337" s="6">
        <f t="shared" si="31"/>
        <v>1.9838300000000002</v>
      </c>
      <c r="AH337" s="6">
        <f t="shared" si="31"/>
        <v>2.027E-2</v>
      </c>
      <c r="AI337" s="6">
        <f t="shared" si="31"/>
        <v>0.11253000000000001</v>
      </c>
      <c r="AJ337" s="6">
        <f t="shared" si="31"/>
        <v>0.89456999999999998</v>
      </c>
      <c r="AK337" s="6">
        <f t="shared" si="31"/>
        <v>9.5639999999999989E-2</v>
      </c>
      <c r="AL337" s="6">
        <f t="shared" si="31"/>
        <v>1.2663</v>
      </c>
      <c r="AM337" s="6">
        <f t="shared" si="31"/>
        <v>0.99731999999999998</v>
      </c>
      <c r="AN337" s="6">
        <f t="shared" si="31"/>
        <v>0.56403000000000025</v>
      </c>
      <c r="AO337" s="6">
        <f t="shared" si="31"/>
        <v>4.2300000000000003E-3</v>
      </c>
      <c r="AP337" s="6">
        <f t="shared" si="31"/>
        <v>0.84178999999999993</v>
      </c>
      <c r="AQ337" s="6">
        <f t="shared" si="31"/>
        <v>0.66498000000000002</v>
      </c>
      <c r="AR337" s="6">
        <f t="shared" si="31"/>
        <v>3.2643</v>
      </c>
      <c r="AS337" s="6">
        <f t="shared" si="31"/>
        <v>0.16506999999999999</v>
      </c>
      <c r="AT337" s="6">
        <f t="shared" si="31"/>
        <v>0</v>
      </c>
      <c r="AU337" s="6">
        <f t="shared" si="31"/>
        <v>1.3845499999999997</v>
      </c>
      <c r="AV337" s="6">
        <f t="shared" si="31"/>
        <v>1.8560000000000004E-2</v>
      </c>
      <c r="AW337" s="6">
        <f t="shared" si="31"/>
        <v>2.9600000000000001E-2</v>
      </c>
      <c r="AX337" s="6">
        <f t="shared" si="31"/>
        <v>0.14699999999999999</v>
      </c>
      <c r="AY337" s="6">
        <f t="shared" si="31"/>
        <v>0.21538999999999997</v>
      </c>
      <c r="AZ337" s="6">
        <f t="shared" si="31"/>
        <v>0.10553</v>
      </c>
      <c r="BA337" s="6">
        <f t="shared" si="31"/>
        <v>7.8530000000000016E-2</v>
      </c>
      <c r="BB337" s="6">
        <f t="shared" si="31"/>
        <v>0.16349</v>
      </c>
      <c r="BC337" s="6">
        <f t="shared" si="31"/>
        <v>0.14533000000000001</v>
      </c>
      <c r="BD337" s="6">
        <f t="shared" si="31"/>
        <v>0.25302000000000002</v>
      </c>
      <c r="BE337" s="6">
        <f t="shared" si="31"/>
        <v>1.0680499999999999</v>
      </c>
      <c r="BF337" s="6">
        <f t="shared" si="31"/>
        <v>2.2830400000000006</v>
      </c>
      <c r="BG337" s="6">
        <f t="shared" si="31"/>
        <v>0.14560999999999999</v>
      </c>
      <c r="BH337" s="6">
        <f t="shared" si="32"/>
        <v>0</v>
      </c>
      <c r="BI337" s="6">
        <f t="shared" si="32"/>
        <v>0</v>
      </c>
      <c r="BJ337" s="6">
        <f t="shared" si="32"/>
        <v>0.89812000000000014</v>
      </c>
      <c r="BK337" s="6">
        <f t="shared" si="32"/>
        <v>6.9909600000000012</v>
      </c>
      <c r="BL337" s="6">
        <f t="shared" si="32"/>
        <v>2.2801799999999997</v>
      </c>
      <c r="BM337" s="6">
        <f t="shared" si="32"/>
        <v>2.1148199999999999</v>
      </c>
      <c r="BN337" s="6">
        <f t="shared" si="32"/>
        <v>1.66923</v>
      </c>
      <c r="BO337" s="6">
        <f t="shared" si="32"/>
        <v>0.57716000000000001</v>
      </c>
      <c r="BP337" s="6">
        <f t="shared" si="32"/>
        <v>0.5690400000000001</v>
      </c>
      <c r="BQ337" s="6">
        <f t="shared" si="32"/>
        <v>0.12107999999999998</v>
      </c>
      <c r="BR337" s="6">
        <f t="shared" si="32"/>
        <v>1.3768399999999996</v>
      </c>
      <c r="BS337" s="6">
        <f t="shared" si="32"/>
        <v>0.45118000000000008</v>
      </c>
      <c r="BT337" s="6">
        <f t="shared" si="32"/>
        <v>3.7990000000000003E-2</v>
      </c>
      <c r="BU337" s="6">
        <f t="shared" si="32"/>
        <v>1.50115</v>
      </c>
      <c r="BV337" s="6">
        <f t="shared" si="32"/>
        <v>8.3599999999999994E-2</v>
      </c>
      <c r="BW337" s="6">
        <f t="shared" si="32"/>
        <v>0.61909000000000003</v>
      </c>
      <c r="BX337" s="6">
        <f t="shared" si="32"/>
        <v>0.87491000000000008</v>
      </c>
      <c r="BY337" s="6">
        <f t="shared" si="32"/>
        <v>0.67173999999999989</v>
      </c>
      <c r="BZ337" s="6">
        <f t="shared" si="32"/>
        <v>1.46418</v>
      </c>
      <c r="CA337" s="6">
        <f t="shared" si="32"/>
        <v>4.7297399999999996</v>
      </c>
      <c r="CB337" s="6">
        <f t="shared" si="32"/>
        <v>13.294309999999999</v>
      </c>
      <c r="CC337" s="6">
        <f t="shared" si="32"/>
        <v>0.9959800000000002</v>
      </c>
      <c r="CD337" s="6">
        <f t="shared" si="32"/>
        <v>1.1696800000000001</v>
      </c>
      <c r="CE337" s="6">
        <f t="shared" si="32"/>
        <v>5.3568800000000012</v>
      </c>
      <c r="CF337" s="6">
        <f t="shared" si="32"/>
        <v>1.79796</v>
      </c>
      <c r="CG337" s="6">
        <f t="shared" si="32"/>
        <v>8.6940000000000003E-2</v>
      </c>
      <c r="CH337" s="6">
        <f t="shared" si="32"/>
        <v>3.2081300000000001</v>
      </c>
      <c r="CI337" s="6">
        <f t="shared" si="32"/>
        <v>6.7310000000000009E-2</v>
      </c>
      <c r="CJ337" s="6">
        <f t="shared" si="32"/>
        <v>0.61215000000000008</v>
      </c>
      <c r="CK337" s="6">
        <f t="shared" si="32"/>
        <v>1E-3</v>
      </c>
      <c r="CL337" s="6">
        <f t="shared" si="32"/>
        <v>2.3429000000000002</v>
      </c>
      <c r="CM337" s="6">
        <f t="shared" si="32"/>
        <v>1.65127</v>
      </c>
      <c r="CN337" s="6">
        <f t="shared" si="32"/>
        <v>0.19091999999999995</v>
      </c>
      <c r="CO337" s="6">
        <f t="shared" si="32"/>
        <v>1.7999999999999999E-2</v>
      </c>
      <c r="CP337" s="6">
        <f t="shared" si="33"/>
        <v>8.6690000000000017E-2</v>
      </c>
      <c r="CQ337" s="6">
        <f t="shared" si="33"/>
        <v>0.14015</v>
      </c>
      <c r="CR337" s="6">
        <f t="shared" si="33"/>
        <v>2.1373200000000003</v>
      </c>
      <c r="CS337" s="6">
        <f t="shared" si="33"/>
        <v>0.77929999999999999</v>
      </c>
      <c r="CT337" s="6">
        <f t="shared" si="33"/>
        <v>1.8931900000000004</v>
      </c>
      <c r="CU337" s="6">
        <f t="shared" si="33"/>
        <v>0.89578999999999998</v>
      </c>
      <c r="CV337" s="6">
        <f t="shared" si="33"/>
        <v>1.02833</v>
      </c>
      <c r="CW337" s="6">
        <f t="shared" si="33"/>
        <v>1.2255799999999999</v>
      </c>
      <c r="CX337" s="6">
        <f t="shared" si="33"/>
        <v>2.1999999999999999E-2</v>
      </c>
      <c r="CY337" s="6">
        <f t="shared" si="33"/>
        <v>0.57815000000000005</v>
      </c>
      <c r="CZ337" s="6">
        <f t="shared" si="33"/>
        <v>0.14752999999999997</v>
      </c>
      <c r="DA337" s="6">
        <f t="shared" si="33"/>
        <v>0.7813199999999999</v>
      </c>
      <c r="DB337" s="6">
        <f t="shared" si="33"/>
        <v>0.33533999999999997</v>
      </c>
      <c r="DC337" s="6">
        <f t="shared" si="33"/>
        <v>0.21228999999999995</v>
      </c>
      <c r="DD337" s="6">
        <f t="shared" si="33"/>
        <v>3.363E-2</v>
      </c>
      <c r="DE337" s="6">
        <f t="shared" si="33"/>
        <v>9.6189999999999984E-2</v>
      </c>
      <c r="DF337" s="6">
        <f t="shared" si="33"/>
        <v>3.7128700000000014</v>
      </c>
      <c r="DG337" s="6">
        <f t="shared" si="33"/>
        <v>0.73637000000000008</v>
      </c>
      <c r="DH337" s="6">
        <f t="shared" si="33"/>
        <v>0.69019000000000008</v>
      </c>
      <c r="DI337" s="6">
        <f t="shared" si="33"/>
        <v>5.8340000000000003E-2</v>
      </c>
      <c r="DJ337" s="6">
        <f t="shared" si="33"/>
        <v>0.59513000000000005</v>
      </c>
      <c r="DK337" s="6">
        <f t="shared" si="33"/>
        <v>8.6166600000000013</v>
      </c>
      <c r="DL337" s="6">
        <f t="shared" ref="DL337:FW340" si="44">SUMIF($B$3:$B$331,$B337,DL$3:DL$331)/1000</f>
        <v>7.0119200000000017</v>
      </c>
      <c r="DM337" s="6">
        <f t="shared" si="44"/>
        <v>1.02075</v>
      </c>
      <c r="DN337" s="6">
        <f t="shared" si="44"/>
        <v>2.1284699999999996</v>
      </c>
      <c r="DO337" s="6">
        <f t="shared" si="44"/>
        <v>4.0023099999999996</v>
      </c>
      <c r="DP337" s="6">
        <f t="shared" si="44"/>
        <v>1.3791500000000005</v>
      </c>
      <c r="DQ337" s="6">
        <f t="shared" si="44"/>
        <v>0.50014999999999998</v>
      </c>
      <c r="DR337" s="6">
        <f t="shared" si="44"/>
        <v>6.8421499999999984</v>
      </c>
      <c r="DS337" s="6">
        <f t="shared" si="44"/>
        <v>0.49102000000000012</v>
      </c>
      <c r="DT337" s="6">
        <f t="shared" si="44"/>
        <v>3.1533299999999995</v>
      </c>
      <c r="DU337" s="6">
        <f t="shared" si="44"/>
        <v>7.3726299999999991</v>
      </c>
      <c r="DV337" s="6">
        <f t="shared" si="44"/>
        <v>1.41174</v>
      </c>
      <c r="DW337" s="6">
        <f t="shared" si="44"/>
        <v>3.4675000000000002</v>
      </c>
      <c r="DX337" s="6">
        <f t="shared" si="44"/>
        <v>3.9555799999999999</v>
      </c>
      <c r="DY337" s="6">
        <f t="shared" si="44"/>
        <v>1.2698499999999999</v>
      </c>
      <c r="DZ337" s="6">
        <f t="shared" si="44"/>
        <v>9.5204300000000046</v>
      </c>
      <c r="EA337" s="6">
        <f t="shared" si="44"/>
        <v>3.8714799999999996</v>
      </c>
      <c r="EB337" s="6">
        <f t="shared" si="44"/>
        <v>0.85142999999999991</v>
      </c>
      <c r="EC337" s="6">
        <f t="shared" si="44"/>
        <v>0.61736999999999997</v>
      </c>
      <c r="ED337" s="6">
        <f t="shared" si="44"/>
        <v>3.4001899999999994</v>
      </c>
      <c r="EE337" s="6">
        <f t="shared" si="44"/>
        <v>2.0980299999999992</v>
      </c>
      <c r="EF337" s="6">
        <f t="shared" si="44"/>
        <v>10.666350000000005</v>
      </c>
      <c r="EG337" s="6">
        <f t="shared" si="44"/>
        <v>1.5154499999999991</v>
      </c>
      <c r="EH337" s="6">
        <f t="shared" si="44"/>
        <v>1.7582300000000002</v>
      </c>
      <c r="EI337" s="6">
        <f t="shared" si="44"/>
        <v>1.5265199999999999</v>
      </c>
      <c r="EJ337" s="6">
        <f t="shared" si="44"/>
        <v>0.18652000000000002</v>
      </c>
      <c r="EK337" s="6">
        <f t="shared" si="44"/>
        <v>3.6913900000000006</v>
      </c>
      <c r="EL337" s="6">
        <f t="shared" si="44"/>
        <v>7.2589900000000016</v>
      </c>
      <c r="EM337" s="6">
        <f t="shared" si="44"/>
        <v>7.5999999999999998E-2</v>
      </c>
      <c r="EN337" s="6">
        <f t="shared" si="44"/>
        <v>6.7499999999999999E-3</v>
      </c>
      <c r="EO337" s="6">
        <f t="shared" si="44"/>
        <v>1.4460000000000001E-2</v>
      </c>
      <c r="EP337" s="6">
        <f t="shared" si="44"/>
        <v>0</v>
      </c>
      <c r="EQ337" s="6">
        <f t="shared" si="44"/>
        <v>5.271E-2</v>
      </c>
      <c r="ER337" s="6">
        <f t="shared" si="44"/>
        <v>0.49512999999999996</v>
      </c>
      <c r="ES337" s="6">
        <f t="shared" si="44"/>
        <v>11.897989999999998</v>
      </c>
      <c r="ET337" s="6">
        <f t="shared" si="44"/>
        <v>3.1974899999999993</v>
      </c>
      <c r="EU337" s="6">
        <f t="shared" si="44"/>
        <v>0.44738</v>
      </c>
      <c r="EV337" s="6">
        <f t="shared" si="44"/>
        <v>2.2755099999999997</v>
      </c>
      <c r="EW337" s="6">
        <f t="shared" si="44"/>
        <v>0.72446999999999984</v>
      </c>
      <c r="EX337" s="6">
        <f t="shared" si="44"/>
        <v>1.323E-2</v>
      </c>
      <c r="EY337" s="6">
        <f t="shared" si="44"/>
        <v>1.4369999999999999E-2</v>
      </c>
      <c r="EZ337" s="6">
        <f t="shared" si="44"/>
        <v>14.781419999999999</v>
      </c>
      <c r="FA337" s="6">
        <f t="shared" si="44"/>
        <v>3.3493499999999989</v>
      </c>
      <c r="FB337" s="6">
        <f t="shared" si="44"/>
        <v>7.1915800000000001</v>
      </c>
      <c r="FC337" s="6">
        <f t="shared" si="44"/>
        <v>0.97786000000000017</v>
      </c>
      <c r="FD337" s="6">
        <f t="shared" si="44"/>
        <v>1.9850000000000003E-2</v>
      </c>
      <c r="FE337" s="6">
        <f t="shared" si="44"/>
        <v>0.55809000000000009</v>
      </c>
      <c r="FF337" s="6">
        <f t="shared" si="44"/>
        <v>7.0949999999999985E-2</v>
      </c>
      <c r="FG337" s="6">
        <f t="shared" si="44"/>
        <v>4.53E-2</v>
      </c>
      <c r="FH337" s="6">
        <f t="shared" si="44"/>
        <v>0.10116</v>
      </c>
      <c r="FI337" s="6">
        <f t="shared" si="44"/>
        <v>2.0852199999999996</v>
      </c>
      <c r="FJ337" s="6">
        <f t="shared" si="44"/>
        <v>0.40587000000000001</v>
      </c>
      <c r="FK337" s="6">
        <f t="shared" si="44"/>
        <v>4.7499999999999999E-3</v>
      </c>
      <c r="FL337" s="6">
        <f t="shared" si="44"/>
        <v>0.29502999999999996</v>
      </c>
      <c r="FM337" s="6">
        <f t="shared" si="44"/>
        <v>7.0565799999999959</v>
      </c>
      <c r="FN337" s="6">
        <f t="shared" si="44"/>
        <v>4.4362699999999986</v>
      </c>
      <c r="FO337" s="6">
        <f t="shared" si="44"/>
        <v>6.7339999999999997E-2</v>
      </c>
      <c r="FP337" s="6">
        <f t="shared" si="44"/>
        <v>7.3884499999999997</v>
      </c>
      <c r="FQ337" s="6">
        <f t="shared" si="44"/>
        <v>6.5759999999999985E-2</v>
      </c>
      <c r="FR337" s="6">
        <f t="shared" si="44"/>
        <v>0.86380000000000012</v>
      </c>
      <c r="FS337" s="6">
        <f t="shared" si="44"/>
        <v>3.2288500000000004</v>
      </c>
      <c r="FT337" s="6">
        <f t="shared" si="44"/>
        <v>0.93915000000000004</v>
      </c>
      <c r="FU337" s="6">
        <f t="shared" si="44"/>
        <v>2.3601899999999998</v>
      </c>
      <c r="FV337" s="6">
        <f t="shared" si="44"/>
        <v>1.308E-2</v>
      </c>
      <c r="FW337" s="6">
        <f t="shared" si="44"/>
        <v>0.56077999999999983</v>
      </c>
      <c r="FX337" s="6">
        <f t="shared" si="43"/>
        <v>4.812149999999999</v>
      </c>
      <c r="FY337" s="6">
        <f t="shared" si="43"/>
        <v>2.1088800000000001</v>
      </c>
      <c r="FZ337" s="6">
        <f t="shared" si="43"/>
        <v>4.9230599999999995</v>
      </c>
      <c r="GA337" s="6">
        <f t="shared" si="43"/>
        <v>6.607370000000004</v>
      </c>
      <c r="GB337" s="6">
        <f t="shared" si="43"/>
        <v>0.95177</v>
      </c>
      <c r="GC337" s="6">
        <f t="shared" si="43"/>
        <v>3.5137700000000005</v>
      </c>
      <c r="GD337" s="6">
        <f t="shared" si="43"/>
        <v>5.1876500000000005</v>
      </c>
      <c r="GE337" s="6">
        <f t="shared" si="43"/>
        <v>1.1060200000000002</v>
      </c>
      <c r="GF337" s="6">
        <f t="shared" si="43"/>
        <v>0.79009000000000007</v>
      </c>
      <c r="GG337" s="6">
        <f t="shared" si="43"/>
        <v>0.54588000000000014</v>
      </c>
      <c r="GH337" s="6">
        <f t="shared" si="43"/>
        <v>1.2555299999999998</v>
      </c>
      <c r="GI337" s="6">
        <f t="shared" si="43"/>
        <v>0.14812000000000003</v>
      </c>
      <c r="GJ337" s="6">
        <f t="shared" si="43"/>
        <v>1.9256600000000001</v>
      </c>
      <c r="GK337" s="6">
        <f t="shared" si="43"/>
        <v>0.33811000000000002</v>
      </c>
      <c r="GL337" s="6">
        <f t="shared" si="43"/>
        <v>0.43213999999999991</v>
      </c>
      <c r="GM337" s="6">
        <f t="shared" si="43"/>
        <v>3.3995300000000008</v>
      </c>
      <c r="GN337" s="6">
        <f t="shared" si="43"/>
        <v>0.54281000000000001</v>
      </c>
      <c r="GO337" s="6">
        <f t="shared" si="43"/>
        <v>0.40178999999999998</v>
      </c>
      <c r="GP337" s="6">
        <f t="shared" si="43"/>
        <v>9.0340000000000004E-2</v>
      </c>
      <c r="GQ337" s="6">
        <f t="shared" si="43"/>
        <v>0.42218000000000006</v>
      </c>
      <c r="GR337" s="6">
        <f t="shared" si="43"/>
        <v>4.6109999999999998E-2</v>
      </c>
      <c r="GS337" s="6">
        <f t="shared" si="43"/>
        <v>7.8339999999999993E-2</v>
      </c>
      <c r="GT337" s="6">
        <f t="shared" si="43"/>
        <v>11.547979999999999</v>
      </c>
      <c r="GU337" s="6">
        <f t="shared" si="43"/>
        <v>0</v>
      </c>
      <c r="GV337" s="6">
        <f t="shared" si="43"/>
        <v>0.51354999999999995</v>
      </c>
      <c r="GW337" s="6">
        <f t="shared" si="35"/>
        <v>0.46951999999999999</v>
      </c>
      <c r="GX337" s="6">
        <f t="shared" si="35"/>
        <v>0.77298000000000011</v>
      </c>
      <c r="GY337" s="6">
        <f t="shared" si="35"/>
        <v>2.9240000000000002E-2</v>
      </c>
      <c r="GZ337" s="6">
        <f t="shared" si="35"/>
        <v>0.1351</v>
      </c>
      <c r="HA337" s="6">
        <f t="shared" si="35"/>
        <v>0.30563999999999997</v>
      </c>
      <c r="HB337" s="6">
        <f t="shared" si="35"/>
        <v>13.554590000000003</v>
      </c>
      <c r="HC337" s="6">
        <f t="shared" si="35"/>
        <v>0.92105000000000015</v>
      </c>
      <c r="HD337" s="6">
        <f t="shared" si="35"/>
        <v>0.48851000000000011</v>
      </c>
      <c r="HE337" s="6">
        <f t="shared" si="35"/>
        <v>0.52173000000000003</v>
      </c>
      <c r="HF337" s="6">
        <f t="shared" si="35"/>
        <v>0.75224000000000002</v>
      </c>
      <c r="HG337" s="6">
        <f t="shared" si="35"/>
        <v>3.4714900000000006</v>
      </c>
      <c r="HH337" s="6">
        <f t="shared" si="35"/>
        <v>0.20448</v>
      </c>
      <c r="HI337" s="6">
        <f t="shared" si="35"/>
        <v>0.21464999999999998</v>
      </c>
      <c r="HJ337" s="6">
        <f t="shared" si="35"/>
        <v>0.10432999999999999</v>
      </c>
      <c r="HK337" s="6">
        <f t="shared" si="35"/>
        <v>0.10751999999999999</v>
      </c>
      <c r="HL337" s="6">
        <f t="shared" si="35"/>
        <v>1.55358</v>
      </c>
      <c r="HM337" s="6">
        <f t="shared" si="35"/>
        <v>7.6590000000000005E-2</v>
      </c>
      <c r="HN337" s="6">
        <f t="shared" si="35"/>
        <v>1.5222199999999999</v>
      </c>
      <c r="HO337" s="6">
        <f t="shared" si="35"/>
        <v>7.4039599999999997</v>
      </c>
      <c r="HP337" s="6">
        <f t="shared" si="35"/>
        <v>2.8810499999999997</v>
      </c>
      <c r="HQ337" s="6">
        <f t="shared" si="35"/>
        <v>1.1261500000000004</v>
      </c>
      <c r="HR337" s="6">
        <f t="shared" si="35"/>
        <v>0.43084</v>
      </c>
      <c r="HS337" s="6">
        <f t="shared" si="35"/>
        <v>2.7988299999999988</v>
      </c>
      <c r="HT337" s="6">
        <f t="shared" si="35"/>
        <v>0.76562000000000008</v>
      </c>
      <c r="HU337" s="6">
        <f t="shared" si="35"/>
        <v>3.2003300000000001</v>
      </c>
      <c r="HV337" s="6">
        <f t="shared" si="35"/>
        <v>1.6672599999999997</v>
      </c>
      <c r="HW337" s="6">
        <f t="shared" si="35"/>
        <v>1.1761300000000003</v>
      </c>
      <c r="HX337" s="6">
        <f t="shared" si="35"/>
        <v>2.8939999999999997E-2</v>
      </c>
      <c r="HY337" s="6">
        <f t="shared" si="35"/>
        <v>0.69318000000000002</v>
      </c>
      <c r="HZ337" s="6">
        <f t="shared" si="35"/>
        <v>0.94402999999999992</v>
      </c>
      <c r="IA337" s="6">
        <f t="shared" si="35"/>
        <v>0.37685000000000002</v>
      </c>
      <c r="IB337" s="6">
        <f t="shared" si="35"/>
        <v>0.37104000000000004</v>
      </c>
      <c r="IC337" s="6">
        <f t="shared" ref="IC337:IJ337" si="45">SUMIF($B$3:$B$331,$B337,IC$3:IC$331)/1000</f>
        <v>0.68237000000000003</v>
      </c>
      <c r="ID337" s="6">
        <f t="shared" si="45"/>
        <v>8.3454800000000038</v>
      </c>
      <c r="IE337" s="26">
        <f t="shared" si="40"/>
        <v>392.5090800000001</v>
      </c>
      <c r="IF337" s="27">
        <f t="shared" si="41"/>
        <v>100.97836000000004</v>
      </c>
      <c r="IG337" s="27">
        <f t="shared" si="42"/>
        <v>291.53072000000009</v>
      </c>
      <c r="IH337" s="28">
        <f t="shared" si="45"/>
        <v>303.96817119999992</v>
      </c>
      <c r="II337" s="28">
        <f t="shared" si="45"/>
        <v>88.342573200000032</v>
      </c>
      <c r="IJ337" s="28">
        <f t="shared" si="45"/>
        <v>215.62559799999997</v>
      </c>
    </row>
    <row r="338" spans="1:244" s="4" customFormat="1" x14ac:dyDescent="0.2">
      <c r="B338" s="4">
        <v>38</v>
      </c>
      <c r="E338" s="6">
        <f t="shared" si="39"/>
        <v>0</v>
      </c>
      <c r="F338" s="6">
        <f t="shared" si="30"/>
        <v>2.0309999999999998E-2</v>
      </c>
      <c r="G338" s="6">
        <f t="shared" si="30"/>
        <v>0</v>
      </c>
      <c r="H338" s="6">
        <f t="shared" si="30"/>
        <v>0</v>
      </c>
      <c r="I338" s="6">
        <f t="shared" si="30"/>
        <v>0.18318000000000001</v>
      </c>
      <c r="J338" s="6">
        <f t="shared" si="30"/>
        <v>3.6060000000000002E-2</v>
      </c>
      <c r="K338" s="6">
        <f t="shared" si="30"/>
        <v>0.57695999999999992</v>
      </c>
      <c r="L338" s="6">
        <f t="shared" si="30"/>
        <v>1E-3</v>
      </c>
      <c r="M338" s="6">
        <f t="shared" si="30"/>
        <v>9.7100000000000016E-3</v>
      </c>
      <c r="N338" s="6">
        <f t="shared" si="30"/>
        <v>0.25802999999999998</v>
      </c>
      <c r="O338" s="6">
        <f t="shared" si="30"/>
        <v>1.2500100000000001</v>
      </c>
      <c r="P338" s="6">
        <f t="shared" si="30"/>
        <v>0.12224999999999998</v>
      </c>
      <c r="Q338" s="6">
        <f t="shared" si="30"/>
        <v>2.1909999999999999E-2</v>
      </c>
      <c r="R338" s="6">
        <f t="shared" si="30"/>
        <v>2.2630000000000004E-2</v>
      </c>
      <c r="S338" s="6">
        <f t="shared" si="30"/>
        <v>0</v>
      </c>
      <c r="T338" s="6">
        <f t="shared" si="30"/>
        <v>0</v>
      </c>
      <c r="U338" s="6">
        <f t="shared" si="30"/>
        <v>1.3440000000000001E-2</v>
      </c>
      <c r="V338" s="6">
        <f t="shared" si="30"/>
        <v>2.546E-2</v>
      </c>
      <c r="W338" s="6">
        <f t="shared" si="30"/>
        <v>0.10041</v>
      </c>
      <c r="X338" s="6">
        <f t="shared" si="30"/>
        <v>1.01831</v>
      </c>
      <c r="Y338" s="6">
        <f t="shared" si="30"/>
        <v>1.8890000000000001E-2</v>
      </c>
      <c r="Z338" s="6">
        <f t="shared" si="30"/>
        <v>9.6860000000000002E-2</v>
      </c>
      <c r="AA338" s="6">
        <f t="shared" si="30"/>
        <v>0.17585000000000001</v>
      </c>
      <c r="AB338" s="6">
        <f t="shared" si="31"/>
        <v>0.28216000000000002</v>
      </c>
      <c r="AC338" s="6">
        <f t="shared" si="31"/>
        <v>2.8119999999999999E-2</v>
      </c>
      <c r="AD338" s="6">
        <f t="shared" si="31"/>
        <v>0.37613000000000008</v>
      </c>
      <c r="AE338" s="6">
        <f t="shared" si="31"/>
        <v>0.10847</v>
      </c>
      <c r="AF338" s="6">
        <f t="shared" si="31"/>
        <v>0.16353000000000004</v>
      </c>
      <c r="AG338" s="6">
        <f t="shared" si="31"/>
        <v>0.18320000000000003</v>
      </c>
      <c r="AH338" s="6">
        <f t="shared" si="31"/>
        <v>1E-3</v>
      </c>
      <c r="AI338" s="6">
        <f t="shared" si="31"/>
        <v>2E-3</v>
      </c>
      <c r="AJ338" s="6">
        <f t="shared" si="31"/>
        <v>1.66133</v>
      </c>
      <c r="AK338" s="6">
        <f t="shared" si="31"/>
        <v>2.6069999999999999E-2</v>
      </c>
      <c r="AL338" s="6">
        <f t="shared" si="31"/>
        <v>8.2350000000000007E-2</v>
      </c>
      <c r="AM338" s="6">
        <f t="shared" si="31"/>
        <v>1.8100000000000002E-2</v>
      </c>
      <c r="AN338" s="6">
        <f t="shared" si="31"/>
        <v>5.5489999999999998E-2</v>
      </c>
      <c r="AO338" s="6">
        <f t="shared" si="31"/>
        <v>0</v>
      </c>
      <c r="AP338" s="6">
        <f t="shared" si="31"/>
        <v>0.02</v>
      </c>
      <c r="AQ338" s="6">
        <f t="shared" si="31"/>
        <v>2.947E-2</v>
      </c>
      <c r="AR338" s="6">
        <f t="shared" si="31"/>
        <v>0.56345000000000001</v>
      </c>
      <c r="AS338" s="6">
        <f t="shared" si="31"/>
        <v>3.1529999999999996E-2</v>
      </c>
      <c r="AT338" s="6">
        <f t="shared" si="31"/>
        <v>9.2369999999999994E-2</v>
      </c>
      <c r="AU338" s="6">
        <f t="shared" si="31"/>
        <v>0.31551000000000001</v>
      </c>
      <c r="AV338" s="6">
        <f t="shared" si="31"/>
        <v>1.0800000000000001E-2</v>
      </c>
      <c r="AW338" s="6">
        <f t="shared" si="31"/>
        <v>1E-3</v>
      </c>
      <c r="AX338" s="6">
        <f t="shared" si="31"/>
        <v>9.4070000000000001E-2</v>
      </c>
      <c r="AY338" s="6">
        <f t="shared" si="31"/>
        <v>8.8069999999999996E-2</v>
      </c>
      <c r="AZ338" s="6">
        <f t="shared" si="31"/>
        <v>7.415999999999999E-2</v>
      </c>
      <c r="BA338" s="6">
        <f t="shared" si="31"/>
        <v>5.2900000000000004E-3</v>
      </c>
      <c r="BB338" s="6">
        <f t="shared" si="31"/>
        <v>0.39629999999999993</v>
      </c>
      <c r="BC338" s="6">
        <f t="shared" si="31"/>
        <v>3.5000000000000001E-3</v>
      </c>
      <c r="BD338" s="6">
        <f t="shared" si="31"/>
        <v>0</v>
      </c>
      <c r="BE338" s="6">
        <f t="shared" si="31"/>
        <v>0.33341999999999994</v>
      </c>
      <c r="BF338" s="6">
        <f t="shared" si="31"/>
        <v>0.91598000000000013</v>
      </c>
      <c r="BG338" s="6">
        <f t="shared" si="31"/>
        <v>4.3650000000000001E-2</v>
      </c>
      <c r="BH338" s="6">
        <f t="shared" si="32"/>
        <v>0.01</v>
      </c>
      <c r="BI338" s="6">
        <f t="shared" si="32"/>
        <v>0</v>
      </c>
      <c r="BJ338" s="6">
        <f t="shared" si="32"/>
        <v>0.15893000000000002</v>
      </c>
      <c r="BK338" s="6">
        <f t="shared" si="32"/>
        <v>1.2267799999999998</v>
      </c>
      <c r="BL338" s="6">
        <f t="shared" si="32"/>
        <v>0.16522000000000003</v>
      </c>
      <c r="BM338" s="6">
        <f t="shared" si="32"/>
        <v>0.19715999999999997</v>
      </c>
      <c r="BN338" s="6">
        <f t="shared" si="32"/>
        <v>0.14004999999999998</v>
      </c>
      <c r="BO338" s="6">
        <f t="shared" si="32"/>
        <v>1E-3</v>
      </c>
      <c r="BP338" s="6">
        <f t="shared" si="32"/>
        <v>5.9069999999999991E-2</v>
      </c>
      <c r="BQ338" s="6">
        <f t="shared" si="32"/>
        <v>1E-3</v>
      </c>
      <c r="BR338" s="6">
        <f t="shared" si="32"/>
        <v>8.4640000000000007E-2</v>
      </c>
      <c r="BS338" s="6">
        <f t="shared" si="32"/>
        <v>6.2809999999999991E-2</v>
      </c>
      <c r="BT338" s="6">
        <f t="shared" si="32"/>
        <v>7.0000000000000001E-3</v>
      </c>
      <c r="BU338" s="6">
        <f t="shared" si="32"/>
        <v>0.35738000000000003</v>
      </c>
      <c r="BV338" s="6">
        <f t="shared" si="32"/>
        <v>0</v>
      </c>
      <c r="BW338" s="6">
        <f t="shared" si="32"/>
        <v>0.12792999999999999</v>
      </c>
      <c r="BX338" s="6">
        <f t="shared" si="32"/>
        <v>1.559E-2</v>
      </c>
      <c r="BY338" s="6">
        <f t="shared" si="32"/>
        <v>0.14112</v>
      </c>
      <c r="BZ338" s="6">
        <f t="shared" si="32"/>
        <v>0.25417000000000001</v>
      </c>
      <c r="CA338" s="6">
        <f t="shared" si="32"/>
        <v>0.35804999999999998</v>
      </c>
      <c r="CB338" s="6">
        <f t="shared" si="32"/>
        <v>1.5682000000000003</v>
      </c>
      <c r="CC338" s="6">
        <f t="shared" si="32"/>
        <v>0.28852</v>
      </c>
      <c r="CD338" s="6">
        <f t="shared" si="32"/>
        <v>0.11871999999999999</v>
      </c>
      <c r="CE338" s="6">
        <f t="shared" si="32"/>
        <v>2.5889699999999998</v>
      </c>
      <c r="CF338" s="6">
        <f t="shared" si="32"/>
        <v>1.17181</v>
      </c>
      <c r="CG338" s="6">
        <f t="shared" si="32"/>
        <v>0</v>
      </c>
      <c r="CH338" s="6">
        <f t="shared" si="32"/>
        <v>0.47699999999999998</v>
      </c>
      <c r="CI338" s="6">
        <f t="shared" si="32"/>
        <v>1.4839999999999997E-2</v>
      </c>
      <c r="CJ338" s="6">
        <f t="shared" si="32"/>
        <v>0</v>
      </c>
      <c r="CK338" s="6">
        <f t="shared" si="32"/>
        <v>4.0000000000000001E-3</v>
      </c>
      <c r="CL338" s="6">
        <f t="shared" si="32"/>
        <v>8.5529999999999995E-2</v>
      </c>
      <c r="CM338" s="6">
        <f t="shared" si="32"/>
        <v>0.13994000000000001</v>
      </c>
      <c r="CN338" s="6">
        <f t="shared" si="32"/>
        <v>1.6439999999999996E-2</v>
      </c>
      <c r="CO338" s="6">
        <f t="shared" si="32"/>
        <v>5.0000000000000001E-3</v>
      </c>
      <c r="CP338" s="6">
        <f t="shared" si="33"/>
        <v>4.9399999999999999E-2</v>
      </c>
      <c r="CQ338" s="6">
        <f t="shared" si="33"/>
        <v>0</v>
      </c>
      <c r="CR338" s="6">
        <f t="shared" si="33"/>
        <v>0.16902</v>
      </c>
      <c r="CS338" s="6">
        <f t="shared" si="33"/>
        <v>0.12071</v>
      </c>
      <c r="CT338" s="6">
        <f t="shared" si="33"/>
        <v>1.1702900000000003</v>
      </c>
      <c r="CU338" s="6">
        <f t="shared" si="33"/>
        <v>0.45263999999999999</v>
      </c>
      <c r="CV338" s="6">
        <f t="shared" si="33"/>
        <v>0.30886999999999998</v>
      </c>
      <c r="CW338" s="6">
        <f t="shared" si="33"/>
        <v>0.20692000000000002</v>
      </c>
      <c r="CX338" s="6">
        <f t="shared" si="33"/>
        <v>4.863E-2</v>
      </c>
      <c r="CY338" s="6">
        <f t="shared" si="33"/>
        <v>0.37939000000000001</v>
      </c>
      <c r="CZ338" s="6">
        <f t="shared" si="33"/>
        <v>0.11040000000000001</v>
      </c>
      <c r="DA338" s="6">
        <f t="shared" si="33"/>
        <v>0.41572000000000003</v>
      </c>
      <c r="DB338" s="6">
        <f t="shared" si="33"/>
        <v>0.13942000000000002</v>
      </c>
      <c r="DC338" s="6">
        <f t="shared" si="33"/>
        <v>0.21546999999999997</v>
      </c>
      <c r="DD338" s="6">
        <f t="shared" si="33"/>
        <v>3.9E-2</v>
      </c>
      <c r="DE338" s="6">
        <f t="shared" si="33"/>
        <v>9.8300000000000002E-3</v>
      </c>
      <c r="DF338" s="6">
        <f t="shared" si="33"/>
        <v>1.19286</v>
      </c>
      <c r="DG338" s="6">
        <f t="shared" si="33"/>
        <v>3.5129999999999995E-2</v>
      </c>
      <c r="DH338" s="6">
        <f t="shared" si="33"/>
        <v>9.3939999999999996E-2</v>
      </c>
      <c r="DI338" s="6">
        <f t="shared" si="33"/>
        <v>3.1330000000000004E-2</v>
      </c>
      <c r="DJ338" s="6">
        <f t="shared" si="33"/>
        <v>0.20626</v>
      </c>
      <c r="DK338" s="6">
        <f t="shared" si="33"/>
        <v>2.4216599999999993</v>
      </c>
      <c r="DL338" s="6">
        <f t="shared" si="44"/>
        <v>2.3155400000000004</v>
      </c>
      <c r="DM338" s="6">
        <f t="shared" si="44"/>
        <v>0.28988999999999998</v>
      </c>
      <c r="DN338" s="6">
        <f t="shared" si="44"/>
        <v>0.51158999999999988</v>
      </c>
      <c r="DO338" s="6">
        <f t="shared" si="44"/>
        <v>1.5246900000000003</v>
      </c>
      <c r="DP338" s="6">
        <f t="shared" si="44"/>
        <v>0.47255000000000008</v>
      </c>
      <c r="DQ338" s="6">
        <f t="shared" si="44"/>
        <v>7.2080000000000005E-2</v>
      </c>
      <c r="DR338" s="6">
        <f t="shared" si="44"/>
        <v>1.60755</v>
      </c>
      <c r="DS338" s="6">
        <f t="shared" si="44"/>
        <v>0.16829999999999998</v>
      </c>
      <c r="DT338" s="6">
        <f t="shared" si="44"/>
        <v>2.5972400000000007</v>
      </c>
      <c r="DU338" s="6">
        <f t="shared" si="44"/>
        <v>0.59829999999999994</v>
      </c>
      <c r="DV338" s="6">
        <f t="shared" si="44"/>
        <v>0.24260999999999999</v>
      </c>
      <c r="DW338" s="6">
        <f t="shared" si="44"/>
        <v>0.4514200000000001</v>
      </c>
      <c r="DX338" s="6">
        <f t="shared" si="44"/>
        <v>0.9629399999999998</v>
      </c>
      <c r="DY338" s="6">
        <f t="shared" si="44"/>
        <v>0.14141999999999999</v>
      </c>
      <c r="DZ338" s="6">
        <f t="shared" si="44"/>
        <v>3.4203000000000001</v>
      </c>
      <c r="EA338" s="6">
        <f t="shared" si="44"/>
        <v>1.42604</v>
      </c>
      <c r="EB338" s="6">
        <f t="shared" si="44"/>
        <v>0.25608000000000003</v>
      </c>
      <c r="EC338" s="6">
        <f t="shared" si="44"/>
        <v>0.16144</v>
      </c>
      <c r="ED338" s="6">
        <f t="shared" si="44"/>
        <v>1.0000799999999999</v>
      </c>
      <c r="EE338" s="6">
        <f t="shared" si="44"/>
        <v>0.56804000000000021</v>
      </c>
      <c r="EF338" s="6">
        <f t="shared" si="44"/>
        <v>3.4811700000000005</v>
      </c>
      <c r="EG338" s="6">
        <f t="shared" si="44"/>
        <v>0.7162200000000003</v>
      </c>
      <c r="EH338" s="6">
        <f t="shared" si="44"/>
        <v>0.28199999999999997</v>
      </c>
      <c r="EI338" s="6">
        <f t="shared" si="44"/>
        <v>2.511E-2</v>
      </c>
      <c r="EJ338" s="6">
        <f t="shared" si="44"/>
        <v>2E-3</v>
      </c>
      <c r="EK338" s="6">
        <f t="shared" si="44"/>
        <v>0.34812000000000004</v>
      </c>
      <c r="EL338" s="6">
        <f t="shared" si="44"/>
        <v>1.4628299999999996</v>
      </c>
      <c r="EM338" s="6">
        <f t="shared" si="44"/>
        <v>2.1579999999999998E-2</v>
      </c>
      <c r="EN338" s="6">
        <f t="shared" si="44"/>
        <v>2.0989999999999998E-2</v>
      </c>
      <c r="EO338" s="6">
        <f t="shared" si="44"/>
        <v>0</v>
      </c>
      <c r="EP338" s="6">
        <f t="shared" si="44"/>
        <v>4.8499999999999993E-3</v>
      </c>
      <c r="EQ338" s="6">
        <f t="shared" si="44"/>
        <v>0</v>
      </c>
      <c r="ER338" s="6">
        <f t="shared" si="44"/>
        <v>0.22908999999999999</v>
      </c>
      <c r="ES338" s="6">
        <f t="shared" si="44"/>
        <v>0.92142000000000024</v>
      </c>
      <c r="ET338" s="6">
        <f t="shared" si="44"/>
        <v>0.66475000000000006</v>
      </c>
      <c r="EU338" s="6">
        <f t="shared" si="44"/>
        <v>4.9769999999999995E-2</v>
      </c>
      <c r="EV338" s="6">
        <f t="shared" si="44"/>
        <v>0.36968000000000001</v>
      </c>
      <c r="EW338" s="6">
        <f t="shared" si="44"/>
        <v>0.30901999999999996</v>
      </c>
      <c r="EX338" s="6">
        <f t="shared" si="44"/>
        <v>2.5400000000000002E-3</v>
      </c>
      <c r="EY338" s="6">
        <f t="shared" si="44"/>
        <v>4.3889999999999998E-2</v>
      </c>
      <c r="EZ338" s="6">
        <f t="shared" si="44"/>
        <v>5.0899300000000016</v>
      </c>
      <c r="FA338" s="6">
        <f t="shared" si="44"/>
        <v>0.69603000000000015</v>
      </c>
      <c r="FB338" s="6">
        <f t="shared" si="44"/>
        <v>2.5974499999999994</v>
      </c>
      <c r="FC338" s="6">
        <f t="shared" si="44"/>
        <v>7.2279999999999997E-2</v>
      </c>
      <c r="FD338" s="6">
        <f t="shared" si="44"/>
        <v>1E-3</v>
      </c>
      <c r="FE338" s="6">
        <f t="shared" si="44"/>
        <v>8.8779999999999998E-2</v>
      </c>
      <c r="FF338" s="6">
        <f t="shared" si="44"/>
        <v>5.0000000000000001E-3</v>
      </c>
      <c r="FG338" s="6">
        <f t="shared" si="44"/>
        <v>7.6099999999999996E-3</v>
      </c>
      <c r="FH338" s="6">
        <f t="shared" si="44"/>
        <v>0</v>
      </c>
      <c r="FI338" s="6">
        <f t="shared" si="44"/>
        <v>0.10775</v>
      </c>
      <c r="FJ338" s="6">
        <f t="shared" si="44"/>
        <v>0</v>
      </c>
      <c r="FK338" s="6">
        <f t="shared" si="44"/>
        <v>0</v>
      </c>
      <c r="FL338" s="6">
        <f t="shared" si="44"/>
        <v>4.5169999999999995E-2</v>
      </c>
      <c r="FM338" s="6">
        <f t="shared" si="44"/>
        <v>0.56108999999999987</v>
      </c>
      <c r="FN338" s="6">
        <f t="shared" si="44"/>
        <v>0.6912600000000001</v>
      </c>
      <c r="FO338" s="6">
        <f t="shared" si="44"/>
        <v>1.7099999999999997E-2</v>
      </c>
      <c r="FP338" s="6">
        <f t="shared" si="44"/>
        <v>1.5412000000000003</v>
      </c>
      <c r="FQ338" s="6">
        <f t="shared" si="44"/>
        <v>1.1480000000000001E-2</v>
      </c>
      <c r="FR338" s="6">
        <f t="shared" si="44"/>
        <v>1.6460000000000002E-2</v>
      </c>
      <c r="FS338" s="6">
        <f t="shared" si="44"/>
        <v>4.301E-2</v>
      </c>
      <c r="FT338" s="6">
        <f t="shared" si="44"/>
        <v>0.17194000000000001</v>
      </c>
      <c r="FU338" s="6">
        <f t="shared" si="44"/>
        <v>0.76295000000000013</v>
      </c>
      <c r="FV338" s="6">
        <f t="shared" si="44"/>
        <v>0</v>
      </c>
      <c r="FW338" s="6">
        <f t="shared" si="44"/>
        <v>0.15567999999999999</v>
      </c>
      <c r="FX338" s="6">
        <f t="shared" si="43"/>
        <v>1.24261</v>
      </c>
      <c r="FY338" s="6">
        <f t="shared" si="43"/>
        <v>0.48541000000000001</v>
      </c>
      <c r="FZ338" s="6">
        <f t="shared" si="43"/>
        <v>0.99963000000000002</v>
      </c>
      <c r="GA338" s="6">
        <f t="shared" si="43"/>
        <v>1.4051600000000002</v>
      </c>
      <c r="GB338" s="6">
        <f t="shared" si="43"/>
        <v>2.9029999999999997E-2</v>
      </c>
      <c r="GC338" s="6">
        <f t="shared" si="43"/>
        <v>0.39906000000000003</v>
      </c>
      <c r="GD338" s="6">
        <f t="shared" si="43"/>
        <v>1.4262599999999999</v>
      </c>
      <c r="GE338" s="6">
        <f t="shared" si="43"/>
        <v>0.1754</v>
      </c>
      <c r="GF338" s="6">
        <f t="shared" si="43"/>
        <v>0.1361</v>
      </c>
      <c r="GG338" s="6">
        <f t="shared" si="43"/>
        <v>1.848E-2</v>
      </c>
      <c r="GH338" s="6">
        <f t="shared" si="43"/>
        <v>0.14310000000000003</v>
      </c>
      <c r="GI338" s="6">
        <f t="shared" si="43"/>
        <v>1.9429999999999999E-2</v>
      </c>
      <c r="GJ338" s="6">
        <f t="shared" si="43"/>
        <v>0.21538000000000004</v>
      </c>
      <c r="GK338" s="6">
        <f t="shared" si="43"/>
        <v>6.6879999999999995E-2</v>
      </c>
      <c r="GL338" s="6">
        <f t="shared" si="43"/>
        <v>4.3879999999999995E-2</v>
      </c>
      <c r="GM338" s="6">
        <f t="shared" si="43"/>
        <v>0.61538999999999999</v>
      </c>
      <c r="GN338" s="6">
        <f t="shared" si="43"/>
        <v>0.11569</v>
      </c>
      <c r="GO338" s="6">
        <f t="shared" si="43"/>
        <v>1.5509999999999999E-2</v>
      </c>
      <c r="GP338" s="6">
        <f t="shared" si="43"/>
        <v>2.3329999999999997E-2</v>
      </c>
      <c r="GQ338" s="6">
        <f t="shared" si="43"/>
        <v>0.14907999999999999</v>
      </c>
      <c r="GR338" s="6">
        <f t="shared" si="43"/>
        <v>0</v>
      </c>
      <c r="GS338" s="6">
        <f t="shared" si="43"/>
        <v>1E-3</v>
      </c>
      <c r="GT338" s="6">
        <f t="shared" si="43"/>
        <v>2.0697000000000001</v>
      </c>
      <c r="GU338" s="6">
        <f t="shared" si="43"/>
        <v>0</v>
      </c>
      <c r="GV338" s="6">
        <f t="shared" si="43"/>
        <v>0.11906</v>
      </c>
      <c r="GW338" s="6">
        <f t="shared" si="43"/>
        <v>6.2890000000000001E-2</v>
      </c>
      <c r="GX338" s="6">
        <f t="shared" si="43"/>
        <v>0.20622000000000001</v>
      </c>
      <c r="GY338" s="6">
        <f t="shared" si="43"/>
        <v>2E-3</v>
      </c>
      <c r="GZ338" s="6">
        <f t="shared" si="43"/>
        <v>0.16237000000000001</v>
      </c>
      <c r="HA338" s="6">
        <f t="shared" si="43"/>
        <v>3.1129999999999998E-2</v>
      </c>
      <c r="HB338" s="6">
        <f t="shared" si="43"/>
        <v>1.9657800000000005</v>
      </c>
      <c r="HC338" s="6">
        <f t="shared" si="43"/>
        <v>0.16495999999999997</v>
      </c>
      <c r="HD338" s="6">
        <f t="shared" si="43"/>
        <v>8.7160000000000015E-2</v>
      </c>
      <c r="HE338" s="6">
        <f t="shared" si="43"/>
        <v>4.6679999999999999E-2</v>
      </c>
      <c r="HF338" s="6">
        <f t="shared" si="43"/>
        <v>7.0820000000000008E-2</v>
      </c>
      <c r="HG338" s="6">
        <f t="shared" si="43"/>
        <v>0.64309999999999989</v>
      </c>
      <c r="HH338" s="6">
        <f t="shared" si="43"/>
        <v>5.6849999999999998E-2</v>
      </c>
      <c r="HI338" s="6">
        <f t="shared" si="43"/>
        <v>0</v>
      </c>
      <c r="HJ338" s="6">
        <f t="shared" si="43"/>
        <v>2.5400000000000002E-3</v>
      </c>
      <c r="HK338" s="6">
        <f t="shared" si="43"/>
        <v>1E-3</v>
      </c>
      <c r="HL338" s="6">
        <f t="shared" si="43"/>
        <v>0.40677999999999997</v>
      </c>
      <c r="HM338" s="6">
        <f t="shared" si="43"/>
        <v>1.554E-2</v>
      </c>
      <c r="HN338" s="6">
        <f t="shared" si="43"/>
        <v>0.33693000000000001</v>
      </c>
      <c r="HO338" s="6">
        <f t="shared" si="43"/>
        <v>1.6799200000000001</v>
      </c>
      <c r="HP338" s="6">
        <f t="shared" si="43"/>
        <v>0.55546999999999991</v>
      </c>
      <c r="HQ338" s="6">
        <f t="shared" si="43"/>
        <v>8.8639999999999997E-2</v>
      </c>
      <c r="HR338" s="6">
        <f t="shared" si="43"/>
        <v>8.199999999999999E-3</v>
      </c>
      <c r="HS338" s="6">
        <f t="shared" si="43"/>
        <v>1.90425</v>
      </c>
      <c r="HT338" s="6">
        <f t="shared" si="43"/>
        <v>3.6580000000000001E-2</v>
      </c>
      <c r="HU338" s="6">
        <f t="shared" si="43"/>
        <v>0.27327999999999997</v>
      </c>
      <c r="HV338" s="6">
        <f t="shared" si="43"/>
        <v>0.72490999999999994</v>
      </c>
      <c r="HW338" s="6">
        <f t="shared" si="43"/>
        <v>0.11652</v>
      </c>
      <c r="HX338" s="6">
        <f t="shared" si="43"/>
        <v>1.225E-2</v>
      </c>
      <c r="HY338" s="6">
        <f t="shared" si="43"/>
        <v>0.24642999999999998</v>
      </c>
      <c r="HZ338" s="6">
        <f t="shared" si="43"/>
        <v>0.22570000000000001</v>
      </c>
      <c r="IA338" s="6">
        <f t="shared" si="43"/>
        <v>0.25419000000000003</v>
      </c>
      <c r="IB338" s="6">
        <f t="shared" si="43"/>
        <v>4.4240000000000002E-2</v>
      </c>
      <c r="IC338" s="6">
        <f t="shared" si="43"/>
        <v>0.20311999999999999</v>
      </c>
      <c r="ID338" s="6">
        <f t="shared" si="43"/>
        <v>3.2604600000000001</v>
      </c>
      <c r="IE338" s="26">
        <f t="shared" si="40"/>
        <v>91.859329999999943</v>
      </c>
      <c r="IF338" s="27">
        <f t="shared" si="41"/>
        <v>23.610229999999998</v>
      </c>
      <c r="IG338" s="27">
        <f t="shared" si="42"/>
        <v>68.249099999999942</v>
      </c>
      <c r="IH338" s="28">
        <f t="shared" si="43"/>
        <v>83.28128959999998</v>
      </c>
      <c r="II338" s="28">
        <f t="shared" si="43"/>
        <v>22.6505796</v>
      </c>
      <c r="IJ338" s="28">
        <f t="shared" si="43"/>
        <v>60.630709999999986</v>
      </c>
    </row>
    <row r="339" spans="1:244" s="4" customFormat="1" x14ac:dyDescent="0.2">
      <c r="B339" s="4">
        <v>39</v>
      </c>
      <c r="E339" s="6">
        <f t="shared" si="39"/>
        <v>0.60646</v>
      </c>
      <c r="F339" s="6">
        <f t="shared" si="30"/>
        <v>3.6499999999999998E-2</v>
      </c>
      <c r="G339" s="6">
        <f t="shared" si="30"/>
        <v>2.3390000000000001E-2</v>
      </c>
      <c r="H339" s="6">
        <f t="shared" si="30"/>
        <v>0.15789999999999998</v>
      </c>
      <c r="I339" s="6">
        <f t="shared" si="30"/>
        <v>0.71699999999999997</v>
      </c>
      <c r="J339" s="6">
        <f t="shared" si="30"/>
        <v>0</v>
      </c>
      <c r="K339" s="6">
        <f t="shared" si="30"/>
        <v>1.4173899999999999</v>
      </c>
      <c r="L339" s="6">
        <f t="shared" si="30"/>
        <v>0.76307999999999998</v>
      </c>
      <c r="M339" s="6">
        <f t="shared" si="30"/>
        <v>4.0899999999999999E-2</v>
      </c>
      <c r="N339" s="6">
        <f t="shared" si="30"/>
        <v>0.16059000000000001</v>
      </c>
      <c r="O339" s="6">
        <f t="shared" si="30"/>
        <v>1.9471899999999998</v>
      </c>
      <c r="P339" s="6">
        <f t="shared" si="30"/>
        <v>0.19537000000000004</v>
      </c>
      <c r="Q339" s="6">
        <f t="shared" si="30"/>
        <v>7.8479999999999994E-2</v>
      </c>
      <c r="R339" s="6">
        <f t="shared" si="30"/>
        <v>0.59150000000000003</v>
      </c>
      <c r="S339" s="6">
        <f t="shared" si="30"/>
        <v>0</v>
      </c>
      <c r="T339" s="6">
        <f t="shared" si="30"/>
        <v>0</v>
      </c>
      <c r="U339" s="6">
        <f t="shared" si="30"/>
        <v>1.5890000000000001E-2</v>
      </c>
      <c r="V339" s="6">
        <f t="shared" si="30"/>
        <v>3.3950000000000001E-2</v>
      </c>
      <c r="W339" s="6">
        <f t="shared" si="30"/>
        <v>0.35749000000000003</v>
      </c>
      <c r="X339" s="6">
        <f t="shared" si="30"/>
        <v>0.44761000000000001</v>
      </c>
      <c r="Y339" s="6">
        <f t="shared" si="30"/>
        <v>5.7599999999999995E-3</v>
      </c>
      <c r="Z339" s="6">
        <f t="shared" si="30"/>
        <v>0.10136999999999999</v>
      </c>
      <c r="AA339" s="6">
        <f t="shared" si="30"/>
        <v>2.189E-2</v>
      </c>
      <c r="AB339" s="6">
        <f t="shared" si="31"/>
        <v>0.2792</v>
      </c>
      <c r="AC339" s="6">
        <f t="shared" si="31"/>
        <v>4.7730000000000002E-2</v>
      </c>
      <c r="AD339" s="6">
        <f t="shared" si="31"/>
        <v>0.56288000000000016</v>
      </c>
      <c r="AE339" s="6">
        <f t="shared" si="31"/>
        <v>0</v>
      </c>
      <c r="AF339" s="6">
        <f t="shared" si="31"/>
        <v>0.46052000000000004</v>
      </c>
      <c r="AG339" s="6">
        <f t="shared" si="31"/>
        <v>0.36157</v>
      </c>
      <c r="AH339" s="6">
        <f t="shared" si="31"/>
        <v>1E-3</v>
      </c>
      <c r="AI339" s="6">
        <f t="shared" si="31"/>
        <v>9.9650000000000002E-2</v>
      </c>
      <c r="AJ339" s="6">
        <f t="shared" si="31"/>
        <v>1.5916400000000002</v>
      </c>
      <c r="AK339" s="6">
        <f t="shared" si="31"/>
        <v>8.8439999999999991E-2</v>
      </c>
      <c r="AL339" s="6">
        <f t="shared" si="31"/>
        <v>8.1750000000000003E-2</v>
      </c>
      <c r="AM339" s="6">
        <f t="shared" si="31"/>
        <v>0.1479</v>
      </c>
      <c r="AN339" s="6">
        <f t="shared" si="31"/>
        <v>0.23141000000000003</v>
      </c>
      <c r="AO339" s="6">
        <f t="shared" si="31"/>
        <v>0</v>
      </c>
      <c r="AP339" s="6">
        <f t="shared" si="31"/>
        <v>0</v>
      </c>
      <c r="AQ339" s="6">
        <f t="shared" si="31"/>
        <v>0.39308000000000004</v>
      </c>
      <c r="AR339" s="6">
        <f t="shared" si="31"/>
        <v>1.1565500000000002</v>
      </c>
      <c r="AS339" s="6">
        <f t="shared" si="31"/>
        <v>5.9609999999999989E-2</v>
      </c>
      <c r="AT339" s="6">
        <f t="shared" si="31"/>
        <v>4.7000000000000002E-3</v>
      </c>
      <c r="AU339" s="6">
        <f t="shared" si="31"/>
        <v>0.97126999999999997</v>
      </c>
      <c r="AV339" s="6">
        <f t="shared" si="31"/>
        <v>0.13259000000000001</v>
      </c>
      <c r="AW339" s="6">
        <f t="shared" si="31"/>
        <v>6.2270000000000006E-2</v>
      </c>
      <c r="AX339" s="6">
        <f t="shared" si="31"/>
        <v>0.18340000000000001</v>
      </c>
      <c r="AY339" s="6">
        <f t="shared" si="31"/>
        <v>0.19435999999999998</v>
      </c>
      <c r="AZ339" s="6">
        <f t="shared" si="31"/>
        <v>5.1909999999999998E-2</v>
      </c>
      <c r="BA339" s="6">
        <f t="shared" si="31"/>
        <v>0.89971000000000001</v>
      </c>
      <c r="BB339" s="6">
        <f t="shared" si="31"/>
        <v>1.7999999999999999E-2</v>
      </c>
      <c r="BC339" s="6">
        <f t="shared" si="31"/>
        <v>8.5819999999999994E-2</v>
      </c>
      <c r="BD339" s="6">
        <f t="shared" si="31"/>
        <v>0</v>
      </c>
      <c r="BE339" s="6">
        <f t="shared" si="31"/>
        <v>0.22815000000000005</v>
      </c>
      <c r="BF339" s="6">
        <f t="shared" si="31"/>
        <v>1.15466</v>
      </c>
      <c r="BG339" s="6">
        <f t="shared" si="31"/>
        <v>1.221E-2</v>
      </c>
      <c r="BH339" s="6">
        <f t="shared" si="32"/>
        <v>0</v>
      </c>
      <c r="BI339" s="6">
        <f t="shared" si="32"/>
        <v>0</v>
      </c>
      <c r="BJ339" s="6">
        <f t="shared" si="32"/>
        <v>3.9969999999999999E-2</v>
      </c>
      <c r="BK339" s="6">
        <f t="shared" si="32"/>
        <v>1.6003399999999999</v>
      </c>
      <c r="BL339" s="6">
        <f t="shared" si="32"/>
        <v>0.61253999999999986</v>
      </c>
      <c r="BM339" s="6">
        <f t="shared" si="32"/>
        <v>0.21718000000000001</v>
      </c>
      <c r="BN339" s="6">
        <f t="shared" si="32"/>
        <v>0.24173000000000003</v>
      </c>
      <c r="BO339" s="6">
        <f t="shared" si="32"/>
        <v>0.01</v>
      </c>
      <c r="BP339" s="6">
        <f t="shared" si="32"/>
        <v>9.0299999999999991E-2</v>
      </c>
      <c r="BQ339" s="6">
        <f t="shared" si="32"/>
        <v>8.3909999999999998E-2</v>
      </c>
      <c r="BR339" s="6">
        <f t="shared" si="32"/>
        <v>0.20258999999999996</v>
      </c>
      <c r="BS339" s="6">
        <f t="shared" si="32"/>
        <v>0.26694000000000001</v>
      </c>
      <c r="BT339" s="6">
        <f t="shared" si="32"/>
        <v>0</v>
      </c>
      <c r="BU339" s="6">
        <f t="shared" si="32"/>
        <v>0.18149999999999999</v>
      </c>
      <c r="BV339" s="6">
        <f t="shared" ref="BV339:DK342" si="46">SUMIF($B$3:$B$331,$B339,BV$3:BV$331)/1000</f>
        <v>0</v>
      </c>
      <c r="BW339" s="6">
        <f t="shared" si="46"/>
        <v>0.41554999999999997</v>
      </c>
      <c r="BX339" s="6">
        <f t="shared" si="46"/>
        <v>5.5799999999999999E-3</v>
      </c>
      <c r="BY339" s="6">
        <f t="shared" si="46"/>
        <v>4.5399999999999998E-3</v>
      </c>
      <c r="BZ339" s="6">
        <f t="shared" si="46"/>
        <v>0.30878</v>
      </c>
      <c r="CA339" s="6">
        <f t="shared" si="46"/>
        <v>0.15284</v>
      </c>
      <c r="CB339" s="6">
        <f t="shared" si="46"/>
        <v>1.8285799999999999</v>
      </c>
      <c r="CC339" s="6">
        <f t="shared" si="46"/>
        <v>0.77642999999999995</v>
      </c>
      <c r="CD339" s="6">
        <f t="shared" si="46"/>
        <v>0.42937999999999998</v>
      </c>
      <c r="CE339" s="6">
        <f t="shared" si="46"/>
        <v>1.3029600000000001</v>
      </c>
      <c r="CF339" s="6">
        <f t="shared" si="46"/>
        <v>0</v>
      </c>
      <c r="CG339" s="6">
        <f t="shared" si="46"/>
        <v>7.4810000000000001E-2</v>
      </c>
      <c r="CH339" s="6">
        <f t="shared" si="46"/>
        <v>0.11520999999999999</v>
      </c>
      <c r="CI339" s="6">
        <f t="shared" si="46"/>
        <v>0.42267999999999994</v>
      </c>
      <c r="CJ339" s="6">
        <f t="shared" si="46"/>
        <v>0</v>
      </c>
      <c r="CK339" s="6">
        <f t="shared" si="46"/>
        <v>8.4000000000000012E-3</v>
      </c>
      <c r="CL339" s="6">
        <f t="shared" si="46"/>
        <v>1.4999999999999999E-2</v>
      </c>
      <c r="CM339" s="6">
        <f t="shared" si="46"/>
        <v>0.67892999999999992</v>
      </c>
      <c r="CN339" s="6">
        <f t="shared" si="46"/>
        <v>4.5109999999999997E-2</v>
      </c>
      <c r="CO339" s="6">
        <f t="shared" si="46"/>
        <v>0</v>
      </c>
      <c r="CP339" s="6">
        <f t="shared" si="46"/>
        <v>0</v>
      </c>
      <c r="CQ339" s="6">
        <f t="shared" si="46"/>
        <v>6.5780000000000005E-2</v>
      </c>
      <c r="CR339" s="6">
        <f t="shared" si="46"/>
        <v>0.18286000000000002</v>
      </c>
      <c r="CS339" s="6">
        <f t="shared" si="46"/>
        <v>2.6679999999999999E-2</v>
      </c>
      <c r="CT339" s="6">
        <f t="shared" si="46"/>
        <v>1.4539500000000001</v>
      </c>
      <c r="CU339" s="6">
        <f t="shared" si="46"/>
        <v>0.54859999999999987</v>
      </c>
      <c r="CV339" s="6">
        <f t="shared" si="46"/>
        <v>0.44127999999999995</v>
      </c>
      <c r="CW339" s="6">
        <f t="shared" si="46"/>
        <v>9.8890000000000006E-2</v>
      </c>
      <c r="CX339" s="6">
        <f t="shared" si="46"/>
        <v>0</v>
      </c>
      <c r="CY339" s="6">
        <f t="shared" si="46"/>
        <v>0.31656000000000001</v>
      </c>
      <c r="CZ339" s="6">
        <f t="shared" si="46"/>
        <v>0.10469999999999999</v>
      </c>
      <c r="DA339" s="6">
        <f t="shared" si="46"/>
        <v>8.9290000000000008E-2</v>
      </c>
      <c r="DB339" s="6">
        <f t="shared" si="46"/>
        <v>0.36148000000000002</v>
      </c>
      <c r="DC339" s="6">
        <f t="shared" si="46"/>
        <v>8.8660000000000003E-2</v>
      </c>
      <c r="DD339" s="6">
        <f t="shared" si="46"/>
        <v>3.755E-2</v>
      </c>
      <c r="DE339" s="6">
        <f t="shared" si="46"/>
        <v>1.866E-2</v>
      </c>
      <c r="DF339" s="6">
        <f t="shared" si="46"/>
        <v>1.6804300000000003</v>
      </c>
      <c r="DG339" s="6">
        <f t="shared" si="46"/>
        <v>0.47806999999999999</v>
      </c>
      <c r="DH339" s="6">
        <f t="shared" si="46"/>
        <v>6.3140000000000002E-2</v>
      </c>
      <c r="DI339" s="6">
        <f t="shared" si="46"/>
        <v>0.41596</v>
      </c>
      <c r="DJ339" s="6">
        <f t="shared" si="46"/>
        <v>0.36329</v>
      </c>
      <c r="DK339" s="6">
        <f t="shared" si="46"/>
        <v>3.5356799999999993</v>
      </c>
      <c r="DL339" s="6">
        <f t="shared" si="44"/>
        <v>2.7681000000000004</v>
      </c>
      <c r="DM339" s="6">
        <f t="shared" si="44"/>
        <v>0.25849</v>
      </c>
      <c r="DN339" s="6">
        <f t="shared" si="44"/>
        <v>0.7525599999999999</v>
      </c>
      <c r="DO339" s="6">
        <f t="shared" si="44"/>
        <v>1.77447</v>
      </c>
      <c r="DP339" s="6">
        <f t="shared" si="44"/>
        <v>0.46527000000000002</v>
      </c>
      <c r="DQ339" s="6">
        <f t="shared" si="44"/>
        <v>0.11309999999999999</v>
      </c>
      <c r="DR339" s="6">
        <f t="shared" si="44"/>
        <v>1.61578</v>
      </c>
      <c r="DS339" s="6">
        <f t="shared" si="44"/>
        <v>0.33533000000000002</v>
      </c>
      <c r="DT339" s="6">
        <f t="shared" si="44"/>
        <v>2.9521200000000003</v>
      </c>
      <c r="DU339" s="6">
        <f t="shared" si="44"/>
        <v>1.02067</v>
      </c>
      <c r="DV339" s="6">
        <f t="shared" si="44"/>
        <v>0.32700000000000001</v>
      </c>
      <c r="DW339" s="6">
        <f t="shared" si="44"/>
        <v>0.87390999999999996</v>
      </c>
      <c r="DX339" s="6">
        <f t="shared" si="44"/>
        <v>1.5629499999999998</v>
      </c>
      <c r="DY339" s="6">
        <f t="shared" si="44"/>
        <v>0.37166000000000005</v>
      </c>
      <c r="DZ339" s="6">
        <f t="shared" si="44"/>
        <v>3.5935299999999999</v>
      </c>
      <c r="EA339" s="6">
        <f t="shared" si="44"/>
        <v>1.3229200000000001</v>
      </c>
      <c r="EB339" s="6">
        <f t="shared" si="44"/>
        <v>0.31451000000000001</v>
      </c>
      <c r="EC339" s="6">
        <f t="shared" si="44"/>
        <v>0.29297999999999996</v>
      </c>
      <c r="ED339" s="6">
        <f t="shared" si="44"/>
        <v>1.1859400000000002</v>
      </c>
      <c r="EE339" s="6">
        <f t="shared" si="44"/>
        <v>0.69920000000000004</v>
      </c>
      <c r="EF339" s="6">
        <f t="shared" si="44"/>
        <v>4.1319799999999995</v>
      </c>
      <c r="EG339" s="6">
        <f t="shared" si="44"/>
        <v>0.79291999999999996</v>
      </c>
      <c r="EH339" s="6">
        <f t="shared" si="44"/>
        <v>0.35819000000000006</v>
      </c>
      <c r="EI339" s="6">
        <f t="shared" si="44"/>
        <v>1.9850000000000003E-2</v>
      </c>
      <c r="EJ339" s="6">
        <f t="shared" si="44"/>
        <v>2.1670000000000002E-2</v>
      </c>
      <c r="EK339" s="6">
        <f t="shared" si="44"/>
        <v>0.37051000000000001</v>
      </c>
      <c r="EL339" s="6">
        <f t="shared" si="44"/>
        <v>2.6214600000000003</v>
      </c>
      <c r="EM339" s="6">
        <f t="shared" si="44"/>
        <v>0</v>
      </c>
      <c r="EN339" s="6">
        <f t="shared" si="44"/>
        <v>2.4410000000000001E-2</v>
      </c>
      <c r="EO339" s="6">
        <f t="shared" si="44"/>
        <v>0.39491999999999999</v>
      </c>
      <c r="EP339" s="6">
        <f t="shared" si="44"/>
        <v>3.5499999999999998E-3</v>
      </c>
      <c r="EQ339" s="6">
        <f t="shared" si="44"/>
        <v>2E-3</v>
      </c>
      <c r="ER339" s="6">
        <f t="shared" si="44"/>
        <v>0.60877000000000003</v>
      </c>
      <c r="ES339" s="6">
        <f t="shared" si="44"/>
        <v>3.6074399999999995</v>
      </c>
      <c r="ET339" s="6">
        <f t="shared" si="44"/>
        <v>0.58621000000000001</v>
      </c>
      <c r="EU339" s="6">
        <f t="shared" si="44"/>
        <v>0.10786</v>
      </c>
      <c r="EV339" s="6">
        <f t="shared" si="44"/>
        <v>3.2328700000000001</v>
      </c>
      <c r="EW339" s="6">
        <f t="shared" si="44"/>
        <v>0.38117000000000001</v>
      </c>
      <c r="EX339" s="6">
        <f t="shared" si="44"/>
        <v>0.16016</v>
      </c>
      <c r="EY339" s="6">
        <f t="shared" si="44"/>
        <v>0</v>
      </c>
      <c r="EZ339" s="6">
        <f t="shared" si="44"/>
        <v>6.2979000000000003</v>
      </c>
      <c r="FA339" s="6">
        <f t="shared" si="44"/>
        <v>1.5239500000000004</v>
      </c>
      <c r="FB339" s="6">
        <f t="shared" si="44"/>
        <v>3.6265399999999999</v>
      </c>
      <c r="FC339" s="6">
        <f t="shared" si="44"/>
        <v>8.7160000000000001E-2</v>
      </c>
      <c r="FD339" s="6">
        <f t="shared" si="44"/>
        <v>6.0000000000000001E-3</v>
      </c>
      <c r="FE339" s="6">
        <f t="shared" si="44"/>
        <v>6.8530000000000008E-2</v>
      </c>
      <c r="FF339" s="6">
        <f t="shared" si="44"/>
        <v>1.5120000000000001E-2</v>
      </c>
      <c r="FG339" s="6">
        <f t="shared" si="44"/>
        <v>7.2300000000000003E-3</v>
      </c>
      <c r="FH339" s="6">
        <f t="shared" si="44"/>
        <v>4.0000000000000001E-3</v>
      </c>
      <c r="FI339" s="6">
        <f t="shared" si="44"/>
        <v>0.14799999999999999</v>
      </c>
      <c r="FJ339" s="6">
        <f t="shared" si="44"/>
        <v>0</v>
      </c>
      <c r="FK339" s="6">
        <f t="shared" si="44"/>
        <v>0</v>
      </c>
      <c r="FL339" s="6">
        <f t="shared" si="44"/>
        <v>1.8280000000000001E-2</v>
      </c>
      <c r="FM339" s="6">
        <f t="shared" si="44"/>
        <v>1.1963799999999998</v>
      </c>
      <c r="FN339" s="6">
        <f t="shared" si="44"/>
        <v>1.0419499999999997</v>
      </c>
      <c r="FO339" s="6">
        <f t="shared" si="44"/>
        <v>1.2960000000000001E-2</v>
      </c>
      <c r="FP339" s="6">
        <f t="shared" si="44"/>
        <v>2.39236</v>
      </c>
      <c r="FQ339" s="6">
        <f t="shared" si="44"/>
        <v>3.0440000000000002E-2</v>
      </c>
      <c r="FR339" s="6">
        <f t="shared" si="44"/>
        <v>4.6739999999999997E-2</v>
      </c>
      <c r="FS339" s="6">
        <f t="shared" si="44"/>
        <v>3.5000000000000003E-2</v>
      </c>
      <c r="FT339" s="6">
        <f t="shared" si="44"/>
        <v>0.26138</v>
      </c>
      <c r="FU339" s="6">
        <f t="shared" si="44"/>
        <v>0.85832999999999993</v>
      </c>
      <c r="FV339" s="6">
        <f t="shared" si="44"/>
        <v>0</v>
      </c>
      <c r="FW339" s="6">
        <f t="shared" si="44"/>
        <v>0.34073000000000003</v>
      </c>
      <c r="FX339" s="6">
        <f t="shared" si="43"/>
        <v>2.1894999999999998</v>
      </c>
      <c r="FY339" s="6">
        <f t="shared" si="43"/>
        <v>0.52889000000000008</v>
      </c>
      <c r="FZ339" s="6">
        <f t="shared" si="43"/>
        <v>1.11517</v>
      </c>
      <c r="GA339" s="6">
        <f t="shared" si="43"/>
        <v>1.88575</v>
      </c>
      <c r="GB339" s="6">
        <f t="shared" si="43"/>
        <v>0.18386000000000002</v>
      </c>
      <c r="GC339" s="6">
        <f t="shared" si="43"/>
        <v>0.78843999999999992</v>
      </c>
      <c r="GD339" s="6">
        <f t="shared" si="43"/>
        <v>1.6908399999999999</v>
      </c>
      <c r="GE339" s="6">
        <f t="shared" si="43"/>
        <v>0.47418000000000005</v>
      </c>
      <c r="GF339" s="6">
        <f t="shared" si="43"/>
        <v>0.1361</v>
      </c>
      <c r="GG339" s="6">
        <f t="shared" si="43"/>
        <v>0.01</v>
      </c>
      <c r="GH339" s="6">
        <f t="shared" si="43"/>
        <v>0.17904999999999999</v>
      </c>
      <c r="GI339" s="6">
        <f t="shared" si="43"/>
        <v>2.2049999999999997E-2</v>
      </c>
      <c r="GJ339" s="6">
        <f t="shared" si="43"/>
        <v>0.40127000000000002</v>
      </c>
      <c r="GK339" s="6">
        <f t="shared" si="43"/>
        <v>0.11198</v>
      </c>
      <c r="GL339" s="6">
        <f t="shared" si="43"/>
        <v>8.0090000000000008E-2</v>
      </c>
      <c r="GM339" s="6">
        <f t="shared" si="43"/>
        <v>1.1136700000000002</v>
      </c>
      <c r="GN339" s="6">
        <f t="shared" si="43"/>
        <v>0.14438999999999999</v>
      </c>
      <c r="GO339" s="6">
        <f t="shared" si="43"/>
        <v>4.8460000000000003E-2</v>
      </c>
      <c r="GP339" s="6">
        <f t="shared" si="43"/>
        <v>7.6120000000000007E-2</v>
      </c>
      <c r="GQ339" s="6">
        <f t="shared" si="43"/>
        <v>0.24248000000000006</v>
      </c>
      <c r="GR339" s="6">
        <f t="shared" si="43"/>
        <v>1E-3</v>
      </c>
      <c r="GS339" s="6">
        <f t="shared" si="43"/>
        <v>1.328E-2</v>
      </c>
      <c r="GT339" s="6">
        <f t="shared" si="43"/>
        <v>2.4057799999999996</v>
      </c>
      <c r="GU339" s="6">
        <f t="shared" si="43"/>
        <v>0</v>
      </c>
      <c r="GV339" s="6">
        <f t="shared" si="43"/>
        <v>0.24085999999999999</v>
      </c>
      <c r="GW339" s="6">
        <f t="shared" si="43"/>
        <v>7.5229999999999991E-2</v>
      </c>
      <c r="GX339" s="6">
        <f t="shared" si="43"/>
        <v>0.23125000000000001</v>
      </c>
      <c r="GY339" s="6">
        <f t="shared" si="43"/>
        <v>0</v>
      </c>
      <c r="GZ339" s="6">
        <f t="shared" si="43"/>
        <v>1.5560000000000001E-2</v>
      </c>
      <c r="HA339" s="6">
        <f t="shared" si="43"/>
        <v>1.0189999999999999E-2</v>
      </c>
      <c r="HB339" s="6">
        <f t="shared" si="43"/>
        <v>2.5662399999999996</v>
      </c>
      <c r="HC339" s="6">
        <f t="shared" si="43"/>
        <v>0.53215000000000012</v>
      </c>
      <c r="HD339" s="6">
        <f t="shared" si="43"/>
        <v>0.15100999999999998</v>
      </c>
      <c r="HE339" s="6">
        <f t="shared" si="43"/>
        <v>9.689999999999999E-3</v>
      </c>
      <c r="HF339" s="6">
        <f t="shared" si="43"/>
        <v>3.6940000000000008E-2</v>
      </c>
      <c r="HG339" s="6">
        <f t="shared" si="43"/>
        <v>1.8718900000000001</v>
      </c>
      <c r="HH339" s="6">
        <f t="shared" si="43"/>
        <v>2.0939999999999997E-2</v>
      </c>
      <c r="HI339" s="6">
        <f t="shared" si="43"/>
        <v>0</v>
      </c>
      <c r="HJ339" s="6">
        <f t="shared" si="43"/>
        <v>3.3100000000000004E-2</v>
      </c>
      <c r="HK339" s="6">
        <f t="shared" si="43"/>
        <v>8.9999999999999993E-3</v>
      </c>
      <c r="HL339" s="6">
        <f t="shared" si="43"/>
        <v>0.40795000000000003</v>
      </c>
      <c r="HM339" s="6">
        <f t="shared" si="43"/>
        <v>1.617E-2</v>
      </c>
      <c r="HN339" s="6">
        <f t="shared" si="43"/>
        <v>0.75246999999999997</v>
      </c>
      <c r="HO339" s="6">
        <f t="shared" si="43"/>
        <v>1.7865000000000002</v>
      </c>
      <c r="HP339" s="6">
        <f t="shared" si="43"/>
        <v>0.85294999999999999</v>
      </c>
      <c r="HQ339" s="6">
        <f t="shared" si="43"/>
        <v>0.10750999999999999</v>
      </c>
      <c r="HR339" s="6">
        <f t="shared" si="43"/>
        <v>8.4140000000000006E-2</v>
      </c>
      <c r="HS339" s="6">
        <f t="shared" si="43"/>
        <v>0.87982000000000016</v>
      </c>
      <c r="HT339" s="6">
        <f t="shared" si="43"/>
        <v>0.63495999999999997</v>
      </c>
      <c r="HU339" s="6">
        <f t="shared" si="43"/>
        <v>0.87258000000000002</v>
      </c>
      <c r="HV339" s="6">
        <f t="shared" si="43"/>
        <v>1.13327</v>
      </c>
      <c r="HW339" s="6">
        <f t="shared" si="43"/>
        <v>0.34983999999999998</v>
      </c>
      <c r="HX339" s="6">
        <f t="shared" si="43"/>
        <v>4.4519999999999997E-2</v>
      </c>
      <c r="HY339" s="6">
        <f t="shared" si="43"/>
        <v>0.16156999999999999</v>
      </c>
      <c r="HZ339" s="6">
        <f t="shared" si="43"/>
        <v>0.51415999999999995</v>
      </c>
      <c r="IA339" s="6">
        <f t="shared" si="43"/>
        <v>1.371</v>
      </c>
      <c r="IB339" s="6">
        <f t="shared" si="43"/>
        <v>6.8699999999999997E-2</v>
      </c>
      <c r="IC339" s="6">
        <f t="shared" si="43"/>
        <v>0.23581000000000002</v>
      </c>
      <c r="ID339" s="6">
        <f t="shared" si="43"/>
        <v>3.3836599999999999</v>
      </c>
      <c r="IE339" s="26">
        <f t="shared" si="40"/>
        <v>129.13437000000002</v>
      </c>
      <c r="IF339" s="27">
        <f t="shared" si="41"/>
        <v>30.405499999999996</v>
      </c>
      <c r="IG339" s="27">
        <f t="shared" si="42"/>
        <v>98.728870000000029</v>
      </c>
      <c r="IH339" s="28">
        <f t="shared" si="43"/>
        <v>116.98852959999999</v>
      </c>
      <c r="II339" s="28">
        <f t="shared" si="43"/>
        <v>31.4752376</v>
      </c>
      <c r="IJ339" s="28">
        <f t="shared" si="43"/>
        <v>85.513292000000021</v>
      </c>
    </row>
    <row r="340" spans="1:244" s="4" customFormat="1" x14ac:dyDescent="0.2">
      <c r="B340" s="4">
        <v>40</v>
      </c>
      <c r="E340" s="6">
        <f t="shared" si="39"/>
        <v>1.2999999999999999E-2</v>
      </c>
      <c r="F340" s="6">
        <f t="shared" si="30"/>
        <v>1.1519999999999999E-2</v>
      </c>
      <c r="G340" s="6">
        <f t="shared" si="30"/>
        <v>0</v>
      </c>
      <c r="H340" s="6">
        <f t="shared" si="30"/>
        <v>0</v>
      </c>
      <c r="I340" s="6">
        <f t="shared" si="30"/>
        <v>3.1659900000000007</v>
      </c>
      <c r="J340" s="6">
        <f t="shared" si="30"/>
        <v>1.0719999999999999E-2</v>
      </c>
      <c r="K340" s="6">
        <f t="shared" si="30"/>
        <v>0.77848000000000006</v>
      </c>
      <c r="L340" s="6">
        <f t="shared" si="30"/>
        <v>0.15829000000000001</v>
      </c>
      <c r="M340" s="6">
        <f t="shared" si="30"/>
        <v>0.10031999999999999</v>
      </c>
      <c r="N340" s="6">
        <f t="shared" si="30"/>
        <v>0.12329999999999999</v>
      </c>
      <c r="O340" s="6">
        <f t="shared" si="30"/>
        <v>1.50406</v>
      </c>
      <c r="P340" s="6">
        <f t="shared" si="30"/>
        <v>0.25571000000000005</v>
      </c>
      <c r="Q340" s="6">
        <f t="shared" si="30"/>
        <v>0.3049</v>
      </c>
      <c r="R340" s="6">
        <f t="shared" si="30"/>
        <v>0.37075999999999998</v>
      </c>
      <c r="S340" s="6">
        <f t="shared" si="30"/>
        <v>0</v>
      </c>
      <c r="T340" s="6">
        <f t="shared" si="30"/>
        <v>9.2899999999999996E-3</v>
      </c>
      <c r="U340" s="6">
        <f t="shared" si="30"/>
        <v>2.802E-2</v>
      </c>
      <c r="V340" s="6">
        <f t="shared" si="30"/>
        <v>3.5000000000000003E-2</v>
      </c>
      <c r="W340" s="6">
        <f t="shared" si="30"/>
        <v>0.29381000000000002</v>
      </c>
      <c r="X340" s="6">
        <f t="shared" si="30"/>
        <v>0.88912000000000002</v>
      </c>
      <c r="Y340" s="6">
        <f t="shared" si="30"/>
        <v>1E-3</v>
      </c>
      <c r="Z340" s="6">
        <f t="shared" si="30"/>
        <v>0.13156000000000001</v>
      </c>
      <c r="AA340" s="6">
        <f t="shared" si="30"/>
        <v>0.26456999999999997</v>
      </c>
      <c r="AB340" s="6">
        <f t="shared" si="31"/>
        <v>3.0373099999999997</v>
      </c>
      <c r="AC340" s="6">
        <f t="shared" si="31"/>
        <v>7.2529999999999997E-2</v>
      </c>
      <c r="AD340" s="6">
        <f t="shared" si="31"/>
        <v>1.14045</v>
      </c>
      <c r="AE340" s="6">
        <f t="shared" si="31"/>
        <v>1.98E-3</v>
      </c>
      <c r="AF340" s="6">
        <f t="shared" si="31"/>
        <v>0.42881999999999992</v>
      </c>
      <c r="AG340" s="6">
        <f t="shared" si="31"/>
        <v>0.69632999999999989</v>
      </c>
      <c r="AH340" s="6">
        <f t="shared" si="31"/>
        <v>2E-3</v>
      </c>
      <c r="AI340" s="6">
        <f t="shared" si="31"/>
        <v>0</v>
      </c>
      <c r="AJ340" s="6">
        <f t="shared" si="31"/>
        <v>0.35937999999999998</v>
      </c>
      <c r="AK340" s="6">
        <f t="shared" si="31"/>
        <v>0</v>
      </c>
      <c r="AL340" s="6">
        <f t="shared" si="31"/>
        <v>0.31786999999999999</v>
      </c>
      <c r="AM340" s="6">
        <f t="shared" si="31"/>
        <v>0.10409</v>
      </c>
      <c r="AN340" s="6">
        <f t="shared" si="31"/>
        <v>4.7109999999999999E-2</v>
      </c>
      <c r="AO340" s="6">
        <f t="shared" si="31"/>
        <v>0</v>
      </c>
      <c r="AP340" s="6">
        <f t="shared" si="31"/>
        <v>5.543E-2</v>
      </c>
      <c r="AQ340" s="6">
        <f t="shared" si="31"/>
        <v>0.15583</v>
      </c>
      <c r="AR340" s="6">
        <f t="shared" si="31"/>
        <v>2.0648499999999999</v>
      </c>
      <c r="AS340" s="6">
        <f t="shared" si="31"/>
        <v>0.12478</v>
      </c>
      <c r="AT340" s="6">
        <f t="shared" si="31"/>
        <v>0</v>
      </c>
      <c r="AU340" s="6">
        <f t="shared" si="31"/>
        <v>5.8E-4</v>
      </c>
      <c r="AV340" s="6">
        <f t="shared" si="31"/>
        <v>6.0000000000000001E-3</v>
      </c>
      <c r="AW340" s="6">
        <f t="shared" si="31"/>
        <v>0</v>
      </c>
      <c r="AX340" s="6">
        <f t="shared" si="31"/>
        <v>0.31080999999999998</v>
      </c>
      <c r="AY340" s="6">
        <f t="shared" si="31"/>
        <v>0.17304999999999998</v>
      </c>
      <c r="AZ340" s="6">
        <f t="shared" si="31"/>
        <v>0.12355000000000001</v>
      </c>
      <c r="BA340" s="6">
        <f t="shared" si="31"/>
        <v>9.0699999999999999E-3</v>
      </c>
      <c r="BB340" s="6">
        <f t="shared" si="31"/>
        <v>0.43998000000000004</v>
      </c>
      <c r="BC340" s="6">
        <f t="shared" si="31"/>
        <v>9.4629999999999992E-2</v>
      </c>
      <c r="BD340" s="6">
        <f t="shared" si="31"/>
        <v>0</v>
      </c>
      <c r="BE340" s="6">
        <f t="shared" si="31"/>
        <v>3.3829999999999999E-2</v>
      </c>
      <c r="BF340" s="6">
        <f t="shared" si="31"/>
        <v>2.1591600000000004</v>
      </c>
      <c r="BG340" s="6">
        <f t="shared" si="31"/>
        <v>0.60238999999999998</v>
      </c>
      <c r="BH340" s="6">
        <f t="shared" ref="BH340:DK342" si="47">SUMIF($B$3:$B$331,$B340,BH$3:BH$331)/1000</f>
        <v>1.048E-2</v>
      </c>
      <c r="BI340" s="6">
        <f t="shared" si="47"/>
        <v>2.7970000000000002E-2</v>
      </c>
      <c r="BJ340" s="6">
        <f t="shared" si="47"/>
        <v>0.29337000000000002</v>
      </c>
      <c r="BK340" s="6">
        <f t="shared" si="47"/>
        <v>1.3930899999999999</v>
      </c>
      <c r="BL340" s="6">
        <f t="shared" si="47"/>
        <v>0.16208</v>
      </c>
      <c r="BM340" s="6">
        <f t="shared" si="47"/>
        <v>0.52329999999999999</v>
      </c>
      <c r="BN340" s="6">
        <f t="shared" si="47"/>
        <v>0.35666000000000003</v>
      </c>
      <c r="BO340" s="6">
        <f t="shared" si="47"/>
        <v>0</v>
      </c>
      <c r="BP340" s="6">
        <f t="shared" si="47"/>
        <v>1E-3</v>
      </c>
      <c r="BQ340" s="6">
        <f t="shared" si="47"/>
        <v>7.9100000000000004E-3</v>
      </c>
      <c r="BR340" s="6">
        <f t="shared" si="47"/>
        <v>3.2850000000000004E-2</v>
      </c>
      <c r="BS340" s="6">
        <f t="shared" si="47"/>
        <v>2.64E-2</v>
      </c>
      <c r="BT340" s="6">
        <f t="shared" si="47"/>
        <v>0</v>
      </c>
      <c r="BU340" s="6">
        <f t="shared" si="47"/>
        <v>0.29542000000000002</v>
      </c>
      <c r="BV340" s="6">
        <f t="shared" si="46"/>
        <v>1.1939999999999999E-2</v>
      </c>
      <c r="BW340" s="6">
        <f t="shared" si="47"/>
        <v>0.13657</v>
      </c>
      <c r="BX340" s="6">
        <f t="shared" si="47"/>
        <v>0.21027000000000001</v>
      </c>
      <c r="BY340" s="6">
        <f t="shared" si="47"/>
        <v>0.92623</v>
      </c>
      <c r="BZ340" s="6">
        <f t="shared" si="47"/>
        <v>0.16629000000000002</v>
      </c>
      <c r="CA340" s="6">
        <f t="shared" si="47"/>
        <v>0.75143999999999989</v>
      </c>
      <c r="CB340" s="6">
        <f t="shared" si="47"/>
        <v>1.1909900000000002</v>
      </c>
      <c r="CC340" s="6">
        <f t="shared" si="47"/>
        <v>0.79803000000000024</v>
      </c>
      <c r="CD340" s="6">
        <f t="shared" si="47"/>
        <v>0.3713999999999999</v>
      </c>
      <c r="CE340" s="6">
        <f t="shared" si="47"/>
        <v>1.4744699999999999</v>
      </c>
      <c r="CF340" s="6">
        <f t="shared" si="47"/>
        <v>0</v>
      </c>
      <c r="CG340" s="6">
        <f t="shared" si="47"/>
        <v>0.26928000000000002</v>
      </c>
      <c r="CH340" s="6">
        <f t="shared" si="47"/>
        <v>4.6109999999999998E-2</v>
      </c>
      <c r="CI340" s="6">
        <f t="shared" si="47"/>
        <v>0.57855000000000012</v>
      </c>
      <c r="CJ340" s="6">
        <f t="shared" si="47"/>
        <v>1.0109999999999999E-2</v>
      </c>
      <c r="CK340" s="6">
        <f t="shared" si="47"/>
        <v>6.4800000000000005E-3</v>
      </c>
      <c r="CL340" s="6">
        <f t="shared" si="47"/>
        <v>9.2939999999999995E-2</v>
      </c>
      <c r="CM340" s="6">
        <f t="shared" si="47"/>
        <v>3.0647500000000005</v>
      </c>
      <c r="CN340" s="6">
        <f t="shared" si="47"/>
        <v>0.14726</v>
      </c>
      <c r="CO340" s="6">
        <f t="shared" si="47"/>
        <v>3.0000000000000001E-3</v>
      </c>
      <c r="CP340" s="6">
        <f t="shared" si="47"/>
        <v>0.85099000000000002</v>
      </c>
      <c r="CQ340" s="6">
        <f t="shared" si="47"/>
        <v>4.5859999999999998E-2</v>
      </c>
      <c r="CR340" s="6">
        <f t="shared" si="47"/>
        <v>0.23388999999999999</v>
      </c>
      <c r="CS340" s="6">
        <f t="shared" si="46"/>
        <v>0.11714999999999999</v>
      </c>
      <c r="CT340" s="6">
        <f t="shared" si="47"/>
        <v>0.87714000000000003</v>
      </c>
      <c r="CU340" s="6">
        <f t="shared" si="47"/>
        <v>0.48944999999999994</v>
      </c>
      <c r="CV340" s="6">
        <f t="shared" si="47"/>
        <v>0.30959999999999999</v>
      </c>
      <c r="CW340" s="6">
        <f t="shared" si="47"/>
        <v>0.12671000000000002</v>
      </c>
      <c r="CX340" s="6">
        <f t="shared" si="47"/>
        <v>1.6990000000000002E-2</v>
      </c>
      <c r="CY340" s="6">
        <f t="shared" si="47"/>
        <v>0.30620000000000003</v>
      </c>
      <c r="CZ340" s="6">
        <f t="shared" si="47"/>
        <v>0.17398</v>
      </c>
      <c r="DA340" s="6">
        <f t="shared" si="47"/>
        <v>0.57611999999999997</v>
      </c>
      <c r="DB340" s="6">
        <f t="shared" si="47"/>
        <v>0.40439999999999998</v>
      </c>
      <c r="DC340" s="6">
        <f t="shared" si="47"/>
        <v>0.18399999999999997</v>
      </c>
      <c r="DD340" s="6">
        <f t="shared" si="47"/>
        <v>9.0500000000000008E-3</v>
      </c>
      <c r="DE340" s="6">
        <f t="shared" si="47"/>
        <v>0.12622</v>
      </c>
      <c r="DF340" s="6">
        <f t="shared" si="47"/>
        <v>1.6823200000000003</v>
      </c>
      <c r="DG340" s="6">
        <f t="shared" si="47"/>
        <v>0.25273000000000001</v>
      </c>
      <c r="DH340" s="6">
        <f t="shared" si="47"/>
        <v>0.27526</v>
      </c>
      <c r="DI340" s="6">
        <f t="shared" si="47"/>
        <v>0.26267000000000001</v>
      </c>
      <c r="DJ340" s="6">
        <f t="shared" si="47"/>
        <v>0.32522000000000001</v>
      </c>
      <c r="DK340" s="6">
        <f t="shared" si="47"/>
        <v>3.7178799999999996</v>
      </c>
      <c r="DL340" s="6">
        <f t="shared" si="44"/>
        <v>3.5882499999999995</v>
      </c>
      <c r="DM340" s="6">
        <f t="shared" si="44"/>
        <v>0.82977000000000012</v>
      </c>
      <c r="DN340" s="6">
        <f t="shared" si="44"/>
        <v>0.62313000000000007</v>
      </c>
      <c r="DO340" s="6">
        <f t="shared" si="44"/>
        <v>2.0960999999999999</v>
      </c>
      <c r="DP340" s="6">
        <f t="shared" si="44"/>
        <v>0.71714999999999995</v>
      </c>
      <c r="DQ340" s="6">
        <f t="shared" si="44"/>
        <v>0.14736999999999997</v>
      </c>
      <c r="DR340" s="6">
        <f t="shared" si="44"/>
        <v>2.1596199999999994</v>
      </c>
      <c r="DS340" s="6">
        <f t="shared" si="44"/>
        <v>0.56234999999999991</v>
      </c>
      <c r="DT340" s="6">
        <f t="shared" si="44"/>
        <v>4.360549999999999</v>
      </c>
      <c r="DU340" s="6">
        <f t="shared" si="44"/>
        <v>2.1255499999999996</v>
      </c>
      <c r="DV340" s="6">
        <f t="shared" si="44"/>
        <v>0.27753000000000005</v>
      </c>
      <c r="DW340" s="6">
        <f t="shared" si="44"/>
        <v>0.75005000000000022</v>
      </c>
      <c r="DX340" s="6">
        <f t="shared" si="44"/>
        <v>1.86954</v>
      </c>
      <c r="DY340" s="6">
        <f t="shared" si="44"/>
        <v>0.41940999999999995</v>
      </c>
      <c r="DZ340" s="6">
        <f t="shared" si="44"/>
        <v>4.0520500000000004</v>
      </c>
      <c r="EA340" s="6">
        <f t="shared" si="44"/>
        <v>1.3650099999999998</v>
      </c>
      <c r="EB340" s="6">
        <f t="shared" si="44"/>
        <v>0.33609000000000006</v>
      </c>
      <c r="EC340" s="6">
        <f t="shared" si="44"/>
        <v>0.16778000000000001</v>
      </c>
      <c r="ED340" s="6">
        <f t="shared" si="44"/>
        <v>1.40683</v>
      </c>
      <c r="EE340" s="6">
        <f t="shared" si="44"/>
        <v>0.87630000000000008</v>
      </c>
      <c r="EF340" s="6">
        <f t="shared" si="44"/>
        <v>4.5041899999999995</v>
      </c>
      <c r="EG340" s="6">
        <f t="shared" si="44"/>
        <v>1.1204000000000001</v>
      </c>
      <c r="EH340" s="6">
        <f t="shared" si="44"/>
        <v>0.42638999999999999</v>
      </c>
      <c r="EI340" s="6">
        <f t="shared" si="44"/>
        <v>1.153E-2</v>
      </c>
      <c r="EJ340" s="6">
        <f t="shared" si="44"/>
        <v>0</v>
      </c>
      <c r="EK340" s="6">
        <f t="shared" si="44"/>
        <v>0.5299299999999999</v>
      </c>
      <c r="EL340" s="6">
        <f t="shared" si="44"/>
        <v>3.0232899999999994</v>
      </c>
      <c r="EM340" s="6">
        <f t="shared" si="44"/>
        <v>2.1000000000000001E-2</v>
      </c>
      <c r="EN340" s="6">
        <f t="shared" si="44"/>
        <v>2.5739999999999999E-2</v>
      </c>
      <c r="EO340" s="6">
        <f t="shared" si="44"/>
        <v>0</v>
      </c>
      <c r="EP340" s="6">
        <f t="shared" si="44"/>
        <v>0</v>
      </c>
      <c r="EQ340" s="6">
        <f t="shared" si="44"/>
        <v>1.08E-3</v>
      </c>
      <c r="ER340" s="6">
        <f t="shared" si="44"/>
        <v>5.3800000000000001E-2</v>
      </c>
      <c r="ES340" s="6">
        <f t="shared" si="44"/>
        <v>1.25749</v>
      </c>
      <c r="ET340" s="6">
        <f t="shared" si="44"/>
        <v>0.68346000000000007</v>
      </c>
      <c r="EU340" s="6">
        <f t="shared" si="44"/>
        <v>0.16863</v>
      </c>
      <c r="EV340" s="6">
        <f t="shared" si="44"/>
        <v>2.6264300000000005</v>
      </c>
      <c r="EW340" s="6">
        <f t="shared" si="44"/>
        <v>0.36707000000000001</v>
      </c>
      <c r="EX340" s="6">
        <f t="shared" si="44"/>
        <v>6.9409999999999986E-2</v>
      </c>
      <c r="EY340" s="6">
        <f t="shared" si="44"/>
        <v>0</v>
      </c>
      <c r="EZ340" s="6">
        <f t="shared" si="44"/>
        <v>5.7579199999999995</v>
      </c>
      <c r="FA340" s="6">
        <f t="shared" si="44"/>
        <v>0.32017999999999996</v>
      </c>
      <c r="FB340" s="6">
        <f t="shared" si="44"/>
        <v>3.0827000000000009</v>
      </c>
      <c r="FC340" s="6">
        <f t="shared" si="44"/>
        <v>0.14096</v>
      </c>
      <c r="FD340" s="6">
        <f t="shared" si="44"/>
        <v>7.62E-3</v>
      </c>
      <c r="FE340" s="6">
        <f t="shared" si="44"/>
        <v>9.2510000000000009E-2</v>
      </c>
      <c r="FF340" s="6">
        <f t="shared" si="44"/>
        <v>1.9E-2</v>
      </c>
      <c r="FG340" s="6">
        <f t="shared" si="44"/>
        <v>2.1139999999999999E-2</v>
      </c>
      <c r="FH340" s="6">
        <f t="shared" si="44"/>
        <v>3.5709999999999999E-2</v>
      </c>
      <c r="FI340" s="6">
        <f t="shared" si="44"/>
        <v>8.5080000000000003E-2</v>
      </c>
      <c r="FJ340" s="6">
        <f t="shared" si="44"/>
        <v>0</v>
      </c>
      <c r="FK340" s="6">
        <f t="shared" si="44"/>
        <v>0</v>
      </c>
      <c r="FL340" s="6">
        <f t="shared" si="44"/>
        <v>6.3150000000000012E-2</v>
      </c>
      <c r="FM340" s="6">
        <f t="shared" si="44"/>
        <v>1.1550299999999998</v>
      </c>
      <c r="FN340" s="6">
        <f t="shared" si="44"/>
        <v>0.83622000000000007</v>
      </c>
      <c r="FO340" s="6">
        <f t="shared" si="44"/>
        <v>2.3390000000000001E-2</v>
      </c>
      <c r="FP340" s="6">
        <f t="shared" si="44"/>
        <v>2.7877499999999995</v>
      </c>
      <c r="FQ340" s="6">
        <f t="shared" si="44"/>
        <v>1.487E-2</v>
      </c>
      <c r="FR340" s="6">
        <f t="shared" si="44"/>
        <v>0.10940999999999999</v>
      </c>
      <c r="FS340" s="6">
        <f t="shared" si="44"/>
        <v>5.8929999999999996E-2</v>
      </c>
      <c r="FT340" s="6">
        <f t="shared" si="44"/>
        <v>0.22744000000000003</v>
      </c>
      <c r="FU340" s="6">
        <f t="shared" si="44"/>
        <v>0.88617999999999997</v>
      </c>
      <c r="FV340" s="6">
        <f t="shared" si="44"/>
        <v>0</v>
      </c>
      <c r="FW340" s="6">
        <f t="shared" ref="FW340:HR342" si="48">SUMIF($B$3:$B$331,$B340,FW$3:FW$331)/1000</f>
        <v>0.55689999999999995</v>
      </c>
      <c r="FX340" s="6">
        <f t="shared" si="48"/>
        <v>3.0270600000000005</v>
      </c>
      <c r="FY340" s="6">
        <f t="shared" si="48"/>
        <v>0.45284000000000002</v>
      </c>
      <c r="FZ340" s="6">
        <f t="shared" si="48"/>
        <v>1.19696</v>
      </c>
      <c r="GA340" s="6">
        <f t="shared" si="48"/>
        <v>2.1796499999999992</v>
      </c>
      <c r="GB340" s="6">
        <f t="shared" si="48"/>
        <v>0.10754999999999999</v>
      </c>
      <c r="GC340" s="6">
        <f t="shared" si="43"/>
        <v>0.57613000000000003</v>
      </c>
      <c r="GD340" s="6">
        <f t="shared" si="48"/>
        <v>1.9651200000000004</v>
      </c>
      <c r="GE340" s="6">
        <f t="shared" si="48"/>
        <v>0.15997000000000003</v>
      </c>
      <c r="GF340" s="6">
        <f t="shared" si="48"/>
        <v>0.12226000000000001</v>
      </c>
      <c r="GG340" s="6">
        <f t="shared" si="48"/>
        <v>8.9999999999999993E-3</v>
      </c>
      <c r="GH340" s="6">
        <f t="shared" si="48"/>
        <v>0.65362000000000009</v>
      </c>
      <c r="GI340" s="6">
        <f t="shared" si="48"/>
        <v>9.0300000000000016E-3</v>
      </c>
      <c r="GJ340" s="6">
        <f t="shared" si="48"/>
        <v>0.47739999999999999</v>
      </c>
      <c r="GK340" s="6">
        <f t="shared" si="48"/>
        <v>0.13704</v>
      </c>
      <c r="GL340" s="6">
        <f t="shared" si="48"/>
        <v>8.763E-2</v>
      </c>
      <c r="GM340" s="6">
        <f t="shared" si="48"/>
        <v>0.8589</v>
      </c>
      <c r="GN340" s="6">
        <f t="shared" si="48"/>
        <v>0.13325000000000001</v>
      </c>
      <c r="GO340" s="6">
        <f t="shared" si="48"/>
        <v>5.1330000000000001E-2</v>
      </c>
      <c r="GP340" s="6">
        <f t="shared" si="48"/>
        <v>6.0679999999999991E-2</v>
      </c>
      <c r="GQ340" s="6">
        <f t="shared" si="48"/>
        <v>0.20344000000000001</v>
      </c>
      <c r="GR340" s="6">
        <f t="shared" si="48"/>
        <v>3.4000000000000002E-2</v>
      </c>
      <c r="GS340" s="6">
        <f t="shared" si="48"/>
        <v>6.4800000000000005E-3</v>
      </c>
      <c r="GT340" s="6">
        <f t="shared" si="48"/>
        <v>2.2621100000000007</v>
      </c>
      <c r="GU340" s="6">
        <f t="shared" si="48"/>
        <v>0</v>
      </c>
      <c r="GV340" s="6">
        <f t="shared" si="48"/>
        <v>0.19827999999999998</v>
      </c>
      <c r="GW340" s="6">
        <f t="shared" si="48"/>
        <v>5.7250000000000002E-2</v>
      </c>
      <c r="GX340" s="6">
        <f t="shared" si="48"/>
        <v>0.21658000000000002</v>
      </c>
      <c r="GY340" s="6">
        <f t="shared" si="48"/>
        <v>1.1380000000000001E-2</v>
      </c>
      <c r="GZ340" s="6">
        <f t="shared" si="43"/>
        <v>4.027E-2</v>
      </c>
      <c r="HA340" s="6">
        <f t="shared" si="48"/>
        <v>1.2E-2</v>
      </c>
      <c r="HB340" s="6">
        <f t="shared" si="48"/>
        <v>3.2184000000000004</v>
      </c>
      <c r="HC340" s="6">
        <f t="shared" si="48"/>
        <v>0.41701000000000005</v>
      </c>
      <c r="HD340" s="6">
        <f t="shared" si="48"/>
        <v>0.1135</v>
      </c>
      <c r="HE340" s="6">
        <f t="shared" si="48"/>
        <v>0.22917999999999999</v>
      </c>
      <c r="HF340" s="6">
        <f t="shared" si="48"/>
        <v>4.054E-2</v>
      </c>
      <c r="HG340" s="6">
        <f t="shared" si="48"/>
        <v>0.83570999999999995</v>
      </c>
      <c r="HH340" s="6">
        <f t="shared" si="48"/>
        <v>0.10545999999999998</v>
      </c>
      <c r="HI340" s="6">
        <f t="shared" si="48"/>
        <v>0</v>
      </c>
      <c r="HJ340" s="6">
        <f t="shared" si="48"/>
        <v>4.7090000000000007E-2</v>
      </c>
      <c r="HK340" s="6">
        <f t="shared" si="48"/>
        <v>0</v>
      </c>
      <c r="HL340" s="6">
        <f t="shared" si="48"/>
        <v>0.38073000000000001</v>
      </c>
      <c r="HM340" s="6">
        <f t="shared" si="48"/>
        <v>2.036E-2</v>
      </c>
      <c r="HN340" s="6">
        <f t="shared" si="48"/>
        <v>0.71277000000000001</v>
      </c>
      <c r="HO340" s="6">
        <f t="shared" si="48"/>
        <v>1.8682400000000008</v>
      </c>
      <c r="HP340" s="6">
        <f t="shared" si="48"/>
        <v>1.03609</v>
      </c>
      <c r="HQ340" s="6">
        <f t="shared" si="48"/>
        <v>0.17280000000000001</v>
      </c>
      <c r="HR340" s="6">
        <f t="shared" si="48"/>
        <v>0.24667000000000003</v>
      </c>
      <c r="HS340" s="6">
        <f t="shared" si="43"/>
        <v>0.65493999999999997</v>
      </c>
      <c r="HT340" s="6">
        <f t="shared" si="43"/>
        <v>0.42704999999999993</v>
      </c>
      <c r="HU340" s="6">
        <f t="shared" si="43"/>
        <v>1.0006900000000001</v>
      </c>
      <c r="HV340" s="6">
        <f t="shared" si="43"/>
        <v>1.2070199999999998</v>
      </c>
      <c r="HW340" s="6">
        <f t="shared" si="43"/>
        <v>0.26852000000000004</v>
      </c>
      <c r="HX340" s="6">
        <f t="shared" si="43"/>
        <v>6.2900000000000005E-3</v>
      </c>
      <c r="HY340" s="6">
        <f t="shared" si="43"/>
        <v>0.36011000000000004</v>
      </c>
      <c r="HZ340" s="6">
        <f t="shared" si="43"/>
        <v>0.31349000000000005</v>
      </c>
      <c r="IA340" s="6">
        <f t="shared" si="43"/>
        <v>0.60162999999999978</v>
      </c>
      <c r="IB340" s="6">
        <f t="shared" si="43"/>
        <v>0.10061</v>
      </c>
      <c r="IC340" s="6">
        <f t="shared" si="43"/>
        <v>0.42502999999999996</v>
      </c>
      <c r="ID340" s="6">
        <f t="shared" si="43"/>
        <v>3.6893300000000009</v>
      </c>
      <c r="IE340" s="26">
        <f t="shared" si="40"/>
        <v>139.47053</v>
      </c>
      <c r="IF340" s="27">
        <f t="shared" si="41"/>
        <v>39.094880000000003</v>
      </c>
      <c r="IG340" s="27">
        <f t="shared" si="42"/>
        <v>100.37564999999999</v>
      </c>
      <c r="IH340" s="28">
        <f t="shared" si="43"/>
        <v>117.13810879999997</v>
      </c>
      <c r="II340" s="28">
        <f t="shared" si="43"/>
        <v>36.480132800000021</v>
      </c>
      <c r="IJ340" s="28">
        <f t="shared" si="43"/>
        <v>80.657975999999991</v>
      </c>
    </row>
    <row r="341" spans="1:244" s="4" customFormat="1" x14ac:dyDescent="0.2">
      <c r="B341" s="4">
        <v>99</v>
      </c>
      <c r="E341" s="6">
        <f t="shared" si="39"/>
        <v>0</v>
      </c>
      <c r="F341" s="6">
        <f t="shared" si="30"/>
        <v>7.4700000000000001E-3</v>
      </c>
      <c r="G341" s="6">
        <f t="shared" si="30"/>
        <v>1E-3</v>
      </c>
      <c r="H341" s="6">
        <f t="shared" si="30"/>
        <v>0</v>
      </c>
      <c r="I341" s="6">
        <f t="shared" si="30"/>
        <v>2.1700000000000001E-2</v>
      </c>
      <c r="J341" s="6">
        <f t="shared" si="30"/>
        <v>3.2370000000000003E-2</v>
      </c>
      <c r="K341" s="6">
        <f t="shared" si="30"/>
        <v>0.11794</v>
      </c>
      <c r="L341" s="6">
        <f t="shared" si="30"/>
        <v>5.4170000000000003E-2</v>
      </c>
      <c r="M341" s="6">
        <f t="shared" si="30"/>
        <v>3.8020000000000005E-2</v>
      </c>
      <c r="N341" s="6">
        <f t="shared" si="30"/>
        <v>7.3819999999999997E-2</v>
      </c>
      <c r="O341" s="6">
        <f t="shared" si="30"/>
        <v>1.2492400000000001</v>
      </c>
      <c r="P341" s="6">
        <f t="shared" si="30"/>
        <v>0.65679999999999983</v>
      </c>
      <c r="Q341" s="6">
        <f t="shared" si="30"/>
        <v>2.8059999999999998E-2</v>
      </c>
      <c r="R341" s="6">
        <f t="shared" si="30"/>
        <v>8.0280000000000004E-2</v>
      </c>
      <c r="S341" s="6">
        <f t="shared" si="30"/>
        <v>0</v>
      </c>
      <c r="T341" s="6">
        <f t="shared" si="30"/>
        <v>2.094E-2</v>
      </c>
      <c r="U341" s="6">
        <f t="shared" si="30"/>
        <v>1.239E-2</v>
      </c>
      <c r="V341" s="6">
        <f t="shared" si="30"/>
        <v>3.8579999999999996E-2</v>
      </c>
      <c r="W341" s="6">
        <f t="shared" si="30"/>
        <v>0.11328999999999999</v>
      </c>
      <c r="X341" s="6">
        <f t="shared" si="30"/>
        <v>1.8549200000000003</v>
      </c>
      <c r="Y341" s="6">
        <f t="shared" si="30"/>
        <v>2.4670000000000001E-2</v>
      </c>
      <c r="Z341" s="6">
        <f t="shared" si="30"/>
        <v>3.85E-2</v>
      </c>
      <c r="AA341" s="6">
        <f t="shared" si="30"/>
        <v>0.16124999999999998</v>
      </c>
      <c r="AB341" s="6">
        <f t="shared" si="31"/>
        <v>0.26504</v>
      </c>
      <c r="AC341" s="6">
        <f t="shared" si="31"/>
        <v>5.4549999999999994E-2</v>
      </c>
      <c r="AD341" s="6">
        <f t="shared" si="31"/>
        <v>0.71104999999999996</v>
      </c>
      <c r="AE341" s="6">
        <f t="shared" si="31"/>
        <v>0</v>
      </c>
      <c r="AF341" s="6">
        <f t="shared" si="31"/>
        <v>0.14219000000000001</v>
      </c>
      <c r="AG341" s="6">
        <f t="shared" si="31"/>
        <v>0.70087999999999995</v>
      </c>
      <c r="AH341" s="6">
        <f t="shared" si="31"/>
        <v>1E-3</v>
      </c>
      <c r="AI341" s="6">
        <f t="shared" si="31"/>
        <v>3.0000000000000001E-3</v>
      </c>
      <c r="AJ341" s="6">
        <f t="shared" si="31"/>
        <v>2.9229999999999999E-2</v>
      </c>
      <c r="AK341" s="6">
        <f t="shared" si="31"/>
        <v>0</v>
      </c>
      <c r="AL341" s="6">
        <f t="shared" si="31"/>
        <v>0.11406999999999999</v>
      </c>
      <c r="AM341" s="6">
        <f t="shared" si="31"/>
        <v>4.938E-2</v>
      </c>
      <c r="AN341" s="6">
        <f t="shared" si="31"/>
        <v>3.9350000000000003E-2</v>
      </c>
      <c r="AO341" s="6">
        <f t="shared" si="31"/>
        <v>0</v>
      </c>
      <c r="AP341" s="6">
        <f t="shared" si="31"/>
        <v>0.18572999999999998</v>
      </c>
      <c r="AQ341" s="6">
        <f t="shared" si="31"/>
        <v>6.9959999999999994E-2</v>
      </c>
      <c r="AR341" s="6">
        <f t="shared" si="31"/>
        <v>0.40849000000000002</v>
      </c>
      <c r="AS341" s="6">
        <f t="shared" si="31"/>
        <v>8.1520000000000009E-2</v>
      </c>
      <c r="AT341" s="6">
        <f t="shared" si="31"/>
        <v>2.257E-2</v>
      </c>
      <c r="AU341" s="6">
        <f t="shared" si="31"/>
        <v>0.23482999999999998</v>
      </c>
      <c r="AV341" s="6">
        <f t="shared" si="31"/>
        <v>3.9229999999999994E-2</v>
      </c>
      <c r="AW341" s="6">
        <f t="shared" si="31"/>
        <v>6.0000000000000001E-3</v>
      </c>
      <c r="AX341" s="6">
        <f t="shared" si="31"/>
        <v>8.1140000000000004E-2</v>
      </c>
      <c r="AY341" s="6">
        <f t="shared" si="31"/>
        <v>0.13936000000000001</v>
      </c>
      <c r="AZ341" s="6">
        <f t="shared" si="31"/>
        <v>6.6909999999999997E-2</v>
      </c>
      <c r="BA341" s="6">
        <f t="shared" si="31"/>
        <v>1.8110000000000001E-2</v>
      </c>
      <c r="BB341" s="6">
        <f t="shared" si="31"/>
        <v>0</v>
      </c>
      <c r="BC341" s="6">
        <f t="shared" si="31"/>
        <v>6.3369999999999996E-2</v>
      </c>
      <c r="BD341" s="6">
        <f t="shared" si="31"/>
        <v>1E-3</v>
      </c>
      <c r="BE341" s="6">
        <f t="shared" si="31"/>
        <v>0.26427</v>
      </c>
      <c r="BF341" s="6">
        <f t="shared" si="31"/>
        <v>1.2820700000000005</v>
      </c>
      <c r="BG341" s="6">
        <f t="shared" si="31"/>
        <v>8.94E-3</v>
      </c>
      <c r="BH341" s="6">
        <f t="shared" si="47"/>
        <v>0</v>
      </c>
      <c r="BI341" s="6">
        <f t="shared" si="47"/>
        <v>1E-3</v>
      </c>
      <c r="BJ341" s="6">
        <f t="shared" si="47"/>
        <v>0.12496000000000002</v>
      </c>
      <c r="BK341" s="6">
        <f t="shared" si="47"/>
        <v>0.5829399999999999</v>
      </c>
      <c r="BL341" s="6">
        <f t="shared" si="47"/>
        <v>0.21509000000000003</v>
      </c>
      <c r="BM341" s="6">
        <f t="shared" si="47"/>
        <v>0.31466999999999995</v>
      </c>
      <c r="BN341" s="6">
        <f t="shared" si="47"/>
        <v>0.20436000000000001</v>
      </c>
      <c r="BO341" s="6">
        <f t="shared" si="47"/>
        <v>7.45E-3</v>
      </c>
      <c r="BP341" s="6">
        <f t="shared" si="47"/>
        <v>3.116E-2</v>
      </c>
      <c r="BQ341" s="6">
        <f t="shared" si="47"/>
        <v>7.0000000000000001E-3</v>
      </c>
      <c r="BR341" s="6">
        <f t="shared" si="47"/>
        <v>0.11194</v>
      </c>
      <c r="BS341" s="6">
        <f t="shared" si="47"/>
        <v>1.4019999999999999E-2</v>
      </c>
      <c r="BT341" s="6">
        <f t="shared" si="47"/>
        <v>0</v>
      </c>
      <c r="BU341" s="6">
        <f t="shared" si="47"/>
        <v>0.10170999999999999</v>
      </c>
      <c r="BV341" s="6">
        <f t="shared" si="46"/>
        <v>5.6100000000000004E-3</v>
      </c>
      <c r="BW341" s="6">
        <f t="shared" si="47"/>
        <v>0.14063999999999999</v>
      </c>
      <c r="BX341" s="6">
        <f t="shared" si="47"/>
        <v>0.16481999999999999</v>
      </c>
      <c r="BY341" s="6">
        <f t="shared" si="47"/>
        <v>0.27947000000000005</v>
      </c>
      <c r="BZ341" s="6">
        <f t="shared" si="47"/>
        <v>0.16726000000000002</v>
      </c>
      <c r="CA341" s="6">
        <f t="shared" si="47"/>
        <v>4.904E-2</v>
      </c>
      <c r="CB341" s="6">
        <f t="shared" si="47"/>
        <v>1.0453899999999998</v>
      </c>
      <c r="CC341" s="6">
        <f t="shared" si="47"/>
        <v>8.3379999999999996E-2</v>
      </c>
      <c r="CD341" s="6">
        <f t="shared" si="47"/>
        <v>2.0080200000000001</v>
      </c>
      <c r="CE341" s="6">
        <f t="shared" si="47"/>
        <v>0.67620000000000002</v>
      </c>
      <c r="CF341" s="6">
        <f t="shared" si="47"/>
        <v>0</v>
      </c>
      <c r="CG341" s="6">
        <f t="shared" si="47"/>
        <v>5.9269999999999996E-2</v>
      </c>
      <c r="CH341" s="6">
        <f t="shared" si="47"/>
        <v>2.2359999999999998E-2</v>
      </c>
      <c r="CI341" s="6">
        <f t="shared" si="47"/>
        <v>0.31027000000000005</v>
      </c>
      <c r="CJ341" s="6">
        <f t="shared" si="47"/>
        <v>0</v>
      </c>
      <c r="CK341" s="6">
        <f t="shared" si="47"/>
        <v>0</v>
      </c>
      <c r="CL341" s="6">
        <f t="shared" si="47"/>
        <v>5.1060000000000001E-2</v>
      </c>
      <c r="CM341" s="6">
        <f t="shared" si="47"/>
        <v>0.81889000000000001</v>
      </c>
      <c r="CN341" s="6">
        <f t="shared" si="47"/>
        <v>0.13668999999999998</v>
      </c>
      <c r="CO341" s="6">
        <f t="shared" si="47"/>
        <v>7.8219999999999998E-2</v>
      </c>
      <c r="CP341" s="6">
        <f t="shared" si="47"/>
        <v>7.7799999999999996E-3</v>
      </c>
      <c r="CQ341" s="6">
        <f t="shared" si="47"/>
        <v>0.12576999999999999</v>
      </c>
      <c r="CR341" s="6">
        <f t="shared" si="47"/>
        <v>0.21031</v>
      </c>
      <c r="CS341" s="6">
        <f t="shared" si="46"/>
        <v>0.13894999999999999</v>
      </c>
      <c r="CT341" s="6">
        <f t="shared" si="47"/>
        <v>0.46363999999999994</v>
      </c>
      <c r="CU341" s="6">
        <f t="shared" si="47"/>
        <v>8.9820000000000011E-2</v>
      </c>
      <c r="CV341" s="6">
        <f t="shared" si="47"/>
        <v>0.18417</v>
      </c>
      <c r="CW341" s="6">
        <f t="shared" si="47"/>
        <v>0.1777</v>
      </c>
      <c r="CX341" s="6">
        <f t="shared" si="47"/>
        <v>5.4299999999999999E-3</v>
      </c>
      <c r="CY341" s="6">
        <f t="shared" si="47"/>
        <v>1.4E-2</v>
      </c>
      <c r="CZ341" s="6">
        <f t="shared" si="47"/>
        <v>0.12264</v>
      </c>
      <c r="DA341" s="6">
        <f t="shared" si="47"/>
        <v>0.36592000000000002</v>
      </c>
      <c r="DB341" s="6">
        <f t="shared" si="47"/>
        <v>0.21259999999999998</v>
      </c>
      <c r="DC341" s="6">
        <f t="shared" si="47"/>
        <v>0.20285</v>
      </c>
      <c r="DD341" s="6">
        <f t="shared" si="47"/>
        <v>0.28196999999999994</v>
      </c>
      <c r="DE341" s="6">
        <f t="shared" si="47"/>
        <v>1.2840000000000001E-2</v>
      </c>
      <c r="DF341" s="6">
        <f t="shared" si="47"/>
        <v>1.2021499999999998</v>
      </c>
      <c r="DG341" s="6">
        <f t="shared" si="47"/>
        <v>0.17476</v>
      </c>
      <c r="DH341" s="6">
        <f t="shared" si="47"/>
        <v>0.1389</v>
      </c>
      <c r="DI341" s="6">
        <f t="shared" si="47"/>
        <v>9.2720000000000011E-2</v>
      </c>
      <c r="DJ341" s="6">
        <f t="shared" si="47"/>
        <v>0.21252999999999997</v>
      </c>
      <c r="DK341" s="6">
        <f t="shared" si="47"/>
        <v>3.0344600000000006</v>
      </c>
      <c r="DL341" s="6">
        <f t="shared" ref="DL341:FW342" si="49">SUMIF($B$3:$B$331,$B341,DL$3:DL$331)/1000</f>
        <v>2.8879800000000002</v>
      </c>
      <c r="DM341" s="6">
        <f t="shared" si="49"/>
        <v>0.52703</v>
      </c>
      <c r="DN341" s="6">
        <f t="shared" si="49"/>
        <v>0.54658999999999991</v>
      </c>
      <c r="DO341" s="6">
        <f t="shared" si="49"/>
        <v>1.6400000000000001</v>
      </c>
      <c r="DP341" s="6">
        <f t="shared" si="49"/>
        <v>0.33118999999999993</v>
      </c>
      <c r="DQ341" s="6">
        <f t="shared" si="49"/>
        <v>0.21808999999999998</v>
      </c>
      <c r="DR341" s="6">
        <f t="shared" si="49"/>
        <v>1.9478900000000001</v>
      </c>
      <c r="DS341" s="6">
        <f t="shared" si="49"/>
        <v>8.1409999999999996E-2</v>
      </c>
      <c r="DT341" s="6">
        <f t="shared" si="49"/>
        <v>1.7229000000000003</v>
      </c>
      <c r="DU341" s="6">
        <f t="shared" si="49"/>
        <v>2.2263699999999997</v>
      </c>
      <c r="DV341" s="6">
        <f t="shared" si="49"/>
        <v>0.17237</v>
      </c>
      <c r="DW341" s="6">
        <f t="shared" si="49"/>
        <v>0.58141999999999994</v>
      </c>
      <c r="DX341" s="6">
        <f t="shared" si="49"/>
        <v>1.24092</v>
      </c>
      <c r="DY341" s="6">
        <f t="shared" si="49"/>
        <v>0.26474999999999993</v>
      </c>
      <c r="DZ341" s="6">
        <f t="shared" si="49"/>
        <v>2.9642300000000001</v>
      </c>
      <c r="EA341" s="6">
        <f t="shared" si="49"/>
        <v>1.8464700000000001</v>
      </c>
      <c r="EB341" s="6">
        <f t="shared" si="49"/>
        <v>0.29534999999999995</v>
      </c>
      <c r="EC341" s="6">
        <f t="shared" si="49"/>
        <v>0.28466000000000002</v>
      </c>
      <c r="ED341" s="6">
        <f t="shared" si="49"/>
        <v>1.4419900000000001</v>
      </c>
      <c r="EE341" s="6">
        <f t="shared" si="49"/>
        <v>0.74841999999999997</v>
      </c>
      <c r="EF341" s="6">
        <f t="shared" si="49"/>
        <v>5.657490000000001</v>
      </c>
      <c r="EG341" s="6">
        <f t="shared" si="49"/>
        <v>1.2575000000000001</v>
      </c>
      <c r="EH341" s="6">
        <f t="shared" si="49"/>
        <v>0.39456999999999998</v>
      </c>
      <c r="EI341" s="6">
        <f t="shared" si="49"/>
        <v>0.37025000000000002</v>
      </c>
      <c r="EJ341" s="6">
        <f t="shared" si="49"/>
        <v>1.7000000000000001E-2</v>
      </c>
      <c r="EK341" s="6">
        <f t="shared" si="49"/>
        <v>0.48901000000000006</v>
      </c>
      <c r="EL341" s="6">
        <f t="shared" si="49"/>
        <v>1.9226399999999999</v>
      </c>
      <c r="EM341" s="6">
        <f t="shared" si="49"/>
        <v>0</v>
      </c>
      <c r="EN341" s="6">
        <f t="shared" si="49"/>
        <v>2.129E-2</v>
      </c>
      <c r="EO341" s="6">
        <f t="shared" si="49"/>
        <v>0</v>
      </c>
      <c r="EP341" s="6">
        <f t="shared" si="49"/>
        <v>0</v>
      </c>
      <c r="EQ341" s="6">
        <f t="shared" si="49"/>
        <v>0</v>
      </c>
      <c r="ER341" s="6">
        <f t="shared" si="49"/>
        <v>0.83926000000000001</v>
      </c>
      <c r="ES341" s="6">
        <f t="shared" si="49"/>
        <v>1.3524800000000001</v>
      </c>
      <c r="ET341" s="6">
        <f t="shared" si="49"/>
        <v>0.61729000000000001</v>
      </c>
      <c r="EU341" s="6">
        <f t="shared" si="49"/>
        <v>7.8199999999999992E-2</v>
      </c>
      <c r="EV341" s="6">
        <f t="shared" si="49"/>
        <v>10.572289999999997</v>
      </c>
      <c r="EW341" s="6">
        <f t="shared" si="49"/>
        <v>0.65397000000000005</v>
      </c>
      <c r="EX341" s="6">
        <f t="shared" si="49"/>
        <v>8.9320000000000024E-2</v>
      </c>
      <c r="EY341" s="6">
        <f t="shared" si="49"/>
        <v>2.1280000000000004E-2</v>
      </c>
      <c r="EZ341" s="6">
        <f t="shared" si="49"/>
        <v>7.9968199999999996</v>
      </c>
      <c r="FA341" s="6">
        <f t="shared" si="49"/>
        <v>0.31648999999999994</v>
      </c>
      <c r="FB341" s="6">
        <f t="shared" si="49"/>
        <v>3.5639000000000003</v>
      </c>
      <c r="FC341" s="6">
        <f t="shared" si="49"/>
        <v>0.11414000000000001</v>
      </c>
      <c r="FD341" s="6">
        <f t="shared" si="49"/>
        <v>3.1700000000000006E-2</v>
      </c>
      <c r="FE341" s="6">
        <f t="shared" si="49"/>
        <v>9.1819999999999999E-2</v>
      </c>
      <c r="FF341" s="6">
        <f t="shared" si="49"/>
        <v>1.35E-2</v>
      </c>
      <c r="FG341" s="6">
        <f t="shared" si="49"/>
        <v>1.035E-2</v>
      </c>
      <c r="FH341" s="6">
        <f t="shared" si="49"/>
        <v>9.9399999999999992E-3</v>
      </c>
      <c r="FI341" s="6">
        <f t="shared" si="49"/>
        <v>0.25821</v>
      </c>
      <c r="FJ341" s="6">
        <f t="shared" si="49"/>
        <v>0</v>
      </c>
      <c r="FK341" s="6">
        <f t="shared" si="49"/>
        <v>0</v>
      </c>
      <c r="FL341" s="6">
        <f t="shared" si="49"/>
        <v>7.0919999999999997E-2</v>
      </c>
      <c r="FM341" s="6">
        <f t="shared" si="49"/>
        <v>1.1913800000000001</v>
      </c>
      <c r="FN341" s="6">
        <f t="shared" si="49"/>
        <v>0.94668000000000008</v>
      </c>
      <c r="FO341" s="6">
        <f t="shared" si="49"/>
        <v>1.1400000000000002E-2</v>
      </c>
      <c r="FP341" s="6">
        <f t="shared" si="49"/>
        <v>2.1781600000000001</v>
      </c>
      <c r="FQ341" s="6">
        <f t="shared" si="49"/>
        <v>1.2060000000000001E-2</v>
      </c>
      <c r="FR341" s="6">
        <f t="shared" si="49"/>
        <v>7.51E-2</v>
      </c>
      <c r="FS341" s="6">
        <f t="shared" si="49"/>
        <v>5.8999999999999997E-2</v>
      </c>
      <c r="FT341" s="6">
        <f t="shared" si="49"/>
        <v>0.22576999999999997</v>
      </c>
      <c r="FU341" s="6">
        <f t="shared" si="49"/>
        <v>0.76599000000000006</v>
      </c>
      <c r="FV341" s="6">
        <f t="shared" si="49"/>
        <v>1E-3</v>
      </c>
      <c r="FW341" s="6">
        <f t="shared" si="49"/>
        <v>1.0072500000000002</v>
      </c>
      <c r="FX341" s="6">
        <f t="shared" si="48"/>
        <v>4.3618999999999986</v>
      </c>
      <c r="FY341" s="6">
        <f t="shared" si="48"/>
        <v>0.40138999999999997</v>
      </c>
      <c r="FZ341" s="6">
        <f t="shared" si="48"/>
        <v>1.2623300000000002</v>
      </c>
      <c r="GA341" s="6">
        <f t="shared" si="48"/>
        <v>2.0526600000000004</v>
      </c>
      <c r="GB341" s="6">
        <f t="shared" si="48"/>
        <v>6.1120000000000001E-2</v>
      </c>
      <c r="GC341" s="6">
        <f t="shared" si="43"/>
        <v>0.65985000000000005</v>
      </c>
      <c r="GD341" s="6">
        <f t="shared" si="48"/>
        <v>1.7048299999999998</v>
      </c>
      <c r="GE341" s="6">
        <f t="shared" si="48"/>
        <v>0.24859000000000003</v>
      </c>
      <c r="GF341" s="6">
        <f t="shared" si="48"/>
        <v>0.15726000000000001</v>
      </c>
      <c r="GG341" s="6">
        <f t="shared" si="48"/>
        <v>5.8300000000000001E-3</v>
      </c>
      <c r="GH341" s="6">
        <f t="shared" si="48"/>
        <v>0.34697999999999996</v>
      </c>
      <c r="GI341" s="6">
        <f t="shared" si="48"/>
        <v>1.8200000000000001E-2</v>
      </c>
      <c r="GJ341" s="6">
        <f t="shared" si="48"/>
        <v>0.35864999999999997</v>
      </c>
      <c r="GK341" s="6">
        <f t="shared" si="48"/>
        <v>0.33570999999999995</v>
      </c>
      <c r="GL341" s="6">
        <f t="shared" si="48"/>
        <v>8.0740000000000006E-2</v>
      </c>
      <c r="GM341" s="6">
        <f t="shared" si="48"/>
        <v>0.71526000000000001</v>
      </c>
      <c r="GN341" s="6">
        <f t="shared" si="48"/>
        <v>9.69E-2</v>
      </c>
      <c r="GO341" s="6">
        <f t="shared" si="48"/>
        <v>2.4850000000000001E-2</v>
      </c>
      <c r="GP341" s="6">
        <f t="shared" si="48"/>
        <v>6.0609999999999997E-2</v>
      </c>
      <c r="GQ341" s="6">
        <f t="shared" si="48"/>
        <v>0.31655999999999995</v>
      </c>
      <c r="GR341" s="6">
        <f t="shared" si="48"/>
        <v>2E-3</v>
      </c>
      <c r="GS341" s="6">
        <f t="shared" si="48"/>
        <v>4.0000000000000001E-3</v>
      </c>
      <c r="GT341" s="6">
        <f t="shared" si="48"/>
        <v>0.87883999999999995</v>
      </c>
      <c r="GU341" s="6">
        <f t="shared" si="48"/>
        <v>0</v>
      </c>
      <c r="GV341" s="6">
        <f t="shared" si="48"/>
        <v>0.72493000000000007</v>
      </c>
      <c r="GW341" s="6">
        <f t="shared" si="48"/>
        <v>8.8109999999999994E-2</v>
      </c>
      <c r="GX341" s="6">
        <f t="shared" si="48"/>
        <v>7.4639999999999998E-2</v>
      </c>
      <c r="GY341" s="6">
        <f t="shared" si="48"/>
        <v>0</v>
      </c>
      <c r="GZ341" s="6">
        <f t="shared" si="43"/>
        <v>2.5589999999999998E-2</v>
      </c>
      <c r="HA341" s="6">
        <f t="shared" si="48"/>
        <v>8.6529999999999996E-2</v>
      </c>
      <c r="HB341" s="6">
        <f t="shared" si="48"/>
        <v>1.7411399999999999</v>
      </c>
      <c r="HC341" s="6">
        <f t="shared" si="48"/>
        <v>0.17561000000000004</v>
      </c>
      <c r="HD341" s="6">
        <f t="shared" si="48"/>
        <v>8.1379999999999994E-2</v>
      </c>
      <c r="HE341" s="6">
        <f t="shared" si="48"/>
        <v>1.1009999999999999E-2</v>
      </c>
      <c r="HF341" s="6">
        <f t="shared" si="48"/>
        <v>0.25903999999999994</v>
      </c>
      <c r="HG341" s="6">
        <f t="shared" si="48"/>
        <v>1.4430300000000003</v>
      </c>
      <c r="HH341" s="6">
        <f t="shared" si="48"/>
        <v>1.414E-2</v>
      </c>
      <c r="HI341" s="6">
        <f t="shared" si="48"/>
        <v>0</v>
      </c>
      <c r="HJ341" s="6">
        <f t="shared" si="48"/>
        <v>0.19303000000000001</v>
      </c>
      <c r="HK341" s="6">
        <f t="shared" si="48"/>
        <v>1.6E-2</v>
      </c>
      <c r="HL341" s="6">
        <f t="shared" si="48"/>
        <v>0.37538000000000005</v>
      </c>
      <c r="HM341" s="6">
        <f t="shared" si="48"/>
        <v>2.5610000000000001E-2</v>
      </c>
      <c r="HN341" s="6">
        <f t="shared" si="48"/>
        <v>0.76309000000000005</v>
      </c>
      <c r="HO341" s="6">
        <f t="shared" si="48"/>
        <v>1.8411400000000002</v>
      </c>
      <c r="HP341" s="6">
        <f t="shared" si="48"/>
        <v>1.0442600000000002</v>
      </c>
      <c r="HQ341" s="6">
        <f t="shared" si="48"/>
        <v>4.6420000000000003E-2</v>
      </c>
      <c r="HR341" s="6">
        <f t="shared" si="48"/>
        <v>0.32071000000000005</v>
      </c>
      <c r="HS341" s="6">
        <f t="shared" si="43"/>
        <v>0.5858199999999999</v>
      </c>
      <c r="HT341" s="6">
        <f t="shared" si="43"/>
        <v>0.60145999999999988</v>
      </c>
      <c r="HU341" s="6">
        <f t="shared" si="43"/>
        <v>0.86930999999999992</v>
      </c>
      <c r="HV341" s="6">
        <f t="shared" si="43"/>
        <v>0.32957000000000003</v>
      </c>
      <c r="HW341" s="6">
        <f t="shared" si="43"/>
        <v>0.32910999999999996</v>
      </c>
      <c r="HX341" s="6">
        <f t="shared" si="43"/>
        <v>8.0060000000000006E-2</v>
      </c>
      <c r="HY341" s="6">
        <f t="shared" si="43"/>
        <v>0.52867999999999993</v>
      </c>
      <c r="HZ341" s="6">
        <f t="shared" si="43"/>
        <v>0.35348000000000002</v>
      </c>
      <c r="IA341" s="6">
        <f t="shared" si="43"/>
        <v>2.21028</v>
      </c>
      <c r="IB341" s="6">
        <f t="shared" si="43"/>
        <v>8.566E-2</v>
      </c>
      <c r="IC341" s="6">
        <f t="shared" si="43"/>
        <v>0.18837999999999999</v>
      </c>
      <c r="ID341" s="6">
        <f t="shared" si="43"/>
        <v>3.2256699999999996</v>
      </c>
      <c r="IE341" s="26">
        <f t="shared" si="40"/>
        <v>123.16223000000006</v>
      </c>
      <c r="IF341" s="27">
        <f t="shared" si="41"/>
        <v>20.116620000000012</v>
      </c>
      <c r="IG341" s="27">
        <f t="shared" si="42"/>
        <v>103.04561000000005</v>
      </c>
      <c r="IH341" s="28">
        <f t="shared" si="43"/>
        <v>110.99600119999998</v>
      </c>
      <c r="II341" s="28">
        <f t="shared" si="43"/>
        <v>18.177373200000009</v>
      </c>
      <c r="IJ341" s="28">
        <f t="shared" si="43"/>
        <v>92.818627999999961</v>
      </c>
    </row>
    <row r="342" spans="1:244" s="4" customFormat="1" x14ac:dyDescent="0.2">
      <c r="B342" s="4">
        <v>48</v>
      </c>
      <c r="E342" s="6">
        <f t="shared" si="39"/>
        <v>0</v>
      </c>
      <c r="F342" s="6">
        <f t="shared" si="30"/>
        <v>0</v>
      </c>
      <c r="G342" s="6">
        <f t="shared" si="30"/>
        <v>0</v>
      </c>
      <c r="H342" s="6">
        <f t="shared" si="30"/>
        <v>0</v>
      </c>
      <c r="I342" s="6">
        <f t="shared" si="30"/>
        <v>0</v>
      </c>
      <c r="J342" s="6">
        <f t="shared" si="30"/>
        <v>0</v>
      </c>
      <c r="K342" s="6">
        <f t="shared" si="30"/>
        <v>0</v>
      </c>
      <c r="L342" s="6">
        <f t="shared" si="30"/>
        <v>0</v>
      </c>
      <c r="M342" s="6">
        <f t="shared" si="30"/>
        <v>0</v>
      </c>
      <c r="N342" s="6">
        <f t="shared" si="30"/>
        <v>0</v>
      </c>
      <c r="O342" s="6">
        <f t="shared" si="30"/>
        <v>0</v>
      </c>
      <c r="P342" s="6">
        <f t="shared" si="30"/>
        <v>0</v>
      </c>
      <c r="Q342" s="6">
        <f t="shared" si="30"/>
        <v>0</v>
      </c>
      <c r="R342" s="6">
        <f t="shared" si="30"/>
        <v>0</v>
      </c>
      <c r="S342" s="6">
        <f t="shared" si="30"/>
        <v>0</v>
      </c>
      <c r="T342" s="6">
        <f t="shared" si="30"/>
        <v>0</v>
      </c>
      <c r="U342" s="6">
        <f t="shared" si="30"/>
        <v>0</v>
      </c>
      <c r="V342" s="6">
        <f t="shared" si="30"/>
        <v>0</v>
      </c>
      <c r="W342" s="6">
        <f t="shared" si="30"/>
        <v>0</v>
      </c>
      <c r="X342" s="6">
        <f t="shared" si="30"/>
        <v>0</v>
      </c>
      <c r="Y342" s="6">
        <f t="shared" si="30"/>
        <v>0</v>
      </c>
      <c r="Z342" s="6">
        <f t="shared" si="30"/>
        <v>0</v>
      </c>
      <c r="AA342" s="6">
        <f t="shared" si="30"/>
        <v>0</v>
      </c>
      <c r="AB342" s="6">
        <f t="shared" si="31"/>
        <v>0</v>
      </c>
      <c r="AC342" s="6">
        <f t="shared" si="31"/>
        <v>0</v>
      </c>
      <c r="AD342" s="6">
        <f t="shared" si="31"/>
        <v>0</v>
      </c>
      <c r="AE342" s="6">
        <f t="shared" si="31"/>
        <v>0</v>
      </c>
      <c r="AF342" s="6">
        <f t="shared" si="31"/>
        <v>0</v>
      </c>
      <c r="AG342" s="6">
        <f t="shared" ref="AG342:CR342" si="50">SUMIF($B$3:$B$331,$B342,AG$3:AG$331)/1000</f>
        <v>0</v>
      </c>
      <c r="AH342" s="6">
        <f t="shared" si="50"/>
        <v>0</v>
      </c>
      <c r="AI342" s="6">
        <f t="shared" si="50"/>
        <v>0</v>
      </c>
      <c r="AJ342" s="6">
        <f t="shared" si="50"/>
        <v>0</v>
      </c>
      <c r="AK342" s="6">
        <f t="shared" si="50"/>
        <v>0</v>
      </c>
      <c r="AL342" s="6">
        <f t="shared" si="50"/>
        <v>0</v>
      </c>
      <c r="AM342" s="6">
        <f t="shared" si="50"/>
        <v>0</v>
      </c>
      <c r="AN342" s="6">
        <f t="shared" si="50"/>
        <v>0</v>
      </c>
      <c r="AO342" s="6">
        <f t="shared" si="50"/>
        <v>0</v>
      </c>
      <c r="AP342" s="6">
        <f t="shared" si="50"/>
        <v>0</v>
      </c>
      <c r="AQ342" s="6">
        <f t="shared" si="50"/>
        <v>0</v>
      </c>
      <c r="AR342" s="6">
        <f t="shared" si="50"/>
        <v>0</v>
      </c>
      <c r="AS342" s="6">
        <f t="shared" si="50"/>
        <v>0</v>
      </c>
      <c r="AT342" s="6">
        <f t="shared" si="50"/>
        <v>0</v>
      </c>
      <c r="AU342" s="6">
        <f t="shared" si="50"/>
        <v>0</v>
      </c>
      <c r="AV342" s="6">
        <f t="shared" si="50"/>
        <v>0</v>
      </c>
      <c r="AW342" s="6">
        <f t="shared" si="50"/>
        <v>0</v>
      </c>
      <c r="AX342" s="6">
        <f t="shared" si="50"/>
        <v>0</v>
      </c>
      <c r="AY342" s="6">
        <f t="shared" si="50"/>
        <v>0</v>
      </c>
      <c r="AZ342" s="6">
        <f t="shared" si="50"/>
        <v>0</v>
      </c>
      <c r="BA342" s="6">
        <f t="shared" si="50"/>
        <v>0</v>
      </c>
      <c r="BB342" s="6">
        <f t="shared" si="50"/>
        <v>0</v>
      </c>
      <c r="BC342" s="6">
        <f t="shared" si="50"/>
        <v>0</v>
      </c>
      <c r="BD342" s="6">
        <f t="shared" si="50"/>
        <v>0</v>
      </c>
      <c r="BE342" s="6">
        <f t="shared" si="50"/>
        <v>0</v>
      </c>
      <c r="BF342" s="6">
        <f t="shared" si="50"/>
        <v>0</v>
      </c>
      <c r="BG342" s="6">
        <f t="shared" si="50"/>
        <v>0</v>
      </c>
      <c r="BH342" s="6">
        <f t="shared" si="50"/>
        <v>0</v>
      </c>
      <c r="BI342" s="6">
        <f t="shared" si="50"/>
        <v>0</v>
      </c>
      <c r="BJ342" s="6">
        <f t="shared" si="50"/>
        <v>0</v>
      </c>
      <c r="BK342" s="6">
        <f t="shared" si="50"/>
        <v>0</v>
      </c>
      <c r="BL342" s="6">
        <f t="shared" si="50"/>
        <v>0</v>
      </c>
      <c r="BM342" s="6">
        <f t="shared" si="50"/>
        <v>0</v>
      </c>
      <c r="BN342" s="6">
        <f t="shared" si="50"/>
        <v>0</v>
      </c>
      <c r="BO342" s="6">
        <f t="shared" si="50"/>
        <v>0</v>
      </c>
      <c r="BP342" s="6">
        <f t="shared" si="50"/>
        <v>0</v>
      </c>
      <c r="BQ342" s="6">
        <f t="shared" si="50"/>
        <v>0</v>
      </c>
      <c r="BR342" s="6">
        <f t="shared" si="50"/>
        <v>0</v>
      </c>
      <c r="BS342" s="6">
        <f t="shared" si="50"/>
        <v>0</v>
      </c>
      <c r="BT342" s="6">
        <f t="shared" si="50"/>
        <v>0</v>
      </c>
      <c r="BU342" s="6">
        <f t="shared" si="50"/>
        <v>0</v>
      </c>
      <c r="BV342" s="6">
        <f t="shared" si="50"/>
        <v>0</v>
      </c>
      <c r="BW342" s="6">
        <f t="shared" si="50"/>
        <v>0</v>
      </c>
      <c r="BX342" s="6">
        <f t="shared" si="50"/>
        <v>0</v>
      </c>
      <c r="BY342" s="6">
        <f t="shared" si="50"/>
        <v>0</v>
      </c>
      <c r="BZ342" s="6">
        <f t="shared" si="50"/>
        <v>0</v>
      </c>
      <c r="CA342" s="6">
        <f t="shared" si="50"/>
        <v>0</v>
      </c>
      <c r="CB342" s="6">
        <f t="shared" si="50"/>
        <v>0</v>
      </c>
      <c r="CC342" s="6">
        <f t="shared" si="50"/>
        <v>0</v>
      </c>
      <c r="CD342" s="6">
        <f t="shared" si="50"/>
        <v>0</v>
      </c>
      <c r="CE342" s="6">
        <f t="shared" si="50"/>
        <v>0</v>
      </c>
      <c r="CF342" s="6">
        <f t="shared" si="50"/>
        <v>0</v>
      </c>
      <c r="CG342" s="6">
        <f t="shared" si="50"/>
        <v>0</v>
      </c>
      <c r="CH342" s="6">
        <f t="shared" si="50"/>
        <v>0</v>
      </c>
      <c r="CI342" s="6">
        <f t="shared" si="50"/>
        <v>0</v>
      </c>
      <c r="CJ342" s="6">
        <f t="shared" si="50"/>
        <v>0</v>
      </c>
      <c r="CK342" s="6">
        <f t="shared" si="50"/>
        <v>0</v>
      </c>
      <c r="CL342" s="6">
        <f t="shared" si="50"/>
        <v>0</v>
      </c>
      <c r="CM342" s="6">
        <f t="shared" si="50"/>
        <v>0</v>
      </c>
      <c r="CN342" s="6">
        <f t="shared" si="50"/>
        <v>0</v>
      </c>
      <c r="CO342" s="6">
        <f t="shared" si="50"/>
        <v>0</v>
      </c>
      <c r="CP342" s="6">
        <f t="shared" si="50"/>
        <v>0</v>
      </c>
      <c r="CQ342" s="6">
        <f t="shared" si="50"/>
        <v>0</v>
      </c>
      <c r="CR342" s="6">
        <f t="shared" si="50"/>
        <v>0</v>
      </c>
      <c r="CS342" s="6">
        <f t="shared" si="46"/>
        <v>0</v>
      </c>
      <c r="CT342" s="6">
        <f t="shared" si="47"/>
        <v>0</v>
      </c>
      <c r="CU342" s="6">
        <f t="shared" si="47"/>
        <v>0</v>
      </c>
      <c r="CV342" s="6">
        <f t="shared" si="47"/>
        <v>0</v>
      </c>
      <c r="CW342" s="6">
        <f t="shared" si="47"/>
        <v>0</v>
      </c>
      <c r="CX342" s="6">
        <f t="shared" si="47"/>
        <v>0</v>
      </c>
      <c r="CY342" s="6">
        <f t="shared" si="47"/>
        <v>0</v>
      </c>
      <c r="CZ342" s="6">
        <f t="shared" si="47"/>
        <v>0</v>
      </c>
      <c r="DA342" s="6">
        <f t="shared" si="47"/>
        <v>0</v>
      </c>
      <c r="DB342" s="6">
        <f t="shared" si="47"/>
        <v>0</v>
      </c>
      <c r="DC342" s="6">
        <f t="shared" si="47"/>
        <v>0</v>
      </c>
      <c r="DD342" s="6">
        <f t="shared" si="47"/>
        <v>0</v>
      </c>
      <c r="DE342" s="6">
        <f t="shared" si="47"/>
        <v>0</v>
      </c>
      <c r="DF342" s="6">
        <f t="shared" si="47"/>
        <v>0</v>
      </c>
      <c r="DG342" s="6">
        <f t="shared" si="47"/>
        <v>0</v>
      </c>
      <c r="DH342" s="6">
        <f t="shared" si="47"/>
        <v>0</v>
      </c>
      <c r="DI342" s="6">
        <f t="shared" si="47"/>
        <v>0</v>
      </c>
      <c r="DJ342" s="6">
        <f t="shared" si="47"/>
        <v>0</v>
      </c>
      <c r="DK342" s="6">
        <f t="shared" si="47"/>
        <v>0</v>
      </c>
      <c r="DL342" s="6">
        <f t="shared" si="49"/>
        <v>0</v>
      </c>
      <c r="DM342" s="6">
        <f t="shared" si="49"/>
        <v>0</v>
      </c>
      <c r="DN342" s="6">
        <f t="shared" si="49"/>
        <v>0</v>
      </c>
      <c r="DO342" s="6">
        <f t="shared" si="49"/>
        <v>0</v>
      </c>
      <c r="DP342" s="6">
        <f t="shared" si="49"/>
        <v>0</v>
      </c>
      <c r="DQ342" s="6">
        <f t="shared" si="49"/>
        <v>0</v>
      </c>
      <c r="DR342" s="6">
        <f t="shared" si="49"/>
        <v>0</v>
      </c>
      <c r="DS342" s="6">
        <f t="shared" si="49"/>
        <v>0</v>
      </c>
      <c r="DT342" s="6">
        <f t="shared" si="49"/>
        <v>0</v>
      </c>
      <c r="DU342" s="6">
        <f t="shared" si="49"/>
        <v>0</v>
      </c>
      <c r="DV342" s="6">
        <f t="shared" si="49"/>
        <v>0</v>
      </c>
      <c r="DW342" s="6">
        <f t="shared" si="49"/>
        <v>0</v>
      </c>
      <c r="DX342" s="6">
        <f t="shared" si="49"/>
        <v>0</v>
      </c>
      <c r="DY342" s="6">
        <f t="shared" si="49"/>
        <v>0</v>
      </c>
      <c r="DZ342" s="6">
        <f t="shared" si="49"/>
        <v>0</v>
      </c>
      <c r="EA342" s="6">
        <f t="shared" si="49"/>
        <v>0</v>
      </c>
      <c r="EB342" s="6">
        <f t="shared" si="49"/>
        <v>0</v>
      </c>
      <c r="EC342" s="6">
        <f t="shared" si="49"/>
        <v>0</v>
      </c>
      <c r="ED342" s="6">
        <f t="shared" si="49"/>
        <v>0</v>
      </c>
      <c r="EE342" s="6">
        <f t="shared" si="49"/>
        <v>0</v>
      </c>
      <c r="EF342" s="6">
        <f t="shared" si="49"/>
        <v>0</v>
      </c>
      <c r="EG342" s="6">
        <f t="shared" si="49"/>
        <v>0</v>
      </c>
      <c r="EH342" s="6">
        <f t="shared" si="49"/>
        <v>0</v>
      </c>
      <c r="EI342" s="6">
        <f t="shared" si="49"/>
        <v>0</v>
      </c>
      <c r="EJ342" s="6">
        <f t="shared" si="49"/>
        <v>0</v>
      </c>
      <c r="EK342" s="6">
        <f t="shared" si="49"/>
        <v>0</v>
      </c>
      <c r="EL342" s="6">
        <f t="shared" si="49"/>
        <v>0</v>
      </c>
      <c r="EM342" s="6">
        <f t="shared" si="49"/>
        <v>0</v>
      </c>
      <c r="EN342" s="6">
        <f t="shared" si="49"/>
        <v>0</v>
      </c>
      <c r="EO342" s="6">
        <f t="shared" si="49"/>
        <v>0</v>
      </c>
      <c r="EP342" s="6">
        <f t="shared" si="49"/>
        <v>0</v>
      </c>
      <c r="EQ342" s="6">
        <f t="shared" si="49"/>
        <v>0</v>
      </c>
      <c r="ER342" s="6">
        <f t="shared" si="49"/>
        <v>0</v>
      </c>
      <c r="ES342" s="6">
        <f t="shared" si="49"/>
        <v>0</v>
      </c>
      <c r="ET342" s="6">
        <f t="shared" si="49"/>
        <v>0</v>
      </c>
      <c r="EU342" s="6">
        <f t="shared" si="49"/>
        <v>0</v>
      </c>
      <c r="EV342" s="6">
        <f t="shared" si="49"/>
        <v>0</v>
      </c>
      <c r="EW342" s="6">
        <f t="shared" si="49"/>
        <v>0</v>
      </c>
      <c r="EX342" s="6">
        <f t="shared" si="49"/>
        <v>0</v>
      </c>
      <c r="EY342" s="6">
        <f t="shared" si="49"/>
        <v>0</v>
      </c>
      <c r="EZ342" s="6">
        <f t="shared" si="49"/>
        <v>0</v>
      </c>
      <c r="FA342" s="6">
        <f t="shared" si="49"/>
        <v>0</v>
      </c>
      <c r="FB342" s="6">
        <f t="shared" si="49"/>
        <v>0</v>
      </c>
      <c r="FC342" s="6">
        <f t="shared" si="49"/>
        <v>0</v>
      </c>
      <c r="FD342" s="6">
        <f t="shared" si="49"/>
        <v>0</v>
      </c>
      <c r="FE342" s="6">
        <f t="shared" si="49"/>
        <v>0</v>
      </c>
      <c r="FF342" s="6">
        <f t="shared" si="49"/>
        <v>0</v>
      </c>
      <c r="FG342" s="6">
        <f t="shared" si="49"/>
        <v>0</v>
      </c>
      <c r="FH342" s="6">
        <f t="shared" si="49"/>
        <v>0</v>
      </c>
      <c r="FI342" s="6">
        <f t="shared" si="49"/>
        <v>0</v>
      </c>
      <c r="FJ342" s="6">
        <f t="shared" si="49"/>
        <v>0</v>
      </c>
      <c r="FK342" s="6">
        <f t="shared" si="49"/>
        <v>0</v>
      </c>
      <c r="FL342" s="6">
        <f t="shared" si="49"/>
        <v>0</v>
      </c>
      <c r="FM342" s="6">
        <f t="shared" si="49"/>
        <v>0</v>
      </c>
      <c r="FN342" s="6">
        <f t="shared" si="49"/>
        <v>0</v>
      </c>
      <c r="FO342" s="6">
        <f t="shared" si="49"/>
        <v>0</v>
      </c>
      <c r="FP342" s="6">
        <f t="shared" si="49"/>
        <v>0</v>
      </c>
      <c r="FQ342" s="6">
        <f t="shared" si="49"/>
        <v>0</v>
      </c>
      <c r="FR342" s="6">
        <f t="shared" si="49"/>
        <v>0</v>
      </c>
      <c r="FS342" s="6">
        <f t="shared" si="49"/>
        <v>0</v>
      </c>
      <c r="FT342" s="6">
        <f t="shared" si="49"/>
        <v>0</v>
      </c>
      <c r="FU342" s="6">
        <f t="shared" si="49"/>
        <v>0</v>
      </c>
      <c r="FV342" s="6">
        <f t="shared" si="49"/>
        <v>0</v>
      </c>
      <c r="FW342" s="6">
        <f t="shared" si="49"/>
        <v>0</v>
      </c>
      <c r="FX342" s="6">
        <f t="shared" si="48"/>
        <v>0</v>
      </c>
      <c r="FY342" s="6">
        <f t="shared" si="48"/>
        <v>0</v>
      </c>
      <c r="FZ342" s="6">
        <f t="shared" si="48"/>
        <v>0</v>
      </c>
      <c r="GA342" s="6">
        <f t="shared" si="48"/>
        <v>0</v>
      </c>
      <c r="GB342" s="6">
        <f t="shared" si="48"/>
        <v>0</v>
      </c>
      <c r="GC342" s="6">
        <f t="shared" si="48"/>
        <v>0</v>
      </c>
      <c r="GD342" s="6">
        <f t="shared" si="48"/>
        <v>0</v>
      </c>
      <c r="GE342" s="6">
        <f t="shared" si="48"/>
        <v>0</v>
      </c>
      <c r="GF342" s="6">
        <f t="shared" si="48"/>
        <v>0</v>
      </c>
      <c r="GG342" s="6">
        <f t="shared" si="48"/>
        <v>0</v>
      </c>
      <c r="GH342" s="6">
        <f t="shared" si="48"/>
        <v>0</v>
      </c>
      <c r="GI342" s="6">
        <f t="shared" si="48"/>
        <v>0</v>
      </c>
      <c r="GJ342" s="6">
        <f t="shared" si="48"/>
        <v>0</v>
      </c>
      <c r="GK342" s="6">
        <f t="shared" si="48"/>
        <v>0</v>
      </c>
      <c r="GL342" s="6">
        <f t="shared" si="48"/>
        <v>0</v>
      </c>
      <c r="GM342" s="6">
        <f t="shared" si="48"/>
        <v>0</v>
      </c>
      <c r="GN342" s="6">
        <f t="shared" si="48"/>
        <v>0</v>
      </c>
      <c r="GO342" s="6">
        <f t="shared" si="48"/>
        <v>0</v>
      </c>
      <c r="GP342" s="6">
        <f t="shared" si="48"/>
        <v>0</v>
      </c>
      <c r="GQ342" s="6">
        <f t="shared" si="48"/>
        <v>0</v>
      </c>
      <c r="GR342" s="6">
        <f t="shared" si="48"/>
        <v>0</v>
      </c>
      <c r="GS342" s="6">
        <f t="shared" si="48"/>
        <v>0</v>
      </c>
      <c r="GT342" s="6">
        <f t="shared" si="48"/>
        <v>0</v>
      </c>
      <c r="GU342" s="6">
        <f t="shared" si="48"/>
        <v>0</v>
      </c>
      <c r="GV342" s="6">
        <f t="shared" si="48"/>
        <v>0</v>
      </c>
      <c r="GW342" s="6">
        <f t="shared" si="48"/>
        <v>0</v>
      </c>
      <c r="GX342" s="6">
        <f t="shared" si="48"/>
        <v>0</v>
      </c>
      <c r="GY342" s="6">
        <f t="shared" si="48"/>
        <v>0</v>
      </c>
      <c r="GZ342" s="6">
        <f t="shared" si="43"/>
        <v>0</v>
      </c>
      <c r="HA342" s="6">
        <f t="shared" si="48"/>
        <v>0</v>
      </c>
      <c r="HB342" s="6">
        <f t="shared" si="48"/>
        <v>0</v>
      </c>
      <c r="HC342" s="6">
        <f t="shared" si="48"/>
        <v>0</v>
      </c>
      <c r="HD342" s="6">
        <f t="shared" si="48"/>
        <v>0</v>
      </c>
      <c r="HE342" s="6">
        <f t="shared" si="48"/>
        <v>0</v>
      </c>
      <c r="HF342" s="6">
        <f t="shared" si="48"/>
        <v>0</v>
      </c>
      <c r="HG342" s="6">
        <f t="shared" si="48"/>
        <v>0</v>
      </c>
      <c r="HH342" s="6">
        <f t="shared" si="48"/>
        <v>0</v>
      </c>
      <c r="HI342" s="6">
        <f t="shared" si="48"/>
        <v>0</v>
      </c>
      <c r="HJ342" s="6">
        <f t="shared" si="48"/>
        <v>0</v>
      </c>
      <c r="HK342" s="6">
        <f t="shared" si="48"/>
        <v>0</v>
      </c>
      <c r="HL342" s="6">
        <f t="shared" si="48"/>
        <v>0</v>
      </c>
      <c r="HM342" s="6">
        <f t="shared" si="48"/>
        <v>0</v>
      </c>
      <c r="HN342" s="6">
        <f t="shared" si="48"/>
        <v>0</v>
      </c>
      <c r="HO342" s="6">
        <f t="shared" si="48"/>
        <v>0</v>
      </c>
      <c r="HP342" s="6">
        <f t="shared" si="48"/>
        <v>0</v>
      </c>
      <c r="HQ342" s="6">
        <f t="shared" si="48"/>
        <v>0</v>
      </c>
      <c r="HR342" s="6">
        <f t="shared" si="48"/>
        <v>0</v>
      </c>
      <c r="HS342" s="6">
        <f t="shared" si="43"/>
        <v>0</v>
      </c>
      <c r="HT342" s="6">
        <f t="shared" si="43"/>
        <v>0</v>
      </c>
      <c r="HU342" s="6">
        <f t="shared" si="43"/>
        <v>0</v>
      </c>
      <c r="HV342" s="6">
        <f t="shared" si="43"/>
        <v>0</v>
      </c>
      <c r="HW342" s="6">
        <f t="shared" si="43"/>
        <v>0</v>
      </c>
      <c r="HX342" s="6">
        <f t="shared" si="43"/>
        <v>0</v>
      </c>
      <c r="HY342" s="6">
        <f t="shared" si="43"/>
        <v>0</v>
      </c>
      <c r="HZ342" s="6">
        <f t="shared" si="43"/>
        <v>0</v>
      </c>
      <c r="IA342" s="6">
        <f t="shared" si="43"/>
        <v>0</v>
      </c>
      <c r="IB342" s="6">
        <f t="shared" si="43"/>
        <v>0</v>
      </c>
      <c r="IC342" s="6">
        <f t="shared" si="43"/>
        <v>0</v>
      </c>
      <c r="ID342" s="6">
        <f t="shared" si="43"/>
        <v>0</v>
      </c>
      <c r="IE342" s="26">
        <f t="shared" si="40"/>
        <v>0</v>
      </c>
      <c r="IF342" s="27">
        <f t="shared" si="41"/>
        <v>0</v>
      </c>
      <c r="IG342" s="27">
        <f t="shared" si="42"/>
        <v>0</v>
      </c>
      <c r="IH342" s="28">
        <f t="shared" si="43"/>
        <v>0</v>
      </c>
      <c r="II342" s="28">
        <f t="shared" si="43"/>
        <v>0</v>
      </c>
      <c r="IJ342" s="28">
        <f t="shared" si="43"/>
        <v>0</v>
      </c>
    </row>
    <row r="343" spans="1:244" s="4" customFormat="1" x14ac:dyDescent="0.2">
      <c r="Y343" s="9"/>
      <c r="Z343" s="9"/>
      <c r="AA343" s="9"/>
      <c r="AB343" s="9"/>
      <c r="AC343" s="9"/>
      <c r="IE343" s="29"/>
      <c r="IF343" s="29"/>
      <c r="IG343" s="29"/>
      <c r="IH343" s="29"/>
      <c r="II343" s="29"/>
      <c r="IJ343" s="29"/>
    </row>
    <row r="344" spans="1:244" s="4" customFormat="1" x14ac:dyDescent="0.2">
      <c r="A344" s="4" t="s">
        <v>4</v>
      </c>
      <c r="E344" s="6">
        <f>SUMIF($A$3:$A$331,$A344,E$3:E$331)/1000</f>
        <v>1E-3</v>
      </c>
      <c r="F344" s="6">
        <f t="shared" ref="F344:BQ345" si="51">SUMIF($A$3:$A$331,$A344,F$3:F$331)/1000</f>
        <v>7.7549999999999994E-2</v>
      </c>
      <c r="G344" s="6">
        <f t="shared" si="51"/>
        <v>0</v>
      </c>
      <c r="H344" s="6">
        <f t="shared" si="51"/>
        <v>5.8900000000000001E-2</v>
      </c>
      <c r="I344" s="6">
        <f t="shared" si="51"/>
        <v>0.73483000000000009</v>
      </c>
      <c r="J344" s="6">
        <f t="shared" si="51"/>
        <v>2E-3</v>
      </c>
      <c r="K344" s="6">
        <f t="shared" si="51"/>
        <v>0.44241000000000003</v>
      </c>
      <c r="L344" s="6">
        <f t="shared" si="51"/>
        <v>2E-3</v>
      </c>
      <c r="M344" s="6">
        <f t="shared" si="51"/>
        <v>0.56346999999999992</v>
      </c>
      <c r="N344" s="6">
        <f t="shared" si="51"/>
        <v>8.5919999999999996E-2</v>
      </c>
      <c r="O344" s="6">
        <f t="shared" si="51"/>
        <v>0.53209000000000017</v>
      </c>
      <c r="P344" s="6">
        <f t="shared" si="51"/>
        <v>0.20582</v>
      </c>
      <c r="Q344" s="6">
        <f t="shared" si="51"/>
        <v>0.21295999999999998</v>
      </c>
      <c r="R344" s="6">
        <f t="shared" si="51"/>
        <v>0.18024999999999999</v>
      </c>
      <c r="S344" s="6">
        <f t="shared" si="51"/>
        <v>0</v>
      </c>
      <c r="T344" s="6">
        <f t="shared" si="51"/>
        <v>1E-3</v>
      </c>
      <c r="U344" s="6">
        <f t="shared" si="51"/>
        <v>1E-3</v>
      </c>
      <c r="V344" s="6">
        <f t="shared" si="51"/>
        <v>8.0000000000000002E-3</v>
      </c>
      <c r="W344" s="6">
        <f t="shared" si="51"/>
        <v>0.18596000000000001</v>
      </c>
      <c r="X344" s="6">
        <f t="shared" si="51"/>
        <v>0.12058000000000001</v>
      </c>
      <c r="Y344" s="6">
        <f t="shared" si="51"/>
        <v>8.5900000000000004E-3</v>
      </c>
      <c r="Z344" s="6">
        <f t="shared" si="51"/>
        <v>0.10396</v>
      </c>
      <c r="AA344" s="6">
        <f t="shared" si="51"/>
        <v>0.12030000000000002</v>
      </c>
      <c r="AB344" s="6">
        <f t="shared" si="51"/>
        <v>1.391E-2</v>
      </c>
      <c r="AC344" s="6">
        <f t="shared" si="51"/>
        <v>7.238E-2</v>
      </c>
      <c r="AD344" s="6">
        <f t="shared" si="51"/>
        <v>0.50269000000000008</v>
      </c>
      <c r="AE344" s="6">
        <f t="shared" si="51"/>
        <v>0</v>
      </c>
      <c r="AF344" s="6">
        <f t="shared" si="51"/>
        <v>0.10269</v>
      </c>
      <c r="AG344" s="6">
        <f t="shared" si="51"/>
        <v>0.7037199999999999</v>
      </c>
      <c r="AH344" s="6">
        <f t="shared" si="51"/>
        <v>7.5600000000000007E-3</v>
      </c>
      <c r="AI344" s="6">
        <f t="shared" si="51"/>
        <v>1.6500000000000001E-2</v>
      </c>
      <c r="AJ344" s="6">
        <f t="shared" si="51"/>
        <v>6.4319999999999988E-2</v>
      </c>
      <c r="AK344" s="6">
        <f t="shared" si="51"/>
        <v>2.1700000000000001E-3</v>
      </c>
      <c r="AL344" s="6">
        <f t="shared" si="51"/>
        <v>2.2609999999999998E-2</v>
      </c>
      <c r="AM344" s="6">
        <f t="shared" si="51"/>
        <v>5.6140000000000002E-2</v>
      </c>
      <c r="AN344" s="6">
        <f t="shared" si="51"/>
        <v>6.3699999999999998E-3</v>
      </c>
      <c r="AO344" s="6">
        <f t="shared" si="51"/>
        <v>4.7969999999999999E-2</v>
      </c>
      <c r="AP344" s="6">
        <f t="shared" si="51"/>
        <v>0.19168000000000002</v>
      </c>
      <c r="AQ344" s="6">
        <f t="shared" si="51"/>
        <v>1.992E-2</v>
      </c>
      <c r="AR344" s="6">
        <f t="shared" si="51"/>
        <v>1.2235799999999997</v>
      </c>
      <c r="AS344" s="6">
        <f t="shared" si="51"/>
        <v>0.28367999999999999</v>
      </c>
      <c r="AT344" s="6">
        <f t="shared" si="51"/>
        <v>0</v>
      </c>
      <c r="AU344" s="6">
        <f t="shared" si="51"/>
        <v>1.9870000000000002E-2</v>
      </c>
      <c r="AV344" s="6">
        <f t="shared" si="51"/>
        <v>0</v>
      </c>
      <c r="AW344" s="6">
        <f t="shared" si="51"/>
        <v>0.23429</v>
      </c>
      <c r="AX344" s="6">
        <f t="shared" si="51"/>
        <v>0.33722000000000002</v>
      </c>
      <c r="AY344" s="6">
        <f t="shared" si="51"/>
        <v>0.10564999999999999</v>
      </c>
      <c r="AZ344" s="6">
        <f t="shared" si="51"/>
        <v>2.1689999999999997E-2</v>
      </c>
      <c r="BA344" s="6">
        <f t="shared" si="51"/>
        <v>0.12114000000000001</v>
      </c>
      <c r="BB344" s="6">
        <f t="shared" si="51"/>
        <v>0.78583999999999998</v>
      </c>
      <c r="BC344" s="6">
        <f t="shared" si="51"/>
        <v>0.11624</v>
      </c>
      <c r="BD344" s="6">
        <f t="shared" si="51"/>
        <v>0</v>
      </c>
      <c r="BE344" s="6">
        <f t="shared" si="51"/>
        <v>6.924000000000001E-2</v>
      </c>
      <c r="BF344" s="6">
        <f t="shared" si="51"/>
        <v>1.9404699999999999</v>
      </c>
      <c r="BG344" s="6">
        <f t="shared" si="51"/>
        <v>6.6360000000000002E-2</v>
      </c>
      <c r="BH344" s="6">
        <f t="shared" si="51"/>
        <v>0</v>
      </c>
      <c r="BI344" s="6">
        <f t="shared" si="51"/>
        <v>2E-3</v>
      </c>
      <c r="BJ344" s="6">
        <f t="shared" si="51"/>
        <v>0.23013</v>
      </c>
      <c r="BK344" s="6">
        <f t="shared" si="51"/>
        <v>1.3095900000000003</v>
      </c>
      <c r="BL344" s="6">
        <f t="shared" si="51"/>
        <v>0.30792000000000003</v>
      </c>
      <c r="BM344" s="6">
        <f t="shared" si="51"/>
        <v>0.65609000000000006</v>
      </c>
      <c r="BN344" s="6">
        <f t="shared" si="51"/>
        <v>4.6730000000000001E-2</v>
      </c>
      <c r="BO344" s="6">
        <f t="shared" si="51"/>
        <v>0</v>
      </c>
      <c r="BP344" s="6">
        <f t="shared" si="51"/>
        <v>0.15146000000000001</v>
      </c>
      <c r="BQ344" s="6">
        <f t="shared" si="51"/>
        <v>0</v>
      </c>
      <c r="BR344" s="6">
        <f t="shared" ref="BR344:EC347" si="52">SUMIF($A$3:$A$331,$A344,BR$3:BR$331)/1000</f>
        <v>8.8789999999999994E-2</v>
      </c>
      <c r="BS344" s="6">
        <f t="shared" si="52"/>
        <v>1E-3</v>
      </c>
      <c r="BT344" s="6">
        <f t="shared" si="52"/>
        <v>0</v>
      </c>
      <c r="BU344" s="6">
        <f t="shared" si="52"/>
        <v>0.24577000000000002</v>
      </c>
      <c r="BV344" s="6">
        <f t="shared" si="52"/>
        <v>4.0000000000000001E-3</v>
      </c>
      <c r="BW344" s="6">
        <f t="shared" si="52"/>
        <v>0.30068000000000006</v>
      </c>
      <c r="BX344" s="6">
        <f t="shared" si="52"/>
        <v>1.9E-2</v>
      </c>
      <c r="BY344" s="6">
        <f t="shared" si="52"/>
        <v>3.0000000000000001E-3</v>
      </c>
      <c r="BZ344" s="6">
        <f t="shared" si="52"/>
        <v>0.30093999999999999</v>
      </c>
      <c r="CA344" s="6">
        <f t="shared" si="52"/>
        <v>1.49959</v>
      </c>
      <c r="CB344" s="6">
        <f t="shared" si="52"/>
        <v>2.4083800000000002</v>
      </c>
      <c r="CC344" s="6">
        <f t="shared" si="52"/>
        <v>0.16123000000000001</v>
      </c>
      <c r="CD344" s="6">
        <f t="shared" si="52"/>
        <v>0.98569999999999991</v>
      </c>
      <c r="CE344" s="6">
        <f t="shared" si="52"/>
        <v>1.6516499999999996</v>
      </c>
      <c r="CF344" s="6">
        <f t="shared" si="52"/>
        <v>5.16E-2</v>
      </c>
      <c r="CG344" s="6">
        <f t="shared" si="52"/>
        <v>9.3599999999999989E-2</v>
      </c>
      <c r="CH344" s="6">
        <f t="shared" si="52"/>
        <v>0.72426000000000001</v>
      </c>
      <c r="CI344" s="6">
        <f t="shared" si="52"/>
        <v>0.14180000000000001</v>
      </c>
      <c r="CJ344" s="6">
        <f t="shared" si="52"/>
        <v>2.6199999999999999E-3</v>
      </c>
      <c r="CK344" s="6">
        <f t="shared" si="52"/>
        <v>0</v>
      </c>
      <c r="CL344" s="6">
        <f t="shared" si="52"/>
        <v>5.0209999999999998E-2</v>
      </c>
      <c r="CM344" s="6">
        <f t="shared" si="52"/>
        <v>0.11558000000000002</v>
      </c>
      <c r="CN344" s="6">
        <f t="shared" si="52"/>
        <v>1.5880000000000002E-2</v>
      </c>
      <c r="CO344" s="6">
        <f t="shared" si="52"/>
        <v>7.7099999999999998E-3</v>
      </c>
      <c r="CP344" s="6">
        <f t="shared" si="52"/>
        <v>0</v>
      </c>
      <c r="CQ344" s="6">
        <f t="shared" si="52"/>
        <v>4.0000000000000001E-3</v>
      </c>
      <c r="CR344" s="6">
        <f t="shared" si="52"/>
        <v>0.19002000000000002</v>
      </c>
      <c r="CS344" s="6">
        <f t="shared" si="52"/>
        <v>6.8570000000000006E-2</v>
      </c>
      <c r="CT344" s="6">
        <f t="shared" si="52"/>
        <v>0.876</v>
      </c>
      <c r="CU344" s="6">
        <f t="shared" si="52"/>
        <v>0.4006300000000001</v>
      </c>
      <c r="CV344" s="6">
        <f t="shared" si="52"/>
        <v>0.4307200000000001</v>
      </c>
      <c r="CW344" s="6">
        <f t="shared" si="52"/>
        <v>0.15325</v>
      </c>
      <c r="CX344" s="6">
        <f t="shared" si="52"/>
        <v>0</v>
      </c>
      <c r="CY344" s="6">
        <f t="shared" si="52"/>
        <v>0.18571000000000001</v>
      </c>
      <c r="CZ344" s="6">
        <f t="shared" si="52"/>
        <v>2.2810000000000004E-2</v>
      </c>
      <c r="DA344" s="6">
        <f t="shared" si="52"/>
        <v>1.814E-2</v>
      </c>
      <c r="DB344" s="6">
        <f t="shared" si="52"/>
        <v>0.30735000000000001</v>
      </c>
      <c r="DC344" s="6">
        <f t="shared" si="52"/>
        <v>0.11144</v>
      </c>
      <c r="DD344" s="6">
        <f t="shared" si="52"/>
        <v>0.14767</v>
      </c>
      <c r="DE344" s="6">
        <f t="shared" si="52"/>
        <v>8.4600000000000005E-3</v>
      </c>
      <c r="DF344" s="6">
        <f t="shared" si="52"/>
        <v>1.2932399999999999</v>
      </c>
      <c r="DG344" s="6">
        <f t="shared" si="52"/>
        <v>0.14352999999999999</v>
      </c>
      <c r="DH344" s="6">
        <f t="shared" si="52"/>
        <v>4.7810000000000005E-2</v>
      </c>
      <c r="DI344" s="6">
        <f t="shared" si="52"/>
        <v>3.8989999999999997E-2</v>
      </c>
      <c r="DJ344" s="6">
        <f t="shared" si="52"/>
        <v>0.15602000000000002</v>
      </c>
      <c r="DK344" s="6">
        <f t="shared" si="52"/>
        <v>2.1499300000000008</v>
      </c>
      <c r="DL344" s="6">
        <f t="shared" si="52"/>
        <v>2.2220400000000002</v>
      </c>
      <c r="DM344" s="6">
        <f t="shared" si="52"/>
        <v>0.28853999999999996</v>
      </c>
      <c r="DN344" s="6">
        <f t="shared" si="52"/>
        <v>0.68343999999999994</v>
      </c>
      <c r="DO344" s="6">
        <f t="shared" si="52"/>
        <v>1.4321700000000002</v>
      </c>
      <c r="DP344" s="6">
        <f t="shared" si="52"/>
        <v>0.55097000000000007</v>
      </c>
      <c r="DQ344" s="6">
        <f t="shared" si="52"/>
        <v>7.3829999999999993E-2</v>
      </c>
      <c r="DR344" s="6">
        <f t="shared" si="52"/>
        <v>1.3488500000000001</v>
      </c>
      <c r="DS344" s="6">
        <f t="shared" si="52"/>
        <v>0.19351000000000002</v>
      </c>
      <c r="DT344" s="6">
        <f t="shared" si="52"/>
        <v>0.69445000000000001</v>
      </c>
      <c r="DU344" s="6">
        <f t="shared" si="52"/>
        <v>0.80981999999999998</v>
      </c>
      <c r="DV344" s="6">
        <f t="shared" si="52"/>
        <v>0.23323000000000002</v>
      </c>
      <c r="DW344" s="6">
        <f t="shared" si="52"/>
        <v>1.0939799999999997</v>
      </c>
      <c r="DX344" s="6">
        <f t="shared" si="52"/>
        <v>1.5397700000000003</v>
      </c>
      <c r="DY344" s="6">
        <f t="shared" si="52"/>
        <v>0.45804999999999996</v>
      </c>
      <c r="DZ344" s="6">
        <f t="shared" si="52"/>
        <v>2.4160200000000005</v>
      </c>
      <c r="EA344" s="6">
        <f t="shared" si="52"/>
        <v>1.2339500000000003</v>
      </c>
      <c r="EB344" s="6">
        <f t="shared" si="52"/>
        <v>0.31633</v>
      </c>
      <c r="EC344" s="6">
        <f t="shared" si="52"/>
        <v>0.12619</v>
      </c>
      <c r="ED344" s="6">
        <f t="shared" ref="ED344:GO350" si="53">SUMIF($A$3:$A$331,$A344,ED$3:ED$331)/1000</f>
        <v>0.98560000000000003</v>
      </c>
      <c r="EE344" s="6">
        <f t="shared" si="53"/>
        <v>0.48859000000000002</v>
      </c>
      <c r="EF344" s="6">
        <f t="shared" si="53"/>
        <v>2.78389</v>
      </c>
      <c r="EG344" s="6">
        <f t="shared" si="53"/>
        <v>0.61181999999999992</v>
      </c>
      <c r="EH344" s="6">
        <f t="shared" si="53"/>
        <v>0.33179000000000003</v>
      </c>
      <c r="EI344" s="6">
        <f t="shared" si="53"/>
        <v>0.14376000000000003</v>
      </c>
      <c r="EJ344" s="6">
        <f t="shared" si="53"/>
        <v>2.3E-2</v>
      </c>
      <c r="EK344" s="6">
        <f t="shared" si="53"/>
        <v>0.56304999999999994</v>
      </c>
      <c r="EL344" s="6">
        <f t="shared" si="53"/>
        <v>3.5756499999999996</v>
      </c>
      <c r="EM344" s="6">
        <f t="shared" si="53"/>
        <v>1.8249999999999999E-2</v>
      </c>
      <c r="EN344" s="6">
        <f t="shared" si="53"/>
        <v>0</v>
      </c>
      <c r="EO344" s="6">
        <f t="shared" si="53"/>
        <v>0</v>
      </c>
      <c r="EP344" s="6">
        <f t="shared" si="53"/>
        <v>0</v>
      </c>
      <c r="EQ344" s="6">
        <f t="shared" si="53"/>
        <v>0</v>
      </c>
      <c r="ER344" s="6">
        <f t="shared" si="53"/>
        <v>1.9424399999999997</v>
      </c>
      <c r="ES344" s="6">
        <f t="shared" si="53"/>
        <v>4.5576300000000005</v>
      </c>
      <c r="ET344" s="6">
        <f t="shared" si="53"/>
        <v>0.55373000000000006</v>
      </c>
      <c r="EU344" s="6">
        <f t="shared" si="53"/>
        <v>6.2019999999999999E-2</v>
      </c>
      <c r="EV344" s="6">
        <f t="shared" si="53"/>
        <v>0.27818999999999999</v>
      </c>
      <c r="EW344" s="6">
        <f t="shared" si="53"/>
        <v>7.0289999999999991E-2</v>
      </c>
      <c r="EX344" s="6">
        <f t="shared" si="53"/>
        <v>1.626E-2</v>
      </c>
      <c r="EY344" s="6">
        <f t="shared" si="53"/>
        <v>1.9199999999999998E-3</v>
      </c>
      <c r="EZ344" s="6">
        <f t="shared" si="53"/>
        <v>3.6666299999999996</v>
      </c>
      <c r="FA344" s="6">
        <f t="shared" si="53"/>
        <v>0.82886999999999988</v>
      </c>
      <c r="FB344" s="6">
        <f t="shared" si="53"/>
        <v>2.4440200000000005</v>
      </c>
      <c r="FC344" s="6">
        <f t="shared" si="53"/>
        <v>8.0329999999999999E-2</v>
      </c>
      <c r="FD344" s="6">
        <f t="shared" si="53"/>
        <v>5.1020000000000003E-2</v>
      </c>
      <c r="FE344" s="6">
        <f t="shared" si="53"/>
        <v>5.0689999999999999E-2</v>
      </c>
      <c r="FF344" s="6">
        <f t="shared" si="53"/>
        <v>1.7579999999999998E-2</v>
      </c>
      <c r="FG344" s="6">
        <f t="shared" si="53"/>
        <v>5.13E-3</v>
      </c>
      <c r="FH344" s="6">
        <f t="shared" si="53"/>
        <v>1.5949999999999999E-2</v>
      </c>
      <c r="FI344" s="6">
        <f t="shared" si="53"/>
        <v>0.10488999999999998</v>
      </c>
      <c r="FJ344" s="6">
        <f t="shared" si="53"/>
        <v>0</v>
      </c>
      <c r="FK344" s="6">
        <f t="shared" si="53"/>
        <v>0</v>
      </c>
      <c r="FL344" s="6">
        <f t="shared" si="53"/>
        <v>2.4169999999999997E-2</v>
      </c>
      <c r="FM344" s="6">
        <f t="shared" si="53"/>
        <v>1.0301200000000001</v>
      </c>
      <c r="FN344" s="6">
        <f t="shared" si="53"/>
        <v>0.50102999999999998</v>
      </c>
      <c r="FO344" s="6">
        <f t="shared" si="53"/>
        <v>4.9000000000000007E-3</v>
      </c>
      <c r="FP344" s="6">
        <f t="shared" si="53"/>
        <v>1.7530699999999999</v>
      </c>
      <c r="FQ344" s="6">
        <f t="shared" si="53"/>
        <v>9.3100000000000006E-3</v>
      </c>
      <c r="FR344" s="6">
        <f t="shared" si="53"/>
        <v>2.8500000000000001E-2</v>
      </c>
      <c r="FS344" s="6">
        <f t="shared" si="53"/>
        <v>2.5000000000000001E-2</v>
      </c>
      <c r="FT344" s="6">
        <f t="shared" si="53"/>
        <v>0.21694000000000002</v>
      </c>
      <c r="FU344" s="6">
        <f t="shared" si="53"/>
        <v>0.6402199999999999</v>
      </c>
      <c r="FV344" s="6">
        <f t="shared" si="53"/>
        <v>0</v>
      </c>
      <c r="FW344" s="6">
        <f t="shared" si="53"/>
        <v>0.17191000000000001</v>
      </c>
      <c r="FX344" s="6">
        <f t="shared" si="53"/>
        <v>0.79967999999999984</v>
      </c>
      <c r="FY344" s="6">
        <f t="shared" si="53"/>
        <v>0.30965999999999999</v>
      </c>
      <c r="FZ344" s="6">
        <f t="shared" si="53"/>
        <v>0.84172999999999998</v>
      </c>
      <c r="GA344" s="6">
        <f t="shared" si="53"/>
        <v>1.4479200000000001</v>
      </c>
      <c r="GB344" s="6">
        <f t="shared" si="53"/>
        <v>0.12774999999999997</v>
      </c>
      <c r="GC344" s="6">
        <f t="shared" si="53"/>
        <v>0.34717000000000003</v>
      </c>
      <c r="GD344" s="6">
        <f t="shared" si="53"/>
        <v>1.2817499999999997</v>
      </c>
      <c r="GE344" s="6">
        <f t="shared" si="53"/>
        <v>0.42249000000000003</v>
      </c>
      <c r="GF344" s="6">
        <f t="shared" si="53"/>
        <v>0.12998000000000001</v>
      </c>
      <c r="GG344" s="6">
        <f t="shared" si="53"/>
        <v>4.6500000000000005E-3</v>
      </c>
      <c r="GH344" s="6">
        <f t="shared" si="53"/>
        <v>0.11214</v>
      </c>
      <c r="GI344" s="6">
        <f t="shared" si="53"/>
        <v>2.436E-2</v>
      </c>
      <c r="GJ344" s="6">
        <f t="shared" si="53"/>
        <v>0.22389000000000001</v>
      </c>
      <c r="GK344" s="6">
        <f t="shared" si="53"/>
        <v>7.4620000000000006E-2</v>
      </c>
      <c r="GL344" s="6">
        <f t="shared" si="53"/>
        <v>6.4539999999999986E-2</v>
      </c>
      <c r="GM344" s="6">
        <f t="shared" si="53"/>
        <v>0.83577000000000001</v>
      </c>
      <c r="GN344" s="6">
        <f t="shared" si="53"/>
        <v>0.10876</v>
      </c>
      <c r="GO344" s="6">
        <f t="shared" si="53"/>
        <v>1.333E-2</v>
      </c>
      <c r="GP344" s="6">
        <f t="shared" ref="GP344:IJ349" si="54">SUMIF($A$3:$A$331,$A344,GP$3:GP$331)/1000</f>
        <v>6.7400000000000003E-3</v>
      </c>
      <c r="GQ344" s="6">
        <f t="shared" si="54"/>
        <v>0.19984000000000005</v>
      </c>
      <c r="GR344" s="6">
        <f t="shared" si="54"/>
        <v>1E-3</v>
      </c>
      <c r="GS344" s="6">
        <f t="shared" si="54"/>
        <v>3.0000000000000001E-3</v>
      </c>
      <c r="GT344" s="6">
        <f t="shared" si="54"/>
        <v>2.8480699999999994</v>
      </c>
      <c r="GU344" s="6">
        <f t="shared" si="54"/>
        <v>0</v>
      </c>
      <c r="GV344" s="6">
        <f t="shared" si="54"/>
        <v>0.10829000000000001</v>
      </c>
      <c r="GW344" s="6">
        <f t="shared" si="54"/>
        <v>2.0539999999999999E-2</v>
      </c>
      <c r="GX344" s="6">
        <f t="shared" si="54"/>
        <v>0.33483000000000002</v>
      </c>
      <c r="GY344" s="6">
        <f t="shared" si="54"/>
        <v>1.8720000000000001E-2</v>
      </c>
      <c r="GZ344" s="6">
        <f t="shared" si="54"/>
        <v>2.8E-3</v>
      </c>
      <c r="HA344" s="6">
        <f t="shared" si="54"/>
        <v>0.29935</v>
      </c>
      <c r="HB344" s="6">
        <f t="shared" si="54"/>
        <v>0.85916999999999999</v>
      </c>
      <c r="HC344" s="6">
        <f t="shared" si="54"/>
        <v>0.39265999999999995</v>
      </c>
      <c r="HD344" s="6">
        <f t="shared" si="54"/>
        <v>6.7150000000000001E-2</v>
      </c>
      <c r="HE344" s="6">
        <f t="shared" si="54"/>
        <v>3.0589999999999999E-2</v>
      </c>
      <c r="HF344" s="6">
        <f t="shared" si="54"/>
        <v>3.2170000000000004E-2</v>
      </c>
      <c r="HG344" s="6">
        <f t="shared" si="54"/>
        <v>1.0663099999999996</v>
      </c>
      <c r="HH344" s="6">
        <f t="shared" si="54"/>
        <v>8.0930000000000002E-2</v>
      </c>
      <c r="HI344" s="6">
        <f t="shared" si="54"/>
        <v>1.7070000000000002E-2</v>
      </c>
      <c r="HJ344" s="6">
        <f t="shared" si="54"/>
        <v>3.415E-2</v>
      </c>
      <c r="HK344" s="6">
        <f t="shared" si="54"/>
        <v>1.7579999999999998E-2</v>
      </c>
      <c r="HL344" s="6">
        <f t="shared" si="54"/>
        <v>0.32471000000000005</v>
      </c>
      <c r="HM344" s="6">
        <f t="shared" si="54"/>
        <v>4.505E-2</v>
      </c>
      <c r="HN344" s="6">
        <f t="shared" si="54"/>
        <v>0.47698000000000002</v>
      </c>
      <c r="HO344" s="6">
        <f t="shared" si="54"/>
        <v>1.2222599999999999</v>
      </c>
      <c r="HP344" s="6">
        <f t="shared" si="54"/>
        <v>0.63858999999999988</v>
      </c>
      <c r="HQ344" s="6">
        <f t="shared" si="54"/>
        <v>1.669E-2</v>
      </c>
      <c r="HR344" s="6">
        <f t="shared" si="54"/>
        <v>2.8930000000000001E-2</v>
      </c>
      <c r="HS344" s="6">
        <f t="shared" si="54"/>
        <v>1.01678</v>
      </c>
      <c r="HT344" s="6">
        <f t="shared" si="54"/>
        <v>0.11822000000000002</v>
      </c>
      <c r="HU344" s="6">
        <f t="shared" si="54"/>
        <v>0.22689000000000001</v>
      </c>
      <c r="HV344" s="6">
        <f t="shared" si="54"/>
        <v>0.30834999999999996</v>
      </c>
      <c r="HW344" s="6">
        <f t="shared" si="54"/>
        <v>0.24556000000000003</v>
      </c>
      <c r="HX344" s="6">
        <f t="shared" si="54"/>
        <v>3.9589999999999993E-2</v>
      </c>
      <c r="HY344" s="6">
        <f t="shared" si="54"/>
        <v>0.15518000000000001</v>
      </c>
      <c r="HZ344" s="6">
        <f t="shared" si="54"/>
        <v>0.31436000000000003</v>
      </c>
      <c r="IA344" s="6">
        <f t="shared" si="54"/>
        <v>0.21207999999999999</v>
      </c>
      <c r="IB344" s="6">
        <f t="shared" si="54"/>
        <v>2.9780000000000001E-2</v>
      </c>
      <c r="IC344" s="6">
        <f t="shared" si="54"/>
        <v>0.19197</v>
      </c>
      <c r="ID344" s="6">
        <f t="shared" si="54"/>
        <v>2.3416199999999989</v>
      </c>
      <c r="IE344" s="26">
        <f t="shared" ref="IE344" si="55">SUM(E344:ID344)</f>
        <v>95.093729999999908</v>
      </c>
      <c r="IF344" s="27">
        <f t="shared" ref="IF344" si="56">SUM(I344:DD344)</f>
        <v>25.160260000000008</v>
      </c>
      <c r="IG344" s="27">
        <f t="shared" ref="IG344" si="57">IE344-IF344</f>
        <v>69.9334699999999</v>
      </c>
      <c r="IH344" s="30">
        <f t="shared" si="54"/>
        <v>76.405492800000005</v>
      </c>
      <c r="II344" s="30">
        <f t="shared" si="54"/>
        <v>23.242068800000002</v>
      </c>
      <c r="IJ344" s="30">
        <f t="shared" si="54"/>
        <v>53.163424000000013</v>
      </c>
    </row>
    <row r="345" spans="1:244" s="4" customFormat="1" x14ac:dyDescent="0.2">
      <c r="A345" s="4" t="s">
        <v>62</v>
      </c>
      <c r="E345" s="6">
        <f t="shared" ref="E345:T358" si="58">SUMIF($A$3:$A$331,$A345,E$3:E$331)/1000</f>
        <v>0</v>
      </c>
      <c r="F345" s="6">
        <f t="shared" si="58"/>
        <v>4.5100000000000001E-3</v>
      </c>
      <c r="G345" s="6">
        <f t="shared" si="58"/>
        <v>0</v>
      </c>
      <c r="H345" s="6">
        <f t="shared" si="58"/>
        <v>4.7480000000000001E-2</v>
      </c>
      <c r="I345" s="6">
        <f t="shared" si="58"/>
        <v>4.4355299999999991</v>
      </c>
      <c r="J345" s="6">
        <f t="shared" si="58"/>
        <v>2.6120000000000001E-2</v>
      </c>
      <c r="K345" s="6">
        <f t="shared" si="58"/>
        <v>1.0726899999999999</v>
      </c>
      <c r="L345" s="6">
        <f t="shared" si="58"/>
        <v>6.5680000000000002E-2</v>
      </c>
      <c r="M345" s="6">
        <f t="shared" si="58"/>
        <v>2.18452</v>
      </c>
      <c r="N345" s="6">
        <f t="shared" si="58"/>
        <v>0.17211000000000001</v>
      </c>
      <c r="O345" s="6">
        <f t="shared" si="58"/>
        <v>2.2849299999999997</v>
      </c>
      <c r="P345" s="6">
        <f t="shared" si="58"/>
        <v>0.98147000000000006</v>
      </c>
      <c r="Q345" s="6">
        <f t="shared" si="58"/>
        <v>0.19298000000000001</v>
      </c>
      <c r="R345" s="6">
        <f t="shared" si="58"/>
        <v>6.812E-2</v>
      </c>
      <c r="S345" s="6">
        <f t="shared" si="58"/>
        <v>0</v>
      </c>
      <c r="T345" s="6">
        <f t="shared" si="58"/>
        <v>8.5800000000000008E-3</v>
      </c>
      <c r="U345" s="6">
        <f t="shared" si="51"/>
        <v>0</v>
      </c>
      <c r="V345" s="6">
        <f t="shared" si="51"/>
        <v>9.9900000000000006E-3</v>
      </c>
      <c r="W345" s="6">
        <f t="shared" si="51"/>
        <v>4.8460000000000003E-2</v>
      </c>
      <c r="X345" s="6">
        <f t="shared" si="51"/>
        <v>0.57330999999999999</v>
      </c>
      <c r="Y345" s="6">
        <f t="shared" si="51"/>
        <v>0.01</v>
      </c>
      <c r="Z345" s="6">
        <f t="shared" si="51"/>
        <v>7.442E-2</v>
      </c>
      <c r="AA345" s="6">
        <f t="shared" si="51"/>
        <v>0.22322000000000003</v>
      </c>
      <c r="AB345" s="6">
        <f t="shared" si="51"/>
        <v>0.15514999999999998</v>
      </c>
      <c r="AC345" s="6">
        <f t="shared" si="51"/>
        <v>3.0000000000000001E-3</v>
      </c>
      <c r="AD345" s="6">
        <f t="shared" si="51"/>
        <v>0.37013000000000001</v>
      </c>
      <c r="AE345" s="6">
        <f t="shared" si="51"/>
        <v>1.2829999999999999E-2</v>
      </c>
      <c r="AF345" s="6">
        <f t="shared" si="51"/>
        <v>0.4492199999999999</v>
      </c>
      <c r="AG345" s="6">
        <f t="shared" si="51"/>
        <v>0.44177000000000005</v>
      </c>
      <c r="AH345" s="6">
        <f t="shared" si="51"/>
        <v>0</v>
      </c>
      <c r="AI345" s="6">
        <f t="shared" si="51"/>
        <v>3.0000000000000001E-3</v>
      </c>
      <c r="AJ345" s="6">
        <f t="shared" si="51"/>
        <v>5.3629999999999997E-2</v>
      </c>
      <c r="AK345" s="6">
        <f t="shared" si="51"/>
        <v>0</v>
      </c>
      <c r="AL345" s="6">
        <f t="shared" si="51"/>
        <v>0.10493999999999999</v>
      </c>
      <c r="AM345" s="6">
        <f t="shared" si="51"/>
        <v>0.63051000000000001</v>
      </c>
      <c r="AN345" s="6">
        <f t="shared" si="51"/>
        <v>7.77E-3</v>
      </c>
      <c r="AO345" s="6">
        <f t="shared" si="51"/>
        <v>0</v>
      </c>
      <c r="AP345" s="6">
        <f t="shared" si="51"/>
        <v>1.7665899999999999</v>
      </c>
      <c r="AQ345" s="6">
        <f t="shared" si="51"/>
        <v>9.3849999999999989E-2</v>
      </c>
      <c r="AR345" s="6">
        <f t="shared" si="51"/>
        <v>0.79621000000000008</v>
      </c>
      <c r="AS345" s="6">
        <f t="shared" si="51"/>
        <v>0.95422000000000018</v>
      </c>
      <c r="AT345" s="6">
        <f t="shared" si="51"/>
        <v>0</v>
      </c>
      <c r="AU345" s="6">
        <f t="shared" si="51"/>
        <v>0</v>
      </c>
      <c r="AV345" s="6">
        <f t="shared" si="51"/>
        <v>5.0000000000000001E-3</v>
      </c>
      <c r="AW345" s="6">
        <f t="shared" si="51"/>
        <v>1.891E-2</v>
      </c>
      <c r="AX345" s="6">
        <f t="shared" si="51"/>
        <v>0.15919000000000003</v>
      </c>
      <c r="AY345" s="6">
        <f t="shared" si="51"/>
        <v>3.637E-2</v>
      </c>
      <c r="AZ345" s="6">
        <f t="shared" si="51"/>
        <v>6.9769999999999999E-2</v>
      </c>
      <c r="BA345" s="6">
        <f t="shared" si="51"/>
        <v>6.6269999999999996E-2</v>
      </c>
      <c r="BB345" s="6">
        <f t="shared" si="51"/>
        <v>3.6899999999999995E-2</v>
      </c>
      <c r="BC345" s="6">
        <f t="shared" si="51"/>
        <v>1.4E-2</v>
      </c>
      <c r="BD345" s="6">
        <f t="shared" si="51"/>
        <v>4.2100000000000002E-3</v>
      </c>
      <c r="BE345" s="6">
        <f t="shared" si="51"/>
        <v>2.845E-2</v>
      </c>
      <c r="BF345" s="6">
        <f t="shared" si="51"/>
        <v>0.99363999999999997</v>
      </c>
      <c r="BG345" s="6">
        <f t="shared" si="51"/>
        <v>3.5540000000000002E-2</v>
      </c>
      <c r="BH345" s="6">
        <f t="shared" si="51"/>
        <v>0.11883000000000001</v>
      </c>
      <c r="BI345" s="6">
        <f t="shared" si="51"/>
        <v>3.0000000000000001E-3</v>
      </c>
      <c r="BJ345" s="6">
        <f t="shared" si="51"/>
        <v>0.43578999999999996</v>
      </c>
      <c r="BK345" s="6">
        <f t="shared" si="51"/>
        <v>1.1157999999999999</v>
      </c>
      <c r="BL345" s="6">
        <f t="shared" si="51"/>
        <v>0.32952999999999999</v>
      </c>
      <c r="BM345" s="6">
        <f t="shared" si="51"/>
        <v>0.73989000000000005</v>
      </c>
      <c r="BN345" s="6">
        <f t="shared" si="51"/>
        <v>8.2610000000000003E-2</v>
      </c>
      <c r="BO345" s="6">
        <f t="shared" si="51"/>
        <v>0.18611000000000003</v>
      </c>
      <c r="BP345" s="6">
        <f t="shared" si="51"/>
        <v>0.01</v>
      </c>
      <c r="BQ345" s="6">
        <f t="shared" si="51"/>
        <v>1E-3</v>
      </c>
      <c r="BR345" s="6">
        <f t="shared" si="52"/>
        <v>0.15579000000000001</v>
      </c>
      <c r="BS345" s="6">
        <f t="shared" si="52"/>
        <v>8.4379999999999997E-2</v>
      </c>
      <c r="BT345" s="6">
        <f t="shared" si="52"/>
        <v>0</v>
      </c>
      <c r="BU345" s="6">
        <f t="shared" si="52"/>
        <v>0.21103000000000002</v>
      </c>
      <c r="BV345" s="6">
        <f t="shared" si="52"/>
        <v>0</v>
      </c>
      <c r="BW345" s="6">
        <f t="shared" si="52"/>
        <v>1.7229999999999999E-2</v>
      </c>
      <c r="BX345" s="6">
        <f t="shared" si="52"/>
        <v>1.0500000000000001E-2</v>
      </c>
      <c r="BY345" s="6">
        <f t="shared" si="52"/>
        <v>2.5170000000000001E-2</v>
      </c>
      <c r="BZ345" s="6">
        <f t="shared" si="52"/>
        <v>0.13413</v>
      </c>
      <c r="CA345" s="6">
        <f t="shared" si="52"/>
        <v>1.07738</v>
      </c>
      <c r="CB345" s="6">
        <f t="shared" si="52"/>
        <v>3.1019099999999997</v>
      </c>
      <c r="CC345" s="6">
        <f t="shared" si="52"/>
        <v>1.5519999999999999E-2</v>
      </c>
      <c r="CD345" s="6">
        <f t="shared" si="52"/>
        <v>3.6609999999999997E-2</v>
      </c>
      <c r="CE345" s="6">
        <f t="shared" si="52"/>
        <v>4.1996099999999998</v>
      </c>
      <c r="CF345" s="6">
        <f t="shared" si="52"/>
        <v>0</v>
      </c>
      <c r="CG345" s="6">
        <f t="shared" si="52"/>
        <v>0.1978</v>
      </c>
      <c r="CH345" s="6">
        <f t="shared" si="52"/>
        <v>0.36563999999999997</v>
      </c>
      <c r="CI345" s="6">
        <f t="shared" si="52"/>
        <v>3.0000000000000001E-3</v>
      </c>
      <c r="CJ345" s="6">
        <f t="shared" si="52"/>
        <v>0</v>
      </c>
      <c r="CK345" s="6">
        <f t="shared" si="52"/>
        <v>0</v>
      </c>
      <c r="CL345" s="6">
        <f t="shared" si="52"/>
        <v>2.7E-2</v>
      </c>
      <c r="CM345" s="6">
        <f t="shared" si="52"/>
        <v>0.34767000000000003</v>
      </c>
      <c r="CN345" s="6">
        <f t="shared" si="52"/>
        <v>4.9710000000000004E-2</v>
      </c>
      <c r="CO345" s="6">
        <f t="shared" si="52"/>
        <v>7.0000000000000001E-3</v>
      </c>
      <c r="CP345" s="6">
        <f t="shared" si="52"/>
        <v>2E-3</v>
      </c>
      <c r="CQ345" s="6">
        <f t="shared" si="52"/>
        <v>0</v>
      </c>
      <c r="CR345" s="6">
        <f t="shared" si="52"/>
        <v>0.49429000000000001</v>
      </c>
      <c r="CS345" s="6">
        <f t="shared" si="52"/>
        <v>0.14709999999999998</v>
      </c>
      <c r="CT345" s="6">
        <f t="shared" si="52"/>
        <v>1.1164700000000001</v>
      </c>
      <c r="CU345" s="6">
        <f t="shared" si="52"/>
        <v>0.83662999999999998</v>
      </c>
      <c r="CV345" s="6">
        <f t="shared" si="52"/>
        <v>0.26319999999999999</v>
      </c>
      <c r="CW345" s="6">
        <f t="shared" si="52"/>
        <v>3.6840000000000005E-2</v>
      </c>
      <c r="CX345" s="6">
        <f t="shared" si="52"/>
        <v>0</v>
      </c>
      <c r="CY345" s="6">
        <f t="shared" si="52"/>
        <v>0.26095999999999997</v>
      </c>
      <c r="CZ345" s="6">
        <f t="shared" si="52"/>
        <v>5.8839999999999996E-2</v>
      </c>
      <c r="DA345" s="6">
        <f t="shared" si="52"/>
        <v>0.51873999999999998</v>
      </c>
      <c r="DB345" s="6">
        <f t="shared" si="52"/>
        <v>0.30513999999999997</v>
      </c>
      <c r="DC345" s="6">
        <f t="shared" si="52"/>
        <v>0.10272000000000002</v>
      </c>
      <c r="DD345" s="6">
        <f t="shared" si="52"/>
        <v>4.224E-2</v>
      </c>
      <c r="DE345" s="6">
        <f t="shared" si="52"/>
        <v>2.0899999999999998E-2</v>
      </c>
      <c r="DF345" s="6">
        <f t="shared" si="52"/>
        <v>1.7095899999999999</v>
      </c>
      <c r="DG345" s="6">
        <f t="shared" si="52"/>
        <v>0.26732</v>
      </c>
      <c r="DH345" s="6">
        <f t="shared" si="52"/>
        <v>0.63936000000000004</v>
      </c>
      <c r="DI345" s="6">
        <f t="shared" si="52"/>
        <v>0.13664000000000001</v>
      </c>
      <c r="DJ345" s="6">
        <f t="shared" si="52"/>
        <v>0.17873000000000003</v>
      </c>
      <c r="DK345" s="6">
        <f t="shared" si="52"/>
        <v>2.6849099999999999</v>
      </c>
      <c r="DL345" s="6">
        <f t="shared" si="52"/>
        <v>1.9116799999999998</v>
      </c>
      <c r="DM345" s="6">
        <f t="shared" si="52"/>
        <v>0.58631</v>
      </c>
      <c r="DN345" s="6">
        <f t="shared" si="52"/>
        <v>0.75933000000000006</v>
      </c>
      <c r="DO345" s="6">
        <f t="shared" si="52"/>
        <v>1.3095899999999998</v>
      </c>
      <c r="DP345" s="6">
        <f t="shared" si="52"/>
        <v>0.36468000000000006</v>
      </c>
      <c r="DQ345" s="6">
        <f t="shared" si="52"/>
        <v>0.11519</v>
      </c>
      <c r="DR345" s="6">
        <f t="shared" si="52"/>
        <v>1.7117300000000004</v>
      </c>
      <c r="DS345" s="6">
        <f t="shared" si="52"/>
        <v>0.22520999999999997</v>
      </c>
      <c r="DT345" s="6">
        <f t="shared" si="52"/>
        <v>1.4364100000000002</v>
      </c>
      <c r="DU345" s="6">
        <f t="shared" si="52"/>
        <v>1.3540699999999999</v>
      </c>
      <c r="DV345" s="6">
        <f t="shared" si="52"/>
        <v>0.29458000000000001</v>
      </c>
      <c r="DW345" s="6">
        <f t="shared" si="52"/>
        <v>1.0278499999999999</v>
      </c>
      <c r="DX345" s="6">
        <f t="shared" si="52"/>
        <v>1.5306000000000002</v>
      </c>
      <c r="DY345" s="6">
        <f t="shared" si="52"/>
        <v>0.33959999999999996</v>
      </c>
      <c r="DZ345" s="6">
        <f t="shared" si="52"/>
        <v>2.8515999999999995</v>
      </c>
      <c r="EA345" s="6">
        <f t="shared" si="52"/>
        <v>1.4507100000000002</v>
      </c>
      <c r="EB345" s="6">
        <f t="shared" si="52"/>
        <v>0.33893000000000006</v>
      </c>
      <c r="EC345" s="6">
        <f t="shared" si="52"/>
        <v>0.18124999999999999</v>
      </c>
      <c r="ED345" s="6">
        <f t="shared" si="53"/>
        <v>1.0864800000000001</v>
      </c>
      <c r="EE345" s="6">
        <f t="shared" si="53"/>
        <v>0.61112</v>
      </c>
      <c r="EF345" s="6">
        <f t="shared" si="53"/>
        <v>3.2186899999999996</v>
      </c>
      <c r="EG345" s="6">
        <f t="shared" si="53"/>
        <v>0.34311999999999998</v>
      </c>
      <c r="EH345" s="6">
        <f t="shared" si="53"/>
        <v>0.34335000000000004</v>
      </c>
      <c r="EI345" s="6">
        <f t="shared" si="53"/>
        <v>7.0629999999999998E-2</v>
      </c>
      <c r="EJ345" s="6">
        <f t="shared" si="53"/>
        <v>2.767E-2</v>
      </c>
      <c r="EK345" s="6">
        <f t="shared" si="53"/>
        <v>0.77021000000000006</v>
      </c>
      <c r="EL345" s="6">
        <f t="shared" si="53"/>
        <v>2.5235499999999997</v>
      </c>
      <c r="EM345" s="6">
        <f t="shared" si="53"/>
        <v>0</v>
      </c>
      <c r="EN345" s="6">
        <f t="shared" si="53"/>
        <v>0</v>
      </c>
      <c r="EO345" s="6">
        <f t="shared" si="53"/>
        <v>0.19952999999999999</v>
      </c>
      <c r="EP345" s="6">
        <f t="shared" si="53"/>
        <v>0</v>
      </c>
      <c r="EQ345" s="6">
        <f t="shared" si="53"/>
        <v>0.01</v>
      </c>
      <c r="ER345" s="6">
        <f t="shared" si="53"/>
        <v>0.16083</v>
      </c>
      <c r="ES345" s="6">
        <f t="shared" si="53"/>
        <v>3.6374199999999997</v>
      </c>
      <c r="ET345" s="6">
        <f t="shared" si="53"/>
        <v>0.56215999999999999</v>
      </c>
      <c r="EU345" s="6">
        <f t="shared" si="53"/>
        <v>8.3989999999999995E-2</v>
      </c>
      <c r="EV345" s="6">
        <f t="shared" si="53"/>
        <v>0.56659999999999999</v>
      </c>
      <c r="EW345" s="6">
        <f t="shared" si="53"/>
        <v>8.5580000000000003E-2</v>
      </c>
      <c r="EX345" s="6">
        <f t="shared" si="53"/>
        <v>0</v>
      </c>
      <c r="EY345" s="6">
        <f t="shared" si="53"/>
        <v>7.7499999999999999E-3</v>
      </c>
      <c r="EZ345" s="6">
        <f t="shared" si="53"/>
        <v>4.2432100000000004</v>
      </c>
      <c r="FA345" s="6">
        <f t="shared" si="53"/>
        <v>2.4625899999999996</v>
      </c>
      <c r="FB345" s="6">
        <f t="shared" si="53"/>
        <v>2.1571400000000001</v>
      </c>
      <c r="FC345" s="6">
        <f t="shared" si="53"/>
        <v>0.15887999999999999</v>
      </c>
      <c r="FD345" s="6">
        <f t="shared" si="53"/>
        <v>0.12878000000000001</v>
      </c>
      <c r="FE345" s="6">
        <f t="shared" si="53"/>
        <v>0.12606000000000001</v>
      </c>
      <c r="FF345" s="6">
        <f t="shared" si="53"/>
        <v>1.6820000000000002E-2</v>
      </c>
      <c r="FG345" s="6">
        <f t="shared" si="53"/>
        <v>0</v>
      </c>
      <c r="FH345" s="6">
        <f t="shared" si="53"/>
        <v>4.7539999999999999E-2</v>
      </c>
      <c r="FI345" s="6">
        <f t="shared" si="53"/>
        <v>0.22879000000000002</v>
      </c>
      <c r="FJ345" s="6">
        <f t="shared" si="53"/>
        <v>0</v>
      </c>
      <c r="FK345" s="6">
        <f t="shared" si="53"/>
        <v>0</v>
      </c>
      <c r="FL345" s="6">
        <f t="shared" si="53"/>
        <v>6.1550000000000001E-2</v>
      </c>
      <c r="FM345" s="6">
        <f t="shared" si="53"/>
        <v>2.6863600000000001</v>
      </c>
      <c r="FN345" s="6">
        <f t="shared" si="53"/>
        <v>0.65563000000000005</v>
      </c>
      <c r="FO345" s="6">
        <f t="shared" si="53"/>
        <v>5.8799999999999998E-3</v>
      </c>
      <c r="FP345" s="6">
        <f t="shared" si="53"/>
        <v>2.8252700000000002</v>
      </c>
      <c r="FQ345" s="6">
        <f t="shared" si="53"/>
        <v>2.811E-2</v>
      </c>
      <c r="FR345" s="6">
        <f t="shared" si="53"/>
        <v>6.1400000000000003E-2</v>
      </c>
      <c r="FS345" s="6">
        <f t="shared" si="53"/>
        <v>4.5249999999999999E-2</v>
      </c>
      <c r="FT345" s="6">
        <f t="shared" si="53"/>
        <v>0.28523000000000004</v>
      </c>
      <c r="FU345" s="6">
        <f t="shared" si="53"/>
        <v>0.75670999999999988</v>
      </c>
      <c r="FV345" s="6">
        <f t="shared" si="53"/>
        <v>0</v>
      </c>
      <c r="FW345" s="6">
        <f t="shared" si="53"/>
        <v>0.13331000000000001</v>
      </c>
      <c r="FX345" s="6">
        <f t="shared" si="53"/>
        <v>1.46608</v>
      </c>
      <c r="FY345" s="6">
        <f t="shared" si="53"/>
        <v>0.51112999999999997</v>
      </c>
      <c r="FZ345" s="6">
        <f t="shared" si="53"/>
        <v>1.47922</v>
      </c>
      <c r="GA345" s="6">
        <f t="shared" si="53"/>
        <v>2.1417899999999994</v>
      </c>
      <c r="GB345" s="6">
        <f t="shared" si="53"/>
        <v>0.24583000000000002</v>
      </c>
      <c r="GC345" s="6">
        <f t="shared" si="53"/>
        <v>0.82529000000000008</v>
      </c>
      <c r="GD345" s="6">
        <f t="shared" si="53"/>
        <v>1.7658500000000001</v>
      </c>
      <c r="GE345" s="6">
        <f t="shared" si="53"/>
        <v>0.30358999999999997</v>
      </c>
      <c r="GF345" s="6">
        <f t="shared" si="53"/>
        <v>0.17679</v>
      </c>
      <c r="GG345" s="6">
        <f t="shared" si="53"/>
        <v>2.4289999999999999E-2</v>
      </c>
      <c r="GH345" s="6">
        <f t="shared" si="53"/>
        <v>0.34198999999999996</v>
      </c>
      <c r="GI345" s="6">
        <f t="shared" si="53"/>
        <v>2.4210000000000002E-2</v>
      </c>
      <c r="GJ345" s="6">
        <f t="shared" si="53"/>
        <v>0.56276999999999999</v>
      </c>
      <c r="GK345" s="6">
        <f t="shared" si="53"/>
        <v>0.14687999999999998</v>
      </c>
      <c r="GL345" s="6">
        <f t="shared" si="53"/>
        <v>7.1680000000000008E-2</v>
      </c>
      <c r="GM345" s="6">
        <f t="shared" si="53"/>
        <v>0.89976000000000012</v>
      </c>
      <c r="GN345" s="6">
        <f t="shared" si="53"/>
        <v>0.19950999999999999</v>
      </c>
      <c r="GO345" s="6">
        <f t="shared" si="53"/>
        <v>2.6449999999999998E-2</v>
      </c>
      <c r="GP345" s="6">
        <f t="shared" si="54"/>
        <v>2.5260000000000001E-2</v>
      </c>
      <c r="GQ345" s="6">
        <f t="shared" si="54"/>
        <v>0.14436000000000002</v>
      </c>
      <c r="GR345" s="6">
        <f t="shared" si="54"/>
        <v>2.2200000000000002E-3</v>
      </c>
      <c r="GS345" s="6">
        <f t="shared" si="54"/>
        <v>9.810000000000001E-3</v>
      </c>
      <c r="GT345" s="6">
        <f t="shared" si="54"/>
        <v>4.8359499999999995</v>
      </c>
      <c r="GU345" s="6">
        <f t="shared" si="54"/>
        <v>0</v>
      </c>
      <c r="GV345" s="6">
        <f t="shared" si="54"/>
        <v>0.12750999999999998</v>
      </c>
      <c r="GW345" s="6">
        <f t="shared" si="54"/>
        <v>4.0710000000000003E-2</v>
      </c>
      <c r="GX345" s="6">
        <f t="shared" si="54"/>
        <v>0.52615000000000001</v>
      </c>
      <c r="GY345" s="6">
        <f t="shared" si="54"/>
        <v>0</v>
      </c>
      <c r="GZ345" s="6">
        <f t="shared" si="54"/>
        <v>3.0600000000000002E-2</v>
      </c>
      <c r="HA345" s="6">
        <f t="shared" si="54"/>
        <v>8.1400000000000014E-3</v>
      </c>
      <c r="HB345" s="6">
        <f t="shared" si="54"/>
        <v>4.1819499999999996</v>
      </c>
      <c r="HC345" s="6">
        <f t="shared" si="54"/>
        <v>0.24162000000000003</v>
      </c>
      <c r="HD345" s="6">
        <f t="shared" si="54"/>
        <v>0.14659000000000003</v>
      </c>
      <c r="HE345" s="6">
        <f t="shared" si="54"/>
        <v>4.8989999999999999E-2</v>
      </c>
      <c r="HF345" s="6">
        <f t="shared" si="54"/>
        <v>0.11162000000000001</v>
      </c>
      <c r="HG345" s="6">
        <f t="shared" si="54"/>
        <v>1.7935899999999998</v>
      </c>
      <c r="HH345" s="6">
        <f t="shared" si="54"/>
        <v>8.3899999999999988E-2</v>
      </c>
      <c r="HI345" s="6">
        <f t="shared" si="54"/>
        <v>0</v>
      </c>
      <c r="HJ345" s="6">
        <f t="shared" si="54"/>
        <v>3.6389999999999999E-2</v>
      </c>
      <c r="HK345" s="6">
        <f t="shared" si="54"/>
        <v>1.975E-2</v>
      </c>
      <c r="HL345" s="6">
        <f t="shared" si="54"/>
        <v>0.51849000000000001</v>
      </c>
      <c r="HM345" s="6">
        <f t="shared" si="54"/>
        <v>1.048E-2</v>
      </c>
      <c r="HN345" s="6">
        <f t="shared" si="54"/>
        <v>0.54439000000000015</v>
      </c>
      <c r="HO345" s="6">
        <f t="shared" si="54"/>
        <v>2.1139899999999998</v>
      </c>
      <c r="HP345" s="6">
        <f t="shared" si="54"/>
        <v>0.78667999999999993</v>
      </c>
      <c r="HQ345" s="6">
        <f t="shared" si="54"/>
        <v>0.10997000000000001</v>
      </c>
      <c r="HR345" s="6">
        <f t="shared" si="54"/>
        <v>4.4469999999999996E-2</v>
      </c>
      <c r="HS345" s="6">
        <f t="shared" si="54"/>
        <v>2.5109699999999999</v>
      </c>
      <c r="HT345" s="6">
        <f t="shared" si="54"/>
        <v>3.3680000000000002E-2</v>
      </c>
      <c r="HU345" s="6">
        <f t="shared" si="54"/>
        <v>1.5890600000000001</v>
      </c>
      <c r="HV345" s="6">
        <f t="shared" si="54"/>
        <v>0.34622000000000003</v>
      </c>
      <c r="HW345" s="6">
        <f t="shared" si="54"/>
        <v>0.25191000000000002</v>
      </c>
      <c r="HX345" s="6">
        <f t="shared" si="54"/>
        <v>1.1519999999999999E-2</v>
      </c>
      <c r="HY345" s="6">
        <f t="shared" si="54"/>
        <v>0.14373999999999998</v>
      </c>
      <c r="HZ345" s="6">
        <f t="shared" si="54"/>
        <v>0.29411999999999999</v>
      </c>
      <c r="IA345" s="6">
        <f t="shared" si="54"/>
        <v>0.14153000000000002</v>
      </c>
      <c r="IB345" s="6">
        <f t="shared" si="54"/>
        <v>6.5489999999999993E-2</v>
      </c>
      <c r="IC345" s="6">
        <f t="shared" si="54"/>
        <v>0.25600000000000001</v>
      </c>
      <c r="ID345" s="6">
        <f t="shared" si="54"/>
        <v>2.4651900000000002</v>
      </c>
      <c r="IE345" s="26">
        <f t="shared" ref="IE345:IE352" si="59">SUM(E345:ID345)</f>
        <v>127.78608</v>
      </c>
      <c r="IF345" s="27">
        <f t="shared" ref="IF345:IF352" si="60">SUM(I345:DD345)</f>
        <v>37.018009999999983</v>
      </c>
      <c r="IG345" s="27">
        <f t="shared" ref="IG345:IG352" si="61">IE345-IF345</f>
        <v>90.768070000000023</v>
      </c>
      <c r="IH345" s="30">
        <f t="shared" si="54"/>
        <v>112.93819760000005</v>
      </c>
      <c r="II345" s="30">
        <f t="shared" si="54"/>
        <v>41.469773600000011</v>
      </c>
      <c r="IJ345" s="30">
        <f t="shared" si="54"/>
        <v>71.468424000000027</v>
      </c>
    </row>
    <row r="346" spans="1:244" s="4" customFormat="1" x14ac:dyDescent="0.2">
      <c r="A346" s="4" t="s">
        <v>103</v>
      </c>
      <c r="E346" s="6">
        <f t="shared" si="58"/>
        <v>0</v>
      </c>
      <c r="F346" s="6">
        <f t="shared" ref="F346:BQ349" si="62">SUMIF($A$3:$A$331,$A346,F$3:F$331)/1000</f>
        <v>0.14854000000000001</v>
      </c>
      <c r="G346" s="6">
        <f t="shared" si="62"/>
        <v>0.03</v>
      </c>
      <c r="H346" s="6">
        <f t="shared" si="62"/>
        <v>0</v>
      </c>
      <c r="I346" s="6">
        <f t="shared" si="62"/>
        <v>1.6368400000000003</v>
      </c>
      <c r="J346" s="6">
        <f t="shared" si="62"/>
        <v>0</v>
      </c>
      <c r="K346" s="6">
        <f t="shared" si="62"/>
        <v>2.7749999999999997E-2</v>
      </c>
      <c r="L346" s="6">
        <f t="shared" si="62"/>
        <v>4.7310000000000005E-2</v>
      </c>
      <c r="M346" s="6">
        <f t="shared" si="62"/>
        <v>1.2603499999999996</v>
      </c>
      <c r="N346" s="6">
        <f t="shared" si="62"/>
        <v>9.7769999999999982E-2</v>
      </c>
      <c r="O346" s="6">
        <f t="shared" si="62"/>
        <v>1.8903300000000001</v>
      </c>
      <c r="P346" s="6">
        <f t="shared" si="62"/>
        <v>0.60805000000000009</v>
      </c>
      <c r="Q346" s="6">
        <f t="shared" si="62"/>
        <v>0.36611000000000005</v>
      </c>
      <c r="R346" s="6">
        <f t="shared" si="62"/>
        <v>0.55650999999999995</v>
      </c>
      <c r="S346" s="6">
        <f t="shared" si="62"/>
        <v>0</v>
      </c>
      <c r="T346" s="6">
        <f t="shared" si="62"/>
        <v>3.8920000000000003E-2</v>
      </c>
      <c r="U346" s="6">
        <f t="shared" si="62"/>
        <v>2.8250000000000001E-2</v>
      </c>
      <c r="V346" s="6">
        <f t="shared" si="62"/>
        <v>0.19148999999999999</v>
      </c>
      <c r="W346" s="6">
        <f t="shared" si="62"/>
        <v>0.36436000000000002</v>
      </c>
      <c r="X346" s="6">
        <f t="shared" si="62"/>
        <v>3.6019200000000007</v>
      </c>
      <c r="Y346" s="6">
        <f t="shared" si="62"/>
        <v>2E-3</v>
      </c>
      <c r="Z346" s="6">
        <f t="shared" si="62"/>
        <v>0.52736000000000005</v>
      </c>
      <c r="AA346" s="6">
        <f t="shared" si="62"/>
        <v>0.10250999999999999</v>
      </c>
      <c r="AB346" s="6">
        <f t="shared" si="62"/>
        <v>1.295E-2</v>
      </c>
      <c r="AC346" s="6">
        <f t="shared" si="62"/>
        <v>0.13904999999999998</v>
      </c>
      <c r="AD346" s="6">
        <f t="shared" si="62"/>
        <v>1.2713400000000001</v>
      </c>
      <c r="AE346" s="6">
        <f t="shared" si="62"/>
        <v>7.909999999999999E-2</v>
      </c>
      <c r="AF346" s="6">
        <f t="shared" si="62"/>
        <v>0.94383000000000006</v>
      </c>
      <c r="AG346" s="6">
        <f t="shared" si="62"/>
        <v>1.0448600000000001</v>
      </c>
      <c r="AH346" s="6">
        <f t="shared" si="62"/>
        <v>8.320000000000001E-3</v>
      </c>
      <c r="AI346" s="6">
        <f t="shared" si="62"/>
        <v>9.1400000000000006E-3</v>
      </c>
      <c r="AJ346" s="6">
        <f t="shared" si="62"/>
        <v>0.68796000000000002</v>
      </c>
      <c r="AK346" s="6">
        <f t="shared" si="62"/>
        <v>0</v>
      </c>
      <c r="AL346" s="6">
        <f t="shared" si="62"/>
        <v>0.26427</v>
      </c>
      <c r="AM346" s="6">
        <f t="shared" si="62"/>
        <v>0.44520999999999999</v>
      </c>
      <c r="AN346" s="6">
        <f t="shared" si="62"/>
        <v>0.17135999999999998</v>
      </c>
      <c r="AO346" s="6">
        <f t="shared" si="62"/>
        <v>0</v>
      </c>
      <c r="AP346" s="6">
        <f t="shared" si="62"/>
        <v>5.4380000000000005E-2</v>
      </c>
      <c r="AQ346" s="6">
        <f t="shared" si="62"/>
        <v>0.25301999999999997</v>
      </c>
      <c r="AR346" s="6">
        <f t="shared" si="62"/>
        <v>3.1717299999999997</v>
      </c>
      <c r="AS346" s="6">
        <f t="shared" si="62"/>
        <v>8.2739999999999994E-2</v>
      </c>
      <c r="AT346" s="6">
        <f t="shared" si="62"/>
        <v>3.4430000000000002E-2</v>
      </c>
      <c r="AU346" s="6">
        <f t="shared" si="62"/>
        <v>4.4930200000000005</v>
      </c>
      <c r="AV346" s="6">
        <f t="shared" si="62"/>
        <v>0.15362000000000003</v>
      </c>
      <c r="AW346" s="6">
        <f t="shared" si="62"/>
        <v>2E-3</v>
      </c>
      <c r="AX346" s="6">
        <f t="shared" si="62"/>
        <v>0.56140000000000012</v>
      </c>
      <c r="AY346" s="6">
        <f t="shared" si="62"/>
        <v>0.41444999999999999</v>
      </c>
      <c r="AZ346" s="6">
        <f t="shared" si="62"/>
        <v>0.17630000000000004</v>
      </c>
      <c r="BA346" s="6">
        <f t="shared" si="62"/>
        <v>0.16296999999999998</v>
      </c>
      <c r="BB346" s="6">
        <f t="shared" si="62"/>
        <v>0.8327199999999999</v>
      </c>
      <c r="BC346" s="6">
        <f t="shared" si="62"/>
        <v>0.11975</v>
      </c>
      <c r="BD346" s="6">
        <f t="shared" si="62"/>
        <v>4.0899999999999999E-2</v>
      </c>
      <c r="BE346" s="6">
        <f t="shared" si="62"/>
        <v>0.42254000000000003</v>
      </c>
      <c r="BF346" s="6">
        <f t="shared" si="62"/>
        <v>2.0126900000000001</v>
      </c>
      <c r="BG346" s="6">
        <f t="shared" si="62"/>
        <v>0.15738999999999997</v>
      </c>
      <c r="BH346" s="6">
        <f t="shared" si="62"/>
        <v>5.9800000000000001E-3</v>
      </c>
      <c r="BI346" s="6">
        <f t="shared" si="62"/>
        <v>1.396E-2</v>
      </c>
      <c r="BJ346" s="6">
        <f t="shared" si="62"/>
        <v>0.85247000000000006</v>
      </c>
      <c r="BK346" s="6">
        <f t="shared" si="62"/>
        <v>4.1992200000000004</v>
      </c>
      <c r="BL346" s="6">
        <f t="shared" si="62"/>
        <v>0.62933000000000006</v>
      </c>
      <c r="BM346" s="6">
        <f t="shared" si="62"/>
        <v>2.0455199999999998</v>
      </c>
      <c r="BN346" s="6">
        <f t="shared" si="62"/>
        <v>0.50278</v>
      </c>
      <c r="BO346" s="6">
        <f t="shared" si="62"/>
        <v>4.9750000000000003E-2</v>
      </c>
      <c r="BP346" s="6">
        <f t="shared" si="62"/>
        <v>0.53251000000000004</v>
      </c>
      <c r="BQ346" s="6">
        <f t="shared" si="62"/>
        <v>0.47198000000000001</v>
      </c>
      <c r="BR346" s="6">
        <f t="shared" si="52"/>
        <v>0.10305</v>
      </c>
      <c r="BS346" s="6">
        <f t="shared" si="52"/>
        <v>7.3079999999999992E-2</v>
      </c>
      <c r="BT346" s="6">
        <f t="shared" si="52"/>
        <v>0</v>
      </c>
      <c r="BU346" s="6">
        <f t="shared" si="52"/>
        <v>0.9315500000000001</v>
      </c>
      <c r="BV346" s="6">
        <f t="shared" si="52"/>
        <v>7.9699999999999997E-3</v>
      </c>
      <c r="BW346" s="6">
        <f t="shared" si="52"/>
        <v>0.19943</v>
      </c>
      <c r="BX346" s="6">
        <f t="shared" si="52"/>
        <v>0.27816000000000002</v>
      </c>
      <c r="BY346" s="6">
        <f t="shared" si="52"/>
        <v>1.3818500000000002</v>
      </c>
      <c r="BZ346" s="6">
        <f t="shared" si="52"/>
        <v>0.5831400000000001</v>
      </c>
      <c r="CA346" s="6">
        <f t="shared" si="52"/>
        <v>6.9270099999999992</v>
      </c>
      <c r="CB346" s="6">
        <f t="shared" si="52"/>
        <v>5.8246200000000012</v>
      </c>
      <c r="CC346" s="6">
        <f t="shared" si="52"/>
        <v>4.0281899999999995</v>
      </c>
      <c r="CD346" s="6">
        <f t="shared" si="52"/>
        <v>0.32993</v>
      </c>
      <c r="CE346" s="6">
        <f t="shared" si="52"/>
        <v>4.0132800000000008</v>
      </c>
      <c r="CF346" s="6">
        <f t="shared" si="52"/>
        <v>3.9700000000000004E-3</v>
      </c>
      <c r="CG346" s="6">
        <f t="shared" si="52"/>
        <v>0.13378000000000001</v>
      </c>
      <c r="CH346" s="6">
        <f t="shared" si="52"/>
        <v>1.81368</v>
      </c>
      <c r="CI346" s="6">
        <f t="shared" si="52"/>
        <v>5.6900000000000006E-3</v>
      </c>
      <c r="CJ346" s="6">
        <f t="shared" si="52"/>
        <v>0.15203</v>
      </c>
      <c r="CK346" s="6">
        <f t="shared" si="52"/>
        <v>5.4999999999999997E-3</v>
      </c>
      <c r="CL346" s="6">
        <f t="shared" si="52"/>
        <v>0.12528</v>
      </c>
      <c r="CM346" s="6">
        <f t="shared" si="52"/>
        <v>0.87372000000000016</v>
      </c>
      <c r="CN346" s="6">
        <f t="shared" si="52"/>
        <v>6.9239999999999996E-2</v>
      </c>
      <c r="CO346" s="6">
        <f t="shared" si="52"/>
        <v>6.0000000000000001E-3</v>
      </c>
      <c r="CP346" s="6">
        <f t="shared" si="52"/>
        <v>5.339E-2</v>
      </c>
      <c r="CQ346" s="6">
        <f t="shared" si="52"/>
        <v>1.796E-2</v>
      </c>
      <c r="CR346" s="6">
        <f t="shared" si="52"/>
        <v>0.51667000000000007</v>
      </c>
      <c r="CS346" s="6">
        <f t="shared" si="52"/>
        <v>0.20755000000000004</v>
      </c>
      <c r="CT346" s="6">
        <f t="shared" si="52"/>
        <v>1.5957600000000001</v>
      </c>
      <c r="CU346" s="6">
        <f t="shared" si="52"/>
        <v>0.58437000000000006</v>
      </c>
      <c r="CV346" s="6">
        <f t="shared" si="52"/>
        <v>0.34656999999999999</v>
      </c>
      <c r="CW346" s="6">
        <f t="shared" si="52"/>
        <v>1.0699999999999999E-2</v>
      </c>
      <c r="CX346" s="6">
        <f t="shared" si="52"/>
        <v>0</v>
      </c>
      <c r="CY346" s="6">
        <f t="shared" si="52"/>
        <v>0.30125000000000002</v>
      </c>
      <c r="CZ346" s="6">
        <f t="shared" si="52"/>
        <v>7.9150000000000012E-2</v>
      </c>
      <c r="DA346" s="6">
        <f t="shared" si="52"/>
        <v>0.40455999999999998</v>
      </c>
      <c r="DB346" s="6">
        <f t="shared" si="52"/>
        <v>0.26784000000000002</v>
      </c>
      <c r="DC346" s="6">
        <f t="shared" si="52"/>
        <v>0.19600000000000001</v>
      </c>
      <c r="DD346" s="6">
        <f t="shared" si="52"/>
        <v>0.12272999999999999</v>
      </c>
      <c r="DE346" s="6">
        <f t="shared" si="52"/>
        <v>3.8789999999999998E-2</v>
      </c>
      <c r="DF346" s="6">
        <f t="shared" si="52"/>
        <v>2.6783199999999998</v>
      </c>
      <c r="DG346" s="6">
        <f t="shared" si="52"/>
        <v>0.23097000000000001</v>
      </c>
      <c r="DH346" s="6">
        <f t="shared" si="52"/>
        <v>1.763E-2</v>
      </c>
      <c r="DI346" s="6">
        <f t="shared" si="52"/>
        <v>4.7810000000000005E-2</v>
      </c>
      <c r="DJ346" s="6">
        <f t="shared" si="52"/>
        <v>0.24168000000000001</v>
      </c>
      <c r="DK346" s="6">
        <f t="shared" si="52"/>
        <v>4.1466999999999992</v>
      </c>
      <c r="DL346" s="6">
        <f t="shared" si="52"/>
        <v>4.8972400000000009</v>
      </c>
      <c r="DM346" s="6">
        <f t="shared" si="52"/>
        <v>0.54852999999999996</v>
      </c>
      <c r="DN346" s="6">
        <f t="shared" si="52"/>
        <v>0.96894999999999998</v>
      </c>
      <c r="DO346" s="6">
        <f t="shared" si="52"/>
        <v>2.0123399999999996</v>
      </c>
      <c r="DP346" s="6">
        <f t="shared" si="52"/>
        <v>0.79974000000000001</v>
      </c>
      <c r="DQ346" s="6">
        <f t="shared" si="52"/>
        <v>0.16738</v>
      </c>
      <c r="DR346" s="6">
        <f t="shared" si="52"/>
        <v>2.8686400000000005</v>
      </c>
      <c r="DS346" s="6">
        <f t="shared" si="52"/>
        <v>0.21662000000000001</v>
      </c>
      <c r="DT346" s="6">
        <f t="shared" si="52"/>
        <v>1.6477100000000002</v>
      </c>
      <c r="DU346" s="6">
        <f t="shared" si="52"/>
        <v>1.9269799999999997</v>
      </c>
      <c r="DV346" s="6">
        <f t="shared" si="52"/>
        <v>0.98663000000000001</v>
      </c>
      <c r="DW346" s="6">
        <f t="shared" si="52"/>
        <v>1.9747599999999998</v>
      </c>
      <c r="DX346" s="6">
        <f t="shared" si="52"/>
        <v>2.6776299999999997</v>
      </c>
      <c r="DY346" s="6">
        <f t="shared" si="52"/>
        <v>0.60711999999999999</v>
      </c>
      <c r="DZ346" s="6">
        <f t="shared" si="52"/>
        <v>4.3108200000000005</v>
      </c>
      <c r="EA346" s="6">
        <f t="shared" si="52"/>
        <v>1.5066400000000002</v>
      </c>
      <c r="EB346" s="6">
        <f t="shared" si="52"/>
        <v>0.36296000000000006</v>
      </c>
      <c r="EC346" s="6">
        <f t="shared" si="52"/>
        <v>0.29108000000000012</v>
      </c>
      <c r="ED346" s="6">
        <f t="shared" si="53"/>
        <v>1.4135499999999996</v>
      </c>
      <c r="EE346" s="6">
        <f t="shared" si="53"/>
        <v>0.79352999999999996</v>
      </c>
      <c r="EF346" s="6">
        <f t="shared" si="53"/>
        <v>4.3710199999999997</v>
      </c>
      <c r="EG346" s="6">
        <f t="shared" si="53"/>
        <v>0.90839999999999987</v>
      </c>
      <c r="EH346" s="6">
        <f t="shared" si="53"/>
        <v>0.30774000000000001</v>
      </c>
      <c r="EI346" s="6">
        <f t="shared" si="53"/>
        <v>1.7350000000000001E-2</v>
      </c>
      <c r="EJ346" s="6">
        <f t="shared" si="53"/>
        <v>4.0000000000000001E-3</v>
      </c>
      <c r="EK346" s="6">
        <f t="shared" si="53"/>
        <v>0.85043000000000013</v>
      </c>
      <c r="EL346" s="6">
        <f t="shared" si="53"/>
        <v>3.8769700000000009</v>
      </c>
      <c r="EM346" s="6">
        <f t="shared" si="53"/>
        <v>4.8000000000000001E-2</v>
      </c>
      <c r="EN346" s="6">
        <f t="shared" si="53"/>
        <v>0</v>
      </c>
      <c r="EO346" s="6">
        <f t="shared" si="53"/>
        <v>0</v>
      </c>
      <c r="EP346" s="6">
        <f t="shared" si="53"/>
        <v>0</v>
      </c>
      <c r="EQ346" s="6">
        <f t="shared" si="53"/>
        <v>1E-3</v>
      </c>
      <c r="ER346" s="6">
        <f t="shared" si="53"/>
        <v>0.38766</v>
      </c>
      <c r="ES346" s="6">
        <f t="shared" si="53"/>
        <v>2.8025899999999995</v>
      </c>
      <c r="ET346" s="6">
        <f t="shared" si="53"/>
        <v>0.85221999999999987</v>
      </c>
      <c r="EU346" s="6">
        <f t="shared" si="53"/>
        <v>0.14394000000000001</v>
      </c>
      <c r="EV346" s="6">
        <f t="shared" si="53"/>
        <v>0.53906999999999994</v>
      </c>
      <c r="EW346" s="6">
        <f t="shared" si="53"/>
        <v>0.22802000000000003</v>
      </c>
      <c r="EX346" s="6">
        <f t="shared" si="53"/>
        <v>1.7610000000000001E-2</v>
      </c>
      <c r="EY346" s="6">
        <f t="shared" si="53"/>
        <v>1.154E-2</v>
      </c>
      <c r="EZ346" s="6">
        <f t="shared" si="53"/>
        <v>6.1156000000000006</v>
      </c>
      <c r="FA346" s="6">
        <f t="shared" si="53"/>
        <v>2.07057</v>
      </c>
      <c r="FB346" s="6">
        <f t="shared" si="53"/>
        <v>3.1422399999999997</v>
      </c>
      <c r="FC346" s="6">
        <f t="shared" si="53"/>
        <v>0.12917000000000001</v>
      </c>
      <c r="FD346" s="6">
        <f t="shared" si="53"/>
        <v>4.0000000000000001E-3</v>
      </c>
      <c r="FE346" s="6">
        <f t="shared" si="53"/>
        <v>0.15629999999999999</v>
      </c>
      <c r="FF346" s="6">
        <f t="shared" si="53"/>
        <v>2.6670000000000003E-2</v>
      </c>
      <c r="FG346" s="6">
        <f t="shared" si="53"/>
        <v>1.2410000000000001E-2</v>
      </c>
      <c r="FH346" s="6">
        <f t="shared" si="53"/>
        <v>7.6920000000000002E-2</v>
      </c>
      <c r="FI346" s="6">
        <f t="shared" si="53"/>
        <v>0.10983</v>
      </c>
      <c r="FJ346" s="6">
        <f t="shared" si="53"/>
        <v>0</v>
      </c>
      <c r="FK346" s="6">
        <f t="shared" si="53"/>
        <v>0</v>
      </c>
      <c r="FL346" s="6">
        <f t="shared" si="53"/>
        <v>0.18686</v>
      </c>
      <c r="FM346" s="6">
        <f t="shared" si="53"/>
        <v>1.9775800000000001</v>
      </c>
      <c r="FN346" s="6">
        <f t="shared" si="53"/>
        <v>0.94982</v>
      </c>
      <c r="FO346" s="6">
        <f t="shared" si="53"/>
        <v>1.7780000000000001E-2</v>
      </c>
      <c r="FP346" s="6">
        <f t="shared" si="53"/>
        <v>4.7165000000000008</v>
      </c>
      <c r="FQ346" s="6">
        <f t="shared" si="53"/>
        <v>2.2970000000000001E-2</v>
      </c>
      <c r="FR346" s="6">
        <f t="shared" si="53"/>
        <v>0.18744</v>
      </c>
      <c r="FS346" s="6">
        <f t="shared" si="53"/>
        <v>0.13225999999999999</v>
      </c>
      <c r="FT346" s="6">
        <f t="shared" si="53"/>
        <v>0.31415999999999999</v>
      </c>
      <c r="FU346" s="6">
        <f t="shared" si="53"/>
        <v>1.0849200000000001</v>
      </c>
      <c r="FV346" s="6">
        <f t="shared" si="53"/>
        <v>2E-3</v>
      </c>
      <c r="FW346" s="6">
        <f t="shared" si="53"/>
        <v>0.39321000000000006</v>
      </c>
      <c r="FX346" s="6">
        <f t="shared" si="53"/>
        <v>2.89459</v>
      </c>
      <c r="FY346" s="6">
        <f t="shared" si="53"/>
        <v>0.54803000000000002</v>
      </c>
      <c r="FZ346" s="6">
        <f t="shared" si="53"/>
        <v>1.4179900000000003</v>
      </c>
      <c r="GA346" s="6">
        <f t="shared" si="53"/>
        <v>2.9731400000000003</v>
      </c>
      <c r="GB346" s="6">
        <f t="shared" si="53"/>
        <v>0.50493999999999994</v>
      </c>
      <c r="GC346" s="6">
        <f t="shared" si="53"/>
        <v>0.94210999999999989</v>
      </c>
      <c r="GD346" s="6">
        <f t="shared" si="53"/>
        <v>1.9239699999999995</v>
      </c>
      <c r="GE346" s="6">
        <f t="shared" si="53"/>
        <v>0.36354999999999998</v>
      </c>
      <c r="GF346" s="6">
        <f t="shared" si="53"/>
        <v>0.21153</v>
      </c>
      <c r="GG346" s="6">
        <f t="shared" si="53"/>
        <v>5.0989999999999994E-2</v>
      </c>
      <c r="GH346" s="6">
        <f t="shared" si="53"/>
        <v>0.52995000000000003</v>
      </c>
      <c r="GI346" s="6">
        <f t="shared" si="53"/>
        <v>2.5889999999999996E-2</v>
      </c>
      <c r="GJ346" s="6">
        <f t="shared" si="53"/>
        <v>0.98534999999999995</v>
      </c>
      <c r="GK346" s="6">
        <f t="shared" si="53"/>
        <v>0.18152000000000001</v>
      </c>
      <c r="GL346" s="6">
        <f t="shared" si="53"/>
        <v>0.12963999999999998</v>
      </c>
      <c r="GM346" s="6">
        <f t="shared" si="53"/>
        <v>1.2773299999999999</v>
      </c>
      <c r="GN346" s="6">
        <f t="shared" si="53"/>
        <v>0.26244999999999991</v>
      </c>
      <c r="GO346" s="6">
        <f t="shared" si="53"/>
        <v>0.16469999999999999</v>
      </c>
      <c r="GP346" s="6">
        <f t="shared" si="54"/>
        <v>3.5929999999999997E-2</v>
      </c>
      <c r="GQ346" s="6">
        <f t="shared" si="54"/>
        <v>0.27178000000000002</v>
      </c>
      <c r="GR346" s="6">
        <f t="shared" si="54"/>
        <v>6.6600000000000001E-3</v>
      </c>
      <c r="GS346" s="6">
        <f t="shared" si="54"/>
        <v>4.265E-2</v>
      </c>
      <c r="GT346" s="6">
        <f t="shared" si="54"/>
        <v>5.7330499999999995</v>
      </c>
      <c r="GU346" s="6">
        <f t="shared" si="54"/>
        <v>4.8930000000000001E-2</v>
      </c>
      <c r="GV346" s="6">
        <f t="shared" si="54"/>
        <v>0.22541999999999998</v>
      </c>
      <c r="GW346" s="6">
        <f t="shared" si="54"/>
        <v>2.9360000000000001E-2</v>
      </c>
      <c r="GX346" s="6">
        <f t="shared" si="54"/>
        <v>0.16412000000000002</v>
      </c>
      <c r="GY346" s="6">
        <f t="shared" si="54"/>
        <v>1E-3</v>
      </c>
      <c r="GZ346" s="6">
        <f t="shared" si="54"/>
        <v>1.4829999999999999E-2</v>
      </c>
      <c r="HA346" s="6">
        <f t="shared" si="54"/>
        <v>0.214</v>
      </c>
      <c r="HB346" s="6">
        <f t="shared" si="54"/>
        <v>3.9310300000000002</v>
      </c>
      <c r="HC346" s="6">
        <f t="shared" si="54"/>
        <v>0.44014999999999999</v>
      </c>
      <c r="HD346" s="6">
        <f t="shared" si="54"/>
        <v>0.21968000000000001</v>
      </c>
      <c r="HE346" s="6">
        <f t="shared" si="54"/>
        <v>2.8759999999999997E-2</v>
      </c>
      <c r="HF346" s="6">
        <f t="shared" si="54"/>
        <v>5.9139999999999998E-2</v>
      </c>
      <c r="HG346" s="6">
        <f t="shared" si="54"/>
        <v>1.2182899999999999</v>
      </c>
      <c r="HH346" s="6">
        <f t="shared" si="54"/>
        <v>0.22523999999999997</v>
      </c>
      <c r="HI346" s="6">
        <f t="shared" si="54"/>
        <v>4.1619999999999997E-2</v>
      </c>
      <c r="HJ346" s="6">
        <f t="shared" si="54"/>
        <v>6.1070000000000006E-2</v>
      </c>
      <c r="HK346" s="6">
        <f t="shared" si="54"/>
        <v>4.0000000000000001E-3</v>
      </c>
      <c r="HL346" s="6">
        <f t="shared" si="54"/>
        <v>0.60065000000000002</v>
      </c>
      <c r="HM346" s="6">
        <f t="shared" si="54"/>
        <v>0.12986</v>
      </c>
      <c r="HN346" s="6">
        <f t="shared" si="54"/>
        <v>0.35042999999999996</v>
      </c>
      <c r="HO346" s="6">
        <f t="shared" si="54"/>
        <v>1.87598</v>
      </c>
      <c r="HP346" s="6">
        <f t="shared" si="54"/>
        <v>1.2892400000000004</v>
      </c>
      <c r="HQ346" s="6">
        <f t="shared" si="54"/>
        <v>0.78236000000000017</v>
      </c>
      <c r="HR346" s="6">
        <f t="shared" si="54"/>
        <v>0.17823000000000003</v>
      </c>
      <c r="HS346" s="6">
        <f t="shared" si="54"/>
        <v>1.9626100000000002</v>
      </c>
      <c r="HT346" s="6">
        <f t="shared" si="54"/>
        <v>0.26613999999999999</v>
      </c>
      <c r="HU346" s="6">
        <f t="shared" si="54"/>
        <v>0.44872000000000001</v>
      </c>
      <c r="HV346" s="6">
        <f t="shared" si="54"/>
        <v>0.6760799999999999</v>
      </c>
      <c r="HW346" s="6">
        <f t="shared" si="54"/>
        <v>0.34443000000000001</v>
      </c>
      <c r="HX346" s="6">
        <f t="shared" si="54"/>
        <v>3.0000000000000001E-3</v>
      </c>
      <c r="HY346" s="6">
        <f t="shared" si="54"/>
        <v>0.30044999999999999</v>
      </c>
      <c r="HZ346" s="6">
        <f t="shared" si="54"/>
        <v>0.47764999999999996</v>
      </c>
      <c r="IA346" s="6">
        <f t="shared" si="54"/>
        <v>0.46567999999999998</v>
      </c>
      <c r="IB346" s="6">
        <f t="shared" si="54"/>
        <v>0.16353000000000001</v>
      </c>
      <c r="IC346" s="6">
        <f t="shared" si="54"/>
        <v>0.30998000000000003</v>
      </c>
      <c r="ID346" s="6">
        <f t="shared" si="54"/>
        <v>3.5914299999999999</v>
      </c>
      <c r="IE346" s="26">
        <f t="shared" si="59"/>
        <v>189.82631000000015</v>
      </c>
      <c r="IF346" s="27">
        <f t="shared" si="60"/>
        <v>71.449420000000032</v>
      </c>
      <c r="IG346" s="27">
        <f t="shared" si="61"/>
        <v>118.37689000000012</v>
      </c>
      <c r="IH346" s="30">
        <f t="shared" si="54"/>
        <v>150.4273814</v>
      </c>
      <c r="II346" s="30">
        <f t="shared" si="54"/>
        <v>61.072416400000016</v>
      </c>
      <c r="IJ346" s="30">
        <f t="shared" si="54"/>
        <v>89.354965000000021</v>
      </c>
    </row>
    <row r="347" spans="1:244" s="4" customFormat="1" x14ac:dyDescent="0.2">
      <c r="A347" s="4" t="s">
        <v>60</v>
      </c>
      <c r="E347" s="6">
        <f t="shared" si="58"/>
        <v>0</v>
      </c>
      <c r="F347" s="6">
        <f t="shared" si="62"/>
        <v>3.2149999999999998E-2</v>
      </c>
      <c r="G347" s="6">
        <f t="shared" si="62"/>
        <v>0</v>
      </c>
      <c r="H347" s="6">
        <f t="shared" si="62"/>
        <v>0</v>
      </c>
      <c r="I347" s="6">
        <f t="shared" si="62"/>
        <v>0.44246999999999997</v>
      </c>
      <c r="J347" s="6">
        <f t="shared" si="62"/>
        <v>4.9579999999999999E-2</v>
      </c>
      <c r="K347" s="6">
        <f t="shared" si="62"/>
        <v>0.37389</v>
      </c>
      <c r="L347" s="6">
        <f t="shared" si="62"/>
        <v>3.3280000000000004E-2</v>
      </c>
      <c r="M347" s="6">
        <f t="shared" si="62"/>
        <v>0.38444</v>
      </c>
      <c r="N347" s="6">
        <f t="shared" si="62"/>
        <v>0.11813000000000001</v>
      </c>
      <c r="O347" s="6">
        <f t="shared" si="62"/>
        <v>0.24446999999999999</v>
      </c>
      <c r="P347" s="6">
        <f t="shared" si="62"/>
        <v>0.38421999999999995</v>
      </c>
      <c r="Q347" s="6">
        <f t="shared" si="62"/>
        <v>3.3689999999999998E-2</v>
      </c>
      <c r="R347" s="6">
        <f t="shared" si="62"/>
        <v>5.3849999999999995E-2</v>
      </c>
      <c r="S347" s="6">
        <f t="shared" si="62"/>
        <v>0</v>
      </c>
      <c r="T347" s="6">
        <f t="shared" si="62"/>
        <v>0</v>
      </c>
      <c r="U347" s="6">
        <f t="shared" si="62"/>
        <v>0</v>
      </c>
      <c r="V347" s="6">
        <f t="shared" si="62"/>
        <v>0</v>
      </c>
      <c r="W347" s="6">
        <f t="shared" si="62"/>
        <v>2.3980000000000001E-2</v>
      </c>
      <c r="X347" s="6">
        <f t="shared" si="62"/>
        <v>1.1414399999999998</v>
      </c>
      <c r="Y347" s="6">
        <f t="shared" si="62"/>
        <v>2E-3</v>
      </c>
      <c r="Z347" s="6">
        <f t="shared" si="62"/>
        <v>5.9029999999999999E-2</v>
      </c>
      <c r="AA347" s="6">
        <f t="shared" si="62"/>
        <v>1.6009999999999996E-2</v>
      </c>
      <c r="AB347" s="6">
        <f t="shared" si="62"/>
        <v>9.5700000000000007E-2</v>
      </c>
      <c r="AC347" s="6">
        <f t="shared" si="62"/>
        <v>2.6560000000000004E-2</v>
      </c>
      <c r="AD347" s="6">
        <f t="shared" si="62"/>
        <v>0.29318</v>
      </c>
      <c r="AE347" s="6">
        <f t="shared" si="62"/>
        <v>0</v>
      </c>
      <c r="AF347" s="6">
        <f t="shared" si="62"/>
        <v>0.32033</v>
      </c>
      <c r="AG347" s="6">
        <f t="shared" si="62"/>
        <v>4.7329999999999997E-2</v>
      </c>
      <c r="AH347" s="6">
        <f t="shared" si="62"/>
        <v>1E-3</v>
      </c>
      <c r="AI347" s="6">
        <f t="shared" si="62"/>
        <v>0</v>
      </c>
      <c r="AJ347" s="6">
        <f t="shared" si="62"/>
        <v>0.33663000000000004</v>
      </c>
      <c r="AK347" s="6">
        <f t="shared" si="62"/>
        <v>0</v>
      </c>
      <c r="AL347" s="6">
        <f t="shared" si="62"/>
        <v>2.0449999999999999E-2</v>
      </c>
      <c r="AM347" s="6">
        <f t="shared" si="62"/>
        <v>4.1950000000000001E-2</v>
      </c>
      <c r="AN347" s="6">
        <f t="shared" si="62"/>
        <v>5.5300000000000002E-3</v>
      </c>
      <c r="AO347" s="6">
        <f t="shared" si="62"/>
        <v>0</v>
      </c>
      <c r="AP347" s="6">
        <f t="shared" si="62"/>
        <v>0.58226</v>
      </c>
      <c r="AQ347" s="6">
        <f t="shared" si="62"/>
        <v>3.184E-2</v>
      </c>
      <c r="AR347" s="6">
        <f t="shared" si="62"/>
        <v>1.02877</v>
      </c>
      <c r="AS347" s="6">
        <f t="shared" si="62"/>
        <v>0.86671000000000009</v>
      </c>
      <c r="AT347" s="6">
        <f t="shared" si="62"/>
        <v>0</v>
      </c>
      <c r="AU347" s="6">
        <f t="shared" si="62"/>
        <v>0</v>
      </c>
      <c r="AV347" s="6">
        <f t="shared" si="62"/>
        <v>3.9640000000000002E-2</v>
      </c>
      <c r="AW347" s="6">
        <f t="shared" si="62"/>
        <v>0</v>
      </c>
      <c r="AX347" s="6">
        <f t="shared" si="62"/>
        <v>8.7540000000000007E-2</v>
      </c>
      <c r="AY347" s="6">
        <f t="shared" si="62"/>
        <v>2.8970000000000003E-2</v>
      </c>
      <c r="AZ347" s="6">
        <f t="shared" si="62"/>
        <v>3.2499999999999999E-3</v>
      </c>
      <c r="BA347" s="6">
        <f t="shared" si="62"/>
        <v>0</v>
      </c>
      <c r="BB347" s="6">
        <f t="shared" si="62"/>
        <v>7.0000000000000001E-3</v>
      </c>
      <c r="BC347" s="6">
        <f t="shared" si="62"/>
        <v>6.4500000000000002E-2</v>
      </c>
      <c r="BD347" s="6">
        <f t="shared" si="62"/>
        <v>1E-3</v>
      </c>
      <c r="BE347" s="6">
        <f t="shared" si="62"/>
        <v>0.11365</v>
      </c>
      <c r="BF347" s="6">
        <f t="shared" si="62"/>
        <v>0.37787000000000004</v>
      </c>
      <c r="BG347" s="6">
        <f t="shared" si="62"/>
        <v>0</v>
      </c>
      <c r="BH347" s="6">
        <f t="shared" si="62"/>
        <v>0</v>
      </c>
      <c r="BI347" s="6">
        <f t="shared" si="62"/>
        <v>2.6700000000000001E-3</v>
      </c>
      <c r="BJ347" s="6">
        <f t="shared" si="62"/>
        <v>0.21184999999999998</v>
      </c>
      <c r="BK347" s="6">
        <f t="shared" si="62"/>
        <v>0.32339000000000001</v>
      </c>
      <c r="BL347" s="6">
        <f t="shared" si="62"/>
        <v>3.6380000000000003E-2</v>
      </c>
      <c r="BM347" s="6">
        <f t="shared" si="62"/>
        <v>0.14626</v>
      </c>
      <c r="BN347" s="6">
        <f t="shared" si="62"/>
        <v>0</v>
      </c>
      <c r="BO347" s="6">
        <f t="shared" si="62"/>
        <v>1E-3</v>
      </c>
      <c r="BP347" s="6">
        <f t="shared" si="62"/>
        <v>1.1689999999999999E-2</v>
      </c>
      <c r="BQ347" s="6">
        <f t="shared" si="62"/>
        <v>5.0800000000000003E-3</v>
      </c>
      <c r="BR347" s="6">
        <f t="shared" si="52"/>
        <v>3.005E-2</v>
      </c>
      <c r="BS347" s="6">
        <f t="shared" si="52"/>
        <v>0</v>
      </c>
      <c r="BT347" s="6">
        <f t="shared" si="52"/>
        <v>0</v>
      </c>
      <c r="BU347" s="6">
        <f t="shared" si="52"/>
        <v>5.4170000000000003E-2</v>
      </c>
      <c r="BV347" s="6">
        <f t="shared" si="52"/>
        <v>0</v>
      </c>
      <c r="BW347" s="6">
        <f t="shared" si="52"/>
        <v>0.12281</v>
      </c>
      <c r="BX347" s="6">
        <f t="shared" si="52"/>
        <v>0</v>
      </c>
      <c r="BY347" s="6">
        <f t="shared" si="52"/>
        <v>1E-3</v>
      </c>
      <c r="BZ347" s="6">
        <f t="shared" si="52"/>
        <v>7.6540000000000011E-2</v>
      </c>
      <c r="CA347" s="6">
        <f t="shared" si="52"/>
        <v>6.003E-2</v>
      </c>
      <c r="CB347" s="6">
        <f t="shared" si="52"/>
        <v>0.97779000000000005</v>
      </c>
      <c r="CC347" s="6">
        <f t="shared" si="52"/>
        <v>6.9360000000000005E-2</v>
      </c>
      <c r="CD347" s="6">
        <f t="shared" si="52"/>
        <v>1.7670000000000002E-2</v>
      </c>
      <c r="CE347" s="6">
        <f t="shared" si="52"/>
        <v>0.63517000000000012</v>
      </c>
      <c r="CF347" s="6">
        <f t="shared" si="52"/>
        <v>0</v>
      </c>
      <c r="CG347" s="6">
        <f t="shared" si="52"/>
        <v>0</v>
      </c>
      <c r="CH347" s="6">
        <f t="shared" si="52"/>
        <v>6.4259999999999998E-2</v>
      </c>
      <c r="CI347" s="6">
        <f t="shared" si="52"/>
        <v>0</v>
      </c>
      <c r="CJ347" s="6">
        <f t="shared" si="52"/>
        <v>0</v>
      </c>
      <c r="CK347" s="6">
        <f t="shared" si="52"/>
        <v>0</v>
      </c>
      <c r="CL347" s="6">
        <f t="shared" si="52"/>
        <v>0</v>
      </c>
      <c r="CM347" s="6">
        <f t="shared" si="52"/>
        <v>0.10757000000000001</v>
      </c>
      <c r="CN347" s="6">
        <f t="shared" si="52"/>
        <v>1E-3</v>
      </c>
      <c r="CO347" s="6">
        <f t="shared" si="52"/>
        <v>1E-3</v>
      </c>
      <c r="CP347" s="6">
        <f t="shared" si="52"/>
        <v>3.0000000000000001E-3</v>
      </c>
      <c r="CQ347" s="6">
        <f t="shared" si="52"/>
        <v>0</v>
      </c>
      <c r="CR347" s="6">
        <f t="shared" si="52"/>
        <v>7.2160000000000002E-2</v>
      </c>
      <c r="CS347" s="6">
        <f t="shared" si="52"/>
        <v>1.295E-2</v>
      </c>
      <c r="CT347" s="6">
        <f t="shared" si="52"/>
        <v>0.38786999999999994</v>
      </c>
      <c r="CU347" s="6">
        <f t="shared" si="52"/>
        <v>0.17952000000000004</v>
      </c>
      <c r="CV347" s="6">
        <f t="shared" si="52"/>
        <v>3.5269999999999996E-2</v>
      </c>
      <c r="CW347" s="6">
        <f t="shared" si="52"/>
        <v>2.4819999999999998E-2</v>
      </c>
      <c r="CX347" s="6">
        <f t="shared" si="52"/>
        <v>0</v>
      </c>
      <c r="CY347" s="6">
        <f t="shared" si="52"/>
        <v>4.9530000000000005E-2</v>
      </c>
      <c r="CZ347" s="6">
        <f t="shared" si="52"/>
        <v>5.6530000000000004E-2</v>
      </c>
      <c r="DA347" s="6">
        <f t="shared" si="52"/>
        <v>6.8879999999999997E-2</v>
      </c>
      <c r="DB347" s="6">
        <f t="shared" si="52"/>
        <v>0</v>
      </c>
      <c r="DC347" s="6">
        <f t="shared" si="52"/>
        <v>0.10252000000000001</v>
      </c>
      <c r="DD347" s="6">
        <f t="shared" si="52"/>
        <v>6.6500000000000005E-3</v>
      </c>
      <c r="DE347" s="6">
        <f t="shared" si="52"/>
        <v>1E-3</v>
      </c>
      <c r="DF347" s="6">
        <f t="shared" si="52"/>
        <v>0.49549999999999994</v>
      </c>
      <c r="DG347" s="6">
        <f t="shared" si="52"/>
        <v>6.4140000000000003E-2</v>
      </c>
      <c r="DH347" s="6">
        <f t="shared" si="52"/>
        <v>0.46997000000000005</v>
      </c>
      <c r="DI347" s="6">
        <f t="shared" si="52"/>
        <v>3.4760000000000006E-2</v>
      </c>
      <c r="DJ347" s="6">
        <f t="shared" si="52"/>
        <v>7.3970000000000008E-2</v>
      </c>
      <c r="DK347" s="6">
        <f t="shared" si="52"/>
        <v>0.77944999999999998</v>
      </c>
      <c r="DL347" s="6">
        <f t="shared" si="52"/>
        <v>0.78568999999999989</v>
      </c>
      <c r="DM347" s="6">
        <f t="shared" si="52"/>
        <v>0.25723000000000001</v>
      </c>
      <c r="DN347" s="6">
        <f t="shared" si="52"/>
        <v>8.5389999999999994E-2</v>
      </c>
      <c r="DO347" s="6">
        <f t="shared" si="52"/>
        <v>0.38365999999999995</v>
      </c>
      <c r="DP347" s="6">
        <f t="shared" si="52"/>
        <v>0.10612000000000001</v>
      </c>
      <c r="DQ347" s="6">
        <f t="shared" si="52"/>
        <v>1.2670000000000001E-2</v>
      </c>
      <c r="DR347" s="6">
        <f t="shared" si="52"/>
        <v>0.36059000000000002</v>
      </c>
      <c r="DS347" s="6">
        <f t="shared" si="52"/>
        <v>8.2369999999999985E-2</v>
      </c>
      <c r="DT347" s="6">
        <f t="shared" si="52"/>
        <v>0.32668000000000003</v>
      </c>
      <c r="DU347" s="6">
        <f t="shared" si="52"/>
        <v>0.30771000000000004</v>
      </c>
      <c r="DV347" s="6">
        <f t="shared" si="52"/>
        <v>2.0660000000000001E-2</v>
      </c>
      <c r="DW347" s="6">
        <f t="shared" si="52"/>
        <v>0.11787</v>
      </c>
      <c r="DX347" s="6">
        <f t="shared" si="52"/>
        <v>0.37343999999999999</v>
      </c>
      <c r="DY347" s="6">
        <f t="shared" si="52"/>
        <v>3.2549999999999996E-2</v>
      </c>
      <c r="DZ347" s="6">
        <f t="shared" si="52"/>
        <v>0.72827999999999993</v>
      </c>
      <c r="EA347" s="6">
        <f t="shared" si="52"/>
        <v>0.39864000000000011</v>
      </c>
      <c r="EB347" s="6">
        <f t="shared" si="52"/>
        <v>8.4779999999999994E-2</v>
      </c>
      <c r="EC347" s="6">
        <f t="shared" ref="EC347:GN351" si="63">SUMIF($A$3:$A$331,$A347,EC$3:EC$331)/1000</f>
        <v>3.3700000000000001E-2</v>
      </c>
      <c r="ED347" s="6">
        <f t="shared" si="63"/>
        <v>0.30881999999999998</v>
      </c>
      <c r="EE347" s="6">
        <f t="shared" si="63"/>
        <v>0.18239</v>
      </c>
      <c r="EF347" s="6">
        <f t="shared" si="63"/>
        <v>1.26115</v>
      </c>
      <c r="EG347" s="6">
        <f t="shared" si="63"/>
        <v>0.19299999999999998</v>
      </c>
      <c r="EH347" s="6">
        <f t="shared" si="63"/>
        <v>0.11040000000000001</v>
      </c>
      <c r="EI347" s="6">
        <f t="shared" si="63"/>
        <v>2E-3</v>
      </c>
      <c r="EJ347" s="6">
        <f t="shared" si="63"/>
        <v>0</v>
      </c>
      <c r="EK347" s="6">
        <f t="shared" si="63"/>
        <v>5.7430000000000009E-2</v>
      </c>
      <c r="EL347" s="6">
        <f t="shared" si="63"/>
        <v>0.73909000000000002</v>
      </c>
      <c r="EM347" s="6">
        <f t="shared" si="63"/>
        <v>1.592E-2</v>
      </c>
      <c r="EN347" s="6">
        <f t="shared" si="63"/>
        <v>0</v>
      </c>
      <c r="EO347" s="6">
        <f t="shared" si="63"/>
        <v>0</v>
      </c>
      <c r="EP347" s="6">
        <f t="shared" si="63"/>
        <v>0</v>
      </c>
      <c r="EQ347" s="6">
        <f t="shared" si="63"/>
        <v>0</v>
      </c>
      <c r="ER347" s="6">
        <f t="shared" si="63"/>
        <v>2.7E-2</v>
      </c>
      <c r="ES347" s="6">
        <f t="shared" si="63"/>
        <v>0.57640000000000002</v>
      </c>
      <c r="ET347" s="6">
        <f t="shared" si="63"/>
        <v>0.16935999999999998</v>
      </c>
      <c r="EU347" s="6">
        <f t="shared" si="63"/>
        <v>8.0000000000000002E-3</v>
      </c>
      <c r="EV347" s="6">
        <f t="shared" si="63"/>
        <v>0.41647999999999996</v>
      </c>
      <c r="EW347" s="6">
        <f t="shared" si="63"/>
        <v>5.4670000000000003E-2</v>
      </c>
      <c r="EX347" s="6">
        <f t="shared" si="63"/>
        <v>4.7300000000000007E-3</v>
      </c>
      <c r="EY347" s="6">
        <f t="shared" si="63"/>
        <v>0</v>
      </c>
      <c r="EZ347" s="6">
        <f t="shared" si="63"/>
        <v>1.2354700000000001</v>
      </c>
      <c r="FA347" s="6">
        <f t="shared" si="63"/>
        <v>0.13019</v>
      </c>
      <c r="FB347" s="6">
        <f t="shared" si="63"/>
        <v>0.65034999999999998</v>
      </c>
      <c r="FC347" s="6">
        <f t="shared" si="63"/>
        <v>2.0160000000000001E-2</v>
      </c>
      <c r="FD347" s="6">
        <f t="shared" si="63"/>
        <v>0</v>
      </c>
      <c r="FE347" s="6">
        <f t="shared" si="63"/>
        <v>4.0000000000000001E-3</v>
      </c>
      <c r="FF347" s="6">
        <f t="shared" si="63"/>
        <v>1E-3</v>
      </c>
      <c r="FG347" s="6">
        <f t="shared" si="63"/>
        <v>5.9299999999999995E-3</v>
      </c>
      <c r="FH347" s="6">
        <f t="shared" si="63"/>
        <v>0</v>
      </c>
      <c r="FI347" s="6">
        <f t="shared" si="63"/>
        <v>1.0840000000000001E-2</v>
      </c>
      <c r="FJ347" s="6">
        <f t="shared" si="63"/>
        <v>0</v>
      </c>
      <c r="FK347" s="6">
        <f t="shared" si="63"/>
        <v>0</v>
      </c>
      <c r="FL347" s="6">
        <f t="shared" si="63"/>
        <v>1.8859999999999998E-2</v>
      </c>
      <c r="FM347" s="6">
        <f t="shared" si="63"/>
        <v>0.14604</v>
      </c>
      <c r="FN347" s="6">
        <f t="shared" si="63"/>
        <v>0.1404</v>
      </c>
      <c r="FO347" s="6">
        <f t="shared" si="63"/>
        <v>2E-3</v>
      </c>
      <c r="FP347" s="6">
        <f t="shared" si="63"/>
        <v>0.46919</v>
      </c>
      <c r="FQ347" s="6">
        <f t="shared" si="63"/>
        <v>5.0000000000000001E-3</v>
      </c>
      <c r="FR347" s="6">
        <f t="shared" si="63"/>
        <v>1.167E-2</v>
      </c>
      <c r="FS347" s="6">
        <f t="shared" si="63"/>
        <v>5.0000000000000001E-3</v>
      </c>
      <c r="FT347" s="6">
        <f t="shared" si="63"/>
        <v>4.6249999999999999E-2</v>
      </c>
      <c r="FU347" s="6">
        <f t="shared" si="63"/>
        <v>0.18962999999999999</v>
      </c>
      <c r="FV347" s="6">
        <f t="shared" si="63"/>
        <v>0</v>
      </c>
      <c r="FW347" s="6">
        <f t="shared" si="63"/>
        <v>5.0889999999999998E-2</v>
      </c>
      <c r="FX347" s="6">
        <f t="shared" si="63"/>
        <v>0.32415999999999995</v>
      </c>
      <c r="FY347" s="6">
        <f t="shared" si="63"/>
        <v>8.6699999999999999E-2</v>
      </c>
      <c r="FZ347" s="6">
        <f t="shared" si="63"/>
        <v>9.673000000000001E-2</v>
      </c>
      <c r="GA347" s="6">
        <f t="shared" si="63"/>
        <v>0.35834000000000005</v>
      </c>
      <c r="GB347" s="6">
        <f t="shared" si="63"/>
        <v>4.1439999999999998E-2</v>
      </c>
      <c r="GC347" s="6">
        <f t="shared" si="63"/>
        <v>9.6810000000000007E-2</v>
      </c>
      <c r="GD347" s="6">
        <f t="shared" si="63"/>
        <v>0.35355000000000009</v>
      </c>
      <c r="GE347" s="6">
        <f t="shared" si="63"/>
        <v>4.3279999999999992E-2</v>
      </c>
      <c r="GF347" s="6">
        <f t="shared" si="63"/>
        <v>8.539999999999999E-3</v>
      </c>
      <c r="GG347" s="6">
        <f t="shared" si="63"/>
        <v>2E-3</v>
      </c>
      <c r="GH347" s="6">
        <f t="shared" si="63"/>
        <v>3.0160000000000003E-2</v>
      </c>
      <c r="GI347" s="6">
        <f t="shared" si="63"/>
        <v>3.4840000000000003E-2</v>
      </c>
      <c r="GJ347" s="6">
        <f t="shared" si="63"/>
        <v>7.1669999999999998E-2</v>
      </c>
      <c r="GK347" s="6">
        <f t="shared" si="63"/>
        <v>2.4120000000000003E-2</v>
      </c>
      <c r="GL347" s="6">
        <f t="shared" si="63"/>
        <v>1.5370000000000002E-2</v>
      </c>
      <c r="GM347" s="6">
        <f t="shared" si="63"/>
        <v>0.22194999999999998</v>
      </c>
      <c r="GN347" s="6">
        <f t="shared" si="63"/>
        <v>6.4960000000000004E-2</v>
      </c>
      <c r="GO347" s="6">
        <f t="shared" si="53"/>
        <v>0</v>
      </c>
      <c r="GP347" s="6">
        <f t="shared" si="54"/>
        <v>2E-3</v>
      </c>
      <c r="GQ347" s="6">
        <f t="shared" si="54"/>
        <v>5.3719999999999997E-2</v>
      </c>
      <c r="GR347" s="6">
        <f t="shared" si="54"/>
        <v>1E-3</v>
      </c>
      <c r="GS347" s="6">
        <f t="shared" si="54"/>
        <v>2E-3</v>
      </c>
      <c r="GT347" s="6">
        <f t="shared" si="54"/>
        <v>0.5524</v>
      </c>
      <c r="GU347" s="6">
        <f t="shared" si="54"/>
        <v>0</v>
      </c>
      <c r="GV347" s="6">
        <f t="shared" si="54"/>
        <v>6.5890000000000004E-2</v>
      </c>
      <c r="GW347" s="6">
        <f t="shared" si="54"/>
        <v>1.2710000000000001E-2</v>
      </c>
      <c r="GX347" s="6">
        <f t="shared" si="54"/>
        <v>0</v>
      </c>
      <c r="GY347" s="6">
        <f t="shared" si="54"/>
        <v>0</v>
      </c>
      <c r="GZ347" s="6">
        <f t="shared" si="54"/>
        <v>0</v>
      </c>
      <c r="HA347" s="6">
        <f t="shared" si="54"/>
        <v>0</v>
      </c>
      <c r="HB347" s="6">
        <f t="shared" si="54"/>
        <v>0.21663000000000002</v>
      </c>
      <c r="HC347" s="6">
        <f t="shared" si="54"/>
        <v>7.3709999999999998E-2</v>
      </c>
      <c r="HD347" s="6">
        <f t="shared" si="54"/>
        <v>1.9620000000000002E-2</v>
      </c>
      <c r="HE347" s="6">
        <f t="shared" si="54"/>
        <v>0</v>
      </c>
      <c r="HF347" s="6">
        <f t="shared" si="54"/>
        <v>7.4400000000000004E-3</v>
      </c>
      <c r="HG347" s="6">
        <f t="shared" si="54"/>
        <v>0.52427999999999997</v>
      </c>
      <c r="HH347" s="6">
        <f t="shared" si="54"/>
        <v>7.0739999999999997E-2</v>
      </c>
      <c r="HI347" s="6">
        <f t="shared" si="54"/>
        <v>2.6879999999999998E-2</v>
      </c>
      <c r="HJ347" s="6">
        <f t="shared" si="54"/>
        <v>3.9129999999999998E-2</v>
      </c>
      <c r="HK347" s="6">
        <f t="shared" si="54"/>
        <v>0</v>
      </c>
      <c r="HL347" s="6">
        <f t="shared" si="54"/>
        <v>0.12569</v>
      </c>
      <c r="HM347" s="6">
        <f t="shared" si="54"/>
        <v>2E-3</v>
      </c>
      <c r="HN347" s="6">
        <f t="shared" si="54"/>
        <v>0.19234000000000001</v>
      </c>
      <c r="HO347" s="6">
        <f t="shared" si="54"/>
        <v>0.38272999999999996</v>
      </c>
      <c r="HP347" s="6">
        <f t="shared" si="54"/>
        <v>0.1298</v>
      </c>
      <c r="HQ347" s="6">
        <f t="shared" si="54"/>
        <v>2E-3</v>
      </c>
      <c r="HR347" s="6">
        <f t="shared" si="54"/>
        <v>0</v>
      </c>
      <c r="HS347" s="6">
        <f t="shared" si="54"/>
        <v>0.40744999999999998</v>
      </c>
      <c r="HT347" s="6">
        <f t="shared" si="54"/>
        <v>6.0000000000000001E-3</v>
      </c>
      <c r="HU347" s="6">
        <f t="shared" si="54"/>
        <v>0.30395999999999995</v>
      </c>
      <c r="HV347" s="6">
        <f t="shared" si="54"/>
        <v>2.5619999999999997E-2</v>
      </c>
      <c r="HW347" s="6">
        <f t="shared" si="54"/>
        <v>3.8890000000000001E-2</v>
      </c>
      <c r="HX347" s="6">
        <f t="shared" si="54"/>
        <v>4.453E-2</v>
      </c>
      <c r="HY347" s="6">
        <f t="shared" si="54"/>
        <v>5.142E-2</v>
      </c>
      <c r="HZ347" s="6">
        <f t="shared" si="54"/>
        <v>5.9049999999999998E-2</v>
      </c>
      <c r="IA347" s="6">
        <f t="shared" si="54"/>
        <v>3.124E-2</v>
      </c>
      <c r="IB347" s="6">
        <f t="shared" si="54"/>
        <v>9.2100000000000012E-3</v>
      </c>
      <c r="IC347" s="6">
        <f t="shared" si="54"/>
        <v>5.5840000000000001E-2</v>
      </c>
      <c r="ID347" s="6">
        <f t="shared" si="54"/>
        <v>1.16303</v>
      </c>
      <c r="IE347" s="26">
        <f t="shared" si="59"/>
        <v>32.030829999999987</v>
      </c>
      <c r="IF347" s="27">
        <f t="shared" si="60"/>
        <v>11.738579999999999</v>
      </c>
      <c r="IG347" s="27">
        <f t="shared" si="61"/>
        <v>20.292249999999989</v>
      </c>
      <c r="IH347" s="30">
        <f t="shared" si="54"/>
        <v>27.893394000000008</v>
      </c>
      <c r="II347" s="30">
        <f t="shared" si="54"/>
        <v>11.890206000000003</v>
      </c>
      <c r="IJ347" s="30">
        <f t="shared" si="54"/>
        <v>16.003188000000009</v>
      </c>
    </row>
    <row r="348" spans="1:244" s="4" customFormat="1" x14ac:dyDescent="0.2">
      <c r="A348" s="4" t="s">
        <v>53</v>
      </c>
      <c r="E348" s="6">
        <f t="shared" si="58"/>
        <v>2.29E-2</v>
      </c>
      <c r="F348" s="6">
        <f t="shared" si="62"/>
        <v>1.342E-2</v>
      </c>
      <c r="G348" s="6">
        <f t="shared" si="62"/>
        <v>0</v>
      </c>
      <c r="H348" s="6">
        <f t="shared" si="62"/>
        <v>0</v>
      </c>
      <c r="I348" s="6">
        <f t="shared" si="62"/>
        <v>1.5820000000000001E-2</v>
      </c>
      <c r="J348" s="6">
        <f t="shared" si="62"/>
        <v>3.0000000000000001E-3</v>
      </c>
      <c r="K348" s="6">
        <f t="shared" si="62"/>
        <v>7.6600000000000001E-3</v>
      </c>
      <c r="L348" s="6">
        <f t="shared" si="62"/>
        <v>0</v>
      </c>
      <c r="M348" s="6">
        <f t="shared" si="62"/>
        <v>5.3149999999999996E-2</v>
      </c>
      <c r="N348" s="6">
        <f t="shared" si="62"/>
        <v>0</v>
      </c>
      <c r="O348" s="6">
        <f t="shared" si="62"/>
        <v>0.51590000000000003</v>
      </c>
      <c r="P348" s="6">
        <f t="shared" si="62"/>
        <v>1.089E-2</v>
      </c>
      <c r="Q348" s="6">
        <f t="shared" si="62"/>
        <v>3.0000000000000001E-3</v>
      </c>
      <c r="R348" s="6">
        <f t="shared" si="62"/>
        <v>7.0849999999999996E-2</v>
      </c>
      <c r="S348" s="6">
        <f t="shared" si="62"/>
        <v>0</v>
      </c>
      <c r="T348" s="6">
        <f t="shared" si="62"/>
        <v>0</v>
      </c>
      <c r="U348" s="6">
        <f t="shared" si="62"/>
        <v>0</v>
      </c>
      <c r="V348" s="6">
        <f t="shared" si="62"/>
        <v>0</v>
      </c>
      <c r="W348" s="6">
        <f t="shared" si="62"/>
        <v>2E-3</v>
      </c>
      <c r="X348" s="6">
        <f t="shared" si="62"/>
        <v>3.397E-2</v>
      </c>
      <c r="Y348" s="6">
        <f t="shared" si="62"/>
        <v>0</v>
      </c>
      <c r="Z348" s="6">
        <f t="shared" si="62"/>
        <v>0</v>
      </c>
      <c r="AA348" s="6">
        <f t="shared" si="62"/>
        <v>1E-3</v>
      </c>
      <c r="AB348" s="6">
        <f t="shared" si="62"/>
        <v>0</v>
      </c>
      <c r="AC348" s="6">
        <f t="shared" si="62"/>
        <v>5.5199999999999997E-3</v>
      </c>
      <c r="AD348" s="6">
        <f t="shared" si="62"/>
        <v>3.0799999999999998E-2</v>
      </c>
      <c r="AE348" s="6">
        <f t="shared" si="62"/>
        <v>0</v>
      </c>
      <c r="AF348" s="6">
        <f t="shared" si="62"/>
        <v>0</v>
      </c>
      <c r="AG348" s="6">
        <f t="shared" si="62"/>
        <v>3.0000000000000001E-3</v>
      </c>
      <c r="AH348" s="6">
        <f t="shared" si="62"/>
        <v>0</v>
      </c>
      <c r="AI348" s="6">
        <f t="shared" si="62"/>
        <v>0</v>
      </c>
      <c r="AJ348" s="6">
        <f t="shared" si="62"/>
        <v>0</v>
      </c>
      <c r="AK348" s="6">
        <f t="shared" si="62"/>
        <v>0</v>
      </c>
      <c r="AL348" s="6">
        <f t="shared" si="62"/>
        <v>0</v>
      </c>
      <c r="AM348" s="6">
        <f t="shared" si="62"/>
        <v>3.2000000000000002E-3</v>
      </c>
      <c r="AN348" s="6">
        <f t="shared" si="62"/>
        <v>0</v>
      </c>
      <c r="AO348" s="6">
        <f t="shared" si="62"/>
        <v>0</v>
      </c>
      <c r="AP348" s="6">
        <f t="shared" si="62"/>
        <v>0</v>
      </c>
      <c r="AQ348" s="6">
        <f t="shared" si="62"/>
        <v>0</v>
      </c>
      <c r="AR348" s="6">
        <f t="shared" si="62"/>
        <v>2.98E-3</v>
      </c>
      <c r="AS348" s="6">
        <f t="shared" si="62"/>
        <v>8.369999999999999E-3</v>
      </c>
      <c r="AT348" s="6">
        <f t="shared" si="62"/>
        <v>0</v>
      </c>
      <c r="AU348" s="6">
        <f t="shared" si="62"/>
        <v>9.264E-2</v>
      </c>
      <c r="AV348" s="6">
        <f t="shared" si="62"/>
        <v>0</v>
      </c>
      <c r="AW348" s="6">
        <f t="shared" si="62"/>
        <v>0</v>
      </c>
      <c r="AX348" s="6">
        <f t="shared" si="62"/>
        <v>3.9819999999999994E-2</v>
      </c>
      <c r="AY348" s="6">
        <f t="shared" si="62"/>
        <v>4.9959999999999997E-2</v>
      </c>
      <c r="AZ348" s="6">
        <f t="shared" si="62"/>
        <v>0.11209</v>
      </c>
      <c r="BA348" s="6">
        <f t="shared" si="62"/>
        <v>0</v>
      </c>
      <c r="BB348" s="6">
        <f t="shared" si="62"/>
        <v>0</v>
      </c>
      <c r="BC348" s="6">
        <f t="shared" si="62"/>
        <v>0</v>
      </c>
      <c r="BD348" s="6">
        <f t="shared" si="62"/>
        <v>0</v>
      </c>
      <c r="BE348" s="6">
        <f t="shared" si="62"/>
        <v>0</v>
      </c>
      <c r="BF348" s="6">
        <f t="shared" si="62"/>
        <v>0.10940000000000001</v>
      </c>
      <c r="BG348" s="6">
        <f t="shared" si="62"/>
        <v>8.0199999999999994E-3</v>
      </c>
      <c r="BH348" s="6">
        <f t="shared" si="62"/>
        <v>0</v>
      </c>
      <c r="BI348" s="6">
        <f t="shared" si="62"/>
        <v>0</v>
      </c>
      <c r="BJ348" s="6">
        <f t="shared" si="62"/>
        <v>6.1810000000000004E-2</v>
      </c>
      <c r="BK348" s="6">
        <f t="shared" si="62"/>
        <v>0.37923000000000007</v>
      </c>
      <c r="BL348" s="6">
        <f t="shared" si="62"/>
        <v>0.17487</v>
      </c>
      <c r="BM348" s="6">
        <f t="shared" si="62"/>
        <v>5.357E-2</v>
      </c>
      <c r="BN348" s="6">
        <f t="shared" si="62"/>
        <v>6.2699999999999995E-3</v>
      </c>
      <c r="BO348" s="6">
        <f t="shared" si="62"/>
        <v>0</v>
      </c>
      <c r="BP348" s="6">
        <f t="shared" si="62"/>
        <v>0</v>
      </c>
      <c r="BQ348" s="6">
        <f t="shared" si="62"/>
        <v>0</v>
      </c>
      <c r="BR348" s="6">
        <f t="shared" ref="BR348:EC358" si="64">SUMIF($A$3:$A$331,$A348,BR$3:BR$331)/1000</f>
        <v>0</v>
      </c>
      <c r="BS348" s="6">
        <f t="shared" si="64"/>
        <v>0</v>
      </c>
      <c r="BT348" s="6">
        <f t="shared" si="64"/>
        <v>0</v>
      </c>
      <c r="BU348" s="6">
        <f t="shared" si="64"/>
        <v>0.18443000000000001</v>
      </c>
      <c r="BV348" s="6">
        <f t="shared" si="64"/>
        <v>0</v>
      </c>
      <c r="BW348" s="6">
        <f t="shared" si="64"/>
        <v>3.5699999999999998E-3</v>
      </c>
      <c r="BX348" s="6">
        <f t="shared" si="64"/>
        <v>0</v>
      </c>
      <c r="BY348" s="6">
        <f t="shared" si="64"/>
        <v>0</v>
      </c>
      <c r="BZ348" s="6">
        <f t="shared" si="64"/>
        <v>1.592E-2</v>
      </c>
      <c r="CA348" s="6">
        <f t="shared" si="64"/>
        <v>0.11134999999999999</v>
      </c>
      <c r="CB348" s="6">
        <f t="shared" si="64"/>
        <v>0.4806700000000001</v>
      </c>
      <c r="CC348" s="6">
        <f t="shared" si="64"/>
        <v>3.3059999999999999E-2</v>
      </c>
      <c r="CD348" s="6">
        <f t="shared" si="64"/>
        <v>0</v>
      </c>
      <c r="CE348" s="6">
        <f t="shared" si="64"/>
        <v>0.18936</v>
      </c>
      <c r="CF348" s="6">
        <f t="shared" si="64"/>
        <v>0.18399000000000001</v>
      </c>
      <c r="CG348" s="6">
        <f t="shared" si="64"/>
        <v>6.0000000000000001E-3</v>
      </c>
      <c r="CH348" s="6">
        <f t="shared" si="64"/>
        <v>1.7229999999999999E-2</v>
      </c>
      <c r="CI348" s="6">
        <f t="shared" si="64"/>
        <v>0</v>
      </c>
      <c r="CJ348" s="6">
        <f t="shared" si="64"/>
        <v>1E-3</v>
      </c>
      <c r="CK348" s="6">
        <f t="shared" si="64"/>
        <v>0</v>
      </c>
      <c r="CL348" s="6">
        <f t="shared" si="64"/>
        <v>0</v>
      </c>
      <c r="CM348" s="6">
        <f t="shared" si="64"/>
        <v>1.2320000000000001E-2</v>
      </c>
      <c r="CN348" s="6">
        <f t="shared" si="64"/>
        <v>0</v>
      </c>
      <c r="CO348" s="6">
        <f t="shared" si="64"/>
        <v>0</v>
      </c>
      <c r="CP348" s="6">
        <f t="shared" si="64"/>
        <v>0</v>
      </c>
      <c r="CQ348" s="6">
        <f t="shared" si="64"/>
        <v>0</v>
      </c>
      <c r="CR348" s="6">
        <f t="shared" si="64"/>
        <v>3.0000000000000001E-3</v>
      </c>
      <c r="CS348" s="6">
        <f t="shared" si="64"/>
        <v>0</v>
      </c>
      <c r="CT348" s="6">
        <f t="shared" si="64"/>
        <v>6.0999999999999999E-2</v>
      </c>
      <c r="CU348" s="6">
        <f t="shared" si="64"/>
        <v>1.4590000000000001E-2</v>
      </c>
      <c r="CV348" s="6">
        <f t="shared" si="64"/>
        <v>6.1459999999999994E-2</v>
      </c>
      <c r="CW348" s="6">
        <f t="shared" si="64"/>
        <v>8.2699999999999996E-3</v>
      </c>
      <c r="CX348" s="6">
        <f t="shared" si="64"/>
        <v>0</v>
      </c>
      <c r="CY348" s="6">
        <f t="shared" si="64"/>
        <v>3.6429999999999997E-2</v>
      </c>
      <c r="CZ348" s="6">
        <f t="shared" si="64"/>
        <v>1E-3</v>
      </c>
      <c r="DA348" s="6">
        <f t="shared" si="64"/>
        <v>0.10231</v>
      </c>
      <c r="DB348" s="6">
        <f t="shared" si="64"/>
        <v>0</v>
      </c>
      <c r="DC348" s="6">
        <f t="shared" si="64"/>
        <v>1.98E-3</v>
      </c>
      <c r="DD348" s="6">
        <f t="shared" si="64"/>
        <v>1E-3</v>
      </c>
      <c r="DE348" s="6">
        <f t="shared" si="64"/>
        <v>0</v>
      </c>
      <c r="DF348" s="6">
        <f t="shared" si="64"/>
        <v>0.17607</v>
      </c>
      <c r="DG348" s="6">
        <f t="shared" si="64"/>
        <v>6.1740000000000003E-2</v>
      </c>
      <c r="DH348" s="6">
        <f t="shared" si="64"/>
        <v>1.5910000000000001E-2</v>
      </c>
      <c r="DI348" s="6">
        <f t="shared" si="64"/>
        <v>1.9609999999999999E-2</v>
      </c>
      <c r="DJ348" s="6">
        <f t="shared" si="64"/>
        <v>5.9380000000000002E-2</v>
      </c>
      <c r="DK348" s="6">
        <f t="shared" si="64"/>
        <v>0.26400000000000001</v>
      </c>
      <c r="DL348" s="6">
        <f t="shared" si="64"/>
        <v>0.25935000000000002</v>
      </c>
      <c r="DM348" s="6">
        <f t="shared" si="64"/>
        <v>9.9280000000000007E-2</v>
      </c>
      <c r="DN348" s="6">
        <f t="shared" si="64"/>
        <v>3.5220000000000001E-2</v>
      </c>
      <c r="DO348" s="6">
        <f t="shared" si="64"/>
        <v>0.10618999999999999</v>
      </c>
      <c r="DP348" s="6">
        <f t="shared" si="64"/>
        <v>3.4950000000000002E-2</v>
      </c>
      <c r="DQ348" s="6">
        <f t="shared" si="64"/>
        <v>3.6799999999999997E-3</v>
      </c>
      <c r="DR348" s="6">
        <f t="shared" si="64"/>
        <v>7.2919999999999999E-2</v>
      </c>
      <c r="DS348" s="6">
        <f t="shared" si="64"/>
        <v>5.79E-3</v>
      </c>
      <c r="DT348" s="6">
        <f t="shared" si="64"/>
        <v>7.8719999999999998E-2</v>
      </c>
      <c r="DU348" s="6">
        <f t="shared" si="64"/>
        <v>2.521E-2</v>
      </c>
      <c r="DV348" s="6">
        <f t="shared" si="64"/>
        <v>8.0000000000000002E-3</v>
      </c>
      <c r="DW348" s="6">
        <f t="shared" si="64"/>
        <v>8.7299999999999999E-3</v>
      </c>
      <c r="DX348" s="6">
        <f t="shared" si="64"/>
        <v>8.4680000000000005E-2</v>
      </c>
      <c r="DY348" s="6">
        <f t="shared" si="64"/>
        <v>1.8060000000000003E-2</v>
      </c>
      <c r="DZ348" s="6">
        <f t="shared" si="64"/>
        <v>0.18840000000000004</v>
      </c>
      <c r="EA348" s="6">
        <f t="shared" si="64"/>
        <v>0.18118000000000001</v>
      </c>
      <c r="EB348" s="6">
        <f t="shared" si="64"/>
        <v>2.9960000000000001E-2</v>
      </c>
      <c r="EC348" s="6">
        <f t="shared" si="64"/>
        <v>9.0299999999999998E-3</v>
      </c>
      <c r="ED348" s="6">
        <f t="shared" si="63"/>
        <v>0.13996</v>
      </c>
      <c r="EE348" s="6">
        <f t="shared" si="63"/>
        <v>3.3309999999999999E-2</v>
      </c>
      <c r="EF348" s="6">
        <f t="shared" si="63"/>
        <v>0.24186999999999997</v>
      </c>
      <c r="EG348" s="6">
        <f t="shared" si="63"/>
        <v>4.9659999999999996E-2</v>
      </c>
      <c r="EH348" s="6">
        <f t="shared" si="63"/>
        <v>1.443E-2</v>
      </c>
      <c r="EI348" s="6">
        <f t="shared" si="63"/>
        <v>1E-3</v>
      </c>
      <c r="EJ348" s="6">
        <f t="shared" si="63"/>
        <v>0</v>
      </c>
      <c r="EK348" s="6">
        <f t="shared" si="63"/>
        <v>5.5200000000000006E-2</v>
      </c>
      <c r="EL348" s="6">
        <f t="shared" si="63"/>
        <v>0.15036000000000002</v>
      </c>
      <c r="EM348" s="6">
        <f t="shared" si="63"/>
        <v>0</v>
      </c>
      <c r="EN348" s="6">
        <f t="shared" si="63"/>
        <v>0</v>
      </c>
      <c r="EO348" s="6">
        <f t="shared" si="63"/>
        <v>0</v>
      </c>
      <c r="EP348" s="6">
        <f t="shared" si="63"/>
        <v>0</v>
      </c>
      <c r="EQ348" s="6">
        <f t="shared" si="63"/>
        <v>0</v>
      </c>
      <c r="ER348" s="6">
        <f t="shared" si="63"/>
        <v>3.0000000000000001E-3</v>
      </c>
      <c r="ES348" s="6">
        <f t="shared" si="63"/>
        <v>6.3640000000000002E-2</v>
      </c>
      <c r="ET348" s="6">
        <f t="shared" si="63"/>
        <v>0.10252</v>
      </c>
      <c r="EU348" s="6">
        <f t="shared" si="63"/>
        <v>0</v>
      </c>
      <c r="EV348" s="6">
        <f t="shared" si="63"/>
        <v>5.2230000000000006E-2</v>
      </c>
      <c r="EW348" s="6">
        <f t="shared" si="63"/>
        <v>1.95E-2</v>
      </c>
      <c r="EX348" s="6">
        <f t="shared" si="63"/>
        <v>0</v>
      </c>
      <c r="EY348" s="6">
        <f t="shared" si="63"/>
        <v>0</v>
      </c>
      <c r="EZ348" s="6">
        <f t="shared" si="63"/>
        <v>0.45411000000000001</v>
      </c>
      <c r="FA348" s="6">
        <f t="shared" si="63"/>
        <v>3.0260000000000002E-2</v>
      </c>
      <c r="FB348" s="6">
        <f t="shared" si="63"/>
        <v>0.33237</v>
      </c>
      <c r="FC348" s="6">
        <f t="shared" si="63"/>
        <v>0</v>
      </c>
      <c r="FD348" s="6">
        <f t="shared" si="63"/>
        <v>0</v>
      </c>
      <c r="FE348" s="6">
        <f t="shared" si="63"/>
        <v>2E-3</v>
      </c>
      <c r="FF348" s="6">
        <f t="shared" si="63"/>
        <v>0</v>
      </c>
      <c r="FG348" s="6">
        <f t="shared" si="63"/>
        <v>0</v>
      </c>
      <c r="FH348" s="6">
        <f t="shared" si="63"/>
        <v>9.5E-4</v>
      </c>
      <c r="FI348" s="6">
        <f t="shared" si="63"/>
        <v>0</v>
      </c>
      <c r="FJ348" s="6">
        <f t="shared" si="63"/>
        <v>0</v>
      </c>
      <c r="FK348" s="6">
        <f t="shared" si="63"/>
        <v>0</v>
      </c>
      <c r="FL348" s="6">
        <f t="shared" si="63"/>
        <v>6.2900000000000005E-3</v>
      </c>
      <c r="FM348" s="6">
        <f t="shared" si="63"/>
        <v>2.1860000000000001E-2</v>
      </c>
      <c r="FN348" s="6">
        <f t="shared" si="63"/>
        <v>6.7799999999999999E-2</v>
      </c>
      <c r="FO348" s="6">
        <f t="shared" si="63"/>
        <v>2E-3</v>
      </c>
      <c r="FP348" s="6">
        <f t="shared" si="63"/>
        <v>0.10443999999999998</v>
      </c>
      <c r="FQ348" s="6">
        <f t="shared" si="63"/>
        <v>0</v>
      </c>
      <c r="FR348" s="6">
        <f t="shared" si="63"/>
        <v>1.251E-2</v>
      </c>
      <c r="FS348" s="6">
        <f t="shared" si="63"/>
        <v>0</v>
      </c>
      <c r="FT348" s="6">
        <f t="shared" si="63"/>
        <v>0.01</v>
      </c>
      <c r="FU348" s="6">
        <f t="shared" si="63"/>
        <v>5.3260000000000002E-2</v>
      </c>
      <c r="FV348" s="6">
        <f t="shared" si="63"/>
        <v>0</v>
      </c>
      <c r="FW348" s="6">
        <f t="shared" si="63"/>
        <v>6.4099999999999999E-3</v>
      </c>
      <c r="FX348" s="6">
        <f t="shared" si="63"/>
        <v>8.2229999999999998E-2</v>
      </c>
      <c r="FY348" s="6">
        <f t="shared" si="63"/>
        <v>1.5699999999999999E-2</v>
      </c>
      <c r="FZ348" s="6">
        <f t="shared" si="63"/>
        <v>1.6969999999999999E-2</v>
      </c>
      <c r="GA348" s="6">
        <f t="shared" si="63"/>
        <v>7.6409999999999992E-2</v>
      </c>
      <c r="GB348" s="6">
        <f t="shared" si="63"/>
        <v>1E-3</v>
      </c>
      <c r="GC348" s="6">
        <f t="shared" si="63"/>
        <v>2.1999999999999999E-2</v>
      </c>
      <c r="GD348" s="6">
        <f t="shared" si="63"/>
        <v>0.12806000000000001</v>
      </c>
      <c r="GE348" s="6">
        <f t="shared" si="63"/>
        <v>9.3499999999999989E-3</v>
      </c>
      <c r="GF348" s="6">
        <f t="shared" si="63"/>
        <v>7.2710000000000011E-2</v>
      </c>
      <c r="GG348" s="6">
        <f t="shared" si="63"/>
        <v>0</v>
      </c>
      <c r="GH348" s="6">
        <f t="shared" si="63"/>
        <v>6.0000000000000001E-3</v>
      </c>
      <c r="GI348" s="6">
        <f t="shared" si="63"/>
        <v>1.98E-3</v>
      </c>
      <c r="GJ348" s="6">
        <f t="shared" si="63"/>
        <v>2.8920000000000001E-2</v>
      </c>
      <c r="GK348" s="6">
        <f t="shared" si="63"/>
        <v>8.9999999999999993E-3</v>
      </c>
      <c r="GL348" s="6">
        <f t="shared" si="63"/>
        <v>8.0000000000000002E-3</v>
      </c>
      <c r="GM348" s="6">
        <f t="shared" si="63"/>
        <v>3.3829999999999999E-2</v>
      </c>
      <c r="GN348" s="6">
        <f t="shared" si="63"/>
        <v>1.4E-2</v>
      </c>
      <c r="GO348" s="6">
        <f t="shared" si="53"/>
        <v>1E-3</v>
      </c>
      <c r="GP348" s="6">
        <f t="shared" si="54"/>
        <v>1.065E-2</v>
      </c>
      <c r="GQ348" s="6">
        <f t="shared" si="54"/>
        <v>6.6299999999999996E-3</v>
      </c>
      <c r="GR348" s="6">
        <f t="shared" si="54"/>
        <v>0</v>
      </c>
      <c r="GS348" s="6">
        <f t="shared" si="54"/>
        <v>0</v>
      </c>
      <c r="GT348" s="6">
        <f t="shared" si="54"/>
        <v>4.8300000000000003E-2</v>
      </c>
      <c r="GU348" s="6">
        <f t="shared" si="54"/>
        <v>0</v>
      </c>
      <c r="GV348" s="6">
        <f t="shared" si="54"/>
        <v>1.1379999999999999E-2</v>
      </c>
      <c r="GW348" s="6">
        <f t="shared" si="54"/>
        <v>2E-3</v>
      </c>
      <c r="GX348" s="6">
        <f t="shared" si="54"/>
        <v>0</v>
      </c>
      <c r="GY348" s="6">
        <f t="shared" si="54"/>
        <v>0</v>
      </c>
      <c r="GZ348" s="6">
        <f t="shared" si="54"/>
        <v>0</v>
      </c>
      <c r="HA348" s="6">
        <f t="shared" si="54"/>
        <v>0</v>
      </c>
      <c r="HB348" s="6">
        <f t="shared" si="54"/>
        <v>5.8209999999999998E-2</v>
      </c>
      <c r="HC348" s="6">
        <f t="shared" si="54"/>
        <v>5.1500000000000001E-3</v>
      </c>
      <c r="HD348" s="6">
        <f t="shared" si="54"/>
        <v>4.0000000000000001E-3</v>
      </c>
      <c r="HE348" s="6">
        <f t="shared" si="54"/>
        <v>0</v>
      </c>
      <c r="HF348" s="6">
        <f t="shared" si="54"/>
        <v>0</v>
      </c>
      <c r="HG348" s="6">
        <f t="shared" si="54"/>
        <v>4.1399999999999999E-2</v>
      </c>
      <c r="HH348" s="6">
        <f t="shared" si="54"/>
        <v>0</v>
      </c>
      <c r="HI348" s="6">
        <f t="shared" si="54"/>
        <v>0</v>
      </c>
      <c r="HJ348" s="6">
        <f t="shared" si="54"/>
        <v>0</v>
      </c>
      <c r="HK348" s="6">
        <f t="shared" si="54"/>
        <v>0</v>
      </c>
      <c r="HL348" s="6">
        <f t="shared" si="54"/>
        <v>6.2419999999999996E-2</v>
      </c>
      <c r="HM348" s="6">
        <f t="shared" si="54"/>
        <v>1E-3</v>
      </c>
      <c r="HN348" s="6">
        <f t="shared" si="54"/>
        <v>0</v>
      </c>
      <c r="HO348" s="6">
        <f t="shared" si="54"/>
        <v>8.3319999999999991E-2</v>
      </c>
      <c r="HP348" s="6">
        <f t="shared" si="54"/>
        <v>2.777E-2</v>
      </c>
      <c r="HQ348" s="6">
        <f t="shared" si="54"/>
        <v>0</v>
      </c>
      <c r="HR348" s="6">
        <f t="shared" si="54"/>
        <v>0</v>
      </c>
      <c r="HS348" s="6">
        <f t="shared" si="54"/>
        <v>3.0179999999999998E-2</v>
      </c>
      <c r="HT348" s="6">
        <f t="shared" si="54"/>
        <v>5.534E-2</v>
      </c>
      <c r="HU348" s="6">
        <f t="shared" si="54"/>
        <v>0.25592999999999999</v>
      </c>
      <c r="HV348" s="6">
        <f t="shared" si="54"/>
        <v>7.4999999999999997E-3</v>
      </c>
      <c r="HW348" s="6">
        <f t="shared" si="54"/>
        <v>8.9999999999999993E-3</v>
      </c>
      <c r="HX348" s="6">
        <f t="shared" si="54"/>
        <v>7.4700000000000001E-3</v>
      </c>
      <c r="HY348" s="6">
        <f t="shared" si="54"/>
        <v>6.43E-3</v>
      </c>
      <c r="HZ348" s="6">
        <f t="shared" si="54"/>
        <v>3.5499999999999997E-2</v>
      </c>
      <c r="IA348" s="6">
        <f t="shared" si="54"/>
        <v>5.0600000000000003E-3</v>
      </c>
      <c r="IB348" s="6">
        <f t="shared" si="54"/>
        <v>2E-3</v>
      </c>
      <c r="IC348" s="6">
        <f t="shared" si="54"/>
        <v>0.01</v>
      </c>
      <c r="ID348" s="6">
        <f t="shared" si="54"/>
        <v>0.22555</v>
      </c>
      <c r="IE348" s="26">
        <f t="shared" si="59"/>
        <v>8.8414000000000019</v>
      </c>
      <c r="IF348" s="27">
        <f t="shared" si="60"/>
        <v>3.3887299999999994</v>
      </c>
      <c r="IG348" s="27">
        <f t="shared" si="61"/>
        <v>5.452670000000003</v>
      </c>
      <c r="IH348" s="30">
        <f t="shared" si="54"/>
        <v>8.0066727999999987</v>
      </c>
      <c r="II348" s="30">
        <f t="shared" si="54"/>
        <v>3.4483408000000004</v>
      </c>
      <c r="IJ348" s="30">
        <f t="shared" si="54"/>
        <v>4.5583319999999983</v>
      </c>
    </row>
    <row r="349" spans="1:244" s="4" customFormat="1" x14ac:dyDescent="0.2">
      <c r="A349" s="4" t="s">
        <v>144</v>
      </c>
      <c r="E349" s="6">
        <f t="shared" si="58"/>
        <v>0</v>
      </c>
      <c r="F349" s="6">
        <f t="shared" si="62"/>
        <v>0</v>
      </c>
      <c r="G349" s="6">
        <f t="shared" si="62"/>
        <v>0</v>
      </c>
      <c r="H349" s="6">
        <f t="shared" si="62"/>
        <v>0</v>
      </c>
      <c r="I349" s="6">
        <f t="shared" si="62"/>
        <v>2.9780000000000001E-2</v>
      </c>
      <c r="J349" s="6">
        <f t="shared" si="62"/>
        <v>0</v>
      </c>
      <c r="K349" s="6">
        <f t="shared" si="62"/>
        <v>0</v>
      </c>
      <c r="L349" s="6">
        <f t="shared" si="62"/>
        <v>0</v>
      </c>
      <c r="M349" s="6">
        <f t="shared" si="62"/>
        <v>1.455E-2</v>
      </c>
      <c r="N349" s="6">
        <f t="shared" si="62"/>
        <v>0</v>
      </c>
      <c r="O349" s="6">
        <f t="shared" si="62"/>
        <v>1.265E-2</v>
      </c>
      <c r="P349" s="6">
        <f t="shared" si="62"/>
        <v>5.0000000000000001E-3</v>
      </c>
      <c r="Q349" s="6">
        <f t="shared" si="62"/>
        <v>0</v>
      </c>
      <c r="R349" s="6">
        <f t="shared" si="62"/>
        <v>0</v>
      </c>
      <c r="S349" s="6">
        <f t="shared" si="62"/>
        <v>0</v>
      </c>
      <c r="T349" s="6">
        <f t="shared" si="62"/>
        <v>0</v>
      </c>
      <c r="U349" s="6">
        <f t="shared" si="62"/>
        <v>0</v>
      </c>
      <c r="V349" s="6">
        <f t="shared" si="62"/>
        <v>0</v>
      </c>
      <c r="W349" s="6">
        <f t="shared" si="62"/>
        <v>0</v>
      </c>
      <c r="X349" s="6">
        <f t="shared" si="62"/>
        <v>4.9199999999999999E-3</v>
      </c>
      <c r="Y349" s="6">
        <f t="shared" si="62"/>
        <v>0</v>
      </c>
      <c r="Z349" s="6">
        <f t="shared" si="62"/>
        <v>0</v>
      </c>
      <c r="AA349" s="6">
        <f t="shared" si="62"/>
        <v>0</v>
      </c>
      <c r="AB349" s="6">
        <f t="shared" si="62"/>
        <v>0</v>
      </c>
      <c r="AC349" s="6">
        <f t="shared" si="62"/>
        <v>0</v>
      </c>
      <c r="AD349" s="6">
        <f t="shared" si="62"/>
        <v>0.01</v>
      </c>
      <c r="AE349" s="6">
        <f t="shared" si="62"/>
        <v>0</v>
      </c>
      <c r="AF349" s="6">
        <f t="shared" si="62"/>
        <v>0</v>
      </c>
      <c r="AG349" s="6">
        <f t="shared" si="62"/>
        <v>0</v>
      </c>
      <c r="AH349" s="6">
        <f t="shared" si="62"/>
        <v>0</v>
      </c>
      <c r="AI349" s="6">
        <f t="shared" si="62"/>
        <v>0</v>
      </c>
      <c r="AJ349" s="6">
        <f t="shared" si="62"/>
        <v>0</v>
      </c>
      <c r="AK349" s="6">
        <f t="shared" si="62"/>
        <v>0</v>
      </c>
      <c r="AL349" s="6">
        <f t="shared" si="62"/>
        <v>0</v>
      </c>
      <c r="AM349" s="6">
        <f t="shared" si="62"/>
        <v>0</v>
      </c>
      <c r="AN349" s="6">
        <f t="shared" si="62"/>
        <v>0</v>
      </c>
      <c r="AO349" s="6">
        <f t="shared" si="62"/>
        <v>0</v>
      </c>
      <c r="AP349" s="6">
        <f t="shared" si="62"/>
        <v>0</v>
      </c>
      <c r="AQ349" s="6">
        <f t="shared" si="62"/>
        <v>0</v>
      </c>
      <c r="AR349" s="6">
        <f t="shared" si="62"/>
        <v>0</v>
      </c>
      <c r="AS349" s="6">
        <f t="shared" si="62"/>
        <v>0</v>
      </c>
      <c r="AT349" s="6">
        <f t="shared" si="62"/>
        <v>0</v>
      </c>
      <c r="AU349" s="6">
        <f t="shared" si="62"/>
        <v>0.23129</v>
      </c>
      <c r="AV349" s="6">
        <f t="shared" si="62"/>
        <v>5.0770000000000003E-2</v>
      </c>
      <c r="AW349" s="6">
        <f t="shared" si="62"/>
        <v>0</v>
      </c>
      <c r="AX349" s="6">
        <f t="shared" si="62"/>
        <v>1E-3</v>
      </c>
      <c r="AY349" s="6">
        <f t="shared" si="62"/>
        <v>1E-3</v>
      </c>
      <c r="AZ349" s="6">
        <f t="shared" si="62"/>
        <v>0</v>
      </c>
      <c r="BA349" s="6">
        <f t="shared" si="62"/>
        <v>0</v>
      </c>
      <c r="BB349" s="6">
        <f t="shared" si="62"/>
        <v>0</v>
      </c>
      <c r="BC349" s="6">
        <f t="shared" si="62"/>
        <v>0</v>
      </c>
      <c r="BD349" s="6">
        <f t="shared" si="62"/>
        <v>0</v>
      </c>
      <c r="BE349" s="6">
        <f t="shared" si="62"/>
        <v>0</v>
      </c>
      <c r="BF349" s="6">
        <f t="shared" si="62"/>
        <v>1.7780000000000001E-2</v>
      </c>
      <c r="BG349" s="6">
        <f t="shared" si="62"/>
        <v>0</v>
      </c>
      <c r="BH349" s="6">
        <f t="shared" si="62"/>
        <v>0</v>
      </c>
      <c r="BI349" s="6">
        <f t="shared" si="62"/>
        <v>0</v>
      </c>
      <c r="BJ349" s="6">
        <f t="shared" si="62"/>
        <v>0</v>
      </c>
      <c r="BK349" s="6">
        <f t="shared" si="62"/>
        <v>1.6730000000000002E-2</v>
      </c>
      <c r="BL349" s="6">
        <f t="shared" si="62"/>
        <v>0</v>
      </c>
      <c r="BM349" s="6">
        <f t="shared" si="62"/>
        <v>2.2630000000000004E-2</v>
      </c>
      <c r="BN349" s="6">
        <f t="shared" si="62"/>
        <v>0</v>
      </c>
      <c r="BO349" s="6">
        <f t="shared" si="62"/>
        <v>0</v>
      </c>
      <c r="BP349" s="6">
        <f t="shared" si="62"/>
        <v>0</v>
      </c>
      <c r="BQ349" s="6">
        <f t="shared" ref="BQ349:EB352" si="65">SUMIF($A$3:$A$331,$A349,BQ$3:BQ$331)/1000</f>
        <v>0</v>
      </c>
      <c r="BR349" s="6">
        <f t="shared" si="65"/>
        <v>0</v>
      </c>
      <c r="BS349" s="6">
        <f t="shared" si="65"/>
        <v>0</v>
      </c>
      <c r="BT349" s="6">
        <f t="shared" si="65"/>
        <v>0</v>
      </c>
      <c r="BU349" s="6">
        <f t="shared" si="65"/>
        <v>0</v>
      </c>
      <c r="BV349" s="6">
        <f t="shared" si="65"/>
        <v>0</v>
      </c>
      <c r="BW349" s="6">
        <f t="shared" si="65"/>
        <v>0</v>
      </c>
      <c r="BX349" s="6">
        <f t="shared" si="65"/>
        <v>0</v>
      </c>
      <c r="BY349" s="6">
        <f t="shared" si="65"/>
        <v>0</v>
      </c>
      <c r="BZ349" s="6">
        <f t="shared" si="65"/>
        <v>0</v>
      </c>
      <c r="CA349" s="6">
        <f t="shared" si="65"/>
        <v>0</v>
      </c>
      <c r="CB349" s="6">
        <f t="shared" si="65"/>
        <v>0</v>
      </c>
      <c r="CC349" s="6">
        <f t="shared" si="65"/>
        <v>0</v>
      </c>
      <c r="CD349" s="6">
        <f t="shared" si="65"/>
        <v>0</v>
      </c>
      <c r="CE349" s="6">
        <f t="shared" si="65"/>
        <v>1.6379999999999999E-2</v>
      </c>
      <c r="CF349" s="6">
        <f t="shared" si="65"/>
        <v>0</v>
      </c>
      <c r="CG349" s="6">
        <f t="shared" si="65"/>
        <v>0</v>
      </c>
      <c r="CH349" s="6">
        <f t="shared" si="65"/>
        <v>0</v>
      </c>
      <c r="CI349" s="6">
        <f t="shared" si="65"/>
        <v>0</v>
      </c>
      <c r="CJ349" s="6">
        <f t="shared" si="65"/>
        <v>0</v>
      </c>
      <c r="CK349" s="6">
        <f t="shared" si="65"/>
        <v>0</v>
      </c>
      <c r="CL349" s="6">
        <f t="shared" si="65"/>
        <v>0</v>
      </c>
      <c r="CM349" s="6">
        <f t="shared" si="65"/>
        <v>1E-3</v>
      </c>
      <c r="CN349" s="6">
        <f t="shared" si="65"/>
        <v>0</v>
      </c>
      <c r="CO349" s="6">
        <f t="shared" si="65"/>
        <v>0</v>
      </c>
      <c r="CP349" s="6">
        <f t="shared" si="65"/>
        <v>0</v>
      </c>
      <c r="CQ349" s="6">
        <f t="shared" si="65"/>
        <v>0</v>
      </c>
      <c r="CR349" s="6">
        <f t="shared" si="65"/>
        <v>0</v>
      </c>
      <c r="CS349" s="6">
        <f t="shared" si="65"/>
        <v>0</v>
      </c>
      <c r="CT349" s="6">
        <f t="shared" si="65"/>
        <v>5.0000000000000001E-3</v>
      </c>
      <c r="CU349" s="6">
        <f t="shared" si="65"/>
        <v>6.4400000000000004E-3</v>
      </c>
      <c r="CV349" s="6">
        <f t="shared" si="65"/>
        <v>0</v>
      </c>
      <c r="CW349" s="6">
        <f t="shared" si="65"/>
        <v>0</v>
      </c>
      <c r="CX349" s="6">
        <f t="shared" si="65"/>
        <v>0</v>
      </c>
      <c r="CY349" s="6">
        <f t="shared" si="65"/>
        <v>4.5399999999999998E-3</v>
      </c>
      <c r="CZ349" s="6">
        <f t="shared" si="65"/>
        <v>0</v>
      </c>
      <c r="DA349" s="6">
        <f t="shared" si="65"/>
        <v>0</v>
      </c>
      <c r="DB349" s="6">
        <f t="shared" si="65"/>
        <v>0</v>
      </c>
      <c r="DC349" s="6">
        <f t="shared" si="65"/>
        <v>0</v>
      </c>
      <c r="DD349" s="6">
        <f t="shared" si="65"/>
        <v>0</v>
      </c>
      <c r="DE349" s="6">
        <f t="shared" si="65"/>
        <v>0</v>
      </c>
      <c r="DF349" s="6">
        <f t="shared" si="65"/>
        <v>4.7050000000000002E-2</v>
      </c>
      <c r="DG349" s="6">
        <f t="shared" si="65"/>
        <v>6.4999999999999997E-4</v>
      </c>
      <c r="DH349" s="6">
        <f t="shared" si="65"/>
        <v>0</v>
      </c>
      <c r="DI349" s="6">
        <f t="shared" si="65"/>
        <v>0</v>
      </c>
      <c r="DJ349" s="6">
        <f t="shared" si="65"/>
        <v>1.9190000000000002E-2</v>
      </c>
      <c r="DK349" s="6">
        <f t="shared" si="65"/>
        <v>2.7300000000000001E-2</v>
      </c>
      <c r="DL349" s="6">
        <f t="shared" si="65"/>
        <v>4.5179999999999998E-2</v>
      </c>
      <c r="DM349" s="6">
        <f t="shared" si="65"/>
        <v>1.5570000000000001E-2</v>
      </c>
      <c r="DN349" s="6">
        <f t="shared" si="65"/>
        <v>0</v>
      </c>
      <c r="DO349" s="6">
        <f t="shared" si="65"/>
        <v>1.6009999999999996E-2</v>
      </c>
      <c r="DP349" s="6">
        <f t="shared" si="65"/>
        <v>0</v>
      </c>
      <c r="DQ349" s="6">
        <f t="shared" si="65"/>
        <v>0</v>
      </c>
      <c r="DR349" s="6">
        <f t="shared" si="65"/>
        <v>2.682E-2</v>
      </c>
      <c r="DS349" s="6">
        <f t="shared" si="65"/>
        <v>2.8599999999999997E-3</v>
      </c>
      <c r="DT349" s="6">
        <f t="shared" si="65"/>
        <v>0.01</v>
      </c>
      <c r="DU349" s="6">
        <f t="shared" si="65"/>
        <v>6.8300000000000001E-3</v>
      </c>
      <c r="DV349" s="6">
        <f t="shared" si="65"/>
        <v>0</v>
      </c>
      <c r="DW349" s="6">
        <f t="shared" si="65"/>
        <v>3.0000000000000001E-3</v>
      </c>
      <c r="DX349" s="6">
        <f t="shared" si="65"/>
        <v>7.0000000000000001E-3</v>
      </c>
      <c r="DY349" s="6">
        <f t="shared" si="65"/>
        <v>0</v>
      </c>
      <c r="DZ349" s="6">
        <f t="shared" si="65"/>
        <v>1.5349999999999999E-2</v>
      </c>
      <c r="EA349" s="6">
        <f t="shared" si="65"/>
        <v>2.0109999999999999E-2</v>
      </c>
      <c r="EB349" s="6">
        <f t="shared" si="65"/>
        <v>2E-3</v>
      </c>
      <c r="EC349" s="6">
        <f t="shared" si="64"/>
        <v>0</v>
      </c>
      <c r="ED349" s="6">
        <f t="shared" si="63"/>
        <v>1.5280000000000002E-2</v>
      </c>
      <c r="EE349" s="6">
        <f t="shared" si="63"/>
        <v>3.0000000000000001E-3</v>
      </c>
      <c r="EF349" s="6">
        <f t="shared" si="63"/>
        <v>2.0480000000000002E-2</v>
      </c>
      <c r="EG349" s="6">
        <f t="shared" si="63"/>
        <v>2E-3</v>
      </c>
      <c r="EH349" s="6">
        <f t="shared" si="63"/>
        <v>0</v>
      </c>
      <c r="EI349" s="6">
        <f t="shared" si="63"/>
        <v>0</v>
      </c>
      <c r="EJ349" s="6">
        <f t="shared" si="63"/>
        <v>0</v>
      </c>
      <c r="EK349" s="6">
        <f t="shared" si="63"/>
        <v>4.9759999999999999E-2</v>
      </c>
      <c r="EL349" s="6">
        <f t="shared" si="63"/>
        <v>4.2779999999999999E-2</v>
      </c>
      <c r="EM349" s="6">
        <f t="shared" si="63"/>
        <v>0</v>
      </c>
      <c r="EN349" s="6">
        <f t="shared" si="63"/>
        <v>0</v>
      </c>
      <c r="EO349" s="6">
        <f t="shared" si="63"/>
        <v>0</v>
      </c>
      <c r="EP349" s="6">
        <f t="shared" si="63"/>
        <v>0</v>
      </c>
      <c r="EQ349" s="6">
        <f t="shared" si="63"/>
        <v>0</v>
      </c>
      <c r="ER349" s="6">
        <f t="shared" si="63"/>
        <v>0</v>
      </c>
      <c r="ES349" s="6">
        <f t="shared" si="63"/>
        <v>0</v>
      </c>
      <c r="ET349" s="6">
        <f t="shared" si="63"/>
        <v>7.0000000000000001E-3</v>
      </c>
      <c r="EU349" s="6">
        <f t="shared" si="63"/>
        <v>0</v>
      </c>
      <c r="EV349" s="6">
        <f t="shared" si="63"/>
        <v>0</v>
      </c>
      <c r="EW349" s="6">
        <f t="shared" si="63"/>
        <v>0</v>
      </c>
      <c r="EX349" s="6">
        <f t="shared" si="63"/>
        <v>1E-3</v>
      </c>
      <c r="EY349" s="6">
        <f t="shared" si="63"/>
        <v>0</v>
      </c>
      <c r="EZ349" s="6">
        <f t="shared" si="63"/>
        <v>3.2640000000000002E-2</v>
      </c>
      <c r="FA349" s="6">
        <f t="shared" si="63"/>
        <v>0</v>
      </c>
      <c r="FB349" s="6">
        <f t="shared" si="63"/>
        <v>3.4709999999999998E-2</v>
      </c>
      <c r="FC349" s="6">
        <f t="shared" si="63"/>
        <v>0</v>
      </c>
      <c r="FD349" s="6">
        <f t="shared" si="63"/>
        <v>0</v>
      </c>
      <c r="FE349" s="6">
        <f t="shared" si="63"/>
        <v>0</v>
      </c>
      <c r="FF349" s="6">
        <f t="shared" si="63"/>
        <v>0</v>
      </c>
      <c r="FG349" s="6">
        <f t="shared" si="63"/>
        <v>0</v>
      </c>
      <c r="FH349" s="6">
        <f t="shared" si="63"/>
        <v>0</v>
      </c>
      <c r="FI349" s="6">
        <f t="shared" si="63"/>
        <v>0</v>
      </c>
      <c r="FJ349" s="6">
        <f t="shared" si="63"/>
        <v>0</v>
      </c>
      <c r="FK349" s="6">
        <f t="shared" si="63"/>
        <v>0</v>
      </c>
      <c r="FL349" s="6">
        <f t="shared" si="63"/>
        <v>1E-3</v>
      </c>
      <c r="FM349" s="6">
        <f t="shared" si="63"/>
        <v>2E-3</v>
      </c>
      <c r="FN349" s="6">
        <f t="shared" si="63"/>
        <v>0</v>
      </c>
      <c r="FO349" s="6">
        <f t="shared" si="63"/>
        <v>0</v>
      </c>
      <c r="FP349" s="6">
        <f t="shared" si="63"/>
        <v>2.8329999999999998E-2</v>
      </c>
      <c r="FQ349" s="6">
        <f t="shared" si="63"/>
        <v>0</v>
      </c>
      <c r="FR349" s="6">
        <f t="shared" si="63"/>
        <v>0</v>
      </c>
      <c r="FS349" s="6">
        <f t="shared" si="63"/>
        <v>0</v>
      </c>
      <c r="FT349" s="6">
        <f t="shared" si="63"/>
        <v>1E-3</v>
      </c>
      <c r="FU349" s="6">
        <f t="shared" si="63"/>
        <v>4.0000000000000001E-3</v>
      </c>
      <c r="FV349" s="6">
        <f t="shared" si="63"/>
        <v>0</v>
      </c>
      <c r="FW349" s="6">
        <f t="shared" si="63"/>
        <v>2E-3</v>
      </c>
      <c r="FX349" s="6">
        <f t="shared" si="63"/>
        <v>1.6500000000000001E-2</v>
      </c>
      <c r="FY349" s="6">
        <f t="shared" si="63"/>
        <v>1E-3</v>
      </c>
      <c r="FZ349" s="6">
        <f t="shared" si="63"/>
        <v>0</v>
      </c>
      <c r="GA349" s="6">
        <f t="shared" si="63"/>
        <v>1E-3</v>
      </c>
      <c r="GB349" s="6">
        <f t="shared" si="63"/>
        <v>0</v>
      </c>
      <c r="GC349" s="6">
        <f t="shared" si="63"/>
        <v>1.9599999999999999E-3</v>
      </c>
      <c r="GD349" s="6">
        <f t="shared" si="63"/>
        <v>2.0820000000000002E-2</v>
      </c>
      <c r="GE349" s="6">
        <f t="shared" si="63"/>
        <v>1.8799999999999999E-3</v>
      </c>
      <c r="GF349" s="6">
        <f t="shared" si="63"/>
        <v>0</v>
      </c>
      <c r="GG349" s="6">
        <f t="shared" si="63"/>
        <v>0</v>
      </c>
      <c r="GH349" s="6">
        <f t="shared" si="63"/>
        <v>1E-3</v>
      </c>
      <c r="GI349" s="6">
        <f t="shared" si="63"/>
        <v>1E-3</v>
      </c>
      <c r="GJ349" s="6">
        <f t="shared" si="63"/>
        <v>5.0000000000000001E-3</v>
      </c>
      <c r="GK349" s="6">
        <f t="shared" si="63"/>
        <v>1E-3</v>
      </c>
      <c r="GL349" s="6">
        <f t="shared" si="63"/>
        <v>0</v>
      </c>
      <c r="GM349" s="6">
        <f t="shared" si="63"/>
        <v>2E-3</v>
      </c>
      <c r="GN349" s="6">
        <f t="shared" si="63"/>
        <v>5.5899999999999995E-3</v>
      </c>
      <c r="GO349" s="6">
        <f t="shared" si="53"/>
        <v>0</v>
      </c>
      <c r="GP349" s="6">
        <f t="shared" si="54"/>
        <v>0</v>
      </c>
      <c r="GQ349" s="6">
        <f t="shared" si="54"/>
        <v>0</v>
      </c>
      <c r="GR349" s="6">
        <f t="shared" si="54"/>
        <v>0</v>
      </c>
      <c r="GS349" s="6">
        <f t="shared" si="54"/>
        <v>0</v>
      </c>
      <c r="GT349" s="6">
        <f t="shared" si="54"/>
        <v>4.0999999999999999E-4</v>
      </c>
      <c r="GU349" s="6">
        <f t="shared" si="54"/>
        <v>0</v>
      </c>
      <c r="GV349" s="6">
        <f t="shared" si="54"/>
        <v>0</v>
      </c>
      <c r="GW349" s="6">
        <f t="shared" si="54"/>
        <v>0</v>
      </c>
      <c r="GX349" s="6">
        <f t="shared" si="54"/>
        <v>0</v>
      </c>
      <c r="GY349" s="6">
        <f t="shared" si="54"/>
        <v>0</v>
      </c>
      <c r="GZ349" s="6">
        <f t="shared" si="54"/>
        <v>0</v>
      </c>
      <c r="HA349" s="6">
        <f t="shared" si="54"/>
        <v>0</v>
      </c>
      <c r="HB349" s="6">
        <f t="shared" si="54"/>
        <v>8.7399999999999995E-3</v>
      </c>
      <c r="HC349" s="6">
        <f t="shared" si="54"/>
        <v>1E-3</v>
      </c>
      <c r="HD349" s="6">
        <f t="shared" si="54"/>
        <v>0</v>
      </c>
      <c r="HE349" s="6">
        <f t="shared" si="54"/>
        <v>0</v>
      </c>
      <c r="HF349" s="6">
        <f t="shared" si="54"/>
        <v>0</v>
      </c>
      <c r="HG349" s="6">
        <f t="shared" si="54"/>
        <v>2.8700000000000002E-3</v>
      </c>
      <c r="HH349" s="6">
        <f t="shared" si="54"/>
        <v>0</v>
      </c>
      <c r="HI349" s="6">
        <f t="shared" si="54"/>
        <v>0</v>
      </c>
      <c r="HJ349" s="6">
        <f t="shared" si="54"/>
        <v>0</v>
      </c>
      <c r="HK349" s="6">
        <f t="shared" si="54"/>
        <v>0</v>
      </c>
      <c r="HL349" s="6">
        <f t="shared" si="54"/>
        <v>2E-3</v>
      </c>
      <c r="HM349" s="6">
        <f t="shared" si="54"/>
        <v>0</v>
      </c>
      <c r="HN349" s="6">
        <f t="shared" si="54"/>
        <v>0</v>
      </c>
      <c r="HO349" s="6">
        <f t="shared" si="54"/>
        <v>6.7499999999999999E-3</v>
      </c>
      <c r="HP349" s="6">
        <f t="shared" si="54"/>
        <v>1E-3</v>
      </c>
      <c r="HQ349" s="6">
        <f t="shared" si="54"/>
        <v>0</v>
      </c>
      <c r="HR349" s="6">
        <f t="shared" si="54"/>
        <v>0</v>
      </c>
      <c r="HS349" s="6">
        <f t="shared" si="54"/>
        <v>0</v>
      </c>
      <c r="HT349" s="6">
        <f t="shared" si="54"/>
        <v>0</v>
      </c>
      <c r="HU349" s="6">
        <f t="shared" si="54"/>
        <v>0</v>
      </c>
      <c r="HV349" s="6">
        <f t="shared" si="54"/>
        <v>0</v>
      </c>
      <c r="HW349" s="6">
        <f t="shared" si="54"/>
        <v>1E-3</v>
      </c>
      <c r="HX349" s="6">
        <f t="shared" si="54"/>
        <v>0</v>
      </c>
      <c r="HY349" s="6">
        <f t="shared" ref="HY349:IJ349" si="66">SUMIF($A$3:$A$331,$A349,HY$3:HY$331)/1000</f>
        <v>9.2000000000000003E-4</v>
      </c>
      <c r="HZ349" s="6">
        <f t="shared" si="66"/>
        <v>0</v>
      </c>
      <c r="IA349" s="6">
        <f t="shared" si="66"/>
        <v>1E-3</v>
      </c>
      <c r="IB349" s="6">
        <f t="shared" si="66"/>
        <v>0</v>
      </c>
      <c r="IC349" s="6">
        <f t="shared" si="66"/>
        <v>1E-3</v>
      </c>
      <c r="ID349" s="6">
        <f t="shared" si="66"/>
        <v>1.6119999999999999E-2</v>
      </c>
      <c r="IE349" s="26">
        <f t="shared" si="59"/>
        <v>1.0649199999999988</v>
      </c>
      <c r="IF349" s="27">
        <f t="shared" si="60"/>
        <v>0.45145999999999997</v>
      </c>
      <c r="IG349" s="27">
        <f t="shared" si="61"/>
        <v>0.61345999999999878</v>
      </c>
      <c r="IH349" s="30">
        <f t="shared" si="66"/>
        <v>0.77421239999999969</v>
      </c>
      <c r="II349" s="30">
        <f t="shared" si="66"/>
        <v>0.37711840000000002</v>
      </c>
      <c r="IJ349" s="30">
        <f t="shared" si="66"/>
        <v>0.39709399999999967</v>
      </c>
    </row>
    <row r="350" spans="1:244" s="4" customFormat="1" x14ac:dyDescent="0.2">
      <c r="A350" s="4" t="s">
        <v>150</v>
      </c>
      <c r="E350" s="6">
        <f t="shared" si="58"/>
        <v>2E-3</v>
      </c>
      <c r="F350" s="6">
        <f t="shared" ref="F350:BQ353" si="67">SUMIF($A$3:$A$331,$A350,F$3:F$331)/1000</f>
        <v>5.0000000000000001E-4</v>
      </c>
      <c r="G350" s="6">
        <f t="shared" si="67"/>
        <v>0</v>
      </c>
      <c r="H350" s="6">
        <f t="shared" si="67"/>
        <v>0</v>
      </c>
      <c r="I350" s="6">
        <f t="shared" si="67"/>
        <v>0.35794999999999999</v>
      </c>
      <c r="J350" s="6">
        <f t="shared" si="67"/>
        <v>0</v>
      </c>
      <c r="K350" s="6">
        <f t="shared" si="67"/>
        <v>6.7300000000000007E-3</v>
      </c>
      <c r="L350" s="6">
        <f t="shared" si="67"/>
        <v>3.3000000000000002E-2</v>
      </c>
      <c r="M350" s="6">
        <f t="shared" si="67"/>
        <v>0.31367</v>
      </c>
      <c r="N350" s="6">
        <f t="shared" si="67"/>
        <v>3.6580000000000001E-2</v>
      </c>
      <c r="O350" s="6">
        <f t="shared" si="67"/>
        <v>0.48621999999999999</v>
      </c>
      <c r="P350" s="6">
        <f t="shared" si="67"/>
        <v>0.58586000000000005</v>
      </c>
      <c r="Q350" s="6">
        <f t="shared" si="67"/>
        <v>0.10391</v>
      </c>
      <c r="R350" s="6">
        <f t="shared" si="67"/>
        <v>0.15465000000000001</v>
      </c>
      <c r="S350" s="6">
        <f t="shared" si="67"/>
        <v>0</v>
      </c>
      <c r="T350" s="6">
        <f t="shared" si="67"/>
        <v>0.10768999999999999</v>
      </c>
      <c r="U350" s="6">
        <f t="shared" si="67"/>
        <v>0.34229999999999999</v>
      </c>
      <c r="V350" s="6">
        <f t="shared" si="67"/>
        <v>0.68231999999999993</v>
      </c>
      <c r="W350" s="6">
        <f t="shared" si="67"/>
        <v>1.09169</v>
      </c>
      <c r="X350" s="6">
        <f t="shared" si="67"/>
        <v>3.4698400000000005</v>
      </c>
      <c r="Y350" s="6">
        <f t="shared" si="67"/>
        <v>3.0000000000000001E-3</v>
      </c>
      <c r="Z350" s="6">
        <f t="shared" si="67"/>
        <v>1.34382</v>
      </c>
      <c r="AA350" s="6">
        <f t="shared" si="67"/>
        <v>5.3800000000000008E-2</v>
      </c>
      <c r="AB350" s="6">
        <f t="shared" si="67"/>
        <v>1.064E-2</v>
      </c>
      <c r="AC350" s="6">
        <f t="shared" si="67"/>
        <v>2.5599999999999998E-2</v>
      </c>
      <c r="AD350" s="6">
        <f t="shared" si="67"/>
        <v>0.28438000000000008</v>
      </c>
      <c r="AE350" s="6">
        <f t="shared" si="67"/>
        <v>0</v>
      </c>
      <c r="AF350" s="6">
        <f t="shared" si="67"/>
        <v>0.94464999999999988</v>
      </c>
      <c r="AG350" s="6">
        <f t="shared" si="67"/>
        <v>0.56044000000000005</v>
      </c>
      <c r="AH350" s="6">
        <f t="shared" si="67"/>
        <v>0</v>
      </c>
      <c r="AI350" s="6">
        <f t="shared" si="67"/>
        <v>0</v>
      </c>
      <c r="AJ350" s="6">
        <f t="shared" si="67"/>
        <v>5.0840000000000003E-2</v>
      </c>
      <c r="AK350" s="6">
        <f t="shared" si="67"/>
        <v>0</v>
      </c>
      <c r="AL350" s="6">
        <f t="shared" si="67"/>
        <v>3.7699999999999999E-3</v>
      </c>
      <c r="AM350" s="6">
        <f t="shared" si="67"/>
        <v>8.7059999999999998E-2</v>
      </c>
      <c r="AN350" s="6">
        <f t="shared" si="67"/>
        <v>1E-3</v>
      </c>
      <c r="AO350" s="6">
        <f t="shared" si="67"/>
        <v>7.7820000000000014E-2</v>
      </c>
      <c r="AP350" s="6">
        <f t="shared" si="67"/>
        <v>0.18254000000000001</v>
      </c>
      <c r="AQ350" s="6">
        <f t="shared" si="67"/>
        <v>6.0989999999999996E-2</v>
      </c>
      <c r="AR350" s="6">
        <f t="shared" si="67"/>
        <v>1.5529699999999997</v>
      </c>
      <c r="AS350" s="6">
        <f t="shared" si="67"/>
        <v>4.6090000000000006E-2</v>
      </c>
      <c r="AT350" s="6">
        <f t="shared" si="67"/>
        <v>3.0800000000000003E-3</v>
      </c>
      <c r="AU350" s="6">
        <f t="shared" si="67"/>
        <v>0.18855000000000002</v>
      </c>
      <c r="AV350" s="6">
        <f t="shared" si="67"/>
        <v>6.4200000000000004E-3</v>
      </c>
      <c r="AW350" s="6">
        <f t="shared" si="67"/>
        <v>0</v>
      </c>
      <c r="AX350" s="6">
        <f t="shared" si="67"/>
        <v>1.306E-2</v>
      </c>
      <c r="AY350" s="6">
        <f t="shared" si="67"/>
        <v>8.3400000000000002E-2</v>
      </c>
      <c r="AZ350" s="6">
        <f t="shared" si="67"/>
        <v>6.455000000000001E-2</v>
      </c>
      <c r="BA350" s="6">
        <f t="shared" si="67"/>
        <v>1.7000000000000001E-4</v>
      </c>
      <c r="BB350" s="6">
        <f t="shared" si="67"/>
        <v>0</v>
      </c>
      <c r="BC350" s="6">
        <f t="shared" si="67"/>
        <v>3.1449999999999999E-2</v>
      </c>
      <c r="BD350" s="6">
        <f t="shared" si="67"/>
        <v>0</v>
      </c>
      <c r="BE350" s="6">
        <f t="shared" si="67"/>
        <v>0.32192000000000004</v>
      </c>
      <c r="BF350" s="6">
        <f t="shared" si="67"/>
        <v>0.93770000000000009</v>
      </c>
      <c r="BG350" s="6">
        <f t="shared" si="67"/>
        <v>7.7530000000000002E-2</v>
      </c>
      <c r="BH350" s="6">
        <f t="shared" si="67"/>
        <v>0</v>
      </c>
      <c r="BI350" s="6">
        <f t="shared" si="67"/>
        <v>1E-3</v>
      </c>
      <c r="BJ350" s="6">
        <f t="shared" si="67"/>
        <v>0.14532</v>
      </c>
      <c r="BK350" s="6">
        <f t="shared" si="67"/>
        <v>1.1661300000000001</v>
      </c>
      <c r="BL350" s="6">
        <f t="shared" si="67"/>
        <v>0.39600000000000007</v>
      </c>
      <c r="BM350" s="6">
        <f t="shared" si="67"/>
        <v>0.28881999999999991</v>
      </c>
      <c r="BN350" s="6">
        <f t="shared" si="67"/>
        <v>0.18884999999999999</v>
      </c>
      <c r="BO350" s="6">
        <f t="shared" si="67"/>
        <v>2.1839999999999998E-2</v>
      </c>
      <c r="BP350" s="6">
        <f t="shared" si="67"/>
        <v>5.0049999999999997E-2</v>
      </c>
      <c r="BQ350" s="6">
        <f t="shared" si="67"/>
        <v>0</v>
      </c>
      <c r="BR350" s="6">
        <f t="shared" si="65"/>
        <v>7.5639999999999999E-2</v>
      </c>
      <c r="BS350" s="6">
        <f t="shared" si="65"/>
        <v>1.70495</v>
      </c>
      <c r="BT350" s="6">
        <f t="shared" si="65"/>
        <v>0</v>
      </c>
      <c r="BU350" s="6">
        <f t="shared" si="65"/>
        <v>0.19089999999999999</v>
      </c>
      <c r="BV350" s="6">
        <f t="shared" si="65"/>
        <v>0</v>
      </c>
      <c r="BW350" s="6">
        <f t="shared" si="65"/>
        <v>5.917E-2</v>
      </c>
      <c r="BX350" s="6">
        <f t="shared" si="65"/>
        <v>6.5100000000000002E-3</v>
      </c>
      <c r="BY350" s="6">
        <f t="shared" si="65"/>
        <v>6.8909999999999999E-2</v>
      </c>
      <c r="BZ350" s="6">
        <f t="shared" si="65"/>
        <v>8.6859999999999993E-2</v>
      </c>
      <c r="CA350" s="6">
        <f t="shared" si="65"/>
        <v>0.19191</v>
      </c>
      <c r="CB350" s="6">
        <f t="shared" si="65"/>
        <v>1.9689700000000003</v>
      </c>
      <c r="CC350" s="6">
        <f t="shared" si="65"/>
        <v>0.37212000000000001</v>
      </c>
      <c r="CD350" s="6">
        <f t="shared" si="65"/>
        <v>0.44106000000000001</v>
      </c>
      <c r="CE350" s="6">
        <f t="shared" si="65"/>
        <v>1.1260000000000003</v>
      </c>
      <c r="CF350" s="6">
        <f t="shared" si="65"/>
        <v>0</v>
      </c>
      <c r="CG350" s="6">
        <f t="shared" si="65"/>
        <v>3.0460000000000001E-2</v>
      </c>
      <c r="CH350" s="6">
        <f t="shared" si="65"/>
        <v>0.40350999999999998</v>
      </c>
      <c r="CI350" s="6">
        <f t="shared" si="65"/>
        <v>0</v>
      </c>
      <c r="CJ350" s="6">
        <f t="shared" si="65"/>
        <v>0</v>
      </c>
      <c r="CK350" s="6">
        <f t="shared" si="65"/>
        <v>1.039E-2</v>
      </c>
      <c r="CL350" s="6">
        <f t="shared" si="65"/>
        <v>1.7899999999999999E-2</v>
      </c>
      <c r="CM350" s="6">
        <f t="shared" si="65"/>
        <v>0.17007999999999998</v>
      </c>
      <c r="CN350" s="6">
        <f t="shared" si="65"/>
        <v>1.7630000000000003E-2</v>
      </c>
      <c r="CO350" s="6">
        <f t="shared" si="65"/>
        <v>3.29E-3</v>
      </c>
      <c r="CP350" s="6">
        <f t="shared" si="65"/>
        <v>1.2829999999999999E-2</v>
      </c>
      <c r="CQ350" s="6">
        <f t="shared" si="65"/>
        <v>4.0559999999999999E-2</v>
      </c>
      <c r="CR350" s="6">
        <f t="shared" si="65"/>
        <v>2.17022</v>
      </c>
      <c r="CS350" s="6">
        <f t="shared" si="65"/>
        <v>4.4580000000000002E-2</v>
      </c>
      <c r="CT350" s="6">
        <f t="shared" si="65"/>
        <v>0.42146999999999996</v>
      </c>
      <c r="CU350" s="6">
        <f t="shared" si="65"/>
        <v>0.29574</v>
      </c>
      <c r="CV350" s="6">
        <f t="shared" si="65"/>
        <v>5.176E-2</v>
      </c>
      <c r="CW350" s="6">
        <f t="shared" si="65"/>
        <v>8.5760000000000003E-2</v>
      </c>
      <c r="CX350" s="6">
        <f t="shared" si="65"/>
        <v>0</v>
      </c>
      <c r="CY350" s="6">
        <f t="shared" si="65"/>
        <v>0</v>
      </c>
      <c r="CZ350" s="6">
        <f t="shared" si="65"/>
        <v>0.22744999999999999</v>
      </c>
      <c r="DA350" s="6">
        <f t="shared" si="65"/>
        <v>0.28061999999999998</v>
      </c>
      <c r="DB350" s="6">
        <f t="shared" si="65"/>
        <v>0.24036000000000002</v>
      </c>
      <c r="DC350" s="6">
        <f t="shared" si="65"/>
        <v>3.014E-2</v>
      </c>
      <c r="DD350" s="6">
        <f t="shared" si="65"/>
        <v>0</v>
      </c>
      <c r="DE350" s="6">
        <f t="shared" si="65"/>
        <v>6.0000000000000001E-3</v>
      </c>
      <c r="DF350" s="6">
        <f t="shared" si="65"/>
        <v>1.6948099999999999</v>
      </c>
      <c r="DG350" s="6">
        <f t="shared" si="65"/>
        <v>0.24626000000000001</v>
      </c>
      <c r="DH350" s="6">
        <f t="shared" si="65"/>
        <v>0.9351600000000001</v>
      </c>
      <c r="DI350" s="6">
        <f t="shared" si="65"/>
        <v>1.9390000000000001E-2</v>
      </c>
      <c r="DJ350" s="6">
        <f t="shared" si="65"/>
        <v>0.10310999999999999</v>
      </c>
      <c r="DK350" s="6">
        <f t="shared" si="65"/>
        <v>1.71079</v>
      </c>
      <c r="DL350" s="6">
        <f t="shared" si="65"/>
        <v>1.5486399999999998</v>
      </c>
      <c r="DM350" s="6">
        <f t="shared" si="65"/>
        <v>0.14726000000000003</v>
      </c>
      <c r="DN350" s="6">
        <f t="shared" si="65"/>
        <v>0.40577999999999992</v>
      </c>
      <c r="DO350" s="6">
        <f t="shared" si="65"/>
        <v>1.0703500000000001</v>
      </c>
      <c r="DP350" s="6">
        <f t="shared" si="65"/>
        <v>0.19291999999999998</v>
      </c>
      <c r="DQ350" s="6">
        <f t="shared" si="65"/>
        <v>3.7409999999999999E-2</v>
      </c>
      <c r="DR350" s="6">
        <f t="shared" si="65"/>
        <v>0.90190000000000015</v>
      </c>
      <c r="DS350" s="6">
        <f t="shared" si="65"/>
        <v>9.511E-2</v>
      </c>
      <c r="DT350" s="6">
        <f t="shared" si="65"/>
        <v>0.78882000000000008</v>
      </c>
      <c r="DU350" s="6">
        <f t="shared" si="65"/>
        <v>0.89790999999999987</v>
      </c>
      <c r="DV350" s="6">
        <f t="shared" si="65"/>
        <v>0.10566999999999999</v>
      </c>
      <c r="DW350" s="6">
        <f t="shared" si="65"/>
        <v>0.54592999999999992</v>
      </c>
      <c r="DX350" s="6">
        <f t="shared" si="65"/>
        <v>0.65264999999999995</v>
      </c>
      <c r="DY350" s="6">
        <f t="shared" si="65"/>
        <v>7.3779999999999998E-2</v>
      </c>
      <c r="DZ350" s="6">
        <f t="shared" si="65"/>
        <v>1.8614500000000003</v>
      </c>
      <c r="EA350" s="6">
        <f t="shared" si="65"/>
        <v>0.64358999999999988</v>
      </c>
      <c r="EB350" s="6">
        <f t="shared" si="65"/>
        <v>0.21688000000000004</v>
      </c>
      <c r="EC350" s="6">
        <f t="shared" si="64"/>
        <v>5.6640000000000003E-2</v>
      </c>
      <c r="ED350" s="6">
        <f t="shared" si="63"/>
        <v>0.45667999999999997</v>
      </c>
      <c r="EE350" s="6">
        <f t="shared" si="63"/>
        <v>0.27811999999999998</v>
      </c>
      <c r="EF350" s="6">
        <f t="shared" si="63"/>
        <v>1.6408100000000001</v>
      </c>
      <c r="EG350" s="6">
        <f t="shared" si="63"/>
        <v>0.41736000000000001</v>
      </c>
      <c r="EH350" s="6">
        <f t="shared" si="63"/>
        <v>0.27778999999999998</v>
      </c>
      <c r="EI350" s="6">
        <f t="shared" si="63"/>
        <v>2E-3</v>
      </c>
      <c r="EJ350" s="6">
        <f t="shared" si="63"/>
        <v>0</v>
      </c>
      <c r="EK350" s="6">
        <f t="shared" si="63"/>
        <v>0.16775999999999999</v>
      </c>
      <c r="EL350" s="6">
        <f t="shared" si="63"/>
        <v>1.2405600000000003</v>
      </c>
      <c r="EM350" s="6">
        <f t="shared" si="63"/>
        <v>0</v>
      </c>
      <c r="EN350" s="6">
        <f t="shared" si="63"/>
        <v>1E-3</v>
      </c>
      <c r="EO350" s="6">
        <f t="shared" si="63"/>
        <v>0</v>
      </c>
      <c r="EP350" s="6">
        <f t="shared" si="63"/>
        <v>0</v>
      </c>
      <c r="EQ350" s="6">
        <f t="shared" si="63"/>
        <v>0</v>
      </c>
      <c r="ER350" s="6">
        <f t="shared" si="63"/>
        <v>3.8240000000000003E-2</v>
      </c>
      <c r="ES350" s="6">
        <f t="shared" si="63"/>
        <v>1.20428</v>
      </c>
      <c r="ET350" s="6">
        <f t="shared" si="63"/>
        <v>0.27244999999999997</v>
      </c>
      <c r="EU350" s="6">
        <f t="shared" si="63"/>
        <v>2.4379999999999999E-2</v>
      </c>
      <c r="EV350" s="6">
        <f t="shared" si="63"/>
        <v>0.14379</v>
      </c>
      <c r="EW350" s="6">
        <f t="shared" si="63"/>
        <v>1.934E-2</v>
      </c>
      <c r="EX350" s="6">
        <f t="shared" si="63"/>
        <v>0</v>
      </c>
      <c r="EY350" s="6">
        <f t="shared" si="63"/>
        <v>0</v>
      </c>
      <c r="EZ350" s="6">
        <f t="shared" si="63"/>
        <v>1.9400300000000001</v>
      </c>
      <c r="FA350" s="6">
        <f t="shared" si="63"/>
        <v>0.28304000000000001</v>
      </c>
      <c r="FB350" s="6">
        <f t="shared" si="63"/>
        <v>0.85471000000000008</v>
      </c>
      <c r="FC350" s="6">
        <f t="shared" si="63"/>
        <v>1.5800000000000002E-2</v>
      </c>
      <c r="FD350" s="6">
        <f t="shared" si="63"/>
        <v>0</v>
      </c>
      <c r="FE350" s="6">
        <f t="shared" si="63"/>
        <v>1.7399999999999999E-2</v>
      </c>
      <c r="FF350" s="6">
        <f t="shared" si="63"/>
        <v>6.0599999999999994E-3</v>
      </c>
      <c r="FG350" s="6">
        <f t="shared" si="63"/>
        <v>4.2519999999999995E-2</v>
      </c>
      <c r="FH350" s="6">
        <f t="shared" si="63"/>
        <v>1E-3</v>
      </c>
      <c r="FI350" s="6">
        <f t="shared" si="63"/>
        <v>4.0000000000000001E-3</v>
      </c>
      <c r="FJ350" s="6">
        <f t="shared" si="63"/>
        <v>0</v>
      </c>
      <c r="FK350" s="6">
        <f t="shared" si="63"/>
        <v>0</v>
      </c>
      <c r="FL350" s="6">
        <f t="shared" si="63"/>
        <v>3.6019999999999996E-2</v>
      </c>
      <c r="FM350" s="6">
        <f t="shared" si="63"/>
        <v>0.64588999999999996</v>
      </c>
      <c r="FN350" s="6">
        <f t="shared" si="63"/>
        <v>0.25218999999999997</v>
      </c>
      <c r="FO350" s="6">
        <f t="shared" si="63"/>
        <v>5.9000000000000007E-3</v>
      </c>
      <c r="FP350" s="6">
        <f t="shared" si="63"/>
        <v>0.98160999999999987</v>
      </c>
      <c r="FQ350" s="6">
        <f t="shared" si="63"/>
        <v>0</v>
      </c>
      <c r="FR350" s="6">
        <f t="shared" si="63"/>
        <v>0</v>
      </c>
      <c r="FS350" s="6">
        <f t="shared" si="63"/>
        <v>0</v>
      </c>
      <c r="FT350" s="6">
        <f t="shared" si="63"/>
        <v>9.461E-2</v>
      </c>
      <c r="FU350" s="6">
        <f t="shared" si="63"/>
        <v>0.35301000000000005</v>
      </c>
      <c r="FV350" s="6">
        <f t="shared" si="63"/>
        <v>1E-3</v>
      </c>
      <c r="FW350" s="6">
        <f t="shared" si="63"/>
        <v>0.14757000000000001</v>
      </c>
      <c r="FX350" s="6">
        <f t="shared" si="63"/>
        <v>1.2193799999999999</v>
      </c>
      <c r="FY350" s="6">
        <f t="shared" si="63"/>
        <v>0.21368000000000004</v>
      </c>
      <c r="FZ350" s="6">
        <f t="shared" si="63"/>
        <v>0.34743999999999997</v>
      </c>
      <c r="GA350" s="6">
        <f t="shared" si="63"/>
        <v>0.73024999999999995</v>
      </c>
      <c r="GB350" s="6">
        <f t="shared" si="63"/>
        <v>0.18950999999999998</v>
      </c>
      <c r="GC350" s="6">
        <f t="shared" si="63"/>
        <v>0.26811000000000001</v>
      </c>
      <c r="GD350" s="6">
        <f t="shared" si="63"/>
        <v>0.73446</v>
      </c>
      <c r="GE350" s="6">
        <f t="shared" si="63"/>
        <v>0.17484</v>
      </c>
      <c r="GF350" s="6">
        <f t="shared" si="63"/>
        <v>4.5030000000000001E-2</v>
      </c>
      <c r="GG350" s="6">
        <f t="shared" si="63"/>
        <v>8.9199999999999991E-3</v>
      </c>
      <c r="GH350" s="6">
        <f t="shared" si="63"/>
        <v>0.13983999999999999</v>
      </c>
      <c r="GI350" s="6">
        <f t="shared" si="63"/>
        <v>2.0689999999999997E-2</v>
      </c>
      <c r="GJ350" s="6">
        <f t="shared" si="63"/>
        <v>0.38708000000000004</v>
      </c>
      <c r="GK350" s="6">
        <f t="shared" si="63"/>
        <v>6.5519999999999995E-2</v>
      </c>
      <c r="GL350" s="6">
        <f t="shared" si="63"/>
        <v>3.5979999999999998E-2</v>
      </c>
      <c r="GM350" s="6">
        <f t="shared" si="63"/>
        <v>0.46515999999999991</v>
      </c>
      <c r="GN350" s="6">
        <f t="shared" si="63"/>
        <v>6.5750000000000003E-2</v>
      </c>
      <c r="GO350" s="6">
        <f t="shared" si="53"/>
        <v>4.2699999999999995E-3</v>
      </c>
      <c r="GP350" s="6">
        <f t="shared" ref="GP350:IJ354" si="68">SUMIF($A$3:$A$331,$A350,GP$3:GP$331)/1000</f>
        <v>2E-3</v>
      </c>
      <c r="GQ350" s="6">
        <f t="shared" si="68"/>
        <v>6.7610000000000017E-2</v>
      </c>
      <c r="GR350" s="6">
        <f t="shared" si="68"/>
        <v>4.0000000000000001E-3</v>
      </c>
      <c r="GS350" s="6">
        <f t="shared" si="68"/>
        <v>1.779E-2</v>
      </c>
      <c r="GT350" s="6">
        <f t="shared" si="68"/>
        <v>1.3568200000000004</v>
      </c>
      <c r="GU350" s="6">
        <f t="shared" si="68"/>
        <v>0</v>
      </c>
      <c r="GV350" s="6">
        <f t="shared" si="68"/>
        <v>6.3409999999999994E-2</v>
      </c>
      <c r="GW350" s="6">
        <f t="shared" si="68"/>
        <v>6.0000000000000001E-3</v>
      </c>
      <c r="GX350" s="6">
        <f t="shared" si="68"/>
        <v>1.6490000000000001E-2</v>
      </c>
      <c r="GY350" s="6">
        <f t="shared" si="68"/>
        <v>0</v>
      </c>
      <c r="GZ350" s="6">
        <f t="shared" si="68"/>
        <v>1.3519999999999999E-2</v>
      </c>
      <c r="HA350" s="6">
        <f t="shared" si="68"/>
        <v>1E-3</v>
      </c>
      <c r="HB350" s="6">
        <f t="shared" si="68"/>
        <v>0.83399999999999996</v>
      </c>
      <c r="HC350" s="6">
        <f t="shared" si="68"/>
        <v>0.15026999999999999</v>
      </c>
      <c r="HD350" s="6">
        <f t="shared" si="68"/>
        <v>8.5800000000000001E-2</v>
      </c>
      <c r="HE350" s="6">
        <f t="shared" si="68"/>
        <v>6.0000000000000001E-3</v>
      </c>
      <c r="HF350" s="6">
        <f t="shared" si="68"/>
        <v>2.2179999999999998E-2</v>
      </c>
      <c r="HG350" s="6">
        <f t="shared" si="68"/>
        <v>0.39391999999999999</v>
      </c>
      <c r="HH350" s="6">
        <f t="shared" si="68"/>
        <v>1E-3</v>
      </c>
      <c r="HI350" s="6">
        <f t="shared" si="68"/>
        <v>0</v>
      </c>
      <c r="HJ350" s="6">
        <f t="shared" si="68"/>
        <v>6.4200000000000004E-3</v>
      </c>
      <c r="HK350" s="6">
        <f t="shared" si="68"/>
        <v>0</v>
      </c>
      <c r="HL350" s="6">
        <f t="shared" si="68"/>
        <v>0.17147000000000001</v>
      </c>
      <c r="HM350" s="6">
        <f t="shared" si="68"/>
        <v>7.7400000000000004E-3</v>
      </c>
      <c r="HN350" s="6">
        <f t="shared" si="68"/>
        <v>0</v>
      </c>
      <c r="HO350" s="6">
        <f t="shared" si="68"/>
        <v>0.70208999999999988</v>
      </c>
      <c r="HP350" s="6">
        <f t="shared" si="68"/>
        <v>0.27163999999999999</v>
      </c>
      <c r="HQ350" s="6">
        <f t="shared" si="68"/>
        <v>5.0729999999999997E-2</v>
      </c>
      <c r="HR350" s="6">
        <f t="shared" si="68"/>
        <v>0</v>
      </c>
      <c r="HS350" s="6">
        <f t="shared" si="68"/>
        <v>5.0400000000000007E-2</v>
      </c>
      <c r="HT350" s="6">
        <f t="shared" si="68"/>
        <v>0.1144</v>
      </c>
      <c r="HU350" s="6">
        <f t="shared" si="68"/>
        <v>3.1310000000000004E-2</v>
      </c>
      <c r="HV350" s="6">
        <f t="shared" si="68"/>
        <v>0.27638000000000001</v>
      </c>
      <c r="HW350" s="6">
        <f t="shared" si="68"/>
        <v>0.11907</v>
      </c>
      <c r="HX350" s="6">
        <f t="shared" si="68"/>
        <v>1E-3</v>
      </c>
      <c r="HY350" s="6">
        <f t="shared" si="68"/>
        <v>0.13164000000000001</v>
      </c>
      <c r="HZ350" s="6">
        <f t="shared" si="68"/>
        <v>0.13714000000000001</v>
      </c>
      <c r="IA350" s="6">
        <f t="shared" si="68"/>
        <v>0.10049000000000001</v>
      </c>
      <c r="IB350" s="6">
        <f t="shared" si="68"/>
        <v>5.3230000000000006E-2</v>
      </c>
      <c r="IC350" s="6">
        <f t="shared" si="68"/>
        <v>9.572E-2</v>
      </c>
      <c r="ID350" s="6">
        <f t="shared" si="68"/>
        <v>1.34656</v>
      </c>
      <c r="IE350" s="26">
        <f t="shared" si="59"/>
        <v>66.548190000000005</v>
      </c>
      <c r="IF350" s="27">
        <f t="shared" si="60"/>
        <v>27.895410000000002</v>
      </c>
      <c r="IG350" s="27">
        <f t="shared" si="61"/>
        <v>38.652780000000007</v>
      </c>
      <c r="IH350" s="30">
        <f t="shared" si="68"/>
        <v>47.624148399999996</v>
      </c>
      <c r="II350" s="30">
        <f t="shared" si="68"/>
        <v>22.75793040000001</v>
      </c>
      <c r="IJ350" s="30">
        <f t="shared" si="68"/>
        <v>24.866217999999989</v>
      </c>
    </row>
    <row r="351" spans="1:244" s="4" customFormat="1" x14ac:dyDescent="0.2">
      <c r="A351" s="4" t="s">
        <v>163</v>
      </c>
      <c r="E351" s="6">
        <f t="shared" si="58"/>
        <v>0</v>
      </c>
      <c r="F351" s="6">
        <f t="shared" si="67"/>
        <v>0</v>
      </c>
      <c r="G351" s="6">
        <f t="shared" si="67"/>
        <v>0</v>
      </c>
      <c r="H351" s="6">
        <f t="shared" si="67"/>
        <v>0</v>
      </c>
      <c r="I351" s="6">
        <f t="shared" si="67"/>
        <v>3.8299999999999994E-2</v>
      </c>
      <c r="J351" s="6">
        <f t="shared" si="67"/>
        <v>0</v>
      </c>
      <c r="K351" s="6">
        <f t="shared" si="67"/>
        <v>9.7959999999999992E-2</v>
      </c>
      <c r="L351" s="6">
        <f t="shared" si="67"/>
        <v>0</v>
      </c>
      <c r="M351" s="6">
        <f t="shared" si="67"/>
        <v>5.4000000000000001E-4</v>
      </c>
      <c r="N351" s="6">
        <f t="shared" si="67"/>
        <v>1.6760000000000001E-2</v>
      </c>
      <c r="O351" s="6">
        <f t="shared" si="67"/>
        <v>0.21278999999999998</v>
      </c>
      <c r="P351" s="6">
        <f t="shared" si="67"/>
        <v>6.9300000000000014E-2</v>
      </c>
      <c r="Q351" s="6">
        <f t="shared" si="67"/>
        <v>1.8810000000000004E-2</v>
      </c>
      <c r="R351" s="6">
        <f t="shared" si="67"/>
        <v>5.7099999999999998E-2</v>
      </c>
      <c r="S351" s="6">
        <f t="shared" si="67"/>
        <v>0</v>
      </c>
      <c r="T351" s="6">
        <f t="shared" si="67"/>
        <v>1E-3</v>
      </c>
      <c r="U351" s="6">
        <f t="shared" si="67"/>
        <v>1.8780000000000002E-2</v>
      </c>
      <c r="V351" s="6">
        <f t="shared" si="67"/>
        <v>2.4969999999999999E-2</v>
      </c>
      <c r="W351" s="6">
        <f t="shared" si="67"/>
        <v>5.7280000000000005E-2</v>
      </c>
      <c r="X351" s="6">
        <f t="shared" si="67"/>
        <v>0.56534000000000006</v>
      </c>
      <c r="Y351" s="6">
        <f t="shared" si="67"/>
        <v>0</v>
      </c>
      <c r="Z351" s="6">
        <f t="shared" si="67"/>
        <v>7.8109999999999999E-2</v>
      </c>
      <c r="AA351" s="6">
        <f t="shared" si="67"/>
        <v>1.66E-2</v>
      </c>
      <c r="AB351" s="6">
        <f t="shared" si="67"/>
        <v>1E-3</v>
      </c>
      <c r="AC351" s="6">
        <f t="shared" si="67"/>
        <v>4.4999999999999997E-3</v>
      </c>
      <c r="AD351" s="6">
        <f t="shared" si="67"/>
        <v>3.6200000000000003E-2</v>
      </c>
      <c r="AE351" s="6">
        <f t="shared" si="67"/>
        <v>0</v>
      </c>
      <c r="AF351" s="6">
        <f t="shared" si="67"/>
        <v>0</v>
      </c>
      <c r="AG351" s="6">
        <f t="shared" si="67"/>
        <v>3.0440000000000002E-2</v>
      </c>
      <c r="AH351" s="6">
        <f t="shared" si="67"/>
        <v>0</v>
      </c>
      <c r="AI351" s="6">
        <f t="shared" si="67"/>
        <v>0</v>
      </c>
      <c r="AJ351" s="6">
        <f t="shared" si="67"/>
        <v>1.9820000000000001E-2</v>
      </c>
      <c r="AK351" s="6">
        <f t="shared" si="67"/>
        <v>0</v>
      </c>
      <c r="AL351" s="6">
        <f t="shared" si="67"/>
        <v>4.3400000000000001E-2</v>
      </c>
      <c r="AM351" s="6">
        <f t="shared" si="67"/>
        <v>5.3069999999999999E-2</v>
      </c>
      <c r="AN351" s="6">
        <f t="shared" si="67"/>
        <v>2E-3</v>
      </c>
      <c r="AO351" s="6">
        <f t="shared" si="67"/>
        <v>0.03</v>
      </c>
      <c r="AP351" s="6">
        <f t="shared" si="67"/>
        <v>0.10137</v>
      </c>
      <c r="AQ351" s="6">
        <f t="shared" si="67"/>
        <v>0</v>
      </c>
      <c r="AR351" s="6">
        <f t="shared" si="67"/>
        <v>3.3280000000000004E-2</v>
      </c>
      <c r="AS351" s="6">
        <f t="shared" si="67"/>
        <v>0</v>
      </c>
      <c r="AT351" s="6">
        <f t="shared" si="67"/>
        <v>0</v>
      </c>
      <c r="AU351" s="6">
        <f t="shared" si="67"/>
        <v>0.69786999999999999</v>
      </c>
      <c r="AV351" s="6">
        <f t="shared" si="67"/>
        <v>0</v>
      </c>
      <c r="AW351" s="6">
        <f t="shared" si="67"/>
        <v>0</v>
      </c>
      <c r="AX351" s="6">
        <f t="shared" si="67"/>
        <v>1.6959999999999999E-2</v>
      </c>
      <c r="AY351" s="6">
        <f t="shared" si="67"/>
        <v>2.4879999999999999E-2</v>
      </c>
      <c r="AZ351" s="6">
        <f t="shared" si="67"/>
        <v>0</v>
      </c>
      <c r="BA351" s="6">
        <f t="shared" si="67"/>
        <v>0</v>
      </c>
      <c r="BB351" s="6">
        <f t="shared" si="67"/>
        <v>0.29546</v>
      </c>
      <c r="BC351" s="6">
        <f t="shared" si="67"/>
        <v>0</v>
      </c>
      <c r="BD351" s="6">
        <f t="shared" si="67"/>
        <v>0</v>
      </c>
      <c r="BE351" s="6">
        <f t="shared" si="67"/>
        <v>0.15631</v>
      </c>
      <c r="BF351" s="6">
        <f t="shared" si="67"/>
        <v>0.14679000000000003</v>
      </c>
      <c r="BG351" s="6">
        <f t="shared" si="67"/>
        <v>0</v>
      </c>
      <c r="BH351" s="6">
        <f t="shared" si="67"/>
        <v>0</v>
      </c>
      <c r="BI351" s="6">
        <f t="shared" si="67"/>
        <v>0</v>
      </c>
      <c r="BJ351" s="6">
        <f t="shared" si="67"/>
        <v>7.2749999999999995E-2</v>
      </c>
      <c r="BK351" s="6">
        <f t="shared" si="67"/>
        <v>0.34320000000000006</v>
      </c>
      <c r="BL351" s="6">
        <f t="shared" si="67"/>
        <v>5.4290000000000005E-2</v>
      </c>
      <c r="BM351" s="6">
        <f t="shared" si="67"/>
        <v>7.2020000000000001E-2</v>
      </c>
      <c r="BN351" s="6">
        <f t="shared" si="67"/>
        <v>5.042E-2</v>
      </c>
      <c r="BO351" s="6">
        <f t="shared" si="67"/>
        <v>9.92E-3</v>
      </c>
      <c r="BP351" s="6">
        <f t="shared" si="67"/>
        <v>0</v>
      </c>
      <c r="BQ351" s="6">
        <f t="shared" si="67"/>
        <v>0</v>
      </c>
      <c r="BR351" s="6">
        <f t="shared" si="65"/>
        <v>6.4999999999999997E-3</v>
      </c>
      <c r="BS351" s="6">
        <f t="shared" si="65"/>
        <v>1.2199999999999999E-2</v>
      </c>
      <c r="BT351" s="6">
        <f t="shared" si="65"/>
        <v>1E-3</v>
      </c>
      <c r="BU351" s="6">
        <f t="shared" si="65"/>
        <v>1.2960000000000001E-2</v>
      </c>
      <c r="BV351" s="6">
        <f t="shared" si="65"/>
        <v>0</v>
      </c>
      <c r="BW351" s="6">
        <f t="shared" si="65"/>
        <v>0</v>
      </c>
      <c r="BX351" s="6">
        <f t="shared" si="65"/>
        <v>1E-3</v>
      </c>
      <c r="BY351" s="6">
        <f t="shared" si="65"/>
        <v>9.0200000000000002E-3</v>
      </c>
      <c r="BZ351" s="6">
        <f t="shared" si="65"/>
        <v>8.974E-2</v>
      </c>
      <c r="CA351" s="6">
        <f t="shared" si="65"/>
        <v>0.67280999999999991</v>
      </c>
      <c r="CB351" s="6">
        <f t="shared" si="65"/>
        <v>0.47310000000000002</v>
      </c>
      <c r="CC351" s="6">
        <f t="shared" si="65"/>
        <v>0.34621999999999997</v>
      </c>
      <c r="CD351" s="6">
        <f t="shared" si="65"/>
        <v>4.1430000000000002E-2</v>
      </c>
      <c r="CE351" s="6">
        <f t="shared" si="65"/>
        <v>0.41888999999999998</v>
      </c>
      <c r="CF351" s="6">
        <f t="shared" si="65"/>
        <v>1.5265499999999999</v>
      </c>
      <c r="CG351" s="6">
        <f t="shared" si="65"/>
        <v>0</v>
      </c>
      <c r="CH351" s="6">
        <f t="shared" si="65"/>
        <v>0.71237000000000006</v>
      </c>
      <c r="CI351" s="6">
        <f t="shared" si="65"/>
        <v>0</v>
      </c>
      <c r="CJ351" s="6">
        <f t="shared" si="65"/>
        <v>9.1900000000000003E-3</v>
      </c>
      <c r="CK351" s="6">
        <f t="shared" si="65"/>
        <v>0</v>
      </c>
      <c r="CL351" s="6">
        <f t="shared" si="65"/>
        <v>1.7560000000000003E-2</v>
      </c>
      <c r="CM351" s="6">
        <f t="shared" si="65"/>
        <v>2.7810000000000001E-2</v>
      </c>
      <c r="CN351" s="6">
        <f t="shared" si="65"/>
        <v>1E-3</v>
      </c>
      <c r="CO351" s="6">
        <f t="shared" si="65"/>
        <v>0</v>
      </c>
      <c r="CP351" s="6">
        <f t="shared" si="65"/>
        <v>0</v>
      </c>
      <c r="CQ351" s="6">
        <f t="shared" si="65"/>
        <v>0</v>
      </c>
      <c r="CR351" s="6">
        <f t="shared" si="65"/>
        <v>1.333E-2</v>
      </c>
      <c r="CS351" s="6">
        <f t="shared" si="65"/>
        <v>7.9600000000000001E-3</v>
      </c>
      <c r="CT351" s="6">
        <f t="shared" si="65"/>
        <v>0.12564</v>
      </c>
      <c r="CU351" s="6">
        <f t="shared" si="65"/>
        <v>0.14743999999999999</v>
      </c>
      <c r="CV351" s="6">
        <f t="shared" si="65"/>
        <v>2.3980000000000001E-2</v>
      </c>
      <c r="CW351" s="6">
        <f t="shared" si="65"/>
        <v>0</v>
      </c>
      <c r="CX351" s="6">
        <f t="shared" si="65"/>
        <v>0</v>
      </c>
      <c r="CY351" s="6">
        <f t="shared" si="65"/>
        <v>2.7730000000000001E-2</v>
      </c>
      <c r="CZ351" s="6">
        <f t="shared" si="65"/>
        <v>8.5199999999999998E-3</v>
      </c>
      <c r="DA351" s="6">
        <f t="shared" si="65"/>
        <v>0.10073</v>
      </c>
      <c r="DB351" s="6">
        <f t="shared" si="65"/>
        <v>8.9999999999999993E-3</v>
      </c>
      <c r="DC351" s="6">
        <f t="shared" si="65"/>
        <v>5.1139999999999998E-2</v>
      </c>
      <c r="DD351" s="6">
        <f t="shared" si="65"/>
        <v>1E-3</v>
      </c>
      <c r="DE351" s="6">
        <f t="shared" si="65"/>
        <v>0</v>
      </c>
      <c r="DF351" s="6">
        <f t="shared" si="65"/>
        <v>0.30581000000000003</v>
      </c>
      <c r="DG351" s="6">
        <f t="shared" si="65"/>
        <v>3.6760000000000001E-2</v>
      </c>
      <c r="DH351" s="6">
        <f t="shared" si="65"/>
        <v>0</v>
      </c>
      <c r="DI351" s="6">
        <f t="shared" si="65"/>
        <v>0</v>
      </c>
      <c r="DJ351" s="6">
        <f t="shared" si="65"/>
        <v>4.3819999999999998E-2</v>
      </c>
      <c r="DK351" s="6">
        <f t="shared" si="65"/>
        <v>0.47511000000000003</v>
      </c>
      <c r="DL351" s="6">
        <f t="shared" si="65"/>
        <v>0.50529999999999997</v>
      </c>
      <c r="DM351" s="6">
        <f t="shared" si="65"/>
        <v>0.15763999999999997</v>
      </c>
      <c r="DN351" s="6">
        <f t="shared" si="65"/>
        <v>2.9530000000000001E-2</v>
      </c>
      <c r="DO351" s="6">
        <f t="shared" si="65"/>
        <v>0.19923999999999997</v>
      </c>
      <c r="DP351" s="6">
        <f t="shared" si="65"/>
        <v>8.0829999999999999E-2</v>
      </c>
      <c r="DQ351" s="6">
        <f t="shared" si="65"/>
        <v>8.9999999999999993E-3</v>
      </c>
      <c r="DR351" s="6">
        <f t="shared" si="65"/>
        <v>0.19606000000000004</v>
      </c>
      <c r="DS351" s="6">
        <f t="shared" si="65"/>
        <v>0.16925999999999999</v>
      </c>
      <c r="DT351" s="6">
        <f t="shared" si="65"/>
        <v>0.10957</v>
      </c>
      <c r="DU351" s="6">
        <f t="shared" si="65"/>
        <v>2.479E-2</v>
      </c>
      <c r="DV351" s="6">
        <f t="shared" si="65"/>
        <v>6.6400000000000001E-3</v>
      </c>
      <c r="DW351" s="6">
        <f t="shared" si="65"/>
        <v>0.18806999999999999</v>
      </c>
      <c r="DX351" s="6">
        <f t="shared" si="65"/>
        <v>0.17348</v>
      </c>
      <c r="DY351" s="6">
        <f t="shared" si="65"/>
        <v>1.924E-2</v>
      </c>
      <c r="DZ351" s="6">
        <f t="shared" si="65"/>
        <v>0.27871000000000001</v>
      </c>
      <c r="EA351" s="6">
        <f t="shared" si="65"/>
        <v>0.17363000000000001</v>
      </c>
      <c r="EB351" s="6">
        <f t="shared" si="65"/>
        <v>2.9130000000000003E-2</v>
      </c>
      <c r="EC351" s="6">
        <f t="shared" si="64"/>
        <v>1.2070000000000001E-2</v>
      </c>
      <c r="ED351" s="6">
        <f t="shared" si="63"/>
        <v>0.1333</v>
      </c>
      <c r="EE351" s="6">
        <f t="shared" si="63"/>
        <v>5.5099999999999996E-2</v>
      </c>
      <c r="EF351" s="6">
        <f t="shared" ref="EF351:GQ354" si="69">SUMIF($A$3:$A$331,$A351,EF$3:EF$331)/1000</f>
        <v>0.35155999999999998</v>
      </c>
      <c r="EG351" s="6">
        <f t="shared" si="69"/>
        <v>0.12090000000000001</v>
      </c>
      <c r="EH351" s="6">
        <f t="shared" si="69"/>
        <v>2.7539999999999999E-2</v>
      </c>
      <c r="EI351" s="6">
        <f t="shared" si="69"/>
        <v>0</v>
      </c>
      <c r="EJ351" s="6">
        <f t="shared" si="69"/>
        <v>0</v>
      </c>
      <c r="EK351" s="6">
        <f t="shared" si="69"/>
        <v>4.1610000000000001E-2</v>
      </c>
      <c r="EL351" s="6">
        <f t="shared" si="69"/>
        <v>0.30266000000000004</v>
      </c>
      <c r="EM351" s="6">
        <f t="shared" si="69"/>
        <v>0</v>
      </c>
      <c r="EN351" s="6">
        <f t="shared" si="69"/>
        <v>0</v>
      </c>
      <c r="EO351" s="6">
        <f t="shared" si="69"/>
        <v>0</v>
      </c>
      <c r="EP351" s="6">
        <f t="shared" si="69"/>
        <v>0</v>
      </c>
      <c r="EQ351" s="6">
        <f t="shared" si="69"/>
        <v>1E-3</v>
      </c>
      <c r="ER351" s="6">
        <f t="shared" si="69"/>
        <v>6.5579999999999999E-2</v>
      </c>
      <c r="ES351" s="6">
        <f t="shared" si="69"/>
        <v>0.14112999999999998</v>
      </c>
      <c r="ET351" s="6">
        <f t="shared" si="69"/>
        <v>3.9960000000000002E-2</v>
      </c>
      <c r="EU351" s="6">
        <f t="shared" si="69"/>
        <v>1E-3</v>
      </c>
      <c r="EV351" s="6">
        <f t="shared" si="69"/>
        <v>8.3499999999999998E-3</v>
      </c>
      <c r="EW351" s="6">
        <f t="shared" si="69"/>
        <v>1.239E-2</v>
      </c>
      <c r="EX351" s="6">
        <f t="shared" si="69"/>
        <v>0</v>
      </c>
      <c r="EY351" s="6">
        <f t="shared" si="69"/>
        <v>0</v>
      </c>
      <c r="EZ351" s="6">
        <f t="shared" si="69"/>
        <v>0.59209000000000001</v>
      </c>
      <c r="FA351" s="6">
        <f t="shared" si="69"/>
        <v>0.14138000000000001</v>
      </c>
      <c r="FB351" s="6">
        <f t="shared" si="69"/>
        <v>0.27688999999999997</v>
      </c>
      <c r="FC351" s="6">
        <f t="shared" si="69"/>
        <v>3.0000000000000001E-3</v>
      </c>
      <c r="FD351" s="6">
        <f t="shared" si="69"/>
        <v>0</v>
      </c>
      <c r="FE351" s="6">
        <f t="shared" si="69"/>
        <v>9.2100000000000012E-3</v>
      </c>
      <c r="FF351" s="6">
        <f t="shared" si="69"/>
        <v>0</v>
      </c>
      <c r="FG351" s="6">
        <f t="shared" si="69"/>
        <v>0</v>
      </c>
      <c r="FH351" s="6">
        <f t="shared" si="69"/>
        <v>0</v>
      </c>
      <c r="FI351" s="6">
        <f t="shared" si="69"/>
        <v>0</v>
      </c>
      <c r="FJ351" s="6">
        <f t="shared" si="69"/>
        <v>0</v>
      </c>
      <c r="FK351" s="6">
        <f t="shared" si="69"/>
        <v>0</v>
      </c>
      <c r="FL351" s="6">
        <f t="shared" si="69"/>
        <v>1E-3</v>
      </c>
      <c r="FM351" s="6">
        <f t="shared" si="69"/>
        <v>7.8730000000000008E-2</v>
      </c>
      <c r="FN351" s="6">
        <f t="shared" si="69"/>
        <v>5.0200000000000002E-2</v>
      </c>
      <c r="FO351" s="6">
        <f t="shared" si="69"/>
        <v>0</v>
      </c>
      <c r="FP351" s="6">
        <f t="shared" si="69"/>
        <v>0.24170999999999998</v>
      </c>
      <c r="FQ351" s="6">
        <f t="shared" si="69"/>
        <v>0</v>
      </c>
      <c r="FR351" s="6">
        <f t="shared" si="69"/>
        <v>0</v>
      </c>
      <c r="FS351" s="6">
        <f t="shared" si="69"/>
        <v>0</v>
      </c>
      <c r="FT351" s="6">
        <f t="shared" si="69"/>
        <v>1.8499999999999999E-2</v>
      </c>
      <c r="FU351" s="6">
        <f t="shared" si="69"/>
        <v>7.934999999999999E-2</v>
      </c>
      <c r="FV351" s="6">
        <f t="shared" si="69"/>
        <v>0</v>
      </c>
      <c r="FW351" s="6">
        <f t="shared" si="69"/>
        <v>3.424E-2</v>
      </c>
      <c r="FX351" s="6">
        <f t="shared" si="69"/>
        <v>0.25774999999999998</v>
      </c>
      <c r="FY351" s="6">
        <f t="shared" si="69"/>
        <v>4.5899999999999996E-2</v>
      </c>
      <c r="FZ351" s="6">
        <f t="shared" si="69"/>
        <v>8.2530000000000006E-2</v>
      </c>
      <c r="GA351" s="6">
        <f t="shared" si="69"/>
        <v>8.8109999999999994E-2</v>
      </c>
      <c r="GB351" s="6">
        <f t="shared" si="69"/>
        <v>0</v>
      </c>
      <c r="GC351" s="6">
        <f t="shared" si="69"/>
        <v>5.6670000000000005E-2</v>
      </c>
      <c r="GD351" s="6">
        <f t="shared" si="69"/>
        <v>0.16225999999999999</v>
      </c>
      <c r="GE351" s="6">
        <f t="shared" si="69"/>
        <v>2.7960000000000002E-2</v>
      </c>
      <c r="GF351" s="6">
        <f t="shared" si="69"/>
        <v>2.9860000000000001E-2</v>
      </c>
      <c r="GG351" s="6">
        <f t="shared" si="69"/>
        <v>0</v>
      </c>
      <c r="GH351" s="6">
        <f t="shared" si="69"/>
        <v>1.4960000000000001E-2</v>
      </c>
      <c r="GI351" s="6">
        <f t="shared" si="69"/>
        <v>5.79E-3</v>
      </c>
      <c r="GJ351" s="6">
        <f t="shared" si="69"/>
        <v>9.9299999999999999E-2</v>
      </c>
      <c r="GK351" s="6">
        <f t="shared" si="69"/>
        <v>1.6E-2</v>
      </c>
      <c r="GL351" s="6">
        <f t="shared" si="69"/>
        <v>1.7000000000000001E-2</v>
      </c>
      <c r="GM351" s="6">
        <f t="shared" si="69"/>
        <v>9.3840000000000007E-2</v>
      </c>
      <c r="GN351" s="6">
        <f t="shared" si="69"/>
        <v>1.7000000000000001E-2</v>
      </c>
      <c r="GO351" s="6">
        <f t="shared" si="69"/>
        <v>4.8300000000000001E-3</v>
      </c>
      <c r="GP351" s="6">
        <f t="shared" si="69"/>
        <v>8.7500000000000008E-3</v>
      </c>
      <c r="GQ351" s="6">
        <f t="shared" si="69"/>
        <v>2.8289999999999999E-2</v>
      </c>
      <c r="GR351" s="6">
        <f t="shared" si="68"/>
        <v>0</v>
      </c>
      <c r="GS351" s="6">
        <f t="shared" si="68"/>
        <v>2E-3</v>
      </c>
      <c r="GT351" s="6">
        <f t="shared" si="68"/>
        <v>0.5233199999999999</v>
      </c>
      <c r="GU351" s="6">
        <f t="shared" si="68"/>
        <v>0</v>
      </c>
      <c r="GV351" s="6">
        <f t="shared" si="68"/>
        <v>1.099E-2</v>
      </c>
      <c r="GW351" s="6">
        <f t="shared" si="68"/>
        <v>1E-3</v>
      </c>
      <c r="GX351" s="6">
        <f t="shared" si="68"/>
        <v>1.1970000000000001E-2</v>
      </c>
      <c r="GY351" s="6">
        <f t="shared" si="68"/>
        <v>0</v>
      </c>
      <c r="GZ351" s="6">
        <f t="shared" si="68"/>
        <v>9.5899999999999996E-3</v>
      </c>
      <c r="HA351" s="6">
        <f t="shared" si="68"/>
        <v>0</v>
      </c>
      <c r="HB351" s="6">
        <f t="shared" si="68"/>
        <v>0.13134999999999999</v>
      </c>
      <c r="HC351" s="6">
        <f t="shared" si="68"/>
        <v>3.4980000000000004E-2</v>
      </c>
      <c r="HD351" s="6">
        <f t="shared" si="68"/>
        <v>3.9199999999999999E-3</v>
      </c>
      <c r="HE351" s="6">
        <f t="shared" si="68"/>
        <v>0</v>
      </c>
      <c r="HF351" s="6">
        <f t="shared" si="68"/>
        <v>1E-3</v>
      </c>
      <c r="HG351" s="6">
        <f t="shared" si="68"/>
        <v>8.9539999999999995E-2</v>
      </c>
      <c r="HH351" s="6">
        <f t="shared" si="68"/>
        <v>2E-3</v>
      </c>
      <c r="HI351" s="6">
        <f t="shared" si="68"/>
        <v>0</v>
      </c>
      <c r="HJ351" s="6">
        <f t="shared" si="68"/>
        <v>0</v>
      </c>
      <c r="HK351" s="6">
        <f t="shared" si="68"/>
        <v>1E-3</v>
      </c>
      <c r="HL351" s="6">
        <f t="shared" si="68"/>
        <v>2.2260000000000002E-2</v>
      </c>
      <c r="HM351" s="6">
        <f t="shared" si="68"/>
        <v>0</v>
      </c>
      <c r="HN351" s="6">
        <f t="shared" si="68"/>
        <v>0</v>
      </c>
      <c r="HO351" s="6">
        <f t="shared" si="68"/>
        <v>0.13364999999999999</v>
      </c>
      <c r="HP351" s="6">
        <f t="shared" si="68"/>
        <v>0.11624999999999999</v>
      </c>
      <c r="HQ351" s="6">
        <f t="shared" si="68"/>
        <v>0</v>
      </c>
      <c r="HR351" s="6">
        <f t="shared" si="68"/>
        <v>0</v>
      </c>
      <c r="HS351" s="6">
        <f t="shared" si="68"/>
        <v>1.227E-2</v>
      </c>
      <c r="HT351" s="6">
        <f t="shared" si="68"/>
        <v>0</v>
      </c>
      <c r="HU351" s="6">
        <f t="shared" si="68"/>
        <v>1.3679999999999999E-2</v>
      </c>
      <c r="HV351" s="6">
        <f t="shared" si="68"/>
        <v>8.6069999999999994E-2</v>
      </c>
      <c r="HW351" s="6">
        <f t="shared" si="68"/>
        <v>6.769E-2</v>
      </c>
      <c r="HX351" s="6">
        <f t="shared" si="68"/>
        <v>0</v>
      </c>
      <c r="HY351" s="6">
        <f t="shared" si="68"/>
        <v>1.0189999999999999E-2</v>
      </c>
      <c r="HZ351" s="6">
        <f t="shared" si="68"/>
        <v>1.652E-2</v>
      </c>
      <c r="IA351" s="6">
        <f t="shared" si="68"/>
        <v>1.0880000000000001E-2</v>
      </c>
      <c r="IB351" s="6">
        <f t="shared" si="68"/>
        <v>1E-3</v>
      </c>
      <c r="IC351" s="6">
        <f t="shared" si="68"/>
        <v>1.7869999999999997E-2</v>
      </c>
      <c r="ID351" s="6">
        <f t="shared" si="68"/>
        <v>0.33401999999999998</v>
      </c>
      <c r="IE351" s="26">
        <f t="shared" si="59"/>
        <v>17.239289999999997</v>
      </c>
      <c r="IF351" s="27">
        <f t="shared" si="60"/>
        <v>8.4654099999999985</v>
      </c>
      <c r="IG351" s="27">
        <f t="shared" si="61"/>
        <v>8.7738799999999983</v>
      </c>
      <c r="IH351" s="30">
        <f t="shared" si="68"/>
        <v>13.308695200000006</v>
      </c>
      <c r="II351" s="30">
        <f t="shared" si="68"/>
        <v>6.9134552000000022</v>
      </c>
      <c r="IJ351" s="30">
        <f t="shared" si="68"/>
        <v>6.3952400000000038</v>
      </c>
    </row>
    <row r="352" spans="1:244" s="4" customFormat="1" x14ac:dyDescent="0.2">
      <c r="A352" s="4" t="s">
        <v>156</v>
      </c>
      <c r="E352" s="6">
        <f t="shared" si="58"/>
        <v>1.2600000000000001E-3</v>
      </c>
      <c r="F352" s="6">
        <f t="shared" si="67"/>
        <v>3.0619999999999998E-2</v>
      </c>
      <c r="G352" s="6">
        <f t="shared" si="67"/>
        <v>2.1950000000000001E-2</v>
      </c>
      <c r="H352" s="6">
        <f t="shared" si="67"/>
        <v>0</v>
      </c>
      <c r="I352" s="6">
        <f t="shared" si="67"/>
        <v>3.9570100000000004</v>
      </c>
      <c r="J352" s="6">
        <f t="shared" si="67"/>
        <v>2.1299999999999999E-3</v>
      </c>
      <c r="K352" s="6">
        <f t="shared" si="67"/>
        <v>2.2929999999999999E-2</v>
      </c>
      <c r="L352" s="6">
        <f t="shared" si="67"/>
        <v>0.12129</v>
      </c>
      <c r="M352" s="6">
        <f t="shared" si="67"/>
        <v>0.6020399999999998</v>
      </c>
      <c r="N352" s="6">
        <f t="shared" si="67"/>
        <v>0.13366999999999998</v>
      </c>
      <c r="O352" s="6">
        <f t="shared" si="67"/>
        <v>1.37283</v>
      </c>
      <c r="P352" s="6">
        <f t="shared" si="67"/>
        <v>0.66792000000000007</v>
      </c>
      <c r="Q352" s="6">
        <f t="shared" si="67"/>
        <v>5.8330000000000007E-2</v>
      </c>
      <c r="R352" s="6">
        <f t="shared" si="67"/>
        <v>0.193</v>
      </c>
      <c r="S352" s="6">
        <f t="shared" si="67"/>
        <v>0</v>
      </c>
      <c r="T352" s="6">
        <f t="shared" si="67"/>
        <v>1.7780000000000001E-2</v>
      </c>
      <c r="U352" s="6">
        <f t="shared" si="67"/>
        <v>1.0800000000000001E-2</v>
      </c>
      <c r="V352" s="6">
        <f t="shared" si="67"/>
        <v>0.19155</v>
      </c>
      <c r="W352" s="6">
        <f t="shared" si="67"/>
        <v>0.19083999999999998</v>
      </c>
      <c r="X352" s="6">
        <f t="shared" si="67"/>
        <v>1.0281400000000001</v>
      </c>
      <c r="Y352" s="6">
        <f t="shared" si="67"/>
        <v>1.486E-2</v>
      </c>
      <c r="Z352" s="6">
        <f t="shared" si="67"/>
        <v>0.19267000000000001</v>
      </c>
      <c r="AA352" s="6">
        <f t="shared" si="67"/>
        <v>0.25322</v>
      </c>
      <c r="AB352" s="6">
        <f t="shared" si="67"/>
        <v>2.3E-3</v>
      </c>
      <c r="AC352" s="6">
        <f t="shared" si="67"/>
        <v>0.10333000000000001</v>
      </c>
      <c r="AD352" s="6">
        <f t="shared" si="67"/>
        <v>0.87726000000000004</v>
      </c>
      <c r="AE352" s="6">
        <f t="shared" si="67"/>
        <v>0</v>
      </c>
      <c r="AF352" s="6">
        <f t="shared" si="67"/>
        <v>0.54488000000000003</v>
      </c>
      <c r="AG352" s="6">
        <f t="shared" si="67"/>
        <v>0.84948999999999986</v>
      </c>
      <c r="AH352" s="6">
        <f t="shared" si="67"/>
        <v>4.0000000000000001E-3</v>
      </c>
      <c r="AI352" s="6">
        <f t="shared" si="67"/>
        <v>6.3730000000000009E-2</v>
      </c>
      <c r="AJ352" s="6">
        <f t="shared" si="67"/>
        <v>0.32010999999999995</v>
      </c>
      <c r="AK352" s="6">
        <f t="shared" si="67"/>
        <v>0</v>
      </c>
      <c r="AL352" s="6">
        <f t="shared" si="67"/>
        <v>1.0561800000000001</v>
      </c>
      <c r="AM352" s="6">
        <f t="shared" si="67"/>
        <v>3.4340000000000002E-2</v>
      </c>
      <c r="AN352" s="6">
        <f t="shared" si="67"/>
        <v>0.34357000000000004</v>
      </c>
      <c r="AO352" s="6">
        <f t="shared" si="67"/>
        <v>0.12722</v>
      </c>
      <c r="AP352" s="6">
        <f t="shared" si="67"/>
        <v>0.14593999999999999</v>
      </c>
      <c r="AQ352" s="6">
        <f t="shared" si="67"/>
        <v>0.21940999999999999</v>
      </c>
      <c r="AR352" s="6">
        <f t="shared" si="67"/>
        <v>0.77460999999999991</v>
      </c>
      <c r="AS352" s="6">
        <f t="shared" si="67"/>
        <v>5.1299999999999998E-2</v>
      </c>
      <c r="AT352" s="6">
        <f t="shared" si="67"/>
        <v>4.2090000000000002E-2</v>
      </c>
      <c r="AU352" s="6">
        <f t="shared" si="67"/>
        <v>10.295789999999998</v>
      </c>
      <c r="AV352" s="6">
        <f t="shared" si="67"/>
        <v>0.13326999999999997</v>
      </c>
      <c r="AW352" s="6">
        <f t="shared" si="67"/>
        <v>7.5899999999999995E-3</v>
      </c>
      <c r="AX352" s="6">
        <f t="shared" si="67"/>
        <v>8.1230000000000011E-2</v>
      </c>
      <c r="AY352" s="6">
        <f t="shared" si="67"/>
        <v>0.52958000000000005</v>
      </c>
      <c r="AZ352" s="6">
        <f t="shared" si="67"/>
        <v>9.8849999999999993E-2</v>
      </c>
      <c r="BA352" s="6">
        <f t="shared" si="67"/>
        <v>4.6939999999999996E-2</v>
      </c>
      <c r="BB352" s="6">
        <f t="shared" si="67"/>
        <v>5.4060000000000004E-2</v>
      </c>
      <c r="BC352" s="6">
        <f t="shared" si="67"/>
        <v>0.14373</v>
      </c>
      <c r="BD352" s="6">
        <f t="shared" si="67"/>
        <v>7.1709999999999996E-2</v>
      </c>
      <c r="BE352" s="6">
        <f t="shared" si="67"/>
        <v>0.22386999999999999</v>
      </c>
      <c r="BF352" s="6">
        <f t="shared" si="67"/>
        <v>1.5536699999999999</v>
      </c>
      <c r="BG352" s="6">
        <f t="shared" si="67"/>
        <v>5.4609999999999999E-2</v>
      </c>
      <c r="BH352" s="6">
        <f t="shared" si="67"/>
        <v>4.3200000000000002E-2</v>
      </c>
      <c r="BI352" s="6">
        <f t="shared" si="67"/>
        <v>0</v>
      </c>
      <c r="BJ352" s="6">
        <f t="shared" si="67"/>
        <v>0.26268000000000002</v>
      </c>
      <c r="BK352" s="6">
        <f t="shared" si="67"/>
        <v>3.8125800000000005</v>
      </c>
      <c r="BL352" s="6">
        <f t="shared" si="67"/>
        <v>0.93768000000000018</v>
      </c>
      <c r="BM352" s="6">
        <f t="shared" si="67"/>
        <v>0.41350000000000009</v>
      </c>
      <c r="BN352" s="6">
        <f t="shared" si="67"/>
        <v>0.77395999999999987</v>
      </c>
      <c r="BO352" s="6">
        <f t="shared" si="67"/>
        <v>0.10241999999999998</v>
      </c>
      <c r="BP352" s="6">
        <f t="shared" si="67"/>
        <v>6.7470000000000002E-2</v>
      </c>
      <c r="BQ352" s="6">
        <f t="shared" si="67"/>
        <v>1.157E-2</v>
      </c>
      <c r="BR352" s="6">
        <f t="shared" si="65"/>
        <v>0.18078999999999998</v>
      </c>
      <c r="BS352" s="6">
        <f t="shared" si="65"/>
        <v>2.6890000000000001E-2</v>
      </c>
      <c r="BT352" s="6">
        <f t="shared" si="65"/>
        <v>8.7500000000000008E-3</v>
      </c>
      <c r="BU352" s="6">
        <f t="shared" si="65"/>
        <v>0.61647000000000007</v>
      </c>
      <c r="BV352" s="6">
        <f t="shared" si="65"/>
        <v>5.0000000000000001E-3</v>
      </c>
      <c r="BW352" s="6">
        <f t="shared" si="65"/>
        <v>2.9940000000000001E-2</v>
      </c>
      <c r="BX352" s="6">
        <f t="shared" si="65"/>
        <v>4.8100000000000009E-3</v>
      </c>
      <c r="BY352" s="6">
        <f t="shared" si="65"/>
        <v>0.33567000000000002</v>
      </c>
      <c r="BZ352" s="6">
        <f t="shared" si="65"/>
        <v>0.46975</v>
      </c>
      <c r="CA352" s="6">
        <f t="shared" si="65"/>
        <v>3.7984</v>
      </c>
      <c r="CB352" s="6">
        <f t="shared" si="65"/>
        <v>5.7000200000000012</v>
      </c>
      <c r="CC352" s="6">
        <f t="shared" si="65"/>
        <v>2.4787400000000002</v>
      </c>
      <c r="CD352" s="6">
        <f t="shared" si="65"/>
        <v>0.45027999999999996</v>
      </c>
      <c r="CE352" s="6">
        <f t="shared" si="65"/>
        <v>3.2948200000000001</v>
      </c>
      <c r="CF352" s="6">
        <f t="shared" si="65"/>
        <v>3.5706800000000003</v>
      </c>
      <c r="CG352" s="6">
        <f t="shared" si="65"/>
        <v>0.10421000000000002</v>
      </c>
      <c r="CH352" s="6">
        <f t="shared" si="65"/>
        <v>0.99078000000000022</v>
      </c>
      <c r="CI352" s="6">
        <f t="shared" si="65"/>
        <v>2.4E-2</v>
      </c>
      <c r="CJ352" s="6">
        <f t="shared" si="65"/>
        <v>1E-3</v>
      </c>
      <c r="CK352" s="6">
        <f t="shared" si="65"/>
        <v>1.345E-2</v>
      </c>
      <c r="CL352" s="6">
        <f t="shared" si="65"/>
        <v>0.16165000000000002</v>
      </c>
      <c r="CM352" s="6">
        <f t="shared" si="65"/>
        <v>0.38236999999999999</v>
      </c>
      <c r="CN352" s="6">
        <f t="shared" si="65"/>
        <v>4.6030000000000001E-2</v>
      </c>
      <c r="CO352" s="6">
        <f t="shared" si="65"/>
        <v>1.0919999999999999E-2</v>
      </c>
      <c r="CP352" s="6">
        <f t="shared" si="65"/>
        <v>3.1480000000000001E-2</v>
      </c>
      <c r="CQ352" s="6">
        <f t="shared" si="65"/>
        <v>6.0000000000000001E-3</v>
      </c>
      <c r="CR352" s="6">
        <f t="shared" si="65"/>
        <v>0.36720000000000003</v>
      </c>
      <c r="CS352" s="6">
        <f t="shared" si="65"/>
        <v>0.15462000000000001</v>
      </c>
      <c r="CT352" s="6">
        <f t="shared" si="65"/>
        <v>1.9522400000000002</v>
      </c>
      <c r="CU352" s="6">
        <f t="shared" si="65"/>
        <v>1.0231600000000001</v>
      </c>
      <c r="CV352" s="6">
        <f t="shared" si="65"/>
        <v>0.21365999999999996</v>
      </c>
      <c r="CW352" s="6">
        <f t="shared" si="65"/>
        <v>0.27190000000000003</v>
      </c>
      <c r="CX352" s="6">
        <f t="shared" si="65"/>
        <v>2.4059999999999998E-2</v>
      </c>
      <c r="CY352" s="6">
        <f t="shared" si="65"/>
        <v>0.39951999999999999</v>
      </c>
      <c r="CZ352" s="6">
        <f t="shared" si="65"/>
        <v>0.19103999999999999</v>
      </c>
      <c r="DA352" s="6">
        <f t="shared" si="65"/>
        <v>0.17775000000000002</v>
      </c>
      <c r="DB352" s="6">
        <f t="shared" si="65"/>
        <v>0.11443</v>
      </c>
      <c r="DC352" s="6">
        <f t="shared" si="65"/>
        <v>0.16961000000000001</v>
      </c>
      <c r="DD352" s="6">
        <f t="shared" si="65"/>
        <v>4.5799999999999999E-3</v>
      </c>
      <c r="DE352" s="6">
        <f t="shared" si="65"/>
        <v>6.2049999999999994E-2</v>
      </c>
      <c r="DF352" s="6">
        <f t="shared" si="65"/>
        <v>2.574349999999999</v>
      </c>
      <c r="DG352" s="6">
        <f t="shared" si="65"/>
        <v>0.39387</v>
      </c>
      <c r="DH352" s="6">
        <f t="shared" si="65"/>
        <v>0</v>
      </c>
      <c r="DI352" s="6">
        <f t="shared" si="65"/>
        <v>1.5869999999999999E-2</v>
      </c>
      <c r="DJ352" s="6">
        <f t="shared" si="65"/>
        <v>0.31590000000000001</v>
      </c>
      <c r="DK352" s="6">
        <f t="shared" si="65"/>
        <v>4.6550700000000003</v>
      </c>
      <c r="DL352" s="6">
        <f t="shared" si="65"/>
        <v>3.2749500000000005</v>
      </c>
      <c r="DM352" s="6">
        <f t="shared" si="65"/>
        <v>0.60515999999999992</v>
      </c>
      <c r="DN352" s="6">
        <f t="shared" si="65"/>
        <v>1.1155500000000003</v>
      </c>
      <c r="DO352" s="6">
        <f t="shared" si="65"/>
        <v>2.3457999999999997</v>
      </c>
      <c r="DP352" s="6">
        <f t="shared" si="65"/>
        <v>0.71393999999999991</v>
      </c>
      <c r="DQ352" s="6">
        <f t="shared" si="65"/>
        <v>0.14681</v>
      </c>
      <c r="DR352" s="6">
        <f t="shared" si="65"/>
        <v>2.7347199999999998</v>
      </c>
      <c r="DS352" s="6">
        <f t="shared" si="65"/>
        <v>0.15517</v>
      </c>
      <c r="DT352" s="6">
        <f t="shared" si="65"/>
        <v>1.9531200000000002</v>
      </c>
      <c r="DU352" s="6">
        <f t="shared" si="65"/>
        <v>1.5305899999999999</v>
      </c>
      <c r="DV352" s="6">
        <f t="shared" si="65"/>
        <v>0.46717000000000009</v>
      </c>
      <c r="DW352" s="6">
        <f t="shared" si="65"/>
        <v>1.8353200000000001</v>
      </c>
      <c r="DX352" s="6">
        <f t="shared" si="65"/>
        <v>3.4159899999999994</v>
      </c>
      <c r="DY352" s="6">
        <f t="shared" si="65"/>
        <v>0.49657000000000007</v>
      </c>
      <c r="DZ352" s="6">
        <f t="shared" si="65"/>
        <v>4.6349600000000022</v>
      </c>
      <c r="EA352" s="6">
        <f t="shared" si="65"/>
        <v>1.6485999999999996</v>
      </c>
      <c r="EB352" s="6">
        <f t="shared" si="65"/>
        <v>0.4698</v>
      </c>
      <c r="EC352" s="6">
        <f t="shared" si="64"/>
        <v>0.31319000000000002</v>
      </c>
      <c r="ED352" s="6">
        <f t="shared" ref="ED352:GO355" si="70">SUMIF($A$3:$A$331,$A352,ED$3:ED$331)/1000</f>
        <v>1.7748199999999998</v>
      </c>
      <c r="EE352" s="6">
        <f t="shared" si="70"/>
        <v>0.89021000000000017</v>
      </c>
      <c r="EF352" s="6">
        <f t="shared" si="70"/>
        <v>4.5399999999999991</v>
      </c>
      <c r="EG352" s="6">
        <f t="shared" si="70"/>
        <v>0.87372000000000005</v>
      </c>
      <c r="EH352" s="6">
        <f t="shared" si="70"/>
        <v>0.38623999999999997</v>
      </c>
      <c r="EI352" s="6">
        <f t="shared" si="70"/>
        <v>1.4999999999999999E-2</v>
      </c>
      <c r="EJ352" s="6">
        <f t="shared" si="70"/>
        <v>9.9100000000000004E-3</v>
      </c>
      <c r="EK352" s="6">
        <f t="shared" si="70"/>
        <v>0.84435000000000016</v>
      </c>
      <c r="EL352" s="6">
        <f t="shared" si="70"/>
        <v>3.2349999999999994</v>
      </c>
      <c r="EM352" s="6">
        <f t="shared" si="70"/>
        <v>0</v>
      </c>
      <c r="EN352" s="6">
        <f t="shared" si="70"/>
        <v>0</v>
      </c>
      <c r="EO352" s="6">
        <f t="shared" si="70"/>
        <v>8.9999999999999993E-3</v>
      </c>
      <c r="EP352" s="6">
        <f t="shared" si="70"/>
        <v>0</v>
      </c>
      <c r="EQ352" s="6">
        <f t="shared" si="70"/>
        <v>4.2500000000000003E-3</v>
      </c>
      <c r="ER352" s="6">
        <f t="shared" si="70"/>
        <v>0.28333999999999998</v>
      </c>
      <c r="ES352" s="6">
        <f t="shared" si="70"/>
        <v>6.5388700000000002</v>
      </c>
      <c r="ET352" s="6">
        <f t="shared" si="70"/>
        <v>0.81582000000000021</v>
      </c>
      <c r="EU352" s="6">
        <f t="shared" si="70"/>
        <v>0.13999</v>
      </c>
      <c r="EV352" s="6">
        <f t="shared" si="70"/>
        <v>0.69442999999999999</v>
      </c>
      <c r="EW352" s="6">
        <f t="shared" si="70"/>
        <v>0.11890999999999999</v>
      </c>
      <c r="EX352" s="6">
        <f t="shared" si="70"/>
        <v>2.7370000000000002E-2</v>
      </c>
      <c r="EY352" s="6">
        <f t="shared" si="70"/>
        <v>1.25E-3</v>
      </c>
      <c r="EZ352" s="6">
        <f t="shared" si="70"/>
        <v>6.80389</v>
      </c>
      <c r="FA352" s="6">
        <f t="shared" si="70"/>
        <v>0.86489000000000005</v>
      </c>
      <c r="FB352" s="6">
        <f t="shared" si="70"/>
        <v>2.8951599999999997</v>
      </c>
      <c r="FC352" s="6">
        <f t="shared" si="70"/>
        <v>0.60512999999999995</v>
      </c>
      <c r="FD352" s="6">
        <f t="shared" si="70"/>
        <v>4.8350000000000004E-2</v>
      </c>
      <c r="FE352" s="6">
        <f t="shared" si="70"/>
        <v>9.7979999999999984E-2</v>
      </c>
      <c r="FF352" s="6">
        <f t="shared" si="70"/>
        <v>1.2999999999999999E-2</v>
      </c>
      <c r="FG352" s="6">
        <f t="shared" si="70"/>
        <v>8.1900000000000011E-3</v>
      </c>
      <c r="FH352" s="6">
        <f t="shared" si="70"/>
        <v>2.0590000000000001E-2</v>
      </c>
      <c r="FI352" s="6">
        <f t="shared" si="70"/>
        <v>0.28806999999999999</v>
      </c>
      <c r="FJ352" s="6">
        <f t="shared" si="70"/>
        <v>0</v>
      </c>
      <c r="FK352" s="6">
        <f t="shared" si="70"/>
        <v>1E-3</v>
      </c>
      <c r="FL352" s="6">
        <f t="shared" si="70"/>
        <v>0.10185</v>
      </c>
      <c r="FM352" s="6">
        <f t="shared" si="70"/>
        <v>2.9061899999999996</v>
      </c>
      <c r="FN352" s="6">
        <f t="shared" si="70"/>
        <v>1.2892999999999999</v>
      </c>
      <c r="FO352" s="6">
        <f t="shared" si="70"/>
        <v>2.0169999999999997E-2</v>
      </c>
      <c r="FP352" s="6">
        <f t="shared" si="70"/>
        <v>4.7218800000000014</v>
      </c>
      <c r="FQ352" s="6">
        <f t="shared" si="70"/>
        <v>1.9729999999999998E-2</v>
      </c>
      <c r="FR352" s="6">
        <f t="shared" si="70"/>
        <v>0.13134999999999999</v>
      </c>
      <c r="FS352" s="6">
        <f t="shared" si="70"/>
        <v>0.15259999999999999</v>
      </c>
      <c r="FT352" s="6">
        <f t="shared" si="70"/>
        <v>0.33172999999999997</v>
      </c>
      <c r="FU352" s="6">
        <f t="shared" si="70"/>
        <v>1.1874800000000001</v>
      </c>
      <c r="FV352" s="6">
        <f t="shared" si="70"/>
        <v>1.967E-2</v>
      </c>
      <c r="FW352" s="6">
        <f t="shared" si="70"/>
        <v>0.33274000000000004</v>
      </c>
      <c r="FX352" s="6">
        <f t="shared" si="70"/>
        <v>2.9515100000000012</v>
      </c>
      <c r="FY352" s="6">
        <f t="shared" si="70"/>
        <v>0.82635000000000014</v>
      </c>
      <c r="FZ352" s="6">
        <f t="shared" si="70"/>
        <v>1.8898200000000001</v>
      </c>
      <c r="GA352" s="6">
        <f t="shared" si="70"/>
        <v>2.8790800000000001</v>
      </c>
      <c r="GB352" s="6">
        <f t="shared" si="70"/>
        <v>0.18908999999999998</v>
      </c>
      <c r="GC352" s="6">
        <f t="shared" si="70"/>
        <v>1.1305800000000001</v>
      </c>
      <c r="GD352" s="6">
        <f t="shared" si="70"/>
        <v>2.0769299999999999</v>
      </c>
      <c r="GE352" s="6">
        <f t="shared" si="70"/>
        <v>0.36323000000000005</v>
      </c>
      <c r="GF352" s="6">
        <f t="shared" si="70"/>
        <v>0.67060999999999993</v>
      </c>
      <c r="GG352" s="6">
        <f t="shared" si="70"/>
        <v>0.01</v>
      </c>
      <c r="GH352" s="6">
        <f t="shared" si="70"/>
        <v>0.41995999999999994</v>
      </c>
      <c r="GI352" s="6">
        <f t="shared" si="70"/>
        <v>5.9729999999999998E-2</v>
      </c>
      <c r="GJ352" s="6">
        <f t="shared" si="70"/>
        <v>0.95421999999999996</v>
      </c>
      <c r="GK352" s="6">
        <f t="shared" si="70"/>
        <v>0.18841999999999998</v>
      </c>
      <c r="GL352" s="6">
        <f t="shared" si="70"/>
        <v>0.20097999999999999</v>
      </c>
      <c r="GM352" s="6">
        <f t="shared" si="70"/>
        <v>1.5514300000000005</v>
      </c>
      <c r="GN352" s="6">
        <f t="shared" si="70"/>
        <v>0.19852</v>
      </c>
      <c r="GO352" s="6">
        <f t="shared" si="70"/>
        <v>7.8020000000000006E-2</v>
      </c>
      <c r="GP352" s="6">
        <f t="shared" si="69"/>
        <v>5.4200000000000005E-2</v>
      </c>
      <c r="GQ352" s="6">
        <f t="shared" si="69"/>
        <v>0.16619999999999999</v>
      </c>
      <c r="GR352" s="6">
        <f t="shared" si="68"/>
        <v>1.6250000000000001E-2</v>
      </c>
      <c r="GS352" s="6">
        <f t="shared" si="68"/>
        <v>9.5140000000000002E-2</v>
      </c>
      <c r="GT352" s="6">
        <f t="shared" si="68"/>
        <v>5.7376200000000006</v>
      </c>
      <c r="GU352" s="6">
        <f t="shared" si="68"/>
        <v>0</v>
      </c>
      <c r="GV352" s="6">
        <f t="shared" si="68"/>
        <v>0.18342000000000003</v>
      </c>
      <c r="GW352" s="6">
        <f t="shared" si="68"/>
        <v>3.322E-2</v>
      </c>
      <c r="GX352" s="6">
        <f t="shared" si="68"/>
        <v>0.29335999999999995</v>
      </c>
      <c r="GY352" s="6">
        <f t="shared" si="68"/>
        <v>5.3089999999999998E-2</v>
      </c>
      <c r="GZ352" s="6">
        <f t="shared" si="68"/>
        <v>6.0130000000000003E-2</v>
      </c>
      <c r="HA352" s="6">
        <f t="shared" si="68"/>
        <v>4.6019999999999998E-2</v>
      </c>
      <c r="HB352" s="6">
        <f t="shared" si="68"/>
        <v>5.2704400000000007</v>
      </c>
      <c r="HC352" s="6">
        <f t="shared" si="68"/>
        <v>0.43236999999999992</v>
      </c>
      <c r="HD352" s="6">
        <f t="shared" si="68"/>
        <v>0.46755000000000002</v>
      </c>
      <c r="HE352" s="6">
        <f t="shared" si="68"/>
        <v>2.5420000000000002E-2</v>
      </c>
      <c r="HF352" s="6">
        <f t="shared" si="68"/>
        <v>9.0810000000000002E-2</v>
      </c>
      <c r="HG352" s="6">
        <f t="shared" si="68"/>
        <v>1.4478199999999999</v>
      </c>
      <c r="HH352" s="6">
        <f t="shared" si="68"/>
        <v>3.1630000000000005E-2</v>
      </c>
      <c r="HI352" s="6">
        <f t="shared" si="68"/>
        <v>0.18139</v>
      </c>
      <c r="HJ352" s="6">
        <f t="shared" si="68"/>
        <v>6.6530000000000006E-2</v>
      </c>
      <c r="HK352" s="6">
        <f t="shared" si="68"/>
        <v>4.9199999999999999E-3</v>
      </c>
      <c r="HL352" s="6">
        <f t="shared" si="68"/>
        <v>0.67982999999999993</v>
      </c>
      <c r="HM352" s="6">
        <f t="shared" si="68"/>
        <v>1.5069999999999998E-2</v>
      </c>
      <c r="HN352" s="6">
        <f t="shared" si="68"/>
        <v>1.45106</v>
      </c>
      <c r="HO352" s="6">
        <f t="shared" si="68"/>
        <v>2.8201199999999993</v>
      </c>
      <c r="HP352" s="6">
        <f t="shared" si="68"/>
        <v>0.99084000000000005</v>
      </c>
      <c r="HQ352" s="6">
        <f t="shared" si="68"/>
        <v>0.42618</v>
      </c>
      <c r="HR352" s="6">
        <f t="shared" si="68"/>
        <v>6.4329999999999998E-2</v>
      </c>
      <c r="HS352" s="6">
        <f t="shared" si="68"/>
        <v>3.3240700000000007</v>
      </c>
      <c r="HT352" s="6">
        <f t="shared" si="68"/>
        <v>0.39646000000000003</v>
      </c>
      <c r="HU352" s="6">
        <f t="shared" si="68"/>
        <v>0.15789</v>
      </c>
      <c r="HV352" s="6">
        <f t="shared" si="68"/>
        <v>0.39184000000000002</v>
      </c>
      <c r="HW352" s="6">
        <f t="shared" si="68"/>
        <v>0.56818999999999997</v>
      </c>
      <c r="HX352" s="6">
        <f t="shared" si="68"/>
        <v>0.01</v>
      </c>
      <c r="HY352" s="6">
        <f t="shared" si="68"/>
        <v>0.35864999999999991</v>
      </c>
      <c r="HZ352" s="6">
        <f t="shared" si="68"/>
        <v>1.4201599999999999</v>
      </c>
      <c r="IA352" s="6">
        <f t="shared" si="68"/>
        <v>0.17763999999999999</v>
      </c>
      <c r="IB352" s="6">
        <f t="shared" si="68"/>
        <v>8.8249999999999995E-2</v>
      </c>
      <c r="IC352" s="6">
        <f t="shared" si="68"/>
        <v>0.26843</v>
      </c>
      <c r="ID352" s="6">
        <f t="shared" si="68"/>
        <v>3.9935900000000002</v>
      </c>
      <c r="IE352" s="26">
        <f t="shared" si="59"/>
        <v>191.1077800000001</v>
      </c>
      <c r="IF352" s="27">
        <f t="shared" si="60"/>
        <v>62.117400000000011</v>
      </c>
      <c r="IG352" s="27">
        <f t="shared" si="61"/>
        <v>128.9903800000001</v>
      </c>
      <c r="IH352" s="30">
        <f t="shared" si="68"/>
        <v>153.94788960000005</v>
      </c>
      <c r="II352" s="30">
        <f t="shared" si="68"/>
        <v>53.801385599999996</v>
      </c>
      <c r="IJ352" s="30">
        <f t="shared" si="68"/>
        <v>100.14650399999995</v>
      </c>
    </row>
    <row r="353" spans="1:246" s="4" customFormat="1" x14ac:dyDescent="0.2">
      <c r="A353" s="4" t="s">
        <v>200</v>
      </c>
      <c r="E353" s="6">
        <f t="shared" si="58"/>
        <v>2.0800000000000003E-3</v>
      </c>
      <c r="F353" s="6">
        <f t="shared" si="67"/>
        <v>0.18043999999999996</v>
      </c>
      <c r="G353" s="6">
        <f t="shared" si="67"/>
        <v>5.0000000000000001E-3</v>
      </c>
      <c r="H353" s="6">
        <f t="shared" si="67"/>
        <v>0</v>
      </c>
      <c r="I353" s="6">
        <f t="shared" si="67"/>
        <v>0.71032000000000006</v>
      </c>
      <c r="J353" s="6">
        <f t="shared" si="67"/>
        <v>4.8189999999999997E-2</v>
      </c>
      <c r="K353" s="6">
        <f t="shared" si="67"/>
        <v>0.94490999999999981</v>
      </c>
      <c r="L353" s="6">
        <f t="shared" si="67"/>
        <v>3.98E-3</v>
      </c>
      <c r="M353" s="6">
        <f t="shared" si="67"/>
        <v>0.89076999999999984</v>
      </c>
      <c r="N353" s="6">
        <f t="shared" si="67"/>
        <v>6.7760000000000001E-2</v>
      </c>
      <c r="O353" s="6">
        <f t="shared" si="67"/>
        <v>2.4306300000000007</v>
      </c>
      <c r="P353" s="6">
        <f t="shared" si="67"/>
        <v>1.7243200000000001</v>
      </c>
      <c r="Q353" s="6">
        <f t="shared" si="67"/>
        <v>6.9750000000000006E-2</v>
      </c>
      <c r="R353" s="6">
        <f t="shared" si="67"/>
        <v>0.5603999999999999</v>
      </c>
      <c r="S353" s="6">
        <f t="shared" si="67"/>
        <v>1.1723599999999998</v>
      </c>
      <c r="T353" s="6">
        <f t="shared" si="67"/>
        <v>9.5069999999999988E-2</v>
      </c>
      <c r="U353" s="6">
        <f t="shared" si="67"/>
        <v>4.0000000000000001E-3</v>
      </c>
      <c r="V353" s="6">
        <f t="shared" si="67"/>
        <v>0.13923999999999997</v>
      </c>
      <c r="W353" s="6">
        <f t="shared" si="67"/>
        <v>0.37121999999999994</v>
      </c>
      <c r="X353" s="6">
        <f t="shared" si="67"/>
        <v>2.799100000000001</v>
      </c>
      <c r="Y353" s="6">
        <f t="shared" si="67"/>
        <v>4.3299999999999998E-2</v>
      </c>
      <c r="Z353" s="6">
        <f t="shared" si="67"/>
        <v>0.29655999999999993</v>
      </c>
      <c r="AA353" s="6">
        <f t="shared" si="67"/>
        <v>0.62808000000000008</v>
      </c>
      <c r="AB353" s="6">
        <f t="shared" si="67"/>
        <v>0.28669</v>
      </c>
      <c r="AC353" s="6">
        <f t="shared" si="67"/>
        <v>0.2424</v>
      </c>
      <c r="AD353" s="6">
        <f t="shared" si="67"/>
        <v>0.84835000000000005</v>
      </c>
      <c r="AE353" s="6">
        <f t="shared" si="67"/>
        <v>1.5339999999999999E-2</v>
      </c>
      <c r="AF353" s="6">
        <f t="shared" si="67"/>
        <v>1.0490300000000001</v>
      </c>
      <c r="AG353" s="6">
        <f t="shared" si="67"/>
        <v>1.9761300000000004</v>
      </c>
      <c r="AH353" s="6">
        <f t="shared" si="67"/>
        <v>2.027E-2</v>
      </c>
      <c r="AI353" s="6">
        <f t="shared" si="67"/>
        <v>0.11253000000000001</v>
      </c>
      <c r="AJ353" s="6">
        <f t="shared" si="67"/>
        <v>0.87474999999999992</v>
      </c>
      <c r="AK353" s="6">
        <f t="shared" si="67"/>
        <v>9.5639999999999989E-2</v>
      </c>
      <c r="AL353" s="6">
        <f t="shared" si="67"/>
        <v>1.2663</v>
      </c>
      <c r="AM353" s="6">
        <f t="shared" si="67"/>
        <v>0.95124999999999993</v>
      </c>
      <c r="AN353" s="6">
        <f t="shared" si="67"/>
        <v>0.56203000000000025</v>
      </c>
      <c r="AO353" s="6">
        <f t="shared" si="67"/>
        <v>4.2300000000000003E-3</v>
      </c>
      <c r="AP353" s="6">
        <f t="shared" si="67"/>
        <v>0.74041999999999997</v>
      </c>
      <c r="AQ353" s="6">
        <f t="shared" si="67"/>
        <v>0.66498000000000002</v>
      </c>
      <c r="AR353" s="6">
        <f t="shared" si="67"/>
        <v>3.2360200000000003</v>
      </c>
      <c r="AS353" s="6">
        <f t="shared" si="67"/>
        <v>0.16506999999999999</v>
      </c>
      <c r="AT353" s="6">
        <f t="shared" si="67"/>
        <v>0</v>
      </c>
      <c r="AU353" s="6">
        <f t="shared" si="67"/>
        <v>1.3577199999999998</v>
      </c>
      <c r="AV353" s="6">
        <f t="shared" si="67"/>
        <v>1.8560000000000004E-2</v>
      </c>
      <c r="AW353" s="6">
        <f t="shared" si="67"/>
        <v>2.9600000000000001E-2</v>
      </c>
      <c r="AX353" s="6">
        <f t="shared" si="67"/>
        <v>0.14304</v>
      </c>
      <c r="AY353" s="6">
        <f t="shared" si="67"/>
        <v>0.21538999999999997</v>
      </c>
      <c r="AZ353" s="6">
        <f t="shared" si="67"/>
        <v>0.10553</v>
      </c>
      <c r="BA353" s="6">
        <f t="shared" si="67"/>
        <v>7.8530000000000016E-2</v>
      </c>
      <c r="BB353" s="6">
        <f t="shared" si="67"/>
        <v>0.16349</v>
      </c>
      <c r="BC353" s="6">
        <f t="shared" si="67"/>
        <v>0.14533000000000001</v>
      </c>
      <c r="BD353" s="6">
        <f t="shared" si="67"/>
        <v>0.25302000000000002</v>
      </c>
      <c r="BE353" s="6">
        <f t="shared" si="67"/>
        <v>0.94227000000000005</v>
      </c>
      <c r="BF353" s="6">
        <f t="shared" si="67"/>
        <v>2.2279600000000004</v>
      </c>
      <c r="BG353" s="6">
        <f t="shared" si="67"/>
        <v>0.14560999999999999</v>
      </c>
      <c r="BH353" s="6">
        <f t="shared" si="67"/>
        <v>0</v>
      </c>
      <c r="BI353" s="6">
        <f t="shared" si="67"/>
        <v>0</v>
      </c>
      <c r="BJ353" s="6">
        <f t="shared" si="67"/>
        <v>0.8654400000000001</v>
      </c>
      <c r="BK353" s="6">
        <f t="shared" si="67"/>
        <v>6.8548299999999998</v>
      </c>
      <c r="BL353" s="6">
        <f t="shared" si="67"/>
        <v>2.2243600000000003</v>
      </c>
      <c r="BM353" s="6">
        <f t="shared" si="67"/>
        <v>2.0483199999999999</v>
      </c>
      <c r="BN353" s="6">
        <f t="shared" si="67"/>
        <v>1.6405000000000001</v>
      </c>
      <c r="BO353" s="6">
        <f t="shared" si="67"/>
        <v>0.56723999999999997</v>
      </c>
      <c r="BP353" s="6">
        <f t="shared" si="67"/>
        <v>0.5690400000000001</v>
      </c>
      <c r="BQ353" s="6">
        <f t="shared" ref="BQ353:EB356" si="71">SUMIF($A$3:$A$331,$A353,BQ$3:BQ$331)/1000</f>
        <v>0.12107999999999998</v>
      </c>
      <c r="BR353" s="6">
        <f t="shared" si="71"/>
        <v>1.3748399999999996</v>
      </c>
      <c r="BS353" s="6">
        <f t="shared" si="71"/>
        <v>0.43898000000000004</v>
      </c>
      <c r="BT353" s="6">
        <f t="shared" si="71"/>
        <v>3.6990000000000002E-2</v>
      </c>
      <c r="BU353" s="6">
        <f t="shared" si="71"/>
        <v>1.49915</v>
      </c>
      <c r="BV353" s="6">
        <f t="shared" si="71"/>
        <v>8.3599999999999994E-2</v>
      </c>
      <c r="BW353" s="6">
        <f t="shared" si="71"/>
        <v>0.61909000000000003</v>
      </c>
      <c r="BX353" s="6">
        <f t="shared" si="71"/>
        <v>0.87391000000000008</v>
      </c>
      <c r="BY353" s="6">
        <f t="shared" si="71"/>
        <v>0.66271999999999986</v>
      </c>
      <c r="BZ353" s="6">
        <f t="shared" si="71"/>
        <v>1.3884000000000001</v>
      </c>
      <c r="CA353" s="6">
        <f t="shared" si="71"/>
        <v>4.6888199999999998</v>
      </c>
      <c r="CB353" s="6">
        <f t="shared" si="71"/>
        <v>13.130710000000001</v>
      </c>
      <c r="CC353" s="6">
        <f t="shared" si="71"/>
        <v>0.9440900000000001</v>
      </c>
      <c r="CD353" s="6">
        <f t="shared" si="71"/>
        <v>1.1568300000000002</v>
      </c>
      <c r="CE353" s="6">
        <f t="shared" si="71"/>
        <v>5.3205</v>
      </c>
      <c r="CF353" s="6">
        <f t="shared" si="71"/>
        <v>0.27141000000000004</v>
      </c>
      <c r="CG353" s="6">
        <f t="shared" si="71"/>
        <v>8.6940000000000003E-2</v>
      </c>
      <c r="CH353" s="6">
        <f t="shared" si="71"/>
        <v>2.7222799999999996</v>
      </c>
      <c r="CI353" s="6">
        <f t="shared" si="71"/>
        <v>6.7310000000000009E-2</v>
      </c>
      <c r="CJ353" s="6">
        <f t="shared" si="71"/>
        <v>0.60296000000000005</v>
      </c>
      <c r="CK353" s="6">
        <f t="shared" si="71"/>
        <v>1E-3</v>
      </c>
      <c r="CL353" s="6">
        <f t="shared" si="71"/>
        <v>2.3263400000000001</v>
      </c>
      <c r="CM353" s="6">
        <f t="shared" si="71"/>
        <v>1.6442699999999999</v>
      </c>
      <c r="CN353" s="6">
        <f t="shared" si="71"/>
        <v>0.18991999999999995</v>
      </c>
      <c r="CO353" s="6">
        <f t="shared" si="71"/>
        <v>1.7999999999999999E-2</v>
      </c>
      <c r="CP353" s="6">
        <f t="shared" si="71"/>
        <v>8.4690000000000015E-2</v>
      </c>
      <c r="CQ353" s="6">
        <f t="shared" si="71"/>
        <v>0.14015</v>
      </c>
      <c r="CR353" s="6">
        <f t="shared" si="71"/>
        <v>2.1313200000000001</v>
      </c>
      <c r="CS353" s="6">
        <f t="shared" si="71"/>
        <v>0.77234000000000003</v>
      </c>
      <c r="CT353" s="6">
        <f t="shared" si="71"/>
        <v>1.8638200000000005</v>
      </c>
      <c r="CU353" s="6">
        <f t="shared" si="71"/>
        <v>0.87046999999999997</v>
      </c>
      <c r="CV353" s="6">
        <f t="shared" si="71"/>
        <v>1.0233300000000001</v>
      </c>
      <c r="CW353" s="6">
        <f t="shared" si="71"/>
        <v>1.2235799999999999</v>
      </c>
      <c r="CX353" s="6">
        <f t="shared" si="71"/>
        <v>2.1999999999999999E-2</v>
      </c>
      <c r="CY353" s="6">
        <f t="shared" si="71"/>
        <v>0.57815000000000005</v>
      </c>
      <c r="CZ353" s="6">
        <f t="shared" si="71"/>
        <v>0.14196999999999996</v>
      </c>
      <c r="DA353" s="6">
        <f t="shared" si="71"/>
        <v>0.71150999999999975</v>
      </c>
      <c r="DB353" s="6">
        <f t="shared" si="71"/>
        <v>0.32733999999999996</v>
      </c>
      <c r="DC353" s="6">
        <f t="shared" si="71"/>
        <v>0.18711999999999998</v>
      </c>
      <c r="DD353" s="6">
        <f t="shared" si="71"/>
        <v>3.363E-2</v>
      </c>
      <c r="DE353" s="6">
        <f t="shared" si="71"/>
        <v>9.6189999999999984E-2</v>
      </c>
      <c r="DF353" s="6">
        <f t="shared" si="71"/>
        <v>3.6110400000000009</v>
      </c>
      <c r="DG353" s="6">
        <f t="shared" si="71"/>
        <v>0.72948999999999997</v>
      </c>
      <c r="DH353" s="6">
        <f t="shared" si="71"/>
        <v>0.69019000000000008</v>
      </c>
      <c r="DI353" s="6">
        <f t="shared" si="71"/>
        <v>5.8340000000000003E-2</v>
      </c>
      <c r="DJ353" s="6">
        <f t="shared" si="71"/>
        <v>0.57801000000000002</v>
      </c>
      <c r="DK353" s="6">
        <f t="shared" si="71"/>
        <v>8.442870000000001</v>
      </c>
      <c r="DL353" s="6">
        <f t="shared" si="71"/>
        <v>6.8052500000000009</v>
      </c>
      <c r="DM353" s="6">
        <f t="shared" si="71"/>
        <v>0.98388000000000009</v>
      </c>
      <c r="DN353" s="6">
        <f t="shared" si="71"/>
        <v>2.1115399999999998</v>
      </c>
      <c r="DO353" s="6">
        <f t="shared" si="71"/>
        <v>3.9306999999999994</v>
      </c>
      <c r="DP353" s="6">
        <f t="shared" si="71"/>
        <v>1.3594700000000006</v>
      </c>
      <c r="DQ353" s="6">
        <f t="shared" si="71"/>
        <v>0.49515000000000003</v>
      </c>
      <c r="DR353" s="6">
        <f t="shared" si="71"/>
        <v>6.7775199999999982</v>
      </c>
      <c r="DS353" s="6">
        <f t="shared" si="71"/>
        <v>0.38026000000000004</v>
      </c>
      <c r="DT353" s="6">
        <f t="shared" si="71"/>
        <v>3.1431699999999996</v>
      </c>
      <c r="DU353" s="6">
        <f t="shared" si="71"/>
        <v>7.3684999999999992</v>
      </c>
      <c r="DV353" s="6">
        <f t="shared" si="71"/>
        <v>1.40974</v>
      </c>
      <c r="DW353" s="6">
        <f t="shared" si="71"/>
        <v>3.4587300000000001</v>
      </c>
      <c r="DX353" s="6">
        <f t="shared" si="71"/>
        <v>3.9070399999999998</v>
      </c>
      <c r="DY353" s="6">
        <f t="shared" si="71"/>
        <v>1.2588999999999999</v>
      </c>
      <c r="DZ353" s="6">
        <f t="shared" si="71"/>
        <v>9.4050200000000039</v>
      </c>
      <c r="EA353" s="6">
        <f t="shared" si="71"/>
        <v>3.7797299999999994</v>
      </c>
      <c r="EB353" s="6">
        <f t="shared" si="71"/>
        <v>0.83580999999999994</v>
      </c>
      <c r="EC353" s="6">
        <f t="shared" si="64"/>
        <v>0.60963999999999996</v>
      </c>
      <c r="ED353" s="6">
        <f t="shared" si="70"/>
        <v>3.3557099999999993</v>
      </c>
      <c r="EE353" s="6">
        <f t="shared" si="70"/>
        <v>2.0635999999999997</v>
      </c>
      <c r="EF353" s="6">
        <f t="shared" si="70"/>
        <v>10.543040000000003</v>
      </c>
      <c r="EG353" s="6">
        <f t="shared" si="70"/>
        <v>1.4707299999999992</v>
      </c>
      <c r="EH353" s="6">
        <f t="shared" si="70"/>
        <v>1.7457900000000002</v>
      </c>
      <c r="EI353" s="6">
        <f t="shared" si="70"/>
        <v>1.5265199999999999</v>
      </c>
      <c r="EJ353" s="6">
        <f t="shared" si="70"/>
        <v>0.18652000000000002</v>
      </c>
      <c r="EK353" s="6">
        <f t="shared" si="70"/>
        <v>3.6699300000000008</v>
      </c>
      <c r="EL353" s="6">
        <f t="shared" si="70"/>
        <v>7.1054700000000022</v>
      </c>
      <c r="EM353" s="6">
        <f t="shared" si="70"/>
        <v>7.5999999999999998E-2</v>
      </c>
      <c r="EN353" s="6">
        <f t="shared" si="70"/>
        <v>6.7499999999999999E-3</v>
      </c>
      <c r="EO353" s="6">
        <f t="shared" si="70"/>
        <v>1.4460000000000001E-2</v>
      </c>
      <c r="EP353" s="6">
        <f t="shared" si="70"/>
        <v>0</v>
      </c>
      <c r="EQ353" s="6">
        <f t="shared" si="70"/>
        <v>5.1709999999999999E-2</v>
      </c>
      <c r="ER353" s="6">
        <f t="shared" si="70"/>
        <v>0.42954999999999993</v>
      </c>
      <c r="ES353" s="6">
        <f t="shared" si="70"/>
        <v>11.832529999999998</v>
      </c>
      <c r="ET353" s="6">
        <f t="shared" si="70"/>
        <v>3.1824899999999992</v>
      </c>
      <c r="EU353" s="6">
        <f t="shared" si="70"/>
        <v>0.44638</v>
      </c>
      <c r="EV353" s="6">
        <f t="shared" si="70"/>
        <v>2.2308599999999998</v>
      </c>
      <c r="EW353" s="6">
        <f t="shared" si="70"/>
        <v>0.71606999999999987</v>
      </c>
      <c r="EX353" s="6">
        <f t="shared" si="70"/>
        <v>1.323E-2</v>
      </c>
      <c r="EY353" s="6">
        <f t="shared" si="70"/>
        <v>1.4369999999999999E-2</v>
      </c>
      <c r="EZ353" s="6">
        <f t="shared" si="70"/>
        <v>14.530940000000001</v>
      </c>
      <c r="FA353" s="6">
        <f t="shared" si="70"/>
        <v>3.256149999999999</v>
      </c>
      <c r="FB353" s="6">
        <f t="shared" si="70"/>
        <v>7.0555499999999993</v>
      </c>
      <c r="FC353" s="6">
        <f t="shared" si="70"/>
        <v>0.97786000000000017</v>
      </c>
      <c r="FD353" s="6">
        <f t="shared" si="70"/>
        <v>1.9850000000000003E-2</v>
      </c>
      <c r="FE353" s="6">
        <f t="shared" si="70"/>
        <v>0.54988000000000004</v>
      </c>
      <c r="FF353" s="6">
        <f t="shared" si="70"/>
        <v>7.0949999999999985E-2</v>
      </c>
      <c r="FG353" s="6">
        <f t="shared" si="70"/>
        <v>4.53E-2</v>
      </c>
      <c r="FH353" s="6">
        <f t="shared" si="70"/>
        <v>0.10116</v>
      </c>
      <c r="FI353" s="6">
        <f t="shared" si="70"/>
        <v>2.0852199999999996</v>
      </c>
      <c r="FJ353" s="6">
        <f t="shared" si="70"/>
        <v>0.40587000000000001</v>
      </c>
      <c r="FK353" s="6">
        <f t="shared" si="70"/>
        <v>4.7499999999999999E-3</v>
      </c>
      <c r="FL353" s="6">
        <f t="shared" si="70"/>
        <v>0.29502999999999996</v>
      </c>
      <c r="FM353" s="6">
        <f t="shared" si="70"/>
        <v>7.027599999999997</v>
      </c>
      <c r="FN353" s="6">
        <f t="shared" si="70"/>
        <v>4.4152999999999993</v>
      </c>
      <c r="FO353" s="6">
        <f t="shared" si="70"/>
        <v>6.7339999999999997E-2</v>
      </c>
      <c r="FP353" s="6">
        <f t="shared" si="70"/>
        <v>7.2850799999999998</v>
      </c>
      <c r="FQ353" s="6">
        <f t="shared" si="70"/>
        <v>6.5759999999999985E-2</v>
      </c>
      <c r="FR353" s="6">
        <f t="shared" si="70"/>
        <v>0.86380000000000012</v>
      </c>
      <c r="FS353" s="6">
        <f t="shared" si="70"/>
        <v>3.2288500000000004</v>
      </c>
      <c r="FT353" s="6">
        <f t="shared" si="70"/>
        <v>0.93115000000000014</v>
      </c>
      <c r="FU353" s="6">
        <f t="shared" si="70"/>
        <v>2.3340500000000004</v>
      </c>
      <c r="FV353" s="6">
        <f t="shared" si="70"/>
        <v>1.308E-2</v>
      </c>
      <c r="FW353" s="6">
        <f t="shared" si="70"/>
        <v>0.55677999999999983</v>
      </c>
      <c r="FX353" s="6">
        <f t="shared" si="70"/>
        <v>4.709039999999999</v>
      </c>
      <c r="FY353" s="6">
        <f t="shared" si="70"/>
        <v>2.08988</v>
      </c>
      <c r="FZ353" s="6">
        <f t="shared" si="70"/>
        <v>4.9024899999999993</v>
      </c>
      <c r="GA353" s="6">
        <f t="shared" si="70"/>
        <v>6.5748900000000043</v>
      </c>
      <c r="GB353" s="6">
        <f t="shared" si="70"/>
        <v>0.95177</v>
      </c>
      <c r="GC353" s="6">
        <f t="shared" si="70"/>
        <v>3.4977700000000005</v>
      </c>
      <c r="GD353" s="6">
        <f t="shared" si="70"/>
        <v>5.1135900000000003</v>
      </c>
      <c r="GE353" s="6">
        <f t="shared" si="70"/>
        <v>1.1020200000000002</v>
      </c>
      <c r="GF353" s="6">
        <f t="shared" si="70"/>
        <v>0.76222999999999996</v>
      </c>
      <c r="GG353" s="6">
        <f t="shared" si="70"/>
        <v>0.54588000000000014</v>
      </c>
      <c r="GH353" s="6">
        <f t="shared" si="70"/>
        <v>1.2435299999999998</v>
      </c>
      <c r="GI353" s="6">
        <f t="shared" si="70"/>
        <v>0.14812000000000003</v>
      </c>
      <c r="GJ353" s="6">
        <f t="shared" si="70"/>
        <v>1.8815500000000001</v>
      </c>
      <c r="GK353" s="6">
        <f t="shared" si="70"/>
        <v>0.33011000000000001</v>
      </c>
      <c r="GL353" s="6">
        <f t="shared" si="70"/>
        <v>0.42513999999999991</v>
      </c>
      <c r="GM353" s="6">
        <f t="shared" si="70"/>
        <v>3.3675700000000006</v>
      </c>
      <c r="GN353" s="6">
        <f t="shared" si="70"/>
        <v>0.53881000000000001</v>
      </c>
      <c r="GO353" s="6">
        <f t="shared" si="70"/>
        <v>0.39695999999999998</v>
      </c>
      <c r="GP353" s="6">
        <f t="shared" si="69"/>
        <v>8.0310000000000006E-2</v>
      </c>
      <c r="GQ353" s="6">
        <f t="shared" si="69"/>
        <v>0.41918000000000005</v>
      </c>
      <c r="GR353" s="6">
        <f t="shared" si="68"/>
        <v>4.6109999999999998E-2</v>
      </c>
      <c r="GS353" s="6">
        <f t="shared" si="68"/>
        <v>7.8339999999999993E-2</v>
      </c>
      <c r="GT353" s="6">
        <f t="shared" si="68"/>
        <v>11.27074</v>
      </c>
      <c r="GU353" s="6">
        <f t="shared" si="68"/>
        <v>0</v>
      </c>
      <c r="GV353" s="6">
        <f t="shared" si="68"/>
        <v>0.50654999999999994</v>
      </c>
      <c r="GW353" s="6">
        <f t="shared" si="68"/>
        <v>0.46462999999999999</v>
      </c>
      <c r="GX353" s="6">
        <f t="shared" si="68"/>
        <v>0.76101000000000008</v>
      </c>
      <c r="GY353" s="6">
        <f t="shared" si="68"/>
        <v>2.9240000000000002E-2</v>
      </c>
      <c r="GZ353" s="6">
        <f t="shared" si="68"/>
        <v>0.12850999999999999</v>
      </c>
      <c r="HA353" s="6">
        <f t="shared" si="68"/>
        <v>0.30563999999999997</v>
      </c>
      <c r="HB353" s="6">
        <f t="shared" si="68"/>
        <v>13.504960000000001</v>
      </c>
      <c r="HC353" s="6">
        <f t="shared" si="68"/>
        <v>0.9166700000000001</v>
      </c>
      <c r="HD353" s="6">
        <f t="shared" si="68"/>
        <v>0.48751000000000011</v>
      </c>
      <c r="HE353" s="6">
        <f t="shared" si="68"/>
        <v>0.52173000000000003</v>
      </c>
      <c r="HF353" s="6">
        <f t="shared" si="68"/>
        <v>0.75224000000000002</v>
      </c>
      <c r="HG353" s="6">
        <f t="shared" si="68"/>
        <v>3.4247200000000007</v>
      </c>
      <c r="HH353" s="6">
        <f t="shared" si="68"/>
        <v>0.19720999999999997</v>
      </c>
      <c r="HI353" s="6">
        <f t="shared" si="68"/>
        <v>0.21464999999999998</v>
      </c>
      <c r="HJ353" s="6">
        <f t="shared" si="68"/>
        <v>0.10432999999999999</v>
      </c>
      <c r="HK353" s="6">
        <f t="shared" si="68"/>
        <v>0.10751999999999999</v>
      </c>
      <c r="HL353" s="6">
        <f t="shared" si="68"/>
        <v>1.5341899999999997</v>
      </c>
      <c r="HM353" s="6">
        <f t="shared" si="68"/>
        <v>7.6590000000000005E-2</v>
      </c>
      <c r="HN353" s="6">
        <f t="shared" si="68"/>
        <v>1.5222199999999999</v>
      </c>
      <c r="HO353" s="6">
        <f t="shared" si="68"/>
        <v>7.3461600000000002</v>
      </c>
      <c r="HP353" s="6">
        <f t="shared" si="68"/>
        <v>2.8563799999999997</v>
      </c>
      <c r="HQ353" s="6">
        <f t="shared" si="68"/>
        <v>1.1261500000000004</v>
      </c>
      <c r="HR353" s="6">
        <f t="shared" si="68"/>
        <v>0.43084</v>
      </c>
      <c r="HS353" s="6">
        <f t="shared" si="68"/>
        <v>2.7884299999999991</v>
      </c>
      <c r="HT353" s="6">
        <f t="shared" si="68"/>
        <v>0.76562000000000008</v>
      </c>
      <c r="HU353" s="6">
        <f t="shared" si="68"/>
        <v>3.18865</v>
      </c>
      <c r="HV353" s="6">
        <f t="shared" si="68"/>
        <v>1.5831899999999999</v>
      </c>
      <c r="HW353" s="6">
        <f t="shared" si="68"/>
        <v>1.1184400000000001</v>
      </c>
      <c r="HX353" s="6">
        <f t="shared" si="68"/>
        <v>2.8939999999999997E-2</v>
      </c>
      <c r="HY353" s="6">
        <f t="shared" si="68"/>
        <v>0.68768000000000007</v>
      </c>
      <c r="HZ353" s="6">
        <f t="shared" si="68"/>
        <v>0.92250999999999994</v>
      </c>
      <c r="IA353" s="6">
        <f t="shared" si="68"/>
        <v>0.37485000000000002</v>
      </c>
      <c r="IB353" s="6">
        <f t="shared" si="68"/>
        <v>0.37062</v>
      </c>
      <c r="IC353" s="6">
        <f t="shared" si="68"/>
        <v>0.68137000000000003</v>
      </c>
      <c r="ID353" s="6">
        <f t="shared" si="68"/>
        <v>8.2071800000000028</v>
      </c>
      <c r="IE353" s="26">
        <f t="shared" ref="IE353:IE358" si="72">SUM(E353:ID353)</f>
        <v>384.88460000000003</v>
      </c>
      <c r="IF353" s="27">
        <f t="shared" ref="IF353:IF358" si="73">SUM(I353:DD353)</f>
        <v>97.088730000000027</v>
      </c>
      <c r="IG353" s="27">
        <f t="shared" ref="IG353:IG358" si="74">IE353-IF353</f>
        <v>287.79587000000004</v>
      </c>
      <c r="IH353" s="30">
        <f t="shared" si="68"/>
        <v>297.9768403999999</v>
      </c>
      <c r="II353" s="30">
        <f t="shared" si="68"/>
        <v>85.328588400000044</v>
      </c>
      <c r="IJ353" s="30">
        <f t="shared" si="68"/>
        <v>212.64825199999996</v>
      </c>
    </row>
    <row r="354" spans="1:246" s="4" customFormat="1" x14ac:dyDescent="0.2">
      <c r="A354" s="4" t="s">
        <v>261</v>
      </c>
      <c r="E354" s="6">
        <f t="shared" si="58"/>
        <v>0</v>
      </c>
      <c r="F354" s="6">
        <f t="shared" ref="F354:BQ357" si="75">SUMIF($A$3:$A$331,$A354,F$3:F$331)/1000</f>
        <v>1.7250000000000001E-2</v>
      </c>
      <c r="G354" s="6">
        <f t="shared" si="75"/>
        <v>0</v>
      </c>
      <c r="H354" s="6">
        <f t="shared" si="75"/>
        <v>0</v>
      </c>
      <c r="I354" s="6">
        <f t="shared" si="75"/>
        <v>0.13041</v>
      </c>
      <c r="J354" s="6">
        <f t="shared" si="75"/>
        <v>0</v>
      </c>
      <c r="K354" s="6">
        <f t="shared" si="75"/>
        <v>0.19602</v>
      </c>
      <c r="L354" s="6">
        <f t="shared" si="75"/>
        <v>1E-3</v>
      </c>
      <c r="M354" s="6">
        <f t="shared" si="75"/>
        <v>0</v>
      </c>
      <c r="N354" s="6">
        <f t="shared" si="75"/>
        <v>0.22878999999999999</v>
      </c>
      <c r="O354" s="6">
        <f t="shared" si="75"/>
        <v>0.93784000000000012</v>
      </c>
      <c r="P354" s="6">
        <f t="shared" si="75"/>
        <v>0.10629</v>
      </c>
      <c r="Q354" s="6">
        <f t="shared" si="75"/>
        <v>1.779E-2</v>
      </c>
      <c r="R354" s="6">
        <f t="shared" si="75"/>
        <v>2.1630000000000003E-2</v>
      </c>
      <c r="S354" s="6">
        <f t="shared" si="75"/>
        <v>0</v>
      </c>
      <c r="T354" s="6">
        <f t="shared" si="75"/>
        <v>0</v>
      </c>
      <c r="U354" s="6">
        <f t="shared" si="75"/>
        <v>1.3440000000000001E-2</v>
      </c>
      <c r="V354" s="6">
        <f t="shared" si="75"/>
        <v>1.6500000000000001E-2</v>
      </c>
      <c r="W354" s="6">
        <f t="shared" si="75"/>
        <v>6.2640000000000001E-2</v>
      </c>
      <c r="X354" s="6">
        <f t="shared" si="75"/>
        <v>0.69329999999999992</v>
      </c>
      <c r="Y354" s="6">
        <f t="shared" si="75"/>
        <v>1.8890000000000001E-2</v>
      </c>
      <c r="Z354" s="6">
        <f t="shared" si="75"/>
        <v>9.3859999999999999E-2</v>
      </c>
      <c r="AA354" s="6">
        <f t="shared" si="75"/>
        <v>9.2789999999999997E-2</v>
      </c>
      <c r="AB354" s="6">
        <f t="shared" si="75"/>
        <v>0.28216000000000002</v>
      </c>
      <c r="AC354" s="6">
        <f t="shared" si="75"/>
        <v>2.6119999999999997E-2</v>
      </c>
      <c r="AD354" s="6">
        <f t="shared" si="75"/>
        <v>0.29137999999999997</v>
      </c>
      <c r="AE354" s="6">
        <f t="shared" si="75"/>
        <v>7.8170000000000003E-2</v>
      </c>
      <c r="AF354" s="6">
        <f t="shared" si="75"/>
        <v>0.14932999999999999</v>
      </c>
      <c r="AG354" s="6">
        <f t="shared" si="75"/>
        <v>0.16723000000000002</v>
      </c>
      <c r="AH354" s="6">
        <f t="shared" si="75"/>
        <v>1E-3</v>
      </c>
      <c r="AI354" s="6">
        <f t="shared" si="75"/>
        <v>2E-3</v>
      </c>
      <c r="AJ354" s="6">
        <f t="shared" si="75"/>
        <v>1.64283</v>
      </c>
      <c r="AK354" s="6">
        <f t="shared" si="75"/>
        <v>2.6069999999999999E-2</v>
      </c>
      <c r="AL354" s="6">
        <f t="shared" si="75"/>
        <v>8.2350000000000007E-2</v>
      </c>
      <c r="AM354" s="6">
        <f t="shared" si="75"/>
        <v>1.8100000000000002E-2</v>
      </c>
      <c r="AN354" s="6">
        <f t="shared" si="75"/>
        <v>5.2489999999999995E-2</v>
      </c>
      <c r="AO354" s="6">
        <f t="shared" si="75"/>
        <v>0</v>
      </c>
      <c r="AP354" s="6">
        <f t="shared" si="75"/>
        <v>7.0000000000000001E-3</v>
      </c>
      <c r="AQ354" s="6">
        <f t="shared" si="75"/>
        <v>2.947E-2</v>
      </c>
      <c r="AR354" s="6">
        <f t="shared" si="75"/>
        <v>0.39068999999999998</v>
      </c>
      <c r="AS354" s="6">
        <f t="shared" si="75"/>
        <v>2.4529999999999996E-2</v>
      </c>
      <c r="AT354" s="6">
        <f t="shared" si="75"/>
        <v>9.2369999999999994E-2</v>
      </c>
      <c r="AU354" s="6">
        <f t="shared" si="75"/>
        <v>0.31551000000000001</v>
      </c>
      <c r="AV354" s="6">
        <f t="shared" si="75"/>
        <v>7.9600000000000001E-3</v>
      </c>
      <c r="AW354" s="6">
        <f t="shared" si="75"/>
        <v>1E-3</v>
      </c>
      <c r="AX354" s="6">
        <f t="shared" si="75"/>
        <v>7.4330000000000007E-2</v>
      </c>
      <c r="AY354" s="6">
        <f t="shared" si="75"/>
        <v>4.6920000000000003E-2</v>
      </c>
      <c r="AZ354" s="6">
        <f t="shared" si="75"/>
        <v>7.415999999999999E-2</v>
      </c>
      <c r="BA354" s="6">
        <f t="shared" si="75"/>
        <v>5.2900000000000004E-3</v>
      </c>
      <c r="BB354" s="6">
        <f t="shared" si="75"/>
        <v>0.39629999999999993</v>
      </c>
      <c r="BC354" s="6">
        <f t="shared" si="75"/>
        <v>0</v>
      </c>
      <c r="BD354" s="6">
        <f t="shared" si="75"/>
        <v>0</v>
      </c>
      <c r="BE354" s="6">
        <f t="shared" si="75"/>
        <v>0.20902999999999999</v>
      </c>
      <c r="BF354" s="6">
        <f t="shared" si="75"/>
        <v>0.73189000000000026</v>
      </c>
      <c r="BG354" s="6">
        <f t="shared" si="75"/>
        <v>4.3650000000000001E-2</v>
      </c>
      <c r="BH354" s="6">
        <f t="shared" si="75"/>
        <v>0.01</v>
      </c>
      <c r="BI354" s="6">
        <f t="shared" si="75"/>
        <v>0</v>
      </c>
      <c r="BJ354" s="6">
        <f t="shared" si="75"/>
        <v>0.12391000000000001</v>
      </c>
      <c r="BK354" s="6">
        <f t="shared" si="75"/>
        <v>1.0618299999999998</v>
      </c>
      <c r="BL354" s="6">
        <f t="shared" si="75"/>
        <v>0.13342000000000001</v>
      </c>
      <c r="BM354" s="6">
        <f t="shared" si="75"/>
        <v>9.781999999999999E-2</v>
      </c>
      <c r="BN354" s="6">
        <f t="shared" si="75"/>
        <v>9.3679999999999999E-2</v>
      </c>
      <c r="BO354" s="6">
        <f t="shared" si="75"/>
        <v>1E-3</v>
      </c>
      <c r="BP354" s="6">
        <f t="shared" si="75"/>
        <v>5.8069999999999997E-2</v>
      </c>
      <c r="BQ354" s="6">
        <f t="shared" si="75"/>
        <v>1E-3</v>
      </c>
      <c r="BR354" s="6">
        <f t="shared" si="71"/>
        <v>8.4640000000000007E-2</v>
      </c>
      <c r="BS354" s="6">
        <f t="shared" si="71"/>
        <v>6.2809999999999991E-2</v>
      </c>
      <c r="BT354" s="6">
        <f t="shared" si="71"/>
        <v>2E-3</v>
      </c>
      <c r="BU354" s="6">
        <f t="shared" si="71"/>
        <v>0.23596999999999999</v>
      </c>
      <c r="BV354" s="6">
        <f t="shared" si="71"/>
        <v>0</v>
      </c>
      <c r="BW354" s="6">
        <f t="shared" si="71"/>
        <v>0.12792999999999999</v>
      </c>
      <c r="BX354" s="6">
        <f t="shared" si="71"/>
        <v>1.4590000000000001E-2</v>
      </c>
      <c r="BY354" s="6">
        <f t="shared" si="71"/>
        <v>0</v>
      </c>
      <c r="BZ354" s="6">
        <f t="shared" si="71"/>
        <v>0.20605000000000001</v>
      </c>
      <c r="CA354" s="6">
        <f t="shared" si="71"/>
        <v>0.30670999999999998</v>
      </c>
      <c r="CB354" s="6">
        <f t="shared" si="71"/>
        <v>0.75949999999999995</v>
      </c>
      <c r="CC354" s="6">
        <f t="shared" si="71"/>
        <v>0.18540999999999999</v>
      </c>
      <c r="CD354" s="6">
        <f t="shared" si="71"/>
        <v>0.10072</v>
      </c>
      <c r="CE354" s="6">
        <f t="shared" si="71"/>
        <v>0.89662999999999993</v>
      </c>
      <c r="CF354" s="6">
        <f t="shared" si="71"/>
        <v>1.17181</v>
      </c>
      <c r="CG354" s="6">
        <f t="shared" si="71"/>
        <v>0</v>
      </c>
      <c r="CH354" s="6">
        <f t="shared" si="71"/>
        <v>0.14032</v>
      </c>
      <c r="CI354" s="6">
        <f t="shared" si="71"/>
        <v>4.0000000000000001E-3</v>
      </c>
      <c r="CJ354" s="6">
        <f t="shared" si="71"/>
        <v>0</v>
      </c>
      <c r="CK354" s="6">
        <f t="shared" si="71"/>
        <v>4.0000000000000001E-3</v>
      </c>
      <c r="CL354" s="6">
        <f t="shared" si="71"/>
        <v>2.6060000000000003E-2</v>
      </c>
      <c r="CM354" s="6">
        <f t="shared" si="71"/>
        <v>0.13313</v>
      </c>
      <c r="CN354" s="6">
        <f t="shared" si="71"/>
        <v>1.1059999999999999E-2</v>
      </c>
      <c r="CO354" s="6">
        <f t="shared" si="71"/>
        <v>5.0000000000000001E-3</v>
      </c>
      <c r="CP354" s="6">
        <f t="shared" si="71"/>
        <v>0</v>
      </c>
      <c r="CQ354" s="6">
        <f t="shared" si="71"/>
        <v>0</v>
      </c>
      <c r="CR354" s="6">
        <f t="shared" si="71"/>
        <v>0.11004000000000001</v>
      </c>
      <c r="CS354" s="6">
        <f t="shared" si="71"/>
        <v>8.2519999999999996E-2</v>
      </c>
      <c r="CT354" s="6">
        <f t="shared" si="71"/>
        <v>0.98875000000000013</v>
      </c>
      <c r="CU354" s="6">
        <f t="shared" si="71"/>
        <v>0.44563999999999998</v>
      </c>
      <c r="CV354" s="6">
        <f t="shared" si="71"/>
        <v>0.26586000000000004</v>
      </c>
      <c r="CW354" s="6">
        <f t="shared" si="71"/>
        <v>0.17663000000000001</v>
      </c>
      <c r="CX354" s="6">
        <f t="shared" si="71"/>
        <v>4.863E-2</v>
      </c>
      <c r="CY354" s="6">
        <f t="shared" si="71"/>
        <v>0.22976000000000002</v>
      </c>
      <c r="CZ354" s="6">
        <f t="shared" si="71"/>
        <v>8.9570000000000011E-2</v>
      </c>
      <c r="DA354" s="6">
        <f t="shared" si="71"/>
        <v>0.23580999999999999</v>
      </c>
      <c r="DB354" s="6">
        <f t="shared" si="71"/>
        <v>8.233E-2</v>
      </c>
      <c r="DC354" s="6">
        <f t="shared" si="71"/>
        <v>0.10417</v>
      </c>
      <c r="DD354" s="6">
        <f t="shared" si="71"/>
        <v>3.4000000000000002E-2</v>
      </c>
      <c r="DE354" s="6">
        <f t="shared" si="71"/>
        <v>9.4999999999999998E-3</v>
      </c>
      <c r="DF354" s="6">
        <f t="shared" si="71"/>
        <v>0.85118999999999989</v>
      </c>
      <c r="DG354" s="6">
        <f t="shared" si="71"/>
        <v>1.7579999999999998E-2</v>
      </c>
      <c r="DH354" s="6">
        <f t="shared" si="71"/>
        <v>9.3939999999999996E-2</v>
      </c>
      <c r="DI354" s="6">
        <f t="shared" si="71"/>
        <v>2.4240000000000001E-2</v>
      </c>
      <c r="DJ354" s="6">
        <f t="shared" si="71"/>
        <v>0.15606</v>
      </c>
      <c r="DK354" s="6">
        <f t="shared" si="71"/>
        <v>1.8881399999999999</v>
      </c>
      <c r="DL354" s="6">
        <f t="shared" si="71"/>
        <v>1.4777499999999997</v>
      </c>
      <c r="DM354" s="6">
        <f t="shared" si="71"/>
        <v>0.20403000000000002</v>
      </c>
      <c r="DN354" s="6">
        <f t="shared" si="71"/>
        <v>0.43420999999999998</v>
      </c>
      <c r="DO354" s="6">
        <f t="shared" si="71"/>
        <v>1.0257799999999999</v>
      </c>
      <c r="DP354" s="6">
        <f t="shared" si="71"/>
        <v>0.37621000000000004</v>
      </c>
      <c r="DQ354" s="6">
        <f t="shared" si="71"/>
        <v>5.7280000000000005E-2</v>
      </c>
      <c r="DR354" s="6">
        <f t="shared" si="71"/>
        <v>1.3103099999999999</v>
      </c>
      <c r="DS354" s="6">
        <f t="shared" si="71"/>
        <v>0.14135999999999999</v>
      </c>
      <c r="DT354" s="6">
        <f t="shared" si="71"/>
        <v>1.5971300000000002</v>
      </c>
      <c r="DU354" s="6">
        <f t="shared" si="71"/>
        <v>0.54222000000000004</v>
      </c>
      <c r="DV354" s="6">
        <f t="shared" si="71"/>
        <v>0.23718999999999998</v>
      </c>
      <c r="DW354" s="6">
        <f t="shared" si="71"/>
        <v>0.42005999999999993</v>
      </c>
      <c r="DX354" s="6">
        <f t="shared" si="71"/>
        <v>0.7446799999999999</v>
      </c>
      <c r="DY354" s="6">
        <f t="shared" si="71"/>
        <v>0.12164</v>
      </c>
      <c r="DZ354" s="6">
        <f t="shared" si="71"/>
        <v>2.4298600000000001</v>
      </c>
      <c r="EA354" s="6">
        <f t="shared" si="71"/>
        <v>0.88900000000000001</v>
      </c>
      <c r="EB354" s="6">
        <f t="shared" si="71"/>
        <v>0.15095</v>
      </c>
      <c r="EC354" s="6">
        <f t="shared" si="64"/>
        <v>0.12734999999999999</v>
      </c>
      <c r="ED354" s="6">
        <f t="shared" si="70"/>
        <v>0.74699000000000004</v>
      </c>
      <c r="EE354" s="6">
        <f t="shared" si="70"/>
        <v>0.45474999999999999</v>
      </c>
      <c r="EF354" s="6">
        <f t="shared" si="70"/>
        <v>2.6305700000000001</v>
      </c>
      <c r="EG354" s="6">
        <f t="shared" si="70"/>
        <v>0.35009999999999997</v>
      </c>
      <c r="EH354" s="6">
        <f t="shared" si="70"/>
        <v>0.25152999999999998</v>
      </c>
      <c r="EI354" s="6">
        <f t="shared" si="70"/>
        <v>2.511E-2</v>
      </c>
      <c r="EJ354" s="6">
        <f t="shared" si="70"/>
        <v>2E-3</v>
      </c>
      <c r="EK354" s="6">
        <f t="shared" si="70"/>
        <v>0.32654</v>
      </c>
      <c r="EL354" s="6">
        <f t="shared" si="70"/>
        <v>0.99715000000000009</v>
      </c>
      <c r="EM354" s="6">
        <f t="shared" si="70"/>
        <v>8.0800000000000004E-3</v>
      </c>
      <c r="EN354" s="6">
        <f t="shared" si="70"/>
        <v>3.0000000000000001E-3</v>
      </c>
      <c r="EO354" s="6">
        <f t="shared" si="70"/>
        <v>0</v>
      </c>
      <c r="EP354" s="6">
        <f t="shared" si="70"/>
        <v>0</v>
      </c>
      <c r="EQ354" s="6">
        <f t="shared" si="70"/>
        <v>0</v>
      </c>
      <c r="ER354" s="6">
        <f t="shared" si="70"/>
        <v>0.19749999999999998</v>
      </c>
      <c r="ES354" s="6">
        <f t="shared" si="70"/>
        <v>0.8120400000000001</v>
      </c>
      <c r="ET354" s="6">
        <f t="shared" si="70"/>
        <v>0.49112000000000006</v>
      </c>
      <c r="EU354" s="6">
        <f t="shared" si="70"/>
        <v>4.9769999999999995E-2</v>
      </c>
      <c r="EV354" s="6">
        <f t="shared" si="70"/>
        <v>0.23316000000000003</v>
      </c>
      <c r="EW354" s="6">
        <f t="shared" si="70"/>
        <v>0.11231000000000002</v>
      </c>
      <c r="EX354" s="6">
        <f t="shared" si="70"/>
        <v>0</v>
      </c>
      <c r="EY354" s="6">
        <f t="shared" si="70"/>
        <v>4.2889999999999998E-2</v>
      </c>
      <c r="EZ354" s="6">
        <f t="shared" si="70"/>
        <v>3.2745700000000006</v>
      </c>
      <c r="FA354" s="6">
        <f t="shared" si="70"/>
        <v>0.62739000000000011</v>
      </c>
      <c r="FB354" s="6">
        <f t="shared" si="70"/>
        <v>1.6569000000000003</v>
      </c>
      <c r="FC354" s="6">
        <f t="shared" si="70"/>
        <v>7.0279999999999995E-2</v>
      </c>
      <c r="FD354" s="6">
        <f t="shared" si="70"/>
        <v>0</v>
      </c>
      <c r="FE354" s="6">
        <f t="shared" si="70"/>
        <v>8.0619999999999997E-2</v>
      </c>
      <c r="FF354" s="6">
        <f t="shared" si="70"/>
        <v>5.0000000000000001E-3</v>
      </c>
      <c r="FG354" s="6">
        <f t="shared" si="70"/>
        <v>2.6900000000000001E-3</v>
      </c>
      <c r="FH354" s="6">
        <f t="shared" si="70"/>
        <v>0</v>
      </c>
      <c r="FI354" s="6">
        <f t="shared" si="70"/>
        <v>0.10274999999999999</v>
      </c>
      <c r="FJ354" s="6">
        <f t="shared" si="70"/>
        <v>0</v>
      </c>
      <c r="FK354" s="6">
        <f t="shared" si="70"/>
        <v>0</v>
      </c>
      <c r="FL354" s="6">
        <f t="shared" si="70"/>
        <v>3.3119999999999997E-2</v>
      </c>
      <c r="FM354" s="6">
        <f t="shared" si="70"/>
        <v>0.52901999999999993</v>
      </c>
      <c r="FN354" s="6">
        <f t="shared" si="70"/>
        <v>0.59575000000000011</v>
      </c>
      <c r="FO354" s="6">
        <f t="shared" si="70"/>
        <v>1.6099999999999996E-2</v>
      </c>
      <c r="FP354" s="6">
        <f t="shared" si="70"/>
        <v>1.24257</v>
      </c>
      <c r="FQ354" s="6">
        <f t="shared" si="70"/>
        <v>7.1700000000000002E-3</v>
      </c>
      <c r="FR354" s="6">
        <f t="shared" si="70"/>
        <v>1.6460000000000002E-2</v>
      </c>
      <c r="FS354" s="6">
        <f t="shared" si="70"/>
        <v>4.301E-2</v>
      </c>
      <c r="FT354" s="6">
        <f t="shared" si="70"/>
        <v>0.15794</v>
      </c>
      <c r="FU354" s="6">
        <f t="shared" si="70"/>
        <v>0.61237000000000008</v>
      </c>
      <c r="FV354" s="6">
        <f t="shared" si="70"/>
        <v>0</v>
      </c>
      <c r="FW354" s="6">
        <f t="shared" si="70"/>
        <v>0.10661</v>
      </c>
      <c r="FX354" s="6">
        <f t="shared" si="70"/>
        <v>0.90100000000000013</v>
      </c>
      <c r="FY354" s="6">
        <f t="shared" si="70"/>
        <v>0.29021999999999998</v>
      </c>
      <c r="FZ354" s="6">
        <f t="shared" si="70"/>
        <v>0.91847000000000001</v>
      </c>
      <c r="GA354" s="6">
        <f t="shared" si="70"/>
        <v>1.1684300000000001</v>
      </c>
      <c r="GB354" s="6">
        <f t="shared" si="70"/>
        <v>0.02</v>
      </c>
      <c r="GC354" s="6">
        <f t="shared" si="70"/>
        <v>0.34583000000000003</v>
      </c>
      <c r="GD354" s="6">
        <f t="shared" si="70"/>
        <v>1.2023499999999998</v>
      </c>
      <c r="GE354" s="6">
        <f t="shared" si="70"/>
        <v>0.15197999999999998</v>
      </c>
      <c r="GF354" s="6">
        <f t="shared" si="70"/>
        <v>0.11829000000000001</v>
      </c>
      <c r="GG354" s="6">
        <f t="shared" si="70"/>
        <v>1.7479999999999999E-2</v>
      </c>
      <c r="GH354" s="6">
        <f t="shared" si="70"/>
        <v>0.12257000000000001</v>
      </c>
      <c r="GI354" s="6">
        <f t="shared" si="70"/>
        <v>1.8780000000000002E-2</v>
      </c>
      <c r="GJ354" s="6">
        <f t="shared" si="70"/>
        <v>0.19338000000000005</v>
      </c>
      <c r="GK354" s="6">
        <f t="shared" si="70"/>
        <v>5.688E-2</v>
      </c>
      <c r="GL354" s="6">
        <f t="shared" si="70"/>
        <v>3.9880000000000006E-2</v>
      </c>
      <c r="GM354" s="6">
        <f t="shared" si="70"/>
        <v>0.51957000000000009</v>
      </c>
      <c r="GN354" s="6">
        <f t="shared" si="70"/>
        <v>9.6689999999999998E-2</v>
      </c>
      <c r="GO354" s="6">
        <f t="shared" si="70"/>
        <v>9.5300000000000003E-3</v>
      </c>
      <c r="GP354" s="6">
        <f t="shared" si="69"/>
        <v>1.533E-2</v>
      </c>
      <c r="GQ354" s="6">
        <f t="shared" si="69"/>
        <v>0.14004</v>
      </c>
      <c r="GR354" s="6">
        <f t="shared" si="68"/>
        <v>0</v>
      </c>
      <c r="GS354" s="6">
        <f t="shared" si="68"/>
        <v>1E-3</v>
      </c>
      <c r="GT354" s="6">
        <f t="shared" si="68"/>
        <v>1.9910300000000003</v>
      </c>
      <c r="GU354" s="6">
        <f t="shared" si="68"/>
        <v>0</v>
      </c>
      <c r="GV354" s="6">
        <f t="shared" si="68"/>
        <v>0.10263</v>
      </c>
      <c r="GW354" s="6">
        <f t="shared" si="68"/>
        <v>4.1239999999999999E-2</v>
      </c>
      <c r="GX354" s="6">
        <f t="shared" si="68"/>
        <v>0.20622000000000001</v>
      </c>
      <c r="GY354" s="6">
        <f t="shared" si="68"/>
        <v>1E-3</v>
      </c>
      <c r="GZ354" s="6">
        <f t="shared" si="68"/>
        <v>0.16237000000000001</v>
      </c>
      <c r="HA354" s="6">
        <f t="shared" si="68"/>
        <v>1.9489999999999997E-2</v>
      </c>
      <c r="HB354" s="6">
        <f t="shared" si="68"/>
        <v>1.7482500000000003</v>
      </c>
      <c r="HC354" s="6">
        <f t="shared" si="68"/>
        <v>9.6299999999999997E-2</v>
      </c>
      <c r="HD354" s="6">
        <f t="shared" si="68"/>
        <v>8.2660000000000011E-2</v>
      </c>
      <c r="HE354" s="6">
        <f t="shared" si="68"/>
        <v>6.94E-3</v>
      </c>
      <c r="HF354" s="6">
        <f t="shared" si="68"/>
        <v>6.0069999999999998E-2</v>
      </c>
      <c r="HG354" s="6">
        <f t="shared" si="68"/>
        <v>0.45055999999999996</v>
      </c>
      <c r="HH354" s="6">
        <f t="shared" si="68"/>
        <v>5.6849999999999998E-2</v>
      </c>
      <c r="HI354" s="6">
        <f t="shared" si="68"/>
        <v>0</v>
      </c>
      <c r="HJ354" s="6">
        <f t="shared" si="68"/>
        <v>1.5400000000000001E-3</v>
      </c>
      <c r="HK354" s="6">
        <f t="shared" si="68"/>
        <v>1E-3</v>
      </c>
      <c r="HL354" s="6">
        <f t="shared" si="68"/>
        <v>0.37342999999999998</v>
      </c>
      <c r="HM354" s="6">
        <f t="shared" si="68"/>
        <v>1.1359999999999999E-2</v>
      </c>
      <c r="HN354" s="6">
        <f t="shared" si="68"/>
        <v>0.29316000000000003</v>
      </c>
      <c r="HO354" s="6">
        <f t="shared" si="68"/>
        <v>1.3843999999999999</v>
      </c>
      <c r="HP354" s="6">
        <f t="shared" si="68"/>
        <v>0.47302999999999989</v>
      </c>
      <c r="HQ354" s="6">
        <f t="shared" si="68"/>
        <v>1.516E-2</v>
      </c>
      <c r="HR354" s="6">
        <f t="shared" si="68"/>
        <v>8.199999999999999E-3</v>
      </c>
      <c r="HS354" s="6">
        <f t="shared" si="68"/>
        <v>1.4226100000000002</v>
      </c>
      <c r="HT354" s="6">
        <f t="shared" si="68"/>
        <v>2.6420000000000003E-2</v>
      </c>
      <c r="HU354" s="6">
        <f t="shared" si="68"/>
        <v>0.22189</v>
      </c>
      <c r="HV354" s="6">
        <f t="shared" si="68"/>
        <v>0.54558000000000006</v>
      </c>
      <c r="HW354" s="6">
        <f t="shared" si="68"/>
        <v>0.10016</v>
      </c>
      <c r="HX354" s="6">
        <f t="shared" si="68"/>
        <v>6.7000000000000002E-3</v>
      </c>
      <c r="HY354" s="6">
        <f t="shared" si="68"/>
        <v>0.18303999999999998</v>
      </c>
      <c r="HZ354" s="6">
        <f t="shared" si="68"/>
        <v>0.19469</v>
      </c>
      <c r="IA354" s="6">
        <f t="shared" si="68"/>
        <v>0.10506000000000001</v>
      </c>
      <c r="IB354" s="6">
        <f t="shared" si="68"/>
        <v>4.1280000000000004E-2</v>
      </c>
      <c r="IC354" s="6">
        <f t="shared" si="68"/>
        <v>0.17457</v>
      </c>
      <c r="ID354" s="6">
        <f t="shared" si="68"/>
        <v>2.4699500000000003</v>
      </c>
      <c r="IE354" s="26">
        <f t="shared" si="72"/>
        <v>68.539680000000018</v>
      </c>
      <c r="IF354" s="27">
        <f t="shared" si="73"/>
        <v>16.853299999999994</v>
      </c>
      <c r="IG354" s="27">
        <f t="shared" si="74"/>
        <v>51.686380000000028</v>
      </c>
      <c r="IH354" s="30">
        <f t="shared" si="68"/>
        <v>59.783019999999993</v>
      </c>
      <c r="II354" s="30">
        <f t="shared" si="68"/>
        <v>16.218188000000001</v>
      </c>
      <c r="IJ354" s="30">
        <f t="shared" si="68"/>
        <v>43.564831999999988</v>
      </c>
    </row>
    <row r="355" spans="1:246" s="4" customFormat="1" x14ac:dyDescent="0.2">
      <c r="A355" s="4" t="s">
        <v>289</v>
      </c>
      <c r="E355" s="6">
        <f t="shared" si="58"/>
        <v>0.60646</v>
      </c>
      <c r="F355" s="6">
        <f t="shared" si="75"/>
        <v>3.6499999999999998E-2</v>
      </c>
      <c r="G355" s="6">
        <f t="shared" si="75"/>
        <v>2.3390000000000001E-2</v>
      </c>
      <c r="H355" s="6">
        <f t="shared" si="75"/>
        <v>0.15789999999999998</v>
      </c>
      <c r="I355" s="6">
        <f t="shared" si="75"/>
        <v>0.71699999999999997</v>
      </c>
      <c r="J355" s="6">
        <f t="shared" si="75"/>
        <v>0</v>
      </c>
      <c r="K355" s="6">
        <f t="shared" si="75"/>
        <v>1.4173899999999999</v>
      </c>
      <c r="L355" s="6">
        <f t="shared" si="75"/>
        <v>0.76307999999999998</v>
      </c>
      <c r="M355" s="6">
        <f t="shared" si="75"/>
        <v>4.0899999999999999E-2</v>
      </c>
      <c r="N355" s="6">
        <f t="shared" si="75"/>
        <v>0.16059000000000001</v>
      </c>
      <c r="O355" s="6">
        <f t="shared" si="75"/>
        <v>1.9471899999999998</v>
      </c>
      <c r="P355" s="6">
        <f t="shared" si="75"/>
        <v>0.19537000000000004</v>
      </c>
      <c r="Q355" s="6">
        <f t="shared" si="75"/>
        <v>7.8479999999999994E-2</v>
      </c>
      <c r="R355" s="6">
        <f t="shared" si="75"/>
        <v>0.59150000000000003</v>
      </c>
      <c r="S355" s="6">
        <f t="shared" si="75"/>
        <v>0</v>
      </c>
      <c r="T355" s="6">
        <f t="shared" si="75"/>
        <v>0</v>
      </c>
      <c r="U355" s="6">
        <f t="shared" si="75"/>
        <v>1.5890000000000001E-2</v>
      </c>
      <c r="V355" s="6">
        <f t="shared" si="75"/>
        <v>3.3950000000000001E-2</v>
      </c>
      <c r="W355" s="6">
        <f t="shared" si="75"/>
        <v>0.35749000000000003</v>
      </c>
      <c r="X355" s="6">
        <f t="shared" si="75"/>
        <v>0.44761000000000001</v>
      </c>
      <c r="Y355" s="6">
        <f t="shared" si="75"/>
        <v>5.7599999999999995E-3</v>
      </c>
      <c r="Z355" s="6">
        <f t="shared" si="75"/>
        <v>0.10136999999999999</v>
      </c>
      <c r="AA355" s="6">
        <f t="shared" si="75"/>
        <v>2.189E-2</v>
      </c>
      <c r="AB355" s="6">
        <f t="shared" si="75"/>
        <v>0.2792</v>
      </c>
      <c r="AC355" s="6">
        <f t="shared" si="75"/>
        <v>4.7730000000000002E-2</v>
      </c>
      <c r="AD355" s="6">
        <f t="shared" si="75"/>
        <v>0.56288000000000016</v>
      </c>
      <c r="AE355" s="6">
        <f t="shared" si="75"/>
        <v>0</v>
      </c>
      <c r="AF355" s="6">
        <f t="shared" si="75"/>
        <v>0.46052000000000004</v>
      </c>
      <c r="AG355" s="6">
        <f t="shared" si="75"/>
        <v>0.36157</v>
      </c>
      <c r="AH355" s="6">
        <f t="shared" si="75"/>
        <v>1E-3</v>
      </c>
      <c r="AI355" s="6">
        <f t="shared" si="75"/>
        <v>9.9650000000000002E-2</v>
      </c>
      <c r="AJ355" s="6">
        <f t="shared" si="75"/>
        <v>1.5916400000000002</v>
      </c>
      <c r="AK355" s="6">
        <f t="shared" si="75"/>
        <v>8.8439999999999991E-2</v>
      </c>
      <c r="AL355" s="6">
        <f t="shared" si="75"/>
        <v>8.1750000000000003E-2</v>
      </c>
      <c r="AM355" s="6">
        <f t="shared" si="75"/>
        <v>0.1479</v>
      </c>
      <c r="AN355" s="6">
        <f t="shared" si="75"/>
        <v>0.23141000000000003</v>
      </c>
      <c r="AO355" s="6">
        <f t="shared" si="75"/>
        <v>0</v>
      </c>
      <c r="AP355" s="6">
        <f t="shared" si="75"/>
        <v>0</v>
      </c>
      <c r="AQ355" s="6">
        <f t="shared" si="75"/>
        <v>0.39308000000000004</v>
      </c>
      <c r="AR355" s="6">
        <f t="shared" si="75"/>
        <v>1.1565500000000002</v>
      </c>
      <c r="AS355" s="6">
        <f t="shared" si="75"/>
        <v>5.9609999999999989E-2</v>
      </c>
      <c r="AT355" s="6">
        <f t="shared" si="75"/>
        <v>4.7000000000000002E-3</v>
      </c>
      <c r="AU355" s="6">
        <f t="shared" si="75"/>
        <v>0.97126999999999997</v>
      </c>
      <c r="AV355" s="6">
        <f t="shared" si="75"/>
        <v>0.13259000000000001</v>
      </c>
      <c r="AW355" s="6">
        <f t="shared" si="75"/>
        <v>6.2270000000000006E-2</v>
      </c>
      <c r="AX355" s="6">
        <f t="shared" si="75"/>
        <v>0.18340000000000001</v>
      </c>
      <c r="AY355" s="6">
        <f t="shared" si="75"/>
        <v>0.19435999999999998</v>
      </c>
      <c r="AZ355" s="6">
        <f t="shared" si="75"/>
        <v>5.1909999999999998E-2</v>
      </c>
      <c r="BA355" s="6">
        <f t="shared" si="75"/>
        <v>0.89971000000000001</v>
      </c>
      <c r="BB355" s="6">
        <f t="shared" si="75"/>
        <v>1.7999999999999999E-2</v>
      </c>
      <c r="BC355" s="6">
        <f t="shared" si="75"/>
        <v>8.5819999999999994E-2</v>
      </c>
      <c r="BD355" s="6">
        <f t="shared" si="75"/>
        <v>0</v>
      </c>
      <c r="BE355" s="6">
        <f t="shared" si="75"/>
        <v>0.22815000000000005</v>
      </c>
      <c r="BF355" s="6">
        <f t="shared" si="75"/>
        <v>1.15466</v>
      </c>
      <c r="BG355" s="6">
        <f t="shared" si="75"/>
        <v>1.221E-2</v>
      </c>
      <c r="BH355" s="6">
        <f t="shared" si="75"/>
        <v>0</v>
      </c>
      <c r="BI355" s="6">
        <f t="shared" si="75"/>
        <v>0</v>
      </c>
      <c r="BJ355" s="6">
        <f t="shared" si="75"/>
        <v>3.9969999999999999E-2</v>
      </c>
      <c r="BK355" s="6">
        <f t="shared" si="75"/>
        <v>1.6003399999999999</v>
      </c>
      <c r="BL355" s="6">
        <f t="shared" si="75"/>
        <v>0.61253999999999986</v>
      </c>
      <c r="BM355" s="6">
        <f t="shared" si="75"/>
        <v>0.21718000000000001</v>
      </c>
      <c r="BN355" s="6">
        <f t="shared" si="75"/>
        <v>0.24173000000000003</v>
      </c>
      <c r="BO355" s="6">
        <f t="shared" si="75"/>
        <v>0.01</v>
      </c>
      <c r="BP355" s="6">
        <f t="shared" si="75"/>
        <v>9.0299999999999991E-2</v>
      </c>
      <c r="BQ355" s="6">
        <f t="shared" si="75"/>
        <v>8.3909999999999998E-2</v>
      </c>
      <c r="BR355" s="6">
        <f t="shared" si="71"/>
        <v>0.20258999999999996</v>
      </c>
      <c r="BS355" s="6">
        <f t="shared" si="71"/>
        <v>0.26694000000000001</v>
      </c>
      <c r="BT355" s="6">
        <f t="shared" si="71"/>
        <v>0</v>
      </c>
      <c r="BU355" s="6">
        <f t="shared" si="71"/>
        <v>0.18149999999999999</v>
      </c>
      <c r="BV355" s="6">
        <f t="shared" si="71"/>
        <v>0</v>
      </c>
      <c r="BW355" s="6">
        <f t="shared" si="71"/>
        <v>0.41554999999999997</v>
      </c>
      <c r="BX355" s="6">
        <f t="shared" si="71"/>
        <v>5.5799999999999999E-3</v>
      </c>
      <c r="BY355" s="6">
        <f t="shared" si="71"/>
        <v>4.5399999999999998E-3</v>
      </c>
      <c r="BZ355" s="6">
        <f t="shared" si="71"/>
        <v>0.30878</v>
      </c>
      <c r="CA355" s="6">
        <f t="shared" si="71"/>
        <v>0.15284</v>
      </c>
      <c r="CB355" s="6">
        <f t="shared" si="71"/>
        <v>1.8285799999999999</v>
      </c>
      <c r="CC355" s="6">
        <f t="shared" si="71"/>
        <v>0.77642999999999995</v>
      </c>
      <c r="CD355" s="6">
        <f t="shared" si="71"/>
        <v>0.42937999999999998</v>
      </c>
      <c r="CE355" s="6">
        <f t="shared" si="71"/>
        <v>1.3029600000000001</v>
      </c>
      <c r="CF355" s="6">
        <f t="shared" si="71"/>
        <v>0</v>
      </c>
      <c r="CG355" s="6">
        <f t="shared" si="71"/>
        <v>7.4810000000000001E-2</v>
      </c>
      <c r="CH355" s="6">
        <f t="shared" si="71"/>
        <v>0.11520999999999999</v>
      </c>
      <c r="CI355" s="6">
        <f t="shared" si="71"/>
        <v>0.42267999999999994</v>
      </c>
      <c r="CJ355" s="6">
        <f t="shared" si="71"/>
        <v>0</v>
      </c>
      <c r="CK355" s="6">
        <f t="shared" si="71"/>
        <v>8.4000000000000012E-3</v>
      </c>
      <c r="CL355" s="6">
        <f t="shared" si="71"/>
        <v>1.4999999999999999E-2</v>
      </c>
      <c r="CM355" s="6">
        <f t="shared" si="71"/>
        <v>0.67892999999999992</v>
      </c>
      <c r="CN355" s="6">
        <f t="shared" si="71"/>
        <v>4.5109999999999997E-2</v>
      </c>
      <c r="CO355" s="6">
        <f t="shared" si="71"/>
        <v>0</v>
      </c>
      <c r="CP355" s="6">
        <f t="shared" si="71"/>
        <v>0</v>
      </c>
      <c r="CQ355" s="6">
        <f t="shared" si="71"/>
        <v>6.5780000000000005E-2</v>
      </c>
      <c r="CR355" s="6">
        <f t="shared" si="71"/>
        <v>0.18286000000000002</v>
      </c>
      <c r="CS355" s="6">
        <f t="shared" si="71"/>
        <v>2.6679999999999999E-2</v>
      </c>
      <c r="CT355" s="6">
        <f t="shared" si="71"/>
        <v>1.4539500000000001</v>
      </c>
      <c r="CU355" s="6">
        <f t="shared" si="71"/>
        <v>0.54859999999999987</v>
      </c>
      <c r="CV355" s="6">
        <f t="shared" si="71"/>
        <v>0.44127999999999995</v>
      </c>
      <c r="CW355" s="6">
        <f t="shared" si="71"/>
        <v>9.8890000000000006E-2</v>
      </c>
      <c r="CX355" s="6">
        <f t="shared" si="71"/>
        <v>0</v>
      </c>
      <c r="CY355" s="6">
        <f t="shared" si="71"/>
        <v>0.31656000000000001</v>
      </c>
      <c r="CZ355" s="6">
        <f t="shared" si="71"/>
        <v>0.10469999999999999</v>
      </c>
      <c r="DA355" s="6">
        <f t="shared" si="71"/>
        <v>8.9290000000000008E-2</v>
      </c>
      <c r="DB355" s="6">
        <f t="shared" si="71"/>
        <v>0.36148000000000002</v>
      </c>
      <c r="DC355" s="6">
        <f t="shared" si="71"/>
        <v>8.8660000000000003E-2</v>
      </c>
      <c r="DD355" s="6">
        <f t="shared" si="71"/>
        <v>3.755E-2</v>
      </c>
      <c r="DE355" s="6">
        <f t="shared" si="71"/>
        <v>1.866E-2</v>
      </c>
      <c r="DF355" s="6">
        <f t="shared" si="71"/>
        <v>1.6804300000000003</v>
      </c>
      <c r="DG355" s="6">
        <f t="shared" si="71"/>
        <v>0.47806999999999999</v>
      </c>
      <c r="DH355" s="6">
        <f t="shared" si="71"/>
        <v>6.3140000000000002E-2</v>
      </c>
      <c r="DI355" s="6">
        <f t="shared" si="71"/>
        <v>0.41596</v>
      </c>
      <c r="DJ355" s="6">
        <f t="shared" si="71"/>
        <v>0.36329</v>
      </c>
      <c r="DK355" s="6">
        <f t="shared" si="71"/>
        <v>3.5356799999999993</v>
      </c>
      <c r="DL355" s="6">
        <f t="shared" si="71"/>
        <v>2.7681000000000004</v>
      </c>
      <c r="DM355" s="6">
        <f t="shared" si="71"/>
        <v>0.25849</v>
      </c>
      <c r="DN355" s="6">
        <f t="shared" si="71"/>
        <v>0.7525599999999999</v>
      </c>
      <c r="DO355" s="6">
        <f t="shared" si="71"/>
        <v>1.77447</v>
      </c>
      <c r="DP355" s="6">
        <f t="shared" si="71"/>
        <v>0.46527000000000002</v>
      </c>
      <c r="DQ355" s="6">
        <f t="shared" si="71"/>
        <v>0.11309999999999999</v>
      </c>
      <c r="DR355" s="6">
        <f t="shared" si="71"/>
        <v>1.61578</v>
      </c>
      <c r="DS355" s="6">
        <f t="shared" si="71"/>
        <v>0.33533000000000002</v>
      </c>
      <c r="DT355" s="6">
        <f t="shared" si="71"/>
        <v>2.9521200000000003</v>
      </c>
      <c r="DU355" s="6">
        <f t="shared" si="71"/>
        <v>1.02067</v>
      </c>
      <c r="DV355" s="6">
        <f t="shared" si="71"/>
        <v>0.32700000000000001</v>
      </c>
      <c r="DW355" s="6">
        <f t="shared" si="71"/>
        <v>0.87390999999999996</v>
      </c>
      <c r="DX355" s="6">
        <f t="shared" si="71"/>
        <v>1.5629499999999998</v>
      </c>
      <c r="DY355" s="6">
        <f t="shared" si="71"/>
        <v>0.37166000000000005</v>
      </c>
      <c r="DZ355" s="6">
        <f t="shared" si="71"/>
        <v>3.5935299999999999</v>
      </c>
      <c r="EA355" s="6">
        <f t="shared" si="71"/>
        <v>1.3229200000000001</v>
      </c>
      <c r="EB355" s="6">
        <f t="shared" si="71"/>
        <v>0.31451000000000001</v>
      </c>
      <c r="EC355" s="6">
        <f t="shared" si="64"/>
        <v>0.29297999999999996</v>
      </c>
      <c r="ED355" s="6">
        <f t="shared" si="70"/>
        <v>1.1859400000000002</v>
      </c>
      <c r="EE355" s="6">
        <f t="shared" si="70"/>
        <v>0.69920000000000004</v>
      </c>
      <c r="EF355" s="6">
        <f t="shared" si="70"/>
        <v>4.1319799999999995</v>
      </c>
      <c r="EG355" s="6">
        <f t="shared" si="70"/>
        <v>0.79291999999999996</v>
      </c>
      <c r="EH355" s="6">
        <f t="shared" si="70"/>
        <v>0.35819000000000006</v>
      </c>
      <c r="EI355" s="6">
        <f t="shared" si="70"/>
        <v>1.9850000000000003E-2</v>
      </c>
      <c r="EJ355" s="6">
        <f t="shared" si="70"/>
        <v>2.1670000000000002E-2</v>
      </c>
      <c r="EK355" s="6">
        <f t="shared" si="70"/>
        <v>0.37051000000000001</v>
      </c>
      <c r="EL355" s="6">
        <f t="shared" si="70"/>
        <v>2.6214600000000003</v>
      </c>
      <c r="EM355" s="6">
        <f t="shared" si="70"/>
        <v>0</v>
      </c>
      <c r="EN355" s="6">
        <f t="shared" si="70"/>
        <v>2.4410000000000001E-2</v>
      </c>
      <c r="EO355" s="6">
        <f t="shared" si="70"/>
        <v>0.39491999999999999</v>
      </c>
      <c r="EP355" s="6">
        <f t="shared" si="70"/>
        <v>3.5499999999999998E-3</v>
      </c>
      <c r="EQ355" s="6">
        <f t="shared" si="70"/>
        <v>2E-3</v>
      </c>
      <c r="ER355" s="6">
        <f t="shared" si="70"/>
        <v>0.60877000000000003</v>
      </c>
      <c r="ES355" s="6">
        <f t="shared" si="70"/>
        <v>3.6074399999999995</v>
      </c>
      <c r="ET355" s="6">
        <f t="shared" si="70"/>
        <v>0.58621000000000001</v>
      </c>
      <c r="EU355" s="6">
        <f t="shared" si="70"/>
        <v>0.10786</v>
      </c>
      <c r="EV355" s="6">
        <f t="shared" si="70"/>
        <v>3.2328700000000001</v>
      </c>
      <c r="EW355" s="6">
        <f t="shared" si="70"/>
        <v>0.38117000000000001</v>
      </c>
      <c r="EX355" s="6">
        <f t="shared" si="70"/>
        <v>0.16016</v>
      </c>
      <c r="EY355" s="6">
        <f t="shared" si="70"/>
        <v>0</v>
      </c>
      <c r="EZ355" s="6">
        <f t="shared" si="70"/>
        <v>6.2979000000000003</v>
      </c>
      <c r="FA355" s="6">
        <f t="shared" si="70"/>
        <v>1.5239500000000004</v>
      </c>
      <c r="FB355" s="6">
        <f t="shared" si="70"/>
        <v>3.6265399999999999</v>
      </c>
      <c r="FC355" s="6">
        <f t="shared" si="70"/>
        <v>8.7160000000000001E-2</v>
      </c>
      <c r="FD355" s="6">
        <f t="shared" si="70"/>
        <v>6.0000000000000001E-3</v>
      </c>
      <c r="FE355" s="6">
        <f t="shared" si="70"/>
        <v>6.8530000000000008E-2</v>
      </c>
      <c r="FF355" s="6">
        <f t="shared" si="70"/>
        <v>1.5120000000000001E-2</v>
      </c>
      <c r="FG355" s="6">
        <f t="shared" si="70"/>
        <v>7.2300000000000003E-3</v>
      </c>
      <c r="FH355" s="6">
        <f t="shared" si="70"/>
        <v>4.0000000000000001E-3</v>
      </c>
      <c r="FI355" s="6">
        <f t="shared" si="70"/>
        <v>0.14799999999999999</v>
      </c>
      <c r="FJ355" s="6">
        <f t="shared" si="70"/>
        <v>0</v>
      </c>
      <c r="FK355" s="6">
        <f t="shared" si="70"/>
        <v>0</v>
      </c>
      <c r="FL355" s="6">
        <f t="shared" si="70"/>
        <v>1.8280000000000001E-2</v>
      </c>
      <c r="FM355" s="6">
        <f t="shared" si="70"/>
        <v>1.1963799999999998</v>
      </c>
      <c r="FN355" s="6">
        <f t="shared" si="70"/>
        <v>1.0419499999999997</v>
      </c>
      <c r="FO355" s="6">
        <f t="shared" si="70"/>
        <v>1.2960000000000001E-2</v>
      </c>
      <c r="FP355" s="6">
        <f t="shared" si="70"/>
        <v>2.39236</v>
      </c>
      <c r="FQ355" s="6">
        <f t="shared" si="70"/>
        <v>3.0440000000000002E-2</v>
      </c>
      <c r="FR355" s="6">
        <f t="shared" si="70"/>
        <v>4.6739999999999997E-2</v>
      </c>
      <c r="FS355" s="6">
        <f t="shared" si="70"/>
        <v>3.5000000000000003E-2</v>
      </c>
      <c r="FT355" s="6">
        <f t="shared" si="70"/>
        <v>0.26138</v>
      </c>
      <c r="FU355" s="6">
        <f t="shared" si="70"/>
        <v>0.85832999999999993</v>
      </c>
      <c r="FV355" s="6">
        <f t="shared" si="70"/>
        <v>0</v>
      </c>
      <c r="FW355" s="6">
        <f t="shared" si="70"/>
        <v>0.34073000000000003</v>
      </c>
      <c r="FX355" s="6">
        <f t="shared" si="70"/>
        <v>2.1894999999999998</v>
      </c>
      <c r="FY355" s="6">
        <f t="shared" si="70"/>
        <v>0.52889000000000008</v>
      </c>
      <c r="FZ355" s="6">
        <f t="shared" si="70"/>
        <v>1.11517</v>
      </c>
      <c r="GA355" s="6">
        <f t="shared" si="70"/>
        <v>1.88575</v>
      </c>
      <c r="GB355" s="6">
        <f t="shared" si="70"/>
        <v>0.18386000000000002</v>
      </c>
      <c r="GC355" s="6">
        <f t="shared" si="70"/>
        <v>0.78843999999999992</v>
      </c>
      <c r="GD355" s="6">
        <f t="shared" si="70"/>
        <v>1.6908399999999999</v>
      </c>
      <c r="GE355" s="6">
        <f t="shared" si="70"/>
        <v>0.47418000000000005</v>
      </c>
      <c r="GF355" s="6">
        <f t="shared" si="70"/>
        <v>0.1361</v>
      </c>
      <c r="GG355" s="6">
        <f t="shared" si="70"/>
        <v>0.01</v>
      </c>
      <c r="GH355" s="6">
        <f t="shared" si="70"/>
        <v>0.17904999999999999</v>
      </c>
      <c r="GI355" s="6">
        <f t="shared" si="70"/>
        <v>2.2049999999999997E-2</v>
      </c>
      <c r="GJ355" s="6">
        <f t="shared" si="70"/>
        <v>0.40127000000000002</v>
      </c>
      <c r="GK355" s="6">
        <f t="shared" si="70"/>
        <v>0.11198</v>
      </c>
      <c r="GL355" s="6">
        <f t="shared" si="70"/>
        <v>8.0090000000000008E-2</v>
      </c>
      <c r="GM355" s="6">
        <f t="shared" si="70"/>
        <v>1.1136700000000002</v>
      </c>
      <c r="GN355" s="6">
        <f t="shared" si="70"/>
        <v>0.14438999999999999</v>
      </c>
      <c r="GO355" s="6">
        <f t="shared" ref="GO355:IJ358" si="76">SUMIF($A$3:$A$331,$A355,GO$3:GO$331)/1000</f>
        <v>4.8460000000000003E-2</v>
      </c>
      <c r="GP355" s="6">
        <f t="shared" si="76"/>
        <v>7.6120000000000007E-2</v>
      </c>
      <c r="GQ355" s="6">
        <f t="shared" si="76"/>
        <v>0.24248000000000006</v>
      </c>
      <c r="GR355" s="6">
        <f t="shared" si="76"/>
        <v>1E-3</v>
      </c>
      <c r="GS355" s="6">
        <f t="shared" si="76"/>
        <v>1.328E-2</v>
      </c>
      <c r="GT355" s="6">
        <f t="shared" si="76"/>
        <v>2.4057799999999996</v>
      </c>
      <c r="GU355" s="6">
        <f t="shared" si="76"/>
        <v>0</v>
      </c>
      <c r="GV355" s="6">
        <f t="shared" si="76"/>
        <v>0.24085999999999999</v>
      </c>
      <c r="GW355" s="6">
        <f t="shared" si="76"/>
        <v>7.5229999999999991E-2</v>
      </c>
      <c r="GX355" s="6">
        <f t="shared" si="76"/>
        <v>0.23125000000000001</v>
      </c>
      <c r="GY355" s="6">
        <f t="shared" si="76"/>
        <v>0</v>
      </c>
      <c r="GZ355" s="6">
        <f t="shared" si="76"/>
        <v>1.5560000000000001E-2</v>
      </c>
      <c r="HA355" s="6">
        <f t="shared" si="76"/>
        <v>1.0189999999999999E-2</v>
      </c>
      <c r="HB355" s="6">
        <f t="shared" si="76"/>
        <v>2.5662399999999996</v>
      </c>
      <c r="HC355" s="6">
        <f t="shared" si="76"/>
        <v>0.53215000000000012</v>
      </c>
      <c r="HD355" s="6">
        <f t="shared" si="76"/>
        <v>0.15100999999999998</v>
      </c>
      <c r="HE355" s="6">
        <f t="shared" si="76"/>
        <v>9.689999999999999E-3</v>
      </c>
      <c r="HF355" s="6">
        <f t="shared" si="76"/>
        <v>3.6940000000000008E-2</v>
      </c>
      <c r="HG355" s="6">
        <f t="shared" si="76"/>
        <v>1.8718900000000001</v>
      </c>
      <c r="HH355" s="6">
        <f t="shared" si="76"/>
        <v>2.0939999999999997E-2</v>
      </c>
      <c r="HI355" s="6">
        <f t="shared" si="76"/>
        <v>0</v>
      </c>
      <c r="HJ355" s="6">
        <f t="shared" si="76"/>
        <v>3.3100000000000004E-2</v>
      </c>
      <c r="HK355" s="6">
        <f t="shared" si="76"/>
        <v>8.9999999999999993E-3</v>
      </c>
      <c r="HL355" s="6">
        <f t="shared" si="76"/>
        <v>0.40795000000000003</v>
      </c>
      <c r="HM355" s="6">
        <f t="shared" si="76"/>
        <v>1.617E-2</v>
      </c>
      <c r="HN355" s="6">
        <f t="shared" si="76"/>
        <v>0.75246999999999997</v>
      </c>
      <c r="HO355" s="6">
        <f t="shared" si="76"/>
        <v>1.7865000000000002</v>
      </c>
      <c r="HP355" s="6">
        <f t="shared" si="76"/>
        <v>0.85294999999999999</v>
      </c>
      <c r="HQ355" s="6">
        <f t="shared" si="76"/>
        <v>0.10750999999999999</v>
      </c>
      <c r="HR355" s="6">
        <f t="shared" si="76"/>
        <v>8.4140000000000006E-2</v>
      </c>
      <c r="HS355" s="6">
        <f t="shared" si="76"/>
        <v>0.87982000000000016</v>
      </c>
      <c r="HT355" s="6">
        <f t="shared" si="76"/>
        <v>0.63495999999999997</v>
      </c>
      <c r="HU355" s="6">
        <f t="shared" si="76"/>
        <v>0.87258000000000002</v>
      </c>
      <c r="HV355" s="6">
        <f t="shared" si="76"/>
        <v>1.13327</v>
      </c>
      <c r="HW355" s="6">
        <f t="shared" si="76"/>
        <v>0.34983999999999998</v>
      </c>
      <c r="HX355" s="6">
        <f t="shared" si="76"/>
        <v>4.4519999999999997E-2</v>
      </c>
      <c r="HY355" s="6">
        <f t="shared" si="76"/>
        <v>0.16156999999999999</v>
      </c>
      <c r="HZ355" s="6">
        <f t="shared" si="76"/>
        <v>0.51415999999999995</v>
      </c>
      <c r="IA355" s="6">
        <f t="shared" si="76"/>
        <v>1.371</v>
      </c>
      <c r="IB355" s="6">
        <f t="shared" si="76"/>
        <v>6.8699999999999997E-2</v>
      </c>
      <c r="IC355" s="6">
        <f t="shared" si="76"/>
        <v>0.23581000000000002</v>
      </c>
      <c r="ID355" s="6">
        <f t="shared" si="76"/>
        <v>3.3836599999999999</v>
      </c>
      <c r="IE355" s="26">
        <f t="shared" si="72"/>
        <v>129.13437000000002</v>
      </c>
      <c r="IF355" s="27">
        <f t="shared" si="73"/>
        <v>30.405499999999996</v>
      </c>
      <c r="IG355" s="27">
        <f t="shared" si="74"/>
        <v>98.728870000000029</v>
      </c>
      <c r="IH355" s="30">
        <f t="shared" si="76"/>
        <v>116.98852959999999</v>
      </c>
      <c r="II355" s="30">
        <f t="shared" si="76"/>
        <v>31.4752376</v>
      </c>
      <c r="IJ355" s="30">
        <f t="shared" si="76"/>
        <v>85.513292000000021</v>
      </c>
    </row>
    <row r="356" spans="1:246" s="4" customFormat="1" x14ac:dyDescent="0.2">
      <c r="A356" s="4" t="s">
        <v>308</v>
      </c>
      <c r="E356" s="6">
        <f t="shared" si="58"/>
        <v>1.2999999999999999E-2</v>
      </c>
      <c r="F356" s="6">
        <f t="shared" si="75"/>
        <v>1.1519999999999999E-2</v>
      </c>
      <c r="G356" s="6">
        <f t="shared" si="75"/>
        <v>0</v>
      </c>
      <c r="H356" s="6">
        <f t="shared" si="75"/>
        <v>0</v>
      </c>
      <c r="I356" s="6">
        <f t="shared" si="75"/>
        <v>3.1659900000000007</v>
      </c>
      <c r="J356" s="6">
        <f t="shared" si="75"/>
        <v>1.0719999999999999E-2</v>
      </c>
      <c r="K356" s="6">
        <f t="shared" si="75"/>
        <v>0.77848000000000006</v>
      </c>
      <c r="L356" s="6">
        <f t="shared" si="75"/>
        <v>0.15829000000000001</v>
      </c>
      <c r="M356" s="6">
        <f t="shared" si="75"/>
        <v>0.10031999999999999</v>
      </c>
      <c r="N356" s="6">
        <f t="shared" si="75"/>
        <v>0.12329999999999999</v>
      </c>
      <c r="O356" s="6">
        <f t="shared" si="75"/>
        <v>1.50406</v>
      </c>
      <c r="P356" s="6">
        <f t="shared" si="75"/>
        <v>0.25571000000000005</v>
      </c>
      <c r="Q356" s="6">
        <f t="shared" si="75"/>
        <v>0.3049</v>
      </c>
      <c r="R356" s="6">
        <f t="shared" si="75"/>
        <v>0.37075999999999998</v>
      </c>
      <c r="S356" s="6">
        <f t="shared" si="75"/>
        <v>0</v>
      </c>
      <c r="T356" s="6">
        <f t="shared" si="75"/>
        <v>9.2899999999999996E-3</v>
      </c>
      <c r="U356" s="6">
        <f t="shared" si="75"/>
        <v>2.802E-2</v>
      </c>
      <c r="V356" s="6">
        <f t="shared" si="75"/>
        <v>3.5000000000000003E-2</v>
      </c>
      <c r="W356" s="6">
        <f t="shared" si="75"/>
        <v>0.29381000000000002</v>
      </c>
      <c r="X356" s="6">
        <f t="shared" si="75"/>
        <v>0.88912000000000002</v>
      </c>
      <c r="Y356" s="6">
        <f t="shared" si="75"/>
        <v>1E-3</v>
      </c>
      <c r="Z356" s="6">
        <f t="shared" si="75"/>
        <v>0.13156000000000001</v>
      </c>
      <c r="AA356" s="6">
        <f t="shared" si="75"/>
        <v>0.26456999999999997</v>
      </c>
      <c r="AB356" s="6">
        <f t="shared" si="75"/>
        <v>3.0373099999999997</v>
      </c>
      <c r="AC356" s="6">
        <f t="shared" si="75"/>
        <v>7.2529999999999997E-2</v>
      </c>
      <c r="AD356" s="6">
        <f t="shared" si="75"/>
        <v>1.14045</v>
      </c>
      <c r="AE356" s="6">
        <f t="shared" si="75"/>
        <v>1.98E-3</v>
      </c>
      <c r="AF356" s="6">
        <f t="shared" si="75"/>
        <v>0.42881999999999992</v>
      </c>
      <c r="AG356" s="6">
        <f t="shared" si="75"/>
        <v>0.69632999999999989</v>
      </c>
      <c r="AH356" s="6">
        <f t="shared" si="75"/>
        <v>2E-3</v>
      </c>
      <c r="AI356" s="6">
        <f t="shared" si="75"/>
        <v>0</v>
      </c>
      <c r="AJ356" s="6">
        <f t="shared" si="75"/>
        <v>0.35937999999999998</v>
      </c>
      <c r="AK356" s="6">
        <f t="shared" si="75"/>
        <v>0</v>
      </c>
      <c r="AL356" s="6">
        <f t="shared" si="75"/>
        <v>0.31786999999999999</v>
      </c>
      <c r="AM356" s="6">
        <f t="shared" si="75"/>
        <v>0.10409</v>
      </c>
      <c r="AN356" s="6">
        <f t="shared" si="75"/>
        <v>4.7109999999999999E-2</v>
      </c>
      <c r="AO356" s="6">
        <f t="shared" si="75"/>
        <v>0</v>
      </c>
      <c r="AP356" s="6">
        <f t="shared" si="75"/>
        <v>5.543E-2</v>
      </c>
      <c r="AQ356" s="6">
        <f t="shared" si="75"/>
        <v>0.15583</v>
      </c>
      <c r="AR356" s="6">
        <f t="shared" si="75"/>
        <v>2.0648499999999999</v>
      </c>
      <c r="AS356" s="6">
        <f t="shared" si="75"/>
        <v>0.12478</v>
      </c>
      <c r="AT356" s="6">
        <f t="shared" si="75"/>
        <v>0</v>
      </c>
      <c r="AU356" s="6">
        <f t="shared" si="75"/>
        <v>5.8E-4</v>
      </c>
      <c r="AV356" s="6">
        <f t="shared" si="75"/>
        <v>6.0000000000000001E-3</v>
      </c>
      <c r="AW356" s="6">
        <f t="shared" si="75"/>
        <v>0</v>
      </c>
      <c r="AX356" s="6">
        <f t="shared" si="75"/>
        <v>0.31080999999999998</v>
      </c>
      <c r="AY356" s="6">
        <f t="shared" si="75"/>
        <v>0.17304999999999998</v>
      </c>
      <c r="AZ356" s="6">
        <f t="shared" si="75"/>
        <v>0.12355000000000001</v>
      </c>
      <c r="BA356" s="6">
        <f t="shared" si="75"/>
        <v>9.0699999999999999E-3</v>
      </c>
      <c r="BB356" s="6">
        <f t="shared" si="75"/>
        <v>0.43998000000000004</v>
      </c>
      <c r="BC356" s="6">
        <f t="shared" si="75"/>
        <v>9.4629999999999992E-2</v>
      </c>
      <c r="BD356" s="6">
        <f t="shared" si="75"/>
        <v>0</v>
      </c>
      <c r="BE356" s="6">
        <f t="shared" si="75"/>
        <v>3.3829999999999999E-2</v>
      </c>
      <c r="BF356" s="6">
        <f t="shared" si="75"/>
        <v>2.1591600000000004</v>
      </c>
      <c r="BG356" s="6">
        <f t="shared" si="75"/>
        <v>0.60238999999999998</v>
      </c>
      <c r="BH356" s="6">
        <f t="shared" si="75"/>
        <v>1.048E-2</v>
      </c>
      <c r="BI356" s="6">
        <f t="shared" si="75"/>
        <v>2.7970000000000002E-2</v>
      </c>
      <c r="BJ356" s="6">
        <f t="shared" si="75"/>
        <v>0.29337000000000002</v>
      </c>
      <c r="BK356" s="6">
        <f t="shared" si="75"/>
        <v>1.3930899999999999</v>
      </c>
      <c r="BL356" s="6">
        <f t="shared" si="75"/>
        <v>0.16208</v>
      </c>
      <c r="BM356" s="6">
        <f t="shared" si="75"/>
        <v>0.52329999999999999</v>
      </c>
      <c r="BN356" s="6">
        <f t="shared" si="75"/>
        <v>0.35666000000000003</v>
      </c>
      <c r="BO356" s="6">
        <f t="shared" si="75"/>
        <v>0</v>
      </c>
      <c r="BP356" s="6">
        <f t="shared" si="75"/>
        <v>1E-3</v>
      </c>
      <c r="BQ356" s="6">
        <f t="shared" si="75"/>
        <v>7.9100000000000004E-3</v>
      </c>
      <c r="BR356" s="6">
        <f t="shared" si="71"/>
        <v>3.2850000000000004E-2</v>
      </c>
      <c r="BS356" s="6">
        <f t="shared" si="71"/>
        <v>2.64E-2</v>
      </c>
      <c r="BT356" s="6">
        <f t="shared" si="71"/>
        <v>0</v>
      </c>
      <c r="BU356" s="6">
        <f t="shared" si="71"/>
        <v>0.29542000000000002</v>
      </c>
      <c r="BV356" s="6">
        <f t="shared" si="71"/>
        <v>1.1939999999999999E-2</v>
      </c>
      <c r="BW356" s="6">
        <f t="shared" si="71"/>
        <v>0.13657</v>
      </c>
      <c r="BX356" s="6">
        <f t="shared" si="71"/>
        <v>0.21027000000000001</v>
      </c>
      <c r="BY356" s="6">
        <f t="shared" si="71"/>
        <v>0.92623</v>
      </c>
      <c r="BZ356" s="6">
        <f t="shared" si="71"/>
        <v>0.16629000000000002</v>
      </c>
      <c r="CA356" s="6">
        <f t="shared" si="71"/>
        <v>0.75143999999999989</v>
      </c>
      <c r="CB356" s="6">
        <f t="shared" si="71"/>
        <v>1.1909900000000002</v>
      </c>
      <c r="CC356" s="6">
        <f t="shared" si="71"/>
        <v>0.79803000000000024</v>
      </c>
      <c r="CD356" s="6">
        <f t="shared" si="71"/>
        <v>0.3713999999999999</v>
      </c>
      <c r="CE356" s="6">
        <f t="shared" si="71"/>
        <v>1.4744699999999999</v>
      </c>
      <c r="CF356" s="6">
        <f t="shared" si="71"/>
        <v>0</v>
      </c>
      <c r="CG356" s="6">
        <f t="shared" si="71"/>
        <v>0.26928000000000002</v>
      </c>
      <c r="CH356" s="6">
        <f t="shared" si="71"/>
        <v>4.6109999999999998E-2</v>
      </c>
      <c r="CI356" s="6">
        <f t="shared" si="71"/>
        <v>0.57855000000000012</v>
      </c>
      <c r="CJ356" s="6">
        <f t="shared" si="71"/>
        <v>1.0109999999999999E-2</v>
      </c>
      <c r="CK356" s="6">
        <f t="shared" si="71"/>
        <v>6.4800000000000005E-3</v>
      </c>
      <c r="CL356" s="6">
        <f t="shared" si="71"/>
        <v>9.2939999999999995E-2</v>
      </c>
      <c r="CM356" s="6">
        <f t="shared" si="71"/>
        <v>3.0647500000000005</v>
      </c>
      <c r="CN356" s="6">
        <f t="shared" si="71"/>
        <v>0.14726</v>
      </c>
      <c r="CO356" s="6">
        <f t="shared" si="71"/>
        <v>3.0000000000000001E-3</v>
      </c>
      <c r="CP356" s="6">
        <f t="shared" si="71"/>
        <v>0.85099000000000002</v>
      </c>
      <c r="CQ356" s="6">
        <f t="shared" si="71"/>
        <v>4.5859999999999998E-2</v>
      </c>
      <c r="CR356" s="6">
        <f t="shared" si="71"/>
        <v>0.23388999999999999</v>
      </c>
      <c r="CS356" s="6">
        <f t="shared" si="71"/>
        <v>0.11714999999999999</v>
      </c>
      <c r="CT356" s="6">
        <f t="shared" si="71"/>
        <v>0.87714000000000003</v>
      </c>
      <c r="CU356" s="6">
        <f t="shared" si="71"/>
        <v>0.48944999999999994</v>
      </c>
      <c r="CV356" s="6">
        <f t="shared" si="71"/>
        <v>0.30959999999999999</v>
      </c>
      <c r="CW356" s="6">
        <f t="shared" si="71"/>
        <v>0.12671000000000002</v>
      </c>
      <c r="CX356" s="6">
        <f t="shared" si="71"/>
        <v>1.6990000000000002E-2</v>
      </c>
      <c r="CY356" s="6">
        <f t="shared" si="71"/>
        <v>0.30620000000000003</v>
      </c>
      <c r="CZ356" s="6">
        <f t="shared" si="71"/>
        <v>0.17398</v>
      </c>
      <c r="DA356" s="6">
        <f t="shared" si="71"/>
        <v>0.57611999999999997</v>
      </c>
      <c r="DB356" s="6">
        <f t="shared" si="71"/>
        <v>0.40439999999999998</v>
      </c>
      <c r="DC356" s="6">
        <f t="shared" si="71"/>
        <v>0.18399999999999997</v>
      </c>
      <c r="DD356" s="6">
        <f t="shared" si="71"/>
        <v>9.0500000000000008E-3</v>
      </c>
      <c r="DE356" s="6">
        <f t="shared" si="71"/>
        <v>0.12622</v>
      </c>
      <c r="DF356" s="6">
        <f t="shared" si="71"/>
        <v>1.6823200000000003</v>
      </c>
      <c r="DG356" s="6">
        <f t="shared" si="71"/>
        <v>0.25273000000000001</v>
      </c>
      <c r="DH356" s="6">
        <f t="shared" si="71"/>
        <v>0.27526</v>
      </c>
      <c r="DI356" s="6">
        <f t="shared" si="71"/>
        <v>0.26267000000000001</v>
      </c>
      <c r="DJ356" s="6">
        <f t="shared" si="71"/>
        <v>0.32522000000000001</v>
      </c>
      <c r="DK356" s="6">
        <f t="shared" si="71"/>
        <v>3.7178799999999996</v>
      </c>
      <c r="DL356" s="6">
        <f t="shared" si="71"/>
        <v>3.5882499999999995</v>
      </c>
      <c r="DM356" s="6">
        <f t="shared" si="71"/>
        <v>0.82977000000000012</v>
      </c>
      <c r="DN356" s="6">
        <f t="shared" si="71"/>
        <v>0.62313000000000007</v>
      </c>
      <c r="DO356" s="6">
        <f t="shared" si="71"/>
        <v>2.0960999999999999</v>
      </c>
      <c r="DP356" s="6">
        <f t="shared" si="71"/>
        <v>0.71714999999999995</v>
      </c>
      <c r="DQ356" s="6">
        <f t="shared" si="71"/>
        <v>0.14736999999999997</v>
      </c>
      <c r="DR356" s="6">
        <f t="shared" si="71"/>
        <v>2.1596199999999994</v>
      </c>
      <c r="DS356" s="6">
        <f t="shared" si="71"/>
        <v>0.56234999999999991</v>
      </c>
      <c r="DT356" s="6">
        <f t="shared" si="71"/>
        <v>4.360549999999999</v>
      </c>
      <c r="DU356" s="6">
        <f t="shared" si="71"/>
        <v>2.1255499999999996</v>
      </c>
      <c r="DV356" s="6">
        <f t="shared" si="71"/>
        <v>0.27753000000000005</v>
      </c>
      <c r="DW356" s="6">
        <f t="shared" si="71"/>
        <v>0.75005000000000022</v>
      </c>
      <c r="DX356" s="6">
        <f t="shared" si="71"/>
        <v>1.86954</v>
      </c>
      <c r="DY356" s="6">
        <f t="shared" si="71"/>
        <v>0.41940999999999995</v>
      </c>
      <c r="DZ356" s="6">
        <f t="shared" si="71"/>
        <v>4.0520500000000004</v>
      </c>
      <c r="EA356" s="6">
        <f t="shared" si="71"/>
        <v>1.3650099999999998</v>
      </c>
      <c r="EB356" s="6">
        <f t="shared" si="71"/>
        <v>0.33609000000000006</v>
      </c>
      <c r="EC356" s="6">
        <f t="shared" si="64"/>
        <v>0.16778000000000001</v>
      </c>
      <c r="ED356" s="6">
        <f t="shared" ref="ED356:GO358" si="77">SUMIF($A$3:$A$331,$A356,ED$3:ED$331)/1000</f>
        <v>1.40683</v>
      </c>
      <c r="EE356" s="6">
        <f t="shared" si="77"/>
        <v>0.87630000000000008</v>
      </c>
      <c r="EF356" s="6">
        <f t="shared" si="77"/>
        <v>4.5041899999999995</v>
      </c>
      <c r="EG356" s="6">
        <f t="shared" si="77"/>
        <v>1.1204000000000001</v>
      </c>
      <c r="EH356" s="6">
        <f t="shared" si="77"/>
        <v>0.42638999999999999</v>
      </c>
      <c r="EI356" s="6">
        <f t="shared" si="77"/>
        <v>1.153E-2</v>
      </c>
      <c r="EJ356" s="6">
        <f t="shared" si="77"/>
        <v>0</v>
      </c>
      <c r="EK356" s="6">
        <f t="shared" si="77"/>
        <v>0.5299299999999999</v>
      </c>
      <c r="EL356" s="6">
        <f t="shared" si="77"/>
        <v>3.0232899999999994</v>
      </c>
      <c r="EM356" s="6">
        <f t="shared" si="77"/>
        <v>2.1000000000000001E-2</v>
      </c>
      <c r="EN356" s="6">
        <f t="shared" si="77"/>
        <v>2.5739999999999999E-2</v>
      </c>
      <c r="EO356" s="6">
        <f t="shared" si="77"/>
        <v>0</v>
      </c>
      <c r="EP356" s="6">
        <f t="shared" si="77"/>
        <v>0</v>
      </c>
      <c r="EQ356" s="6">
        <f t="shared" si="77"/>
        <v>1.08E-3</v>
      </c>
      <c r="ER356" s="6">
        <f t="shared" si="77"/>
        <v>5.3800000000000001E-2</v>
      </c>
      <c r="ES356" s="6">
        <f t="shared" si="77"/>
        <v>1.25749</v>
      </c>
      <c r="ET356" s="6">
        <f t="shared" si="77"/>
        <v>0.68346000000000007</v>
      </c>
      <c r="EU356" s="6">
        <f t="shared" si="77"/>
        <v>0.16863</v>
      </c>
      <c r="EV356" s="6">
        <f t="shared" si="77"/>
        <v>2.6264300000000005</v>
      </c>
      <c r="EW356" s="6">
        <f t="shared" si="77"/>
        <v>0.36707000000000001</v>
      </c>
      <c r="EX356" s="6">
        <f t="shared" si="77"/>
        <v>6.9409999999999986E-2</v>
      </c>
      <c r="EY356" s="6">
        <f t="shared" si="77"/>
        <v>0</v>
      </c>
      <c r="EZ356" s="6">
        <f t="shared" si="77"/>
        <v>5.7579199999999995</v>
      </c>
      <c r="FA356" s="6">
        <f t="shared" si="77"/>
        <v>0.32017999999999996</v>
      </c>
      <c r="FB356" s="6">
        <f t="shared" si="77"/>
        <v>3.0827000000000009</v>
      </c>
      <c r="FC356" s="6">
        <f t="shared" si="77"/>
        <v>0.14096</v>
      </c>
      <c r="FD356" s="6">
        <f t="shared" si="77"/>
        <v>7.62E-3</v>
      </c>
      <c r="FE356" s="6">
        <f t="shared" si="77"/>
        <v>9.2510000000000009E-2</v>
      </c>
      <c r="FF356" s="6">
        <f t="shared" si="77"/>
        <v>1.9E-2</v>
      </c>
      <c r="FG356" s="6">
        <f t="shared" si="77"/>
        <v>2.1139999999999999E-2</v>
      </c>
      <c r="FH356" s="6">
        <f t="shared" si="77"/>
        <v>3.5709999999999999E-2</v>
      </c>
      <c r="FI356" s="6">
        <f t="shared" si="77"/>
        <v>8.5080000000000003E-2</v>
      </c>
      <c r="FJ356" s="6">
        <f t="shared" si="77"/>
        <v>0</v>
      </c>
      <c r="FK356" s="6">
        <f t="shared" si="77"/>
        <v>0</v>
      </c>
      <c r="FL356" s="6">
        <f t="shared" si="77"/>
        <v>6.3150000000000012E-2</v>
      </c>
      <c r="FM356" s="6">
        <f t="shared" si="77"/>
        <v>1.1550299999999998</v>
      </c>
      <c r="FN356" s="6">
        <f t="shared" si="77"/>
        <v>0.83622000000000007</v>
      </c>
      <c r="FO356" s="6">
        <f t="shared" si="77"/>
        <v>2.3390000000000001E-2</v>
      </c>
      <c r="FP356" s="6">
        <f t="shared" si="77"/>
        <v>2.7877499999999995</v>
      </c>
      <c r="FQ356" s="6">
        <f t="shared" si="77"/>
        <v>1.487E-2</v>
      </c>
      <c r="FR356" s="6">
        <f t="shared" si="77"/>
        <v>0.10940999999999999</v>
      </c>
      <c r="FS356" s="6">
        <f t="shared" si="77"/>
        <v>5.8929999999999996E-2</v>
      </c>
      <c r="FT356" s="6">
        <f t="shared" si="77"/>
        <v>0.22744000000000003</v>
      </c>
      <c r="FU356" s="6">
        <f t="shared" si="77"/>
        <v>0.88617999999999997</v>
      </c>
      <c r="FV356" s="6">
        <f t="shared" si="77"/>
        <v>0</v>
      </c>
      <c r="FW356" s="6">
        <f t="shared" si="77"/>
        <v>0.55689999999999995</v>
      </c>
      <c r="FX356" s="6">
        <f t="shared" si="77"/>
        <v>3.0270600000000005</v>
      </c>
      <c r="FY356" s="6">
        <f t="shared" si="77"/>
        <v>0.45284000000000002</v>
      </c>
      <c r="FZ356" s="6">
        <f t="shared" si="77"/>
        <v>1.19696</v>
      </c>
      <c r="GA356" s="6">
        <f t="shared" si="77"/>
        <v>2.1796499999999992</v>
      </c>
      <c r="GB356" s="6">
        <f t="shared" si="77"/>
        <v>0.10754999999999999</v>
      </c>
      <c r="GC356" s="6">
        <f t="shared" si="77"/>
        <v>0.57613000000000003</v>
      </c>
      <c r="GD356" s="6">
        <f t="shared" si="77"/>
        <v>1.9651200000000004</v>
      </c>
      <c r="GE356" s="6">
        <f t="shared" si="77"/>
        <v>0.15997000000000003</v>
      </c>
      <c r="GF356" s="6">
        <f t="shared" si="77"/>
        <v>0.12226000000000001</v>
      </c>
      <c r="GG356" s="6">
        <f t="shared" si="77"/>
        <v>8.9999999999999993E-3</v>
      </c>
      <c r="GH356" s="6">
        <f t="shared" si="77"/>
        <v>0.65362000000000009</v>
      </c>
      <c r="GI356" s="6">
        <f t="shared" si="77"/>
        <v>9.0300000000000016E-3</v>
      </c>
      <c r="GJ356" s="6">
        <f t="shared" si="77"/>
        <v>0.47739999999999999</v>
      </c>
      <c r="GK356" s="6">
        <f t="shared" si="77"/>
        <v>0.13704</v>
      </c>
      <c r="GL356" s="6">
        <f t="shared" si="77"/>
        <v>8.763E-2</v>
      </c>
      <c r="GM356" s="6">
        <f t="shared" si="77"/>
        <v>0.8589</v>
      </c>
      <c r="GN356" s="6">
        <f t="shared" si="77"/>
        <v>0.13325000000000001</v>
      </c>
      <c r="GO356" s="6">
        <f t="shared" si="77"/>
        <v>5.1330000000000001E-2</v>
      </c>
      <c r="GP356" s="6">
        <f t="shared" si="76"/>
        <v>6.0679999999999991E-2</v>
      </c>
      <c r="GQ356" s="6">
        <f t="shared" si="76"/>
        <v>0.20344000000000001</v>
      </c>
      <c r="GR356" s="6">
        <f t="shared" si="76"/>
        <v>3.4000000000000002E-2</v>
      </c>
      <c r="GS356" s="6">
        <f t="shared" si="76"/>
        <v>6.4800000000000005E-3</v>
      </c>
      <c r="GT356" s="6">
        <f t="shared" si="76"/>
        <v>2.2621100000000007</v>
      </c>
      <c r="GU356" s="6">
        <f t="shared" si="76"/>
        <v>0</v>
      </c>
      <c r="GV356" s="6">
        <f t="shared" si="76"/>
        <v>0.19827999999999998</v>
      </c>
      <c r="GW356" s="6">
        <f t="shared" si="76"/>
        <v>5.7250000000000002E-2</v>
      </c>
      <c r="GX356" s="6">
        <f t="shared" si="76"/>
        <v>0.21658000000000002</v>
      </c>
      <c r="GY356" s="6">
        <f t="shared" si="76"/>
        <v>1.1380000000000001E-2</v>
      </c>
      <c r="GZ356" s="6">
        <f t="shared" si="76"/>
        <v>4.027E-2</v>
      </c>
      <c r="HA356" s="6">
        <f t="shared" si="76"/>
        <v>1.2E-2</v>
      </c>
      <c r="HB356" s="6">
        <f t="shared" si="76"/>
        <v>3.2184000000000004</v>
      </c>
      <c r="HC356" s="6">
        <f t="shared" si="76"/>
        <v>0.41701000000000005</v>
      </c>
      <c r="HD356" s="6">
        <f t="shared" si="76"/>
        <v>0.1135</v>
      </c>
      <c r="HE356" s="6">
        <f t="shared" si="76"/>
        <v>0.22917999999999999</v>
      </c>
      <c r="HF356" s="6">
        <f t="shared" si="76"/>
        <v>4.054E-2</v>
      </c>
      <c r="HG356" s="6">
        <f t="shared" si="76"/>
        <v>0.83570999999999995</v>
      </c>
      <c r="HH356" s="6">
        <f t="shared" si="76"/>
        <v>0.10545999999999998</v>
      </c>
      <c r="HI356" s="6">
        <f t="shared" si="76"/>
        <v>0</v>
      </c>
      <c r="HJ356" s="6">
        <f t="shared" si="76"/>
        <v>4.7090000000000007E-2</v>
      </c>
      <c r="HK356" s="6">
        <f t="shared" si="76"/>
        <v>0</v>
      </c>
      <c r="HL356" s="6">
        <f t="shared" si="76"/>
        <v>0.38073000000000001</v>
      </c>
      <c r="HM356" s="6">
        <f t="shared" si="76"/>
        <v>2.036E-2</v>
      </c>
      <c r="HN356" s="6">
        <f t="shared" si="76"/>
        <v>0.71277000000000001</v>
      </c>
      <c r="HO356" s="6">
        <f t="shared" si="76"/>
        <v>1.8682400000000008</v>
      </c>
      <c r="HP356" s="6">
        <f t="shared" si="76"/>
        <v>1.03609</v>
      </c>
      <c r="HQ356" s="6">
        <f t="shared" si="76"/>
        <v>0.17280000000000001</v>
      </c>
      <c r="HR356" s="6">
        <f t="shared" si="76"/>
        <v>0.24667000000000003</v>
      </c>
      <c r="HS356" s="6">
        <f t="shared" si="76"/>
        <v>0.65493999999999997</v>
      </c>
      <c r="HT356" s="6">
        <f t="shared" si="76"/>
        <v>0.42704999999999993</v>
      </c>
      <c r="HU356" s="6">
        <f t="shared" si="76"/>
        <v>1.0006900000000001</v>
      </c>
      <c r="HV356" s="6">
        <f t="shared" si="76"/>
        <v>1.2070199999999998</v>
      </c>
      <c r="HW356" s="6">
        <f t="shared" si="76"/>
        <v>0.26852000000000004</v>
      </c>
      <c r="HX356" s="6">
        <f t="shared" si="76"/>
        <v>6.2900000000000005E-3</v>
      </c>
      <c r="HY356" s="6">
        <f t="shared" si="76"/>
        <v>0.36011000000000004</v>
      </c>
      <c r="HZ356" s="6">
        <f t="shared" si="76"/>
        <v>0.31349000000000005</v>
      </c>
      <c r="IA356" s="6">
        <f t="shared" si="76"/>
        <v>0.60162999999999978</v>
      </c>
      <c r="IB356" s="6">
        <f t="shared" si="76"/>
        <v>0.10061</v>
      </c>
      <c r="IC356" s="6">
        <f t="shared" si="76"/>
        <v>0.42502999999999996</v>
      </c>
      <c r="ID356" s="6">
        <f t="shared" si="76"/>
        <v>3.6893300000000009</v>
      </c>
      <c r="IE356" s="26">
        <f t="shared" si="72"/>
        <v>139.47053</v>
      </c>
      <c r="IF356" s="27">
        <f t="shared" si="73"/>
        <v>39.094880000000003</v>
      </c>
      <c r="IG356" s="27">
        <f t="shared" si="74"/>
        <v>100.37564999999999</v>
      </c>
      <c r="IH356" s="30">
        <f t="shared" si="76"/>
        <v>117.13810879999997</v>
      </c>
      <c r="II356" s="30">
        <f t="shared" si="76"/>
        <v>36.480132800000021</v>
      </c>
      <c r="IJ356" s="30">
        <f t="shared" si="76"/>
        <v>80.657975999999991</v>
      </c>
    </row>
    <row r="357" spans="1:246" s="4" customFormat="1" x14ac:dyDescent="0.2">
      <c r="A357" s="4" t="s">
        <v>339</v>
      </c>
      <c r="E357" s="6">
        <f t="shared" si="58"/>
        <v>0</v>
      </c>
      <c r="F357" s="6">
        <f t="shared" si="75"/>
        <v>7.4700000000000001E-3</v>
      </c>
      <c r="G357" s="6">
        <f t="shared" si="75"/>
        <v>1E-3</v>
      </c>
      <c r="H357" s="6">
        <f t="shared" si="75"/>
        <v>0</v>
      </c>
      <c r="I357" s="6">
        <f t="shared" si="75"/>
        <v>2.1700000000000001E-2</v>
      </c>
      <c r="J357" s="6">
        <f t="shared" si="75"/>
        <v>3.2370000000000003E-2</v>
      </c>
      <c r="K357" s="6">
        <f t="shared" si="75"/>
        <v>0.11794</v>
      </c>
      <c r="L357" s="6">
        <f t="shared" si="75"/>
        <v>5.4170000000000003E-2</v>
      </c>
      <c r="M357" s="6">
        <f t="shared" si="75"/>
        <v>3.8020000000000005E-2</v>
      </c>
      <c r="N357" s="6">
        <f t="shared" si="75"/>
        <v>7.3819999999999997E-2</v>
      </c>
      <c r="O357" s="6">
        <f t="shared" si="75"/>
        <v>1.2492400000000001</v>
      </c>
      <c r="P357" s="6">
        <f t="shared" si="75"/>
        <v>0.65679999999999983</v>
      </c>
      <c r="Q357" s="6">
        <f t="shared" si="75"/>
        <v>2.8059999999999998E-2</v>
      </c>
      <c r="R357" s="6">
        <f t="shared" si="75"/>
        <v>8.0280000000000004E-2</v>
      </c>
      <c r="S357" s="6">
        <f t="shared" si="75"/>
        <v>0</v>
      </c>
      <c r="T357" s="6">
        <f t="shared" si="75"/>
        <v>2.094E-2</v>
      </c>
      <c r="U357" s="6">
        <f t="shared" si="75"/>
        <v>1.239E-2</v>
      </c>
      <c r="V357" s="6">
        <f t="shared" si="75"/>
        <v>3.8579999999999996E-2</v>
      </c>
      <c r="W357" s="6">
        <f t="shared" si="75"/>
        <v>0.11328999999999999</v>
      </c>
      <c r="X357" s="6">
        <f t="shared" si="75"/>
        <v>1.8549200000000003</v>
      </c>
      <c r="Y357" s="6">
        <f t="shared" si="75"/>
        <v>2.4670000000000001E-2</v>
      </c>
      <c r="Z357" s="6">
        <f t="shared" si="75"/>
        <v>3.85E-2</v>
      </c>
      <c r="AA357" s="6">
        <f t="shared" si="75"/>
        <v>0.16124999999999998</v>
      </c>
      <c r="AB357" s="6">
        <f t="shared" si="75"/>
        <v>0.26504</v>
      </c>
      <c r="AC357" s="6">
        <f t="shared" si="75"/>
        <v>5.4549999999999994E-2</v>
      </c>
      <c r="AD357" s="6">
        <f t="shared" si="75"/>
        <v>0.71104999999999996</v>
      </c>
      <c r="AE357" s="6">
        <f t="shared" si="75"/>
        <v>0</v>
      </c>
      <c r="AF357" s="6">
        <f t="shared" si="75"/>
        <v>0.14219000000000001</v>
      </c>
      <c r="AG357" s="6">
        <f t="shared" si="75"/>
        <v>0.70087999999999995</v>
      </c>
      <c r="AH357" s="6">
        <f t="shared" si="75"/>
        <v>1E-3</v>
      </c>
      <c r="AI357" s="6">
        <f t="shared" si="75"/>
        <v>3.0000000000000001E-3</v>
      </c>
      <c r="AJ357" s="6">
        <f t="shared" si="75"/>
        <v>2.9229999999999999E-2</v>
      </c>
      <c r="AK357" s="6">
        <f t="shared" si="75"/>
        <v>0</v>
      </c>
      <c r="AL357" s="6">
        <f t="shared" si="75"/>
        <v>0.11406999999999999</v>
      </c>
      <c r="AM357" s="6">
        <f t="shared" si="75"/>
        <v>4.938E-2</v>
      </c>
      <c r="AN357" s="6">
        <f t="shared" si="75"/>
        <v>3.9350000000000003E-2</v>
      </c>
      <c r="AO357" s="6">
        <f t="shared" si="75"/>
        <v>0</v>
      </c>
      <c r="AP357" s="6">
        <f t="shared" si="75"/>
        <v>0.18572999999999998</v>
      </c>
      <c r="AQ357" s="6">
        <f t="shared" si="75"/>
        <v>6.9959999999999994E-2</v>
      </c>
      <c r="AR357" s="6">
        <f t="shared" si="75"/>
        <v>0.40849000000000002</v>
      </c>
      <c r="AS357" s="6">
        <f t="shared" si="75"/>
        <v>8.1520000000000009E-2</v>
      </c>
      <c r="AT357" s="6">
        <f t="shared" si="75"/>
        <v>2.257E-2</v>
      </c>
      <c r="AU357" s="6">
        <f t="shared" si="75"/>
        <v>0.23482999999999998</v>
      </c>
      <c r="AV357" s="6">
        <f t="shared" si="75"/>
        <v>3.9229999999999994E-2</v>
      </c>
      <c r="AW357" s="6">
        <f t="shared" si="75"/>
        <v>6.0000000000000001E-3</v>
      </c>
      <c r="AX357" s="6">
        <f t="shared" si="75"/>
        <v>8.1140000000000004E-2</v>
      </c>
      <c r="AY357" s="6">
        <f t="shared" si="75"/>
        <v>0.13936000000000001</v>
      </c>
      <c r="AZ357" s="6">
        <f t="shared" si="75"/>
        <v>6.6909999999999997E-2</v>
      </c>
      <c r="BA357" s="6">
        <f t="shared" si="75"/>
        <v>1.511E-2</v>
      </c>
      <c r="BB357" s="6">
        <f t="shared" si="75"/>
        <v>0</v>
      </c>
      <c r="BC357" s="6">
        <f t="shared" si="75"/>
        <v>6.3369999999999996E-2</v>
      </c>
      <c r="BD357" s="6">
        <f t="shared" si="75"/>
        <v>1E-3</v>
      </c>
      <c r="BE357" s="6">
        <f t="shared" si="75"/>
        <v>0.26427</v>
      </c>
      <c r="BF357" s="6">
        <f t="shared" si="75"/>
        <v>1.2810700000000004</v>
      </c>
      <c r="BG357" s="6">
        <f t="shared" si="75"/>
        <v>8.94E-3</v>
      </c>
      <c r="BH357" s="6">
        <f t="shared" si="75"/>
        <v>0</v>
      </c>
      <c r="BI357" s="6">
        <f t="shared" si="75"/>
        <v>1E-3</v>
      </c>
      <c r="BJ357" s="6">
        <f t="shared" si="75"/>
        <v>0.12496000000000002</v>
      </c>
      <c r="BK357" s="6">
        <f t="shared" si="75"/>
        <v>0.5829399999999999</v>
      </c>
      <c r="BL357" s="6">
        <f t="shared" si="75"/>
        <v>0.21509000000000003</v>
      </c>
      <c r="BM357" s="6">
        <f t="shared" si="75"/>
        <v>0.31466999999999995</v>
      </c>
      <c r="BN357" s="6">
        <f t="shared" si="75"/>
        <v>0.20436000000000001</v>
      </c>
      <c r="BO357" s="6">
        <f t="shared" si="75"/>
        <v>7.45E-3</v>
      </c>
      <c r="BP357" s="6">
        <f t="shared" si="75"/>
        <v>3.116E-2</v>
      </c>
      <c r="BQ357" s="6">
        <f t="shared" ref="BQ357:EB358" si="78">SUMIF($A$3:$A$331,$A357,BQ$3:BQ$331)/1000</f>
        <v>7.0000000000000001E-3</v>
      </c>
      <c r="BR357" s="6">
        <f t="shared" si="78"/>
        <v>0.11194</v>
      </c>
      <c r="BS357" s="6">
        <f t="shared" si="78"/>
        <v>1.4019999999999999E-2</v>
      </c>
      <c r="BT357" s="6">
        <f t="shared" si="78"/>
        <v>0</v>
      </c>
      <c r="BU357" s="6">
        <f t="shared" si="78"/>
        <v>0.10170999999999999</v>
      </c>
      <c r="BV357" s="6">
        <f t="shared" si="78"/>
        <v>5.6100000000000004E-3</v>
      </c>
      <c r="BW357" s="6">
        <f t="shared" si="78"/>
        <v>0.14063999999999999</v>
      </c>
      <c r="BX357" s="6">
        <f t="shared" si="78"/>
        <v>0.16481999999999999</v>
      </c>
      <c r="BY357" s="6">
        <f t="shared" si="78"/>
        <v>0.27947000000000005</v>
      </c>
      <c r="BZ357" s="6">
        <f t="shared" si="78"/>
        <v>0.16726000000000002</v>
      </c>
      <c r="CA357" s="6">
        <f t="shared" si="78"/>
        <v>4.904E-2</v>
      </c>
      <c r="CB357" s="6">
        <f t="shared" si="78"/>
        <v>1.0453899999999998</v>
      </c>
      <c r="CC357" s="6">
        <f t="shared" si="78"/>
        <v>8.3379999999999996E-2</v>
      </c>
      <c r="CD357" s="6">
        <f t="shared" si="78"/>
        <v>2.0080200000000001</v>
      </c>
      <c r="CE357" s="6">
        <f t="shared" si="78"/>
        <v>0.67620000000000002</v>
      </c>
      <c r="CF357" s="6">
        <f t="shared" si="78"/>
        <v>0</v>
      </c>
      <c r="CG357" s="6">
        <f t="shared" si="78"/>
        <v>5.9269999999999996E-2</v>
      </c>
      <c r="CH357" s="6">
        <f t="shared" si="78"/>
        <v>2.2359999999999998E-2</v>
      </c>
      <c r="CI357" s="6">
        <f t="shared" si="78"/>
        <v>0.31027000000000005</v>
      </c>
      <c r="CJ357" s="6">
        <f t="shared" si="78"/>
        <v>0</v>
      </c>
      <c r="CK357" s="6">
        <f t="shared" si="78"/>
        <v>0</v>
      </c>
      <c r="CL357" s="6">
        <f t="shared" si="78"/>
        <v>5.1060000000000001E-2</v>
      </c>
      <c r="CM357" s="6">
        <f t="shared" si="78"/>
        <v>0.81889000000000001</v>
      </c>
      <c r="CN357" s="6">
        <f t="shared" si="78"/>
        <v>0.13668999999999998</v>
      </c>
      <c r="CO357" s="6">
        <f t="shared" si="78"/>
        <v>7.8219999999999998E-2</v>
      </c>
      <c r="CP357" s="6">
        <f t="shared" si="78"/>
        <v>7.7799999999999996E-3</v>
      </c>
      <c r="CQ357" s="6">
        <f t="shared" si="78"/>
        <v>0.12576999999999999</v>
      </c>
      <c r="CR357" s="6">
        <f t="shared" si="78"/>
        <v>0.21031</v>
      </c>
      <c r="CS357" s="6">
        <f t="shared" si="78"/>
        <v>0.13894999999999999</v>
      </c>
      <c r="CT357" s="6">
        <f t="shared" si="78"/>
        <v>0.46363999999999994</v>
      </c>
      <c r="CU357" s="6">
        <f t="shared" si="78"/>
        <v>8.9820000000000011E-2</v>
      </c>
      <c r="CV357" s="6">
        <f t="shared" si="78"/>
        <v>0.18417</v>
      </c>
      <c r="CW357" s="6">
        <f t="shared" si="78"/>
        <v>0.1777</v>
      </c>
      <c r="CX357" s="6">
        <f t="shared" si="78"/>
        <v>5.4299999999999999E-3</v>
      </c>
      <c r="CY357" s="6">
        <f t="shared" si="78"/>
        <v>1.4E-2</v>
      </c>
      <c r="CZ357" s="6">
        <f t="shared" si="78"/>
        <v>0.12264</v>
      </c>
      <c r="DA357" s="6">
        <f t="shared" si="78"/>
        <v>0.36592000000000002</v>
      </c>
      <c r="DB357" s="6">
        <f t="shared" si="78"/>
        <v>0.21259999999999998</v>
      </c>
      <c r="DC357" s="6">
        <f t="shared" si="78"/>
        <v>0.20285</v>
      </c>
      <c r="DD357" s="6">
        <f t="shared" si="78"/>
        <v>0.28196999999999994</v>
      </c>
      <c r="DE357" s="6">
        <f t="shared" si="78"/>
        <v>1.2840000000000001E-2</v>
      </c>
      <c r="DF357" s="6">
        <f t="shared" si="78"/>
        <v>1.18479</v>
      </c>
      <c r="DG357" s="6">
        <f t="shared" si="78"/>
        <v>0.17476</v>
      </c>
      <c r="DH357" s="6">
        <f t="shared" si="78"/>
        <v>0.1389</v>
      </c>
      <c r="DI357" s="6">
        <f t="shared" si="78"/>
        <v>9.2720000000000011E-2</v>
      </c>
      <c r="DJ357" s="6">
        <f t="shared" si="78"/>
        <v>0.21252999999999997</v>
      </c>
      <c r="DK357" s="6">
        <f t="shared" si="78"/>
        <v>3.0314600000000005</v>
      </c>
      <c r="DL357" s="6">
        <f t="shared" si="78"/>
        <v>2.88598</v>
      </c>
      <c r="DM357" s="6">
        <f t="shared" si="78"/>
        <v>0.52703</v>
      </c>
      <c r="DN357" s="6">
        <f t="shared" si="78"/>
        <v>0.54658999999999991</v>
      </c>
      <c r="DO357" s="6">
        <f t="shared" si="78"/>
        <v>1.6400000000000001</v>
      </c>
      <c r="DP357" s="6">
        <f t="shared" si="78"/>
        <v>0.33118999999999993</v>
      </c>
      <c r="DQ357" s="6">
        <f t="shared" si="78"/>
        <v>0.21808999999999998</v>
      </c>
      <c r="DR357" s="6">
        <f t="shared" si="78"/>
        <v>1.9478900000000001</v>
      </c>
      <c r="DS357" s="6">
        <f t="shared" si="78"/>
        <v>8.1409999999999996E-2</v>
      </c>
      <c r="DT357" s="6">
        <f t="shared" si="78"/>
        <v>1.7216500000000003</v>
      </c>
      <c r="DU357" s="6">
        <f t="shared" si="78"/>
        <v>2.2263699999999997</v>
      </c>
      <c r="DV357" s="6">
        <f t="shared" si="78"/>
        <v>0.17237</v>
      </c>
      <c r="DW357" s="6">
        <f t="shared" si="78"/>
        <v>0.58141999999999994</v>
      </c>
      <c r="DX357" s="6">
        <f t="shared" si="78"/>
        <v>1.24092</v>
      </c>
      <c r="DY357" s="6">
        <f t="shared" si="78"/>
        <v>0.26474999999999993</v>
      </c>
      <c r="DZ357" s="6">
        <f t="shared" si="78"/>
        <v>2.9622299999999999</v>
      </c>
      <c r="EA357" s="6">
        <f t="shared" si="78"/>
        <v>1.8464700000000001</v>
      </c>
      <c r="EB357" s="6">
        <f t="shared" si="78"/>
        <v>0.29534999999999995</v>
      </c>
      <c r="EC357" s="6">
        <f t="shared" si="64"/>
        <v>0.28466000000000002</v>
      </c>
      <c r="ED357" s="6">
        <f t="shared" si="77"/>
        <v>1.4399900000000001</v>
      </c>
      <c r="EE357" s="6">
        <f t="shared" si="77"/>
        <v>0.74841999999999997</v>
      </c>
      <c r="EF357" s="6">
        <f t="shared" si="77"/>
        <v>5.6564900000000007</v>
      </c>
      <c r="EG357" s="6">
        <f t="shared" si="77"/>
        <v>1.2575000000000001</v>
      </c>
      <c r="EH357" s="6">
        <f t="shared" si="77"/>
        <v>0.39456999999999998</v>
      </c>
      <c r="EI357" s="6">
        <f t="shared" si="77"/>
        <v>0.37025000000000002</v>
      </c>
      <c r="EJ357" s="6">
        <f t="shared" si="77"/>
        <v>1.7000000000000001E-2</v>
      </c>
      <c r="EK357" s="6">
        <f t="shared" si="77"/>
        <v>0.48901000000000006</v>
      </c>
      <c r="EL357" s="6">
        <f t="shared" si="77"/>
        <v>1.9196399999999998</v>
      </c>
      <c r="EM357" s="6">
        <f t="shared" si="77"/>
        <v>0</v>
      </c>
      <c r="EN357" s="6">
        <f t="shared" si="77"/>
        <v>2.129E-2</v>
      </c>
      <c r="EO357" s="6">
        <f t="shared" si="77"/>
        <v>0</v>
      </c>
      <c r="EP357" s="6">
        <f t="shared" si="77"/>
        <v>0</v>
      </c>
      <c r="EQ357" s="6">
        <f t="shared" si="77"/>
        <v>0</v>
      </c>
      <c r="ER357" s="6">
        <f t="shared" si="77"/>
        <v>0.83926000000000001</v>
      </c>
      <c r="ES357" s="6">
        <f t="shared" si="77"/>
        <v>1.3524800000000001</v>
      </c>
      <c r="ET357" s="6">
        <f t="shared" si="77"/>
        <v>0.61629</v>
      </c>
      <c r="EU357" s="6">
        <f t="shared" si="77"/>
        <v>7.8199999999999992E-2</v>
      </c>
      <c r="EV357" s="6">
        <f t="shared" si="77"/>
        <v>10.572289999999997</v>
      </c>
      <c r="EW357" s="6">
        <f t="shared" si="77"/>
        <v>0.65397000000000005</v>
      </c>
      <c r="EX357" s="6">
        <f t="shared" si="77"/>
        <v>8.9320000000000024E-2</v>
      </c>
      <c r="EY357" s="6">
        <f t="shared" si="77"/>
        <v>2.1280000000000004E-2</v>
      </c>
      <c r="EZ357" s="6">
        <f t="shared" si="77"/>
        <v>7.9942099999999998</v>
      </c>
      <c r="FA357" s="6">
        <f t="shared" si="77"/>
        <v>0.31648999999999994</v>
      </c>
      <c r="FB357" s="6">
        <f t="shared" si="77"/>
        <v>3.5615000000000001</v>
      </c>
      <c r="FC357" s="6">
        <f t="shared" si="77"/>
        <v>0.11414000000000001</v>
      </c>
      <c r="FD357" s="6">
        <f t="shared" si="77"/>
        <v>3.1700000000000006E-2</v>
      </c>
      <c r="FE357" s="6">
        <f t="shared" si="77"/>
        <v>9.1819999999999999E-2</v>
      </c>
      <c r="FF357" s="6">
        <f t="shared" si="77"/>
        <v>1.35E-2</v>
      </c>
      <c r="FG357" s="6">
        <f t="shared" si="77"/>
        <v>1.035E-2</v>
      </c>
      <c r="FH357" s="6">
        <f t="shared" si="77"/>
        <v>9.9399999999999992E-3</v>
      </c>
      <c r="FI357" s="6">
        <f t="shared" si="77"/>
        <v>0.25821</v>
      </c>
      <c r="FJ357" s="6">
        <f t="shared" si="77"/>
        <v>0</v>
      </c>
      <c r="FK357" s="6">
        <f t="shared" si="77"/>
        <v>0</v>
      </c>
      <c r="FL357" s="6">
        <f t="shared" si="77"/>
        <v>7.0919999999999997E-2</v>
      </c>
      <c r="FM357" s="6">
        <f t="shared" si="77"/>
        <v>1.1913800000000001</v>
      </c>
      <c r="FN357" s="6">
        <f t="shared" si="77"/>
        <v>0.94668000000000008</v>
      </c>
      <c r="FO357" s="6">
        <f t="shared" si="77"/>
        <v>1.1400000000000002E-2</v>
      </c>
      <c r="FP357" s="6">
        <f t="shared" si="77"/>
        <v>2.1781600000000001</v>
      </c>
      <c r="FQ357" s="6">
        <f t="shared" si="77"/>
        <v>1.2060000000000001E-2</v>
      </c>
      <c r="FR357" s="6">
        <f t="shared" si="77"/>
        <v>7.51E-2</v>
      </c>
      <c r="FS357" s="6">
        <f t="shared" si="77"/>
        <v>5.8999999999999997E-2</v>
      </c>
      <c r="FT357" s="6">
        <f t="shared" si="77"/>
        <v>0.22476999999999997</v>
      </c>
      <c r="FU357" s="6">
        <f t="shared" si="77"/>
        <v>0.76599000000000006</v>
      </c>
      <c r="FV357" s="6">
        <f t="shared" si="77"/>
        <v>1E-3</v>
      </c>
      <c r="FW357" s="6">
        <f t="shared" si="77"/>
        <v>1.0072500000000002</v>
      </c>
      <c r="FX357" s="6">
        <f t="shared" si="77"/>
        <v>4.3608999999999991</v>
      </c>
      <c r="FY357" s="6">
        <f t="shared" si="77"/>
        <v>0.40138999999999997</v>
      </c>
      <c r="FZ357" s="6">
        <f t="shared" si="77"/>
        <v>1.2623300000000002</v>
      </c>
      <c r="GA357" s="6">
        <f t="shared" si="77"/>
        <v>2.0526600000000004</v>
      </c>
      <c r="GB357" s="6">
        <f t="shared" si="77"/>
        <v>6.1120000000000001E-2</v>
      </c>
      <c r="GC357" s="6">
        <f t="shared" si="77"/>
        <v>0.65785000000000005</v>
      </c>
      <c r="GD357" s="6">
        <f t="shared" si="77"/>
        <v>1.7028299999999998</v>
      </c>
      <c r="GE357" s="6">
        <f t="shared" si="77"/>
        <v>0.24859000000000003</v>
      </c>
      <c r="GF357" s="6">
        <f t="shared" si="77"/>
        <v>0.15726000000000001</v>
      </c>
      <c r="GG357" s="6">
        <f t="shared" si="77"/>
        <v>5.8300000000000001E-3</v>
      </c>
      <c r="GH357" s="6">
        <f t="shared" si="77"/>
        <v>0.34697999999999996</v>
      </c>
      <c r="GI357" s="6">
        <f t="shared" si="77"/>
        <v>1.8200000000000001E-2</v>
      </c>
      <c r="GJ357" s="6">
        <f t="shared" si="77"/>
        <v>0.35764999999999997</v>
      </c>
      <c r="GK357" s="6">
        <f t="shared" si="77"/>
        <v>0.33570999999999995</v>
      </c>
      <c r="GL357" s="6">
        <f t="shared" si="77"/>
        <v>7.9740000000000005E-2</v>
      </c>
      <c r="GM357" s="6">
        <f t="shared" si="77"/>
        <v>0.71426000000000001</v>
      </c>
      <c r="GN357" s="6">
        <f t="shared" si="77"/>
        <v>9.5899999999999999E-2</v>
      </c>
      <c r="GO357" s="6">
        <f t="shared" si="77"/>
        <v>2.4850000000000001E-2</v>
      </c>
      <c r="GP357" s="6">
        <f t="shared" si="76"/>
        <v>6.0609999999999997E-2</v>
      </c>
      <c r="GQ357" s="6">
        <f t="shared" si="76"/>
        <v>0.31555999999999995</v>
      </c>
      <c r="GR357" s="6">
        <f t="shared" si="76"/>
        <v>2E-3</v>
      </c>
      <c r="GS357" s="6">
        <f t="shared" si="76"/>
        <v>4.0000000000000001E-3</v>
      </c>
      <c r="GT357" s="6">
        <f t="shared" si="76"/>
        <v>0.87883999999999995</v>
      </c>
      <c r="GU357" s="6">
        <f t="shared" si="76"/>
        <v>0</v>
      </c>
      <c r="GV357" s="6">
        <f t="shared" si="76"/>
        <v>0.72493000000000007</v>
      </c>
      <c r="GW357" s="6">
        <f t="shared" si="76"/>
        <v>8.8109999999999994E-2</v>
      </c>
      <c r="GX357" s="6">
        <f t="shared" si="76"/>
        <v>7.4639999999999998E-2</v>
      </c>
      <c r="GY357" s="6">
        <f t="shared" si="76"/>
        <v>0</v>
      </c>
      <c r="GZ357" s="6">
        <f t="shared" si="76"/>
        <v>2.5589999999999998E-2</v>
      </c>
      <c r="HA357" s="6">
        <f t="shared" si="76"/>
        <v>8.6529999999999996E-2</v>
      </c>
      <c r="HB357" s="6">
        <f t="shared" si="76"/>
        <v>1.7411399999999999</v>
      </c>
      <c r="HC357" s="6">
        <f t="shared" si="76"/>
        <v>0.17561000000000004</v>
      </c>
      <c r="HD357" s="6">
        <f t="shared" si="76"/>
        <v>8.1379999999999994E-2</v>
      </c>
      <c r="HE357" s="6">
        <f t="shared" si="76"/>
        <v>1.1009999999999999E-2</v>
      </c>
      <c r="HF357" s="6">
        <f t="shared" si="76"/>
        <v>0.25903999999999994</v>
      </c>
      <c r="HG357" s="6">
        <f t="shared" si="76"/>
        <v>1.4430300000000003</v>
      </c>
      <c r="HH357" s="6">
        <f t="shared" si="76"/>
        <v>1.414E-2</v>
      </c>
      <c r="HI357" s="6">
        <f t="shared" si="76"/>
        <v>0</v>
      </c>
      <c r="HJ357" s="6">
        <f t="shared" si="76"/>
        <v>0.19303000000000001</v>
      </c>
      <c r="HK357" s="6">
        <f t="shared" si="76"/>
        <v>1.6E-2</v>
      </c>
      <c r="HL357" s="6">
        <f t="shared" si="76"/>
        <v>0.37438000000000005</v>
      </c>
      <c r="HM357" s="6">
        <f t="shared" si="76"/>
        <v>2.5610000000000001E-2</v>
      </c>
      <c r="HN357" s="6">
        <f t="shared" si="76"/>
        <v>0.76309000000000005</v>
      </c>
      <c r="HO357" s="6">
        <f t="shared" si="76"/>
        <v>1.8387600000000002</v>
      </c>
      <c r="HP357" s="6">
        <f t="shared" si="76"/>
        <v>1.0442600000000002</v>
      </c>
      <c r="HQ357" s="6">
        <f t="shared" si="76"/>
        <v>4.6420000000000003E-2</v>
      </c>
      <c r="HR357" s="6">
        <f t="shared" si="76"/>
        <v>0.32071000000000005</v>
      </c>
      <c r="HS357" s="6">
        <f t="shared" si="76"/>
        <v>0.5858199999999999</v>
      </c>
      <c r="HT357" s="6">
        <f t="shared" si="76"/>
        <v>0.60145999999999988</v>
      </c>
      <c r="HU357" s="6">
        <f t="shared" si="76"/>
        <v>0.86930999999999992</v>
      </c>
      <c r="HV357" s="6">
        <f t="shared" si="76"/>
        <v>0.32957000000000003</v>
      </c>
      <c r="HW357" s="6">
        <f t="shared" si="76"/>
        <v>0.32910999999999996</v>
      </c>
      <c r="HX357" s="6">
        <f t="shared" si="76"/>
        <v>8.0060000000000006E-2</v>
      </c>
      <c r="HY357" s="6">
        <f t="shared" si="76"/>
        <v>0.52867999999999993</v>
      </c>
      <c r="HZ357" s="6">
        <f t="shared" si="76"/>
        <v>0.35348000000000002</v>
      </c>
      <c r="IA357" s="6">
        <f t="shared" si="76"/>
        <v>2.2089900000000005</v>
      </c>
      <c r="IB357" s="6">
        <f t="shared" si="76"/>
        <v>8.566E-2</v>
      </c>
      <c r="IC357" s="6">
        <f t="shared" si="76"/>
        <v>0.18837999999999999</v>
      </c>
      <c r="ID357" s="6">
        <f t="shared" si="76"/>
        <v>3.2236699999999998</v>
      </c>
      <c r="IE357" s="26">
        <f t="shared" si="72"/>
        <v>123.10294000000005</v>
      </c>
      <c r="IF357" s="27">
        <f t="shared" si="73"/>
        <v>20.11262000000001</v>
      </c>
      <c r="IG357" s="27">
        <f t="shared" si="74"/>
        <v>102.99032000000004</v>
      </c>
      <c r="IH357" s="30">
        <f t="shared" si="76"/>
        <v>110.95777119999998</v>
      </c>
      <c r="II357" s="30">
        <f t="shared" si="76"/>
        <v>18.174813200000003</v>
      </c>
      <c r="IJ357" s="30">
        <f t="shared" si="76"/>
        <v>92.782957999999965</v>
      </c>
    </row>
    <row r="358" spans="1:246" s="4" customFormat="1" x14ac:dyDescent="0.2">
      <c r="A358" s="4" t="s">
        <v>263</v>
      </c>
      <c r="E358" s="6">
        <f t="shared" si="58"/>
        <v>0</v>
      </c>
      <c r="F358" s="6">
        <f t="shared" ref="F358:BQ358" si="79">SUMIF($A$3:$A$331,$A358,F$3:F$331)/1000</f>
        <v>3.0600000000000002E-3</v>
      </c>
      <c r="G358" s="6">
        <f t="shared" si="79"/>
        <v>0</v>
      </c>
      <c r="H358" s="6">
        <f t="shared" si="79"/>
        <v>0</v>
      </c>
      <c r="I358" s="6">
        <f t="shared" si="79"/>
        <v>5.2770000000000004E-2</v>
      </c>
      <c r="J358" s="6">
        <f t="shared" si="79"/>
        <v>3.6060000000000002E-2</v>
      </c>
      <c r="K358" s="6">
        <f t="shared" si="79"/>
        <v>0.38094</v>
      </c>
      <c r="L358" s="6">
        <f t="shared" si="79"/>
        <v>0</v>
      </c>
      <c r="M358" s="6">
        <f t="shared" si="79"/>
        <v>9.7100000000000016E-3</v>
      </c>
      <c r="N358" s="6">
        <f t="shared" si="79"/>
        <v>2.9239999999999999E-2</v>
      </c>
      <c r="O358" s="6">
        <f t="shared" si="79"/>
        <v>0.31217</v>
      </c>
      <c r="P358" s="6">
        <f t="shared" si="79"/>
        <v>1.5960000000000002E-2</v>
      </c>
      <c r="Q358" s="6">
        <f t="shared" si="79"/>
        <v>4.1200000000000004E-3</v>
      </c>
      <c r="R358" s="6">
        <f t="shared" si="79"/>
        <v>1E-3</v>
      </c>
      <c r="S358" s="6">
        <f t="shared" si="79"/>
        <v>0</v>
      </c>
      <c r="T358" s="6">
        <f t="shared" si="79"/>
        <v>0</v>
      </c>
      <c r="U358" s="6">
        <f t="shared" si="79"/>
        <v>0</v>
      </c>
      <c r="V358" s="6">
        <f t="shared" si="79"/>
        <v>8.9600000000000009E-3</v>
      </c>
      <c r="W358" s="6">
        <f t="shared" si="79"/>
        <v>3.7770000000000005E-2</v>
      </c>
      <c r="X358" s="6">
        <f t="shared" si="79"/>
        <v>0.32500999999999997</v>
      </c>
      <c r="Y358" s="6">
        <f t="shared" si="79"/>
        <v>0</v>
      </c>
      <c r="Z358" s="6">
        <f t="shared" si="79"/>
        <v>3.0000000000000001E-3</v>
      </c>
      <c r="AA358" s="6">
        <f t="shared" si="79"/>
        <v>8.3060000000000009E-2</v>
      </c>
      <c r="AB358" s="6">
        <f t="shared" si="79"/>
        <v>0</v>
      </c>
      <c r="AC358" s="6">
        <f t="shared" si="79"/>
        <v>2E-3</v>
      </c>
      <c r="AD358" s="6">
        <f t="shared" si="79"/>
        <v>8.4750000000000006E-2</v>
      </c>
      <c r="AE358" s="6">
        <f t="shared" si="79"/>
        <v>3.0300000000000001E-2</v>
      </c>
      <c r="AF358" s="6">
        <f t="shared" si="79"/>
        <v>1.4199999999999999E-2</v>
      </c>
      <c r="AG358" s="6">
        <f t="shared" si="79"/>
        <v>1.5969999999999998E-2</v>
      </c>
      <c r="AH358" s="6">
        <f t="shared" si="79"/>
        <v>0</v>
      </c>
      <c r="AI358" s="6">
        <f t="shared" si="79"/>
        <v>0</v>
      </c>
      <c r="AJ358" s="6">
        <f t="shared" si="79"/>
        <v>1.8499999999999999E-2</v>
      </c>
      <c r="AK358" s="6">
        <f t="shared" si="79"/>
        <v>0</v>
      </c>
      <c r="AL358" s="6">
        <f t="shared" si="79"/>
        <v>0</v>
      </c>
      <c r="AM358" s="6">
        <f t="shared" si="79"/>
        <v>0</v>
      </c>
      <c r="AN358" s="6">
        <f t="shared" si="79"/>
        <v>3.0000000000000001E-3</v>
      </c>
      <c r="AO358" s="6">
        <f t="shared" si="79"/>
        <v>0</v>
      </c>
      <c r="AP358" s="6">
        <f t="shared" si="79"/>
        <v>1.2999999999999999E-2</v>
      </c>
      <c r="AQ358" s="6">
        <f t="shared" si="79"/>
        <v>0</v>
      </c>
      <c r="AR358" s="6">
        <f t="shared" si="79"/>
        <v>0.17276</v>
      </c>
      <c r="AS358" s="6">
        <f t="shared" si="79"/>
        <v>7.0000000000000001E-3</v>
      </c>
      <c r="AT358" s="6">
        <f t="shared" si="79"/>
        <v>0</v>
      </c>
      <c r="AU358" s="6">
        <f t="shared" si="79"/>
        <v>0</v>
      </c>
      <c r="AV358" s="6">
        <f t="shared" si="79"/>
        <v>2.8399999999999996E-3</v>
      </c>
      <c r="AW358" s="6">
        <f t="shared" si="79"/>
        <v>0</v>
      </c>
      <c r="AX358" s="6">
        <f t="shared" si="79"/>
        <v>1.9739999999999997E-2</v>
      </c>
      <c r="AY358" s="6">
        <f t="shared" si="79"/>
        <v>4.1150000000000006E-2</v>
      </c>
      <c r="AZ358" s="6">
        <f t="shared" si="79"/>
        <v>0</v>
      </c>
      <c r="BA358" s="6">
        <f t="shared" si="79"/>
        <v>0</v>
      </c>
      <c r="BB358" s="6">
        <f t="shared" si="79"/>
        <v>0</v>
      </c>
      <c r="BC358" s="6">
        <f t="shared" si="79"/>
        <v>3.5000000000000001E-3</v>
      </c>
      <c r="BD358" s="6">
        <f t="shared" si="79"/>
        <v>0</v>
      </c>
      <c r="BE358" s="6">
        <f t="shared" si="79"/>
        <v>0.12439000000000001</v>
      </c>
      <c r="BF358" s="6">
        <f t="shared" si="79"/>
        <v>0.18409</v>
      </c>
      <c r="BG358" s="6">
        <f t="shared" si="79"/>
        <v>0</v>
      </c>
      <c r="BH358" s="6">
        <f t="shared" si="79"/>
        <v>0</v>
      </c>
      <c r="BI358" s="6">
        <f t="shared" si="79"/>
        <v>0</v>
      </c>
      <c r="BJ358" s="6">
        <f t="shared" si="79"/>
        <v>3.5020000000000003E-2</v>
      </c>
      <c r="BK358" s="6">
        <f t="shared" si="79"/>
        <v>0.16494999999999999</v>
      </c>
      <c r="BL358" s="6">
        <f t="shared" si="79"/>
        <v>3.1800000000000002E-2</v>
      </c>
      <c r="BM358" s="6">
        <f t="shared" si="79"/>
        <v>9.9339999999999998E-2</v>
      </c>
      <c r="BN358" s="6">
        <f t="shared" si="79"/>
        <v>4.6370000000000001E-2</v>
      </c>
      <c r="BO358" s="6">
        <f t="shared" si="79"/>
        <v>0</v>
      </c>
      <c r="BP358" s="6">
        <f t="shared" si="79"/>
        <v>1E-3</v>
      </c>
      <c r="BQ358" s="6">
        <f t="shared" si="79"/>
        <v>0</v>
      </c>
      <c r="BR358" s="6">
        <f t="shared" si="78"/>
        <v>0</v>
      </c>
      <c r="BS358" s="6">
        <f t="shared" si="78"/>
        <v>0</v>
      </c>
      <c r="BT358" s="6">
        <f t="shared" si="78"/>
        <v>5.0000000000000001E-3</v>
      </c>
      <c r="BU358" s="6">
        <f t="shared" si="78"/>
        <v>0.12141</v>
      </c>
      <c r="BV358" s="6">
        <f t="shared" si="78"/>
        <v>0</v>
      </c>
      <c r="BW358" s="6">
        <f t="shared" si="78"/>
        <v>0</v>
      </c>
      <c r="BX358" s="6">
        <f t="shared" si="78"/>
        <v>1E-3</v>
      </c>
      <c r="BY358" s="6">
        <f t="shared" si="78"/>
        <v>0.14112</v>
      </c>
      <c r="BZ358" s="6">
        <f t="shared" si="78"/>
        <v>4.8119999999999996E-2</v>
      </c>
      <c r="CA358" s="6">
        <f t="shared" si="78"/>
        <v>5.1340000000000004E-2</v>
      </c>
      <c r="CB358" s="6">
        <f t="shared" si="78"/>
        <v>0.8087000000000002</v>
      </c>
      <c r="CC358" s="6">
        <f t="shared" si="78"/>
        <v>0.10311000000000001</v>
      </c>
      <c r="CD358" s="6">
        <f t="shared" si="78"/>
        <v>1.7999999999999999E-2</v>
      </c>
      <c r="CE358" s="6">
        <f t="shared" si="78"/>
        <v>1.6923399999999997</v>
      </c>
      <c r="CF358" s="6">
        <f t="shared" si="78"/>
        <v>0</v>
      </c>
      <c r="CG358" s="6">
        <f t="shared" si="78"/>
        <v>0</v>
      </c>
      <c r="CH358" s="6">
        <f t="shared" si="78"/>
        <v>0.33667999999999998</v>
      </c>
      <c r="CI358" s="6">
        <f t="shared" si="78"/>
        <v>1.0840000000000001E-2</v>
      </c>
      <c r="CJ358" s="6">
        <f t="shared" si="78"/>
        <v>0</v>
      </c>
      <c r="CK358" s="6">
        <f t="shared" si="78"/>
        <v>0</v>
      </c>
      <c r="CL358" s="6">
        <f t="shared" si="78"/>
        <v>5.9470000000000002E-2</v>
      </c>
      <c r="CM358" s="6">
        <f t="shared" si="78"/>
        <v>6.8099999999999992E-3</v>
      </c>
      <c r="CN358" s="6">
        <f t="shared" si="78"/>
        <v>5.3800000000000002E-3</v>
      </c>
      <c r="CO358" s="6">
        <f t="shared" si="78"/>
        <v>0</v>
      </c>
      <c r="CP358" s="6">
        <f t="shared" si="78"/>
        <v>4.9399999999999999E-2</v>
      </c>
      <c r="CQ358" s="6">
        <f t="shared" si="78"/>
        <v>0</v>
      </c>
      <c r="CR358" s="6">
        <f t="shared" si="78"/>
        <v>5.8980000000000005E-2</v>
      </c>
      <c r="CS358" s="6">
        <f t="shared" si="78"/>
        <v>3.8189999999999995E-2</v>
      </c>
      <c r="CT358" s="6">
        <f t="shared" si="78"/>
        <v>0.18154000000000001</v>
      </c>
      <c r="CU358" s="6">
        <f t="shared" si="78"/>
        <v>7.0000000000000001E-3</v>
      </c>
      <c r="CV358" s="6">
        <f t="shared" si="78"/>
        <v>4.3010000000000007E-2</v>
      </c>
      <c r="CW358" s="6">
        <f t="shared" si="78"/>
        <v>3.0289999999999997E-2</v>
      </c>
      <c r="CX358" s="6">
        <f t="shared" si="78"/>
        <v>0</v>
      </c>
      <c r="CY358" s="6">
        <f t="shared" si="78"/>
        <v>0.14962999999999999</v>
      </c>
      <c r="CZ358" s="6">
        <f t="shared" si="78"/>
        <v>2.0829999999999998E-2</v>
      </c>
      <c r="DA358" s="6">
        <f t="shared" si="78"/>
        <v>0.17991000000000001</v>
      </c>
      <c r="DB358" s="6">
        <f t="shared" si="78"/>
        <v>5.7090000000000002E-2</v>
      </c>
      <c r="DC358" s="6">
        <f t="shared" si="78"/>
        <v>0.1113</v>
      </c>
      <c r="DD358" s="6">
        <f t="shared" si="78"/>
        <v>5.0000000000000001E-3</v>
      </c>
      <c r="DE358" s="6">
        <f t="shared" si="78"/>
        <v>3.3E-4</v>
      </c>
      <c r="DF358" s="6">
        <f t="shared" si="78"/>
        <v>0.34166999999999997</v>
      </c>
      <c r="DG358" s="6">
        <f t="shared" si="78"/>
        <v>1.755E-2</v>
      </c>
      <c r="DH358" s="6">
        <f t="shared" si="78"/>
        <v>0</v>
      </c>
      <c r="DI358" s="6">
        <f t="shared" si="78"/>
        <v>7.0899999999999999E-3</v>
      </c>
      <c r="DJ358" s="6">
        <f t="shared" si="78"/>
        <v>5.0199999999999995E-2</v>
      </c>
      <c r="DK358" s="6">
        <f t="shared" si="78"/>
        <v>0.53351999999999999</v>
      </c>
      <c r="DL358" s="6">
        <f t="shared" si="78"/>
        <v>0.83778999999999992</v>
      </c>
      <c r="DM358" s="6">
        <f t="shared" si="78"/>
        <v>8.5859999999999992E-2</v>
      </c>
      <c r="DN358" s="6">
        <f t="shared" si="78"/>
        <v>7.737999999999999E-2</v>
      </c>
      <c r="DO358" s="6">
        <f t="shared" si="78"/>
        <v>0.49890999999999991</v>
      </c>
      <c r="DP358" s="6">
        <f t="shared" si="78"/>
        <v>9.6340000000000009E-2</v>
      </c>
      <c r="DQ358" s="6">
        <f t="shared" si="78"/>
        <v>1.4800000000000001E-2</v>
      </c>
      <c r="DR358" s="6">
        <f t="shared" si="78"/>
        <v>0.29724</v>
      </c>
      <c r="DS358" s="6">
        <f t="shared" si="78"/>
        <v>2.6940000000000002E-2</v>
      </c>
      <c r="DT358" s="6">
        <f t="shared" si="78"/>
        <v>1.0001100000000001</v>
      </c>
      <c r="DU358" s="6">
        <f t="shared" si="78"/>
        <v>5.6079999999999998E-2</v>
      </c>
      <c r="DV358" s="6">
        <f t="shared" si="78"/>
        <v>5.4200000000000003E-3</v>
      </c>
      <c r="DW358" s="6">
        <f t="shared" si="78"/>
        <v>3.1359999999999999E-2</v>
      </c>
      <c r="DX358" s="6">
        <f t="shared" si="78"/>
        <v>0.21825999999999995</v>
      </c>
      <c r="DY358" s="6">
        <f t="shared" si="78"/>
        <v>1.9780000000000002E-2</v>
      </c>
      <c r="DZ358" s="6">
        <f t="shared" si="78"/>
        <v>0.99043999999999999</v>
      </c>
      <c r="EA358" s="6">
        <f t="shared" si="78"/>
        <v>0.53703999999999996</v>
      </c>
      <c r="EB358" s="6">
        <f t="shared" si="78"/>
        <v>0.10513000000000003</v>
      </c>
      <c r="EC358" s="6">
        <f t="shared" si="64"/>
        <v>3.4090000000000002E-2</v>
      </c>
      <c r="ED358" s="6">
        <f t="shared" si="77"/>
        <v>0.25308999999999998</v>
      </c>
      <c r="EE358" s="6">
        <f t="shared" si="77"/>
        <v>0.11328999999999999</v>
      </c>
      <c r="EF358" s="6">
        <f t="shared" si="77"/>
        <v>0.85059999999999991</v>
      </c>
      <c r="EG358" s="6">
        <f t="shared" si="77"/>
        <v>0.36611999999999995</v>
      </c>
      <c r="EH358" s="6">
        <f t="shared" si="77"/>
        <v>3.0470000000000004E-2</v>
      </c>
      <c r="EI358" s="6">
        <f t="shared" si="77"/>
        <v>0</v>
      </c>
      <c r="EJ358" s="6">
        <f t="shared" si="77"/>
        <v>0</v>
      </c>
      <c r="EK358" s="6">
        <f t="shared" si="77"/>
        <v>2.1579999999999998E-2</v>
      </c>
      <c r="EL358" s="6">
        <f t="shared" si="77"/>
        <v>0.46567999999999998</v>
      </c>
      <c r="EM358" s="6">
        <f t="shared" si="77"/>
        <v>1.35E-2</v>
      </c>
      <c r="EN358" s="6">
        <f t="shared" si="77"/>
        <v>1.7989999999999999E-2</v>
      </c>
      <c r="EO358" s="6">
        <f t="shared" si="77"/>
        <v>0</v>
      </c>
      <c r="EP358" s="6">
        <f t="shared" si="77"/>
        <v>4.8499999999999993E-3</v>
      </c>
      <c r="EQ358" s="6">
        <f t="shared" si="77"/>
        <v>0</v>
      </c>
      <c r="ER358" s="6">
        <f t="shared" si="77"/>
        <v>3.159E-2</v>
      </c>
      <c r="ES358" s="6">
        <f t="shared" si="77"/>
        <v>0.10937999999999999</v>
      </c>
      <c r="ET358" s="6">
        <f t="shared" si="77"/>
        <v>0.17363000000000003</v>
      </c>
      <c r="EU358" s="6">
        <f t="shared" si="77"/>
        <v>0</v>
      </c>
      <c r="EV358" s="6">
        <f t="shared" si="77"/>
        <v>0.13652</v>
      </c>
      <c r="EW358" s="6">
        <f t="shared" si="77"/>
        <v>0.19670999999999997</v>
      </c>
      <c r="EX358" s="6">
        <f t="shared" si="77"/>
        <v>2.5400000000000002E-3</v>
      </c>
      <c r="EY358" s="6">
        <f t="shared" si="77"/>
        <v>1E-3</v>
      </c>
      <c r="EZ358" s="6">
        <f t="shared" si="77"/>
        <v>1.8153599999999996</v>
      </c>
      <c r="FA358" s="6">
        <f t="shared" si="77"/>
        <v>6.8640000000000007E-2</v>
      </c>
      <c r="FB358" s="6">
        <f t="shared" si="77"/>
        <v>0.94055</v>
      </c>
      <c r="FC358" s="6">
        <f t="shared" si="77"/>
        <v>2E-3</v>
      </c>
      <c r="FD358" s="6">
        <f t="shared" si="77"/>
        <v>1E-3</v>
      </c>
      <c r="FE358" s="6">
        <f t="shared" si="77"/>
        <v>8.1600000000000006E-3</v>
      </c>
      <c r="FF358" s="6">
        <f t="shared" si="77"/>
        <v>0</v>
      </c>
      <c r="FG358" s="6">
        <f t="shared" si="77"/>
        <v>4.9199999999999999E-3</v>
      </c>
      <c r="FH358" s="6">
        <f t="shared" si="77"/>
        <v>0</v>
      </c>
      <c r="FI358" s="6">
        <f t="shared" si="77"/>
        <v>5.0000000000000001E-3</v>
      </c>
      <c r="FJ358" s="6">
        <f t="shared" si="77"/>
        <v>0</v>
      </c>
      <c r="FK358" s="6">
        <f t="shared" si="77"/>
        <v>0</v>
      </c>
      <c r="FL358" s="6">
        <f t="shared" si="77"/>
        <v>1.205E-2</v>
      </c>
      <c r="FM358" s="6">
        <f t="shared" si="77"/>
        <v>3.2070000000000001E-2</v>
      </c>
      <c r="FN358" s="6">
        <f t="shared" si="77"/>
        <v>9.5510000000000025E-2</v>
      </c>
      <c r="FO358" s="6">
        <f t="shared" si="77"/>
        <v>1E-3</v>
      </c>
      <c r="FP358" s="6">
        <f t="shared" si="77"/>
        <v>0.29863000000000001</v>
      </c>
      <c r="FQ358" s="6">
        <f t="shared" si="77"/>
        <v>4.3099999999999996E-3</v>
      </c>
      <c r="FR358" s="6">
        <f t="shared" si="77"/>
        <v>0</v>
      </c>
      <c r="FS358" s="6">
        <f t="shared" si="77"/>
        <v>0</v>
      </c>
      <c r="FT358" s="6">
        <f t="shared" si="77"/>
        <v>1.4E-2</v>
      </c>
      <c r="FU358" s="6">
        <f t="shared" si="77"/>
        <v>0.15058000000000002</v>
      </c>
      <c r="FV358" s="6">
        <f t="shared" si="77"/>
        <v>0</v>
      </c>
      <c r="FW358" s="6">
        <f t="shared" si="77"/>
        <v>4.9070000000000003E-2</v>
      </c>
      <c r="FX358" s="6">
        <f t="shared" si="77"/>
        <v>0.34161000000000002</v>
      </c>
      <c r="FY358" s="6">
        <f t="shared" si="77"/>
        <v>0.19519</v>
      </c>
      <c r="FZ358" s="6">
        <f t="shared" si="77"/>
        <v>8.1159999999999996E-2</v>
      </c>
      <c r="GA358" s="6">
        <f t="shared" si="77"/>
        <v>0.23673</v>
      </c>
      <c r="GB358" s="6">
        <f t="shared" si="77"/>
        <v>9.0299999999999998E-3</v>
      </c>
      <c r="GC358" s="6">
        <f t="shared" si="77"/>
        <v>5.323E-2</v>
      </c>
      <c r="GD358" s="6">
        <f t="shared" si="77"/>
        <v>0.22391</v>
      </c>
      <c r="GE358" s="6">
        <f t="shared" si="77"/>
        <v>2.3420000000000003E-2</v>
      </c>
      <c r="GF358" s="6">
        <f t="shared" si="77"/>
        <v>1.7809999999999999E-2</v>
      </c>
      <c r="GG358" s="6">
        <f t="shared" si="77"/>
        <v>1E-3</v>
      </c>
      <c r="GH358" s="6">
        <f t="shared" si="77"/>
        <v>2.053E-2</v>
      </c>
      <c r="GI358" s="6">
        <f t="shared" si="77"/>
        <v>6.4999999999999997E-4</v>
      </c>
      <c r="GJ358" s="6">
        <f t="shared" si="77"/>
        <v>2.1999999999999999E-2</v>
      </c>
      <c r="GK358" s="6">
        <f t="shared" si="77"/>
        <v>0.01</v>
      </c>
      <c r="GL358" s="6">
        <f t="shared" si="77"/>
        <v>4.0000000000000001E-3</v>
      </c>
      <c r="GM358" s="6">
        <f t="shared" si="77"/>
        <v>9.5820000000000002E-2</v>
      </c>
      <c r="GN358" s="6">
        <f t="shared" si="77"/>
        <v>1.9E-2</v>
      </c>
      <c r="GO358" s="6">
        <f t="shared" si="77"/>
        <v>5.9800000000000001E-3</v>
      </c>
      <c r="GP358" s="6">
        <f t="shared" si="76"/>
        <v>8.0000000000000002E-3</v>
      </c>
      <c r="GQ358" s="6">
        <f t="shared" si="76"/>
        <v>9.0399999999999994E-3</v>
      </c>
      <c r="GR358" s="6">
        <f t="shared" si="76"/>
        <v>0</v>
      </c>
      <c r="GS358" s="6">
        <f t="shared" si="76"/>
        <v>0</v>
      </c>
      <c r="GT358" s="6">
        <f t="shared" si="76"/>
        <v>7.8670000000000018E-2</v>
      </c>
      <c r="GU358" s="6">
        <f t="shared" si="76"/>
        <v>0</v>
      </c>
      <c r="GV358" s="6">
        <f t="shared" si="76"/>
        <v>1.643E-2</v>
      </c>
      <c r="GW358" s="6">
        <f t="shared" si="76"/>
        <v>2.1649999999999999E-2</v>
      </c>
      <c r="GX358" s="6">
        <f t="shared" si="76"/>
        <v>0</v>
      </c>
      <c r="GY358" s="6">
        <f t="shared" si="76"/>
        <v>1E-3</v>
      </c>
      <c r="GZ358" s="6">
        <f t="shared" si="76"/>
        <v>0</v>
      </c>
      <c r="HA358" s="6">
        <f t="shared" si="76"/>
        <v>1.1640000000000001E-2</v>
      </c>
      <c r="HB358" s="6">
        <f t="shared" si="76"/>
        <v>0.21753</v>
      </c>
      <c r="HC358" s="6">
        <f t="shared" si="76"/>
        <v>6.8659999999999999E-2</v>
      </c>
      <c r="HD358" s="6">
        <f t="shared" si="76"/>
        <v>4.4999999999999997E-3</v>
      </c>
      <c r="HE358" s="6">
        <f t="shared" si="76"/>
        <v>3.9740000000000004E-2</v>
      </c>
      <c r="HF358" s="6">
        <f t="shared" si="76"/>
        <v>1.0749999999999999E-2</v>
      </c>
      <c r="HG358" s="6">
        <f t="shared" si="76"/>
        <v>0.19254000000000002</v>
      </c>
      <c r="HH358" s="6">
        <f t="shared" si="76"/>
        <v>0</v>
      </c>
      <c r="HI358" s="6">
        <f t="shared" si="76"/>
        <v>0</v>
      </c>
      <c r="HJ358" s="6">
        <f t="shared" si="76"/>
        <v>1E-3</v>
      </c>
      <c r="HK358" s="6">
        <f t="shared" si="76"/>
        <v>0</v>
      </c>
      <c r="HL358" s="6">
        <f t="shared" si="76"/>
        <v>3.3350000000000005E-2</v>
      </c>
      <c r="HM358" s="6">
        <f t="shared" si="76"/>
        <v>4.1799999999999997E-3</v>
      </c>
      <c r="HN358" s="6">
        <f t="shared" si="76"/>
        <v>4.3770000000000003E-2</v>
      </c>
      <c r="HO358" s="6">
        <f t="shared" si="76"/>
        <v>0.29552</v>
      </c>
      <c r="HP358" s="6">
        <f t="shared" si="76"/>
        <v>8.2439999999999999E-2</v>
      </c>
      <c r="HQ358" s="6">
        <f t="shared" si="76"/>
        <v>7.3480000000000004E-2</v>
      </c>
      <c r="HR358" s="6">
        <f t="shared" si="76"/>
        <v>0</v>
      </c>
      <c r="HS358" s="6">
        <f t="shared" si="76"/>
        <v>0.48164000000000007</v>
      </c>
      <c r="HT358" s="6">
        <f t="shared" si="76"/>
        <v>1.0160000000000001E-2</v>
      </c>
      <c r="HU358" s="6">
        <f t="shared" si="76"/>
        <v>5.1389999999999998E-2</v>
      </c>
      <c r="HV358" s="6">
        <f t="shared" si="76"/>
        <v>0.17933000000000002</v>
      </c>
      <c r="HW358" s="6">
        <f t="shared" si="76"/>
        <v>1.636E-2</v>
      </c>
      <c r="HX358" s="6">
        <f t="shared" si="76"/>
        <v>5.5500000000000002E-3</v>
      </c>
      <c r="HY358" s="6">
        <f t="shared" si="76"/>
        <v>6.3390000000000002E-2</v>
      </c>
      <c r="HZ358" s="6">
        <f t="shared" si="76"/>
        <v>3.1009999999999999E-2</v>
      </c>
      <c r="IA358" s="6">
        <f t="shared" si="76"/>
        <v>0.14913000000000001</v>
      </c>
      <c r="IB358" s="6">
        <f t="shared" si="76"/>
        <v>2.96E-3</v>
      </c>
      <c r="IC358" s="6">
        <f t="shared" si="76"/>
        <v>2.8549999999999999E-2</v>
      </c>
      <c r="ID358" s="6">
        <f t="shared" si="76"/>
        <v>0.79051000000000005</v>
      </c>
      <c r="IE358" s="26">
        <f t="shared" si="72"/>
        <v>23.319649999999996</v>
      </c>
      <c r="IF358" s="27">
        <f t="shared" si="73"/>
        <v>6.7569299999999988</v>
      </c>
      <c r="IG358" s="27">
        <f t="shared" si="74"/>
        <v>16.562719999999999</v>
      </c>
      <c r="IH358" s="30">
        <f t="shared" si="76"/>
        <v>23.498269600000004</v>
      </c>
      <c r="II358" s="30">
        <f t="shared" si="76"/>
        <v>6.4323916000000017</v>
      </c>
      <c r="IJ358" s="30">
        <f t="shared" si="76"/>
        <v>17.065878000000001</v>
      </c>
    </row>
    <row r="359" spans="1:246" x14ac:dyDescent="0.2">
      <c r="IE359" s="14"/>
      <c r="IF359" s="14"/>
      <c r="IH359" s="14"/>
      <c r="II359" s="14"/>
      <c r="IK359" s="4"/>
      <c r="IL359" s="4"/>
    </row>
    <row r="360" spans="1:246" x14ac:dyDescent="0.2">
      <c r="IE360" s="14"/>
      <c r="IF360" s="14"/>
      <c r="IH360" s="14"/>
      <c r="II360" s="14"/>
    </row>
    <row r="361" spans="1:246" x14ac:dyDescent="0.2">
      <c r="IE361" s="14"/>
      <c r="IF361" s="14"/>
      <c r="IH361" s="14"/>
      <c r="II361" s="14"/>
    </row>
    <row r="362" spans="1:246" x14ac:dyDescent="0.2">
      <c r="IE362" s="14"/>
      <c r="IF362" s="14"/>
      <c r="IH362" s="14"/>
      <c r="II362" s="14"/>
    </row>
    <row r="363" spans="1:246" x14ac:dyDescent="0.2">
      <c r="IE363" s="14"/>
      <c r="IF363" s="14"/>
      <c r="IH363" s="14"/>
      <c r="II363" s="14"/>
    </row>
    <row r="364" spans="1:246" x14ac:dyDescent="0.2">
      <c r="IE364" s="14"/>
      <c r="IF364" s="14"/>
      <c r="IH364" s="14"/>
      <c r="II364" s="14"/>
    </row>
    <row r="365" spans="1:246" x14ac:dyDescent="0.2">
      <c r="IE365" s="14"/>
      <c r="IF365" s="14"/>
      <c r="IH365" s="14"/>
      <c r="II365" s="14"/>
    </row>
    <row r="366" spans="1:246" x14ac:dyDescent="0.2">
      <c r="IE366" s="14"/>
      <c r="IF366" s="14"/>
      <c r="IH366" s="14"/>
      <c r="II366" s="14"/>
    </row>
    <row r="367" spans="1:246" x14ac:dyDescent="0.2">
      <c r="IE367" s="14"/>
      <c r="IF367" s="14"/>
      <c r="IH367" s="14"/>
      <c r="II367" s="14"/>
    </row>
    <row r="368" spans="1:246" x14ac:dyDescent="0.2">
      <c r="IE368" s="14"/>
      <c r="IF368" s="14"/>
      <c r="IH368" s="14"/>
      <c r="II368" s="14"/>
    </row>
    <row r="369" s="14" customFormat="1" x14ac:dyDescent="0.2"/>
    <row r="370" s="14" customFormat="1" x14ac:dyDescent="0.2"/>
    <row r="371" s="14" customFormat="1" x14ac:dyDescent="0.2"/>
    <row r="372" s="14" customFormat="1" x14ac:dyDescent="0.2"/>
    <row r="373" s="14" customFormat="1" x14ac:dyDescent="0.2"/>
    <row r="374" s="14" customFormat="1" x14ac:dyDescent="0.2"/>
    <row r="375" s="14" customFormat="1" x14ac:dyDescent="0.2"/>
    <row r="376" s="14" customFormat="1" x14ac:dyDescent="0.2"/>
    <row r="377" s="14" customFormat="1" x14ac:dyDescent="0.2"/>
    <row r="378" s="14" customFormat="1" x14ac:dyDescent="0.2"/>
    <row r="379" s="14" customFormat="1" x14ac:dyDescent="0.2"/>
    <row r="380" s="14" customFormat="1" x14ac:dyDescent="0.2"/>
    <row r="381" s="14" customFormat="1" x14ac:dyDescent="0.2"/>
    <row r="382" s="14" customFormat="1" x14ac:dyDescent="0.2"/>
    <row r="383" s="14" customFormat="1" x14ac:dyDescent="0.2"/>
    <row r="384" s="14" customFormat="1" x14ac:dyDescent="0.2"/>
    <row r="385" s="14" customFormat="1" x14ac:dyDescent="0.2"/>
    <row r="386" s="14" customFormat="1" x14ac:dyDescent="0.2"/>
    <row r="387" s="14" customFormat="1" x14ac:dyDescent="0.2"/>
    <row r="388" s="14" customFormat="1" x14ac:dyDescent="0.2"/>
    <row r="389" s="14" customFormat="1" x14ac:dyDescent="0.2"/>
    <row r="390" s="14" customFormat="1" x14ac:dyDescent="0.2"/>
    <row r="391" s="14" customFormat="1" x14ac:dyDescent="0.2"/>
    <row r="392" s="14" customFormat="1" x14ac:dyDescent="0.2"/>
    <row r="393" s="14" customFormat="1" x14ac:dyDescent="0.2"/>
    <row r="394" s="14" customFormat="1" x14ac:dyDescent="0.2"/>
    <row r="395" s="14" customFormat="1" x14ac:dyDescent="0.2"/>
    <row r="396" s="14" customFormat="1" x14ac:dyDescent="0.2"/>
    <row r="397" s="14" customFormat="1" x14ac:dyDescent="0.2"/>
    <row r="398" s="14" customFormat="1" x14ac:dyDescent="0.2"/>
    <row r="399" s="14" customFormat="1" x14ac:dyDescent="0.2"/>
    <row r="400" s="14" customFormat="1" x14ac:dyDescent="0.2"/>
    <row r="401" s="14" customFormat="1" x14ac:dyDescent="0.2"/>
    <row r="402" s="14" customFormat="1" x14ac:dyDescent="0.2"/>
    <row r="403" s="14" customFormat="1" x14ac:dyDescent="0.2"/>
    <row r="404" s="14" customFormat="1" x14ac:dyDescent="0.2"/>
    <row r="405" s="14" customFormat="1" x14ac:dyDescent="0.2"/>
    <row r="406" s="14" customFormat="1" x14ac:dyDescent="0.2"/>
    <row r="407" s="14" customFormat="1" x14ac:dyDescent="0.2"/>
    <row r="408" s="14" customFormat="1" x14ac:dyDescent="0.2"/>
    <row r="409" s="14" customFormat="1" x14ac:dyDescent="0.2"/>
    <row r="410" s="14" customFormat="1" x14ac:dyDescent="0.2"/>
    <row r="411" s="14" customFormat="1" x14ac:dyDescent="0.2"/>
    <row r="412" s="14" customFormat="1" x14ac:dyDescent="0.2"/>
    <row r="413" s="14" customFormat="1" x14ac:dyDescent="0.2"/>
    <row r="414" s="14" customFormat="1" x14ac:dyDescent="0.2"/>
    <row r="415" s="14" customFormat="1" x14ac:dyDescent="0.2"/>
    <row r="416" s="14" customFormat="1" x14ac:dyDescent="0.2"/>
    <row r="417" s="14" customFormat="1" x14ac:dyDescent="0.2"/>
    <row r="418" s="14" customFormat="1" x14ac:dyDescent="0.2"/>
    <row r="419" s="14" customFormat="1" x14ac:dyDescent="0.2"/>
    <row r="420" s="14" customFormat="1" x14ac:dyDescent="0.2"/>
    <row r="421" s="14" customFormat="1" x14ac:dyDescent="0.2"/>
    <row r="422" s="14" customFormat="1" x14ac:dyDescent="0.2"/>
    <row r="423" s="14" customFormat="1" x14ac:dyDescent="0.2"/>
    <row r="424" s="14" customFormat="1" x14ac:dyDescent="0.2"/>
    <row r="425" s="14" customFormat="1" x14ac:dyDescent="0.2"/>
    <row r="426" s="14" customFormat="1" x14ac:dyDescent="0.2"/>
    <row r="427" s="14" customFormat="1" x14ac:dyDescent="0.2"/>
    <row r="428" s="14" customFormat="1" x14ac:dyDescent="0.2"/>
    <row r="429" s="14" customFormat="1" x14ac:dyDescent="0.2"/>
    <row r="430" s="14" customFormat="1" x14ac:dyDescent="0.2"/>
    <row r="431" s="14" customFormat="1" x14ac:dyDescent="0.2"/>
    <row r="432" s="14" customFormat="1" x14ac:dyDescent="0.2"/>
    <row r="433" s="14" customFormat="1" x14ac:dyDescent="0.2"/>
    <row r="434" s="14" customFormat="1" x14ac:dyDescent="0.2"/>
    <row r="435" s="14" customFormat="1" x14ac:dyDescent="0.2"/>
    <row r="436" s="14" customFormat="1" x14ac:dyDescent="0.2"/>
    <row r="437" s="14" customFormat="1" x14ac:dyDescent="0.2"/>
    <row r="438" s="14" customFormat="1" x14ac:dyDescent="0.2"/>
    <row r="439" s="14" customFormat="1" x14ac:dyDescent="0.2"/>
    <row r="440" s="14" customFormat="1" x14ac:dyDescent="0.2"/>
    <row r="441" s="14" customFormat="1" x14ac:dyDescent="0.2"/>
    <row r="442" s="14" customFormat="1" x14ac:dyDescent="0.2"/>
    <row r="443" s="14" customFormat="1" x14ac:dyDescent="0.2"/>
    <row r="444" s="14" customFormat="1" x14ac:dyDescent="0.2"/>
    <row r="445" s="14" customFormat="1" x14ac:dyDescent="0.2"/>
    <row r="446" s="14" customFormat="1" x14ac:dyDescent="0.2"/>
    <row r="447" s="14" customFormat="1" x14ac:dyDescent="0.2"/>
    <row r="448" s="14" customFormat="1" x14ac:dyDescent="0.2"/>
    <row r="449" s="14" customFormat="1" x14ac:dyDescent="0.2"/>
    <row r="450" s="14" customFormat="1" x14ac:dyDescent="0.2"/>
    <row r="451" s="14" customFormat="1" x14ac:dyDescent="0.2"/>
    <row r="452" s="14" customFormat="1" x14ac:dyDescent="0.2"/>
    <row r="453" s="14" customFormat="1" x14ac:dyDescent="0.2"/>
    <row r="454" s="14" customFormat="1" x14ac:dyDescent="0.2"/>
    <row r="455" s="14" customFormat="1" x14ac:dyDescent="0.2"/>
    <row r="456" s="14" customFormat="1" x14ac:dyDescent="0.2"/>
    <row r="457" s="14" customFormat="1" x14ac:dyDescent="0.2"/>
    <row r="458" s="14" customFormat="1" x14ac:dyDescent="0.2"/>
    <row r="459" s="14" customFormat="1" x14ac:dyDescent="0.2"/>
    <row r="460" s="14" customFormat="1" x14ac:dyDescent="0.2"/>
    <row r="461" s="14" customFormat="1" x14ac:dyDescent="0.2"/>
    <row r="462" s="14" customFormat="1" x14ac:dyDescent="0.2"/>
    <row r="463" s="14" customFormat="1" x14ac:dyDescent="0.2"/>
    <row r="464" s="14" customFormat="1" x14ac:dyDescent="0.2"/>
    <row r="465" s="14" customFormat="1" x14ac:dyDescent="0.2"/>
    <row r="466" s="14" customFormat="1" x14ac:dyDescent="0.2"/>
    <row r="467" s="14" customFormat="1" x14ac:dyDescent="0.2"/>
    <row r="468" s="14" customFormat="1" x14ac:dyDescent="0.2"/>
    <row r="469" s="14" customFormat="1" x14ac:dyDescent="0.2"/>
    <row r="470" s="14" customFormat="1" x14ac:dyDescent="0.2"/>
    <row r="471" s="14" customFormat="1" x14ac:dyDescent="0.2"/>
    <row r="472" s="14" customFormat="1" x14ac:dyDescent="0.2"/>
    <row r="473" s="14" customFormat="1" x14ac:dyDescent="0.2"/>
    <row r="474" s="14" customFormat="1" x14ac:dyDescent="0.2"/>
    <row r="475" s="14" customFormat="1" x14ac:dyDescent="0.2"/>
    <row r="476" s="14" customFormat="1" x14ac:dyDescent="0.2"/>
    <row r="477" s="14" customFormat="1" x14ac:dyDescent="0.2"/>
    <row r="478" s="14" customFormat="1" x14ac:dyDescent="0.2"/>
    <row r="479" s="14" customFormat="1" x14ac:dyDescent="0.2"/>
    <row r="480" s="14" customFormat="1" x14ac:dyDescent="0.2"/>
    <row r="481" s="14" customFormat="1" x14ac:dyDescent="0.2"/>
    <row r="482" s="14" customFormat="1" x14ac:dyDescent="0.2"/>
    <row r="483" s="14" customFormat="1" x14ac:dyDescent="0.2"/>
    <row r="484" s="14" customFormat="1" x14ac:dyDescent="0.2"/>
    <row r="485" s="14" customFormat="1" x14ac:dyDescent="0.2"/>
    <row r="486" s="14" customFormat="1" x14ac:dyDescent="0.2"/>
    <row r="487" s="14" customFormat="1" x14ac:dyDescent="0.2"/>
    <row r="488" s="14" customFormat="1" x14ac:dyDescent="0.2"/>
    <row r="489" s="14" customFormat="1" x14ac:dyDescent="0.2"/>
    <row r="490" s="14" customFormat="1" x14ac:dyDescent="0.2"/>
    <row r="491" s="14" customFormat="1" x14ac:dyDescent="0.2"/>
    <row r="492" s="14" customFormat="1" x14ac:dyDescent="0.2"/>
    <row r="493" s="14" customFormat="1" x14ac:dyDescent="0.2"/>
    <row r="494" s="14" customFormat="1" x14ac:dyDescent="0.2"/>
    <row r="495" s="14" customFormat="1" x14ac:dyDescent="0.2"/>
    <row r="496" s="14" customFormat="1" x14ac:dyDescent="0.2"/>
    <row r="497" s="14" customFormat="1" x14ac:dyDescent="0.2"/>
    <row r="498" s="14" customFormat="1" x14ac:dyDescent="0.2"/>
    <row r="499" s="14" customFormat="1" x14ac:dyDescent="0.2"/>
    <row r="500" s="14" customFormat="1" x14ac:dyDescent="0.2"/>
    <row r="501" s="14" customFormat="1" x14ac:dyDescent="0.2"/>
    <row r="502" s="14" customFormat="1" x14ac:dyDescent="0.2"/>
    <row r="503" s="14" customFormat="1" x14ac:dyDescent="0.2"/>
    <row r="504" s="14" customFormat="1" x14ac:dyDescent="0.2"/>
    <row r="505" s="14" customFormat="1" x14ac:dyDescent="0.2"/>
    <row r="506" s="14" customFormat="1" x14ac:dyDescent="0.2"/>
    <row r="507" s="14" customFormat="1" x14ac:dyDescent="0.2"/>
    <row r="508" s="14" customFormat="1" x14ac:dyDescent="0.2"/>
    <row r="509" s="14" customFormat="1" x14ac:dyDescent="0.2"/>
    <row r="510" s="14" customFormat="1" x14ac:dyDescent="0.2"/>
    <row r="511" s="14" customFormat="1" x14ac:dyDescent="0.2"/>
    <row r="512" s="14" customFormat="1" x14ac:dyDescent="0.2"/>
    <row r="513" s="14" customFormat="1" x14ac:dyDescent="0.2"/>
    <row r="514" s="14" customFormat="1" x14ac:dyDescent="0.2"/>
    <row r="515" s="14" customFormat="1" x14ac:dyDescent="0.2"/>
    <row r="516" s="14" customFormat="1" x14ac:dyDescent="0.2"/>
    <row r="517" s="14" customFormat="1" x14ac:dyDescent="0.2"/>
    <row r="518" s="14" customFormat="1" x14ac:dyDescent="0.2"/>
    <row r="519" s="14" customFormat="1" x14ac:dyDescent="0.2"/>
    <row r="520" s="14" customFormat="1" x14ac:dyDescent="0.2"/>
    <row r="521" s="14" customFormat="1" x14ac:dyDescent="0.2"/>
    <row r="522" s="14" customFormat="1" x14ac:dyDescent="0.2"/>
    <row r="523" s="14" customFormat="1" x14ac:dyDescent="0.2"/>
    <row r="524" s="14" customFormat="1" x14ac:dyDescent="0.2"/>
    <row r="525" s="14" customFormat="1" x14ac:dyDescent="0.2"/>
    <row r="526" s="14" customFormat="1" x14ac:dyDescent="0.2"/>
    <row r="527" s="14" customFormat="1" x14ac:dyDescent="0.2"/>
    <row r="528" s="14" customFormat="1" x14ac:dyDescent="0.2"/>
    <row r="529" s="14" customFormat="1" x14ac:dyDescent="0.2"/>
    <row r="530" s="14" customFormat="1" x14ac:dyDescent="0.2"/>
    <row r="531" s="14" customFormat="1" x14ac:dyDescent="0.2"/>
    <row r="532" s="14" customFormat="1" x14ac:dyDescent="0.2"/>
    <row r="533" s="14" customFormat="1" x14ac:dyDescent="0.2"/>
    <row r="534" s="14" customFormat="1" x14ac:dyDescent="0.2"/>
    <row r="535" s="14" customFormat="1" x14ac:dyDescent="0.2"/>
    <row r="536" s="14" customFormat="1" x14ac:dyDescent="0.2"/>
    <row r="537" s="14" customFormat="1" x14ac:dyDescent="0.2"/>
    <row r="538" s="14" customFormat="1" x14ac:dyDescent="0.2"/>
    <row r="539" s="14" customFormat="1" x14ac:dyDescent="0.2"/>
    <row r="540" s="14" customFormat="1" x14ac:dyDescent="0.2"/>
    <row r="541" s="14" customFormat="1" x14ac:dyDescent="0.2"/>
    <row r="542" s="14" customFormat="1" x14ac:dyDescent="0.2"/>
    <row r="543" s="14" customFormat="1" x14ac:dyDescent="0.2"/>
    <row r="544" s="14" customFormat="1" x14ac:dyDescent="0.2"/>
    <row r="545" s="14" customFormat="1" x14ac:dyDescent="0.2"/>
    <row r="546" s="14" customFormat="1" x14ac:dyDescent="0.2"/>
    <row r="547" s="14" customFormat="1" x14ac:dyDescent="0.2"/>
    <row r="548" s="14" customFormat="1" x14ac:dyDescent="0.2"/>
    <row r="549" s="14" customFormat="1" x14ac:dyDescent="0.2"/>
    <row r="550" s="14" customFormat="1" x14ac:dyDescent="0.2"/>
    <row r="551" s="14" customFormat="1" x14ac:dyDescent="0.2"/>
    <row r="552" s="14" customFormat="1" x14ac:dyDescent="0.2"/>
    <row r="553" s="14" customFormat="1" x14ac:dyDescent="0.2"/>
    <row r="554" s="14" customFormat="1" x14ac:dyDescent="0.2"/>
    <row r="555" s="14" customFormat="1" x14ac:dyDescent="0.2"/>
    <row r="556" s="14" customFormat="1" x14ac:dyDescent="0.2"/>
    <row r="557" s="14" customFormat="1" x14ac:dyDescent="0.2"/>
    <row r="558" s="14" customFormat="1" x14ac:dyDescent="0.2"/>
    <row r="559" s="14" customFormat="1" x14ac:dyDescent="0.2"/>
    <row r="560" s="14" customFormat="1" x14ac:dyDescent="0.2"/>
    <row r="561" s="14" customFormat="1" x14ac:dyDescent="0.2"/>
    <row r="562" s="14" customFormat="1" x14ac:dyDescent="0.2"/>
    <row r="563" s="14" customFormat="1" x14ac:dyDescent="0.2"/>
    <row r="564" s="14" customFormat="1" x14ac:dyDescent="0.2"/>
    <row r="565" s="14" customFormat="1" x14ac:dyDescent="0.2"/>
    <row r="566" s="14" customFormat="1" x14ac:dyDescent="0.2"/>
    <row r="567" s="14" customFormat="1" x14ac:dyDescent="0.2"/>
    <row r="568" s="14" customFormat="1" x14ac:dyDescent="0.2"/>
    <row r="569" s="14" customFormat="1" x14ac:dyDescent="0.2"/>
    <row r="570" s="14" customFormat="1" x14ac:dyDescent="0.2"/>
    <row r="571" s="14" customFormat="1" x14ac:dyDescent="0.2"/>
    <row r="572" s="14" customFormat="1" x14ac:dyDescent="0.2"/>
    <row r="573" s="14" customFormat="1" x14ac:dyDescent="0.2"/>
    <row r="574" s="14" customFormat="1" x14ac:dyDescent="0.2"/>
    <row r="575" s="14" customFormat="1" x14ac:dyDescent="0.2"/>
    <row r="576" s="14" customFormat="1" x14ac:dyDescent="0.2"/>
    <row r="577" s="14" customFormat="1" x14ac:dyDescent="0.2"/>
    <row r="578" s="14" customFormat="1" x14ac:dyDescent="0.2"/>
    <row r="579" s="14" customFormat="1" x14ac:dyDescent="0.2"/>
    <row r="580" s="14" customFormat="1" x14ac:dyDescent="0.2"/>
    <row r="581" s="14" customFormat="1" x14ac:dyDescent="0.2"/>
    <row r="582" s="14" customFormat="1" x14ac:dyDescent="0.2"/>
    <row r="583" s="14" customFormat="1" x14ac:dyDescent="0.2"/>
    <row r="584" s="14" customFormat="1" x14ac:dyDescent="0.2"/>
    <row r="585" s="14" customFormat="1" x14ac:dyDescent="0.2"/>
    <row r="586" s="14" customFormat="1" x14ac:dyDescent="0.2"/>
    <row r="587" s="14" customFormat="1" x14ac:dyDescent="0.2"/>
    <row r="588" s="14" customFormat="1" x14ac:dyDescent="0.2"/>
    <row r="589" s="14" customFormat="1" x14ac:dyDescent="0.2"/>
    <row r="590" s="14" customFormat="1" x14ac:dyDescent="0.2"/>
    <row r="591" s="14" customFormat="1" x14ac:dyDescent="0.2"/>
    <row r="592" s="14" customFormat="1" x14ac:dyDescent="0.2"/>
    <row r="593" s="14" customFormat="1" x14ac:dyDescent="0.2"/>
    <row r="594" s="14" customFormat="1" x14ac:dyDescent="0.2"/>
    <row r="595" s="14" customFormat="1" x14ac:dyDescent="0.2"/>
    <row r="596" s="14" customFormat="1" x14ac:dyDescent="0.2"/>
    <row r="597" s="14" customFormat="1" x14ac:dyDescent="0.2"/>
    <row r="598" s="14" customFormat="1" x14ac:dyDescent="0.2"/>
    <row r="599" s="14" customFormat="1" x14ac:dyDescent="0.2"/>
    <row r="600" s="14" customFormat="1" x14ac:dyDescent="0.2"/>
    <row r="601" s="14" customFormat="1" x14ac:dyDescent="0.2"/>
    <row r="602" s="14" customFormat="1" x14ac:dyDescent="0.2"/>
    <row r="603" s="14" customFormat="1" x14ac:dyDescent="0.2"/>
    <row r="604" s="14" customFormat="1" x14ac:dyDescent="0.2"/>
    <row r="605" s="14" customFormat="1" x14ac:dyDescent="0.2"/>
    <row r="606" s="14" customFormat="1" x14ac:dyDescent="0.2"/>
    <row r="607" s="14" customFormat="1" x14ac:dyDescent="0.2"/>
    <row r="608" s="14" customFormat="1" x14ac:dyDescent="0.2"/>
    <row r="609" s="14" customFormat="1" x14ac:dyDescent="0.2"/>
    <row r="610" s="14" customFormat="1" x14ac:dyDescent="0.2"/>
    <row r="611" s="14" customFormat="1" x14ac:dyDescent="0.2"/>
    <row r="612" s="14" customFormat="1" x14ac:dyDescent="0.2"/>
    <row r="613" s="14" customFormat="1" x14ac:dyDescent="0.2"/>
    <row r="614" s="14" customFormat="1" x14ac:dyDescent="0.2"/>
    <row r="615" s="14" customFormat="1" x14ac:dyDescent="0.2"/>
    <row r="616" s="14" customFormat="1" x14ac:dyDescent="0.2"/>
    <row r="617" s="14" customFormat="1" x14ac:dyDescent="0.2"/>
    <row r="618" s="14" customFormat="1" x14ac:dyDescent="0.2"/>
    <row r="619" s="14" customFormat="1" x14ac:dyDescent="0.2"/>
    <row r="620" s="14" customFormat="1" x14ac:dyDescent="0.2"/>
    <row r="621" s="14" customFormat="1" x14ac:dyDescent="0.2"/>
    <row r="622" s="14" customFormat="1" x14ac:dyDescent="0.2"/>
    <row r="623" s="14" customFormat="1" x14ac:dyDescent="0.2"/>
    <row r="624" s="14" customFormat="1" x14ac:dyDescent="0.2"/>
    <row r="625" s="14" customFormat="1" x14ac:dyDescent="0.2"/>
    <row r="626" s="14" customFormat="1" x14ac:dyDescent="0.2"/>
    <row r="627" s="14" customFormat="1" x14ac:dyDescent="0.2"/>
    <row r="628" s="14" customFormat="1" x14ac:dyDescent="0.2"/>
    <row r="629" s="14" customFormat="1" x14ac:dyDescent="0.2"/>
    <row r="630" s="14" customFormat="1" x14ac:dyDescent="0.2"/>
    <row r="631" s="14" customFormat="1" x14ac:dyDescent="0.2"/>
    <row r="632" s="14" customFormat="1" x14ac:dyDescent="0.2"/>
    <row r="633" s="14" customFormat="1" x14ac:dyDescent="0.2"/>
    <row r="634" s="14" customFormat="1" x14ac:dyDescent="0.2"/>
    <row r="635" s="14" customFormat="1" x14ac:dyDescent="0.2"/>
    <row r="636" s="14" customFormat="1" x14ac:dyDescent="0.2"/>
    <row r="637" s="14" customFormat="1" x14ac:dyDescent="0.2"/>
    <row r="638" s="14" customFormat="1" x14ac:dyDescent="0.2"/>
    <row r="639" s="14" customFormat="1" x14ac:dyDescent="0.2"/>
    <row r="640" s="14" customFormat="1" x14ac:dyDescent="0.2"/>
    <row r="641" s="14" customFormat="1" x14ac:dyDescent="0.2"/>
    <row r="642" s="14" customFormat="1" x14ac:dyDescent="0.2"/>
    <row r="643" s="14" customFormat="1" x14ac:dyDescent="0.2"/>
    <row r="644" s="14" customFormat="1" x14ac:dyDescent="0.2"/>
    <row r="645" s="14" customFormat="1" x14ac:dyDescent="0.2"/>
    <row r="646" s="14" customFormat="1" x14ac:dyDescent="0.2"/>
    <row r="647" s="14" customFormat="1" x14ac:dyDescent="0.2"/>
    <row r="648" s="14" customFormat="1" x14ac:dyDescent="0.2"/>
    <row r="649" s="14" customFormat="1" x14ac:dyDescent="0.2"/>
    <row r="650" s="14" customFormat="1" x14ac:dyDescent="0.2"/>
    <row r="651" s="14" customFormat="1" x14ac:dyDescent="0.2"/>
    <row r="652" s="14" customFormat="1" x14ac:dyDescent="0.2"/>
    <row r="653" s="14" customFormat="1" x14ac:dyDescent="0.2"/>
    <row r="654" s="14" customFormat="1" x14ac:dyDescent="0.2"/>
    <row r="655" s="14" customFormat="1" x14ac:dyDescent="0.2"/>
    <row r="656" s="14" customFormat="1" x14ac:dyDescent="0.2"/>
    <row r="657" s="14" customFormat="1" x14ac:dyDescent="0.2"/>
    <row r="658" s="14" customFormat="1" x14ac:dyDescent="0.2"/>
    <row r="659" s="14" customFormat="1" x14ac:dyDescent="0.2"/>
    <row r="660" s="14" customFormat="1" x14ac:dyDescent="0.2"/>
    <row r="661" s="14" customFormat="1" x14ac:dyDescent="0.2"/>
    <row r="662" s="14" customFormat="1" x14ac:dyDescent="0.2"/>
  </sheetData>
  <mergeCells count="3">
    <mergeCell ref="E1:ID1"/>
    <mergeCell ref="IH1:IJ2"/>
    <mergeCell ref="IE1:IG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DAFCE-4A5F-49A6-B693-5A410344EF5C}">
  <dimension ref="A1:O393"/>
  <sheetViews>
    <sheetView workbookViewId="0">
      <selection activeCell="O16" sqref="O16"/>
    </sheetView>
  </sheetViews>
  <sheetFormatPr defaultColWidth="8.85546875" defaultRowHeight="12.75" x14ac:dyDescent="0.2"/>
  <cols>
    <col min="1" max="1" width="8.5703125" style="4" bestFit="1" customWidth="1"/>
    <col min="2" max="2" width="3.140625" style="4" bestFit="1" customWidth="1"/>
    <col min="3" max="3" width="6" style="4" bestFit="1" customWidth="1"/>
    <col min="4" max="4" width="19.5703125" style="4" customWidth="1"/>
    <col min="5" max="5" width="8.85546875" style="4" customWidth="1"/>
    <col min="6" max="6" width="6.7109375" style="4" bestFit="1" customWidth="1"/>
    <col min="7" max="7" width="5.85546875" style="4" bestFit="1" customWidth="1"/>
    <col min="8" max="8" width="7.140625" style="4" customWidth="1"/>
    <col min="9" max="9" width="6.28515625" style="4" bestFit="1" customWidth="1"/>
    <col min="10" max="10" width="7" style="4" bestFit="1" customWidth="1"/>
    <col min="11" max="11" width="8" style="4" bestFit="1" customWidth="1"/>
    <col min="12" max="12" width="7" style="4" bestFit="1" customWidth="1"/>
    <col min="13" max="13" width="13.7109375" style="4" customWidth="1"/>
    <col min="14" max="14" width="12.7109375" style="4" customWidth="1"/>
    <col min="15" max="15" width="14" style="18" customWidth="1"/>
    <col min="16" max="16384" width="8.85546875" style="4"/>
  </cols>
  <sheetData>
    <row r="1" spans="1:15" ht="14.45" customHeight="1" x14ac:dyDescent="0.2">
      <c r="E1" s="56" t="s">
        <v>396</v>
      </c>
      <c r="F1" s="56"/>
      <c r="G1" s="56"/>
      <c r="H1" s="56"/>
      <c r="I1" s="56"/>
      <c r="J1" s="56"/>
      <c r="K1" s="56"/>
      <c r="L1" s="56"/>
      <c r="M1" s="56"/>
      <c r="N1" s="56"/>
      <c r="O1" s="59" t="s">
        <v>645</v>
      </c>
    </row>
    <row r="2" spans="1:15" ht="28.15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6" t="s">
        <v>395</v>
      </c>
      <c r="F2" s="16" t="s">
        <v>387</v>
      </c>
      <c r="G2" s="16" t="s">
        <v>388</v>
      </c>
      <c r="H2" s="16" t="s">
        <v>389</v>
      </c>
      <c r="I2" s="16" t="s">
        <v>390</v>
      </c>
      <c r="J2" s="16" t="s">
        <v>391</v>
      </c>
      <c r="K2" s="16" t="s">
        <v>392</v>
      </c>
      <c r="L2" s="16" t="s">
        <v>393</v>
      </c>
      <c r="M2" s="16" t="s">
        <v>397</v>
      </c>
      <c r="N2" s="16" t="s">
        <v>394</v>
      </c>
      <c r="O2" s="59"/>
    </row>
    <row r="3" spans="1:15" x14ac:dyDescent="0.2">
      <c r="A3" s="2" t="s">
        <v>4</v>
      </c>
      <c r="B3" s="2" t="str">
        <f t="shared" ref="B3:B10" si="0">LEFT(C3,2)</f>
        <v>33</v>
      </c>
      <c r="C3" s="2">
        <v>33001</v>
      </c>
      <c r="D3" s="2" t="s">
        <v>5</v>
      </c>
      <c r="E3" s="4">
        <v>505</v>
      </c>
      <c r="F3" s="4">
        <v>0</v>
      </c>
      <c r="G3" s="4">
        <v>37</v>
      </c>
      <c r="H3" s="4">
        <v>0</v>
      </c>
      <c r="I3" s="4">
        <v>3</v>
      </c>
      <c r="J3" s="4">
        <v>2119</v>
      </c>
      <c r="K3" s="4">
        <v>31</v>
      </c>
      <c r="L3" s="4">
        <v>0</v>
      </c>
      <c r="M3" s="4">
        <v>862</v>
      </c>
      <c r="N3" s="4">
        <v>0</v>
      </c>
      <c r="O3" s="17">
        <v>70094.085714285713</v>
      </c>
    </row>
    <row r="4" spans="1:15" x14ac:dyDescent="0.2">
      <c r="A4" s="2" t="s">
        <v>4</v>
      </c>
      <c r="B4" s="2" t="str">
        <f t="shared" si="0"/>
        <v>33</v>
      </c>
      <c r="C4" s="2">
        <v>33002</v>
      </c>
      <c r="D4" s="2" t="s">
        <v>6</v>
      </c>
      <c r="E4" s="4">
        <v>1006</v>
      </c>
      <c r="F4" s="4">
        <v>0</v>
      </c>
      <c r="G4" s="4">
        <v>113</v>
      </c>
      <c r="H4" s="4">
        <v>2</v>
      </c>
      <c r="I4" s="4">
        <v>9</v>
      </c>
      <c r="J4" s="4">
        <v>3138</v>
      </c>
      <c r="K4" s="4">
        <v>50151</v>
      </c>
      <c r="L4" s="4">
        <v>37</v>
      </c>
      <c r="M4" s="4">
        <v>1327</v>
      </c>
      <c r="N4" s="4">
        <v>1</v>
      </c>
      <c r="O4" s="17">
        <v>125717.54285714286</v>
      </c>
    </row>
    <row r="5" spans="1:15" x14ac:dyDescent="0.2">
      <c r="A5" s="2" t="s">
        <v>4</v>
      </c>
      <c r="B5" s="2" t="str">
        <f t="shared" si="0"/>
        <v>33</v>
      </c>
      <c r="C5" s="2">
        <v>33003</v>
      </c>
      <c r="D5" s="2" t="s">
        <v>7</v>
      </c>
      <c r="E5" s="4">
        <v>1395</v>
      </c>
      <c r="F5" s="4">
        <v>0</v>
      </c>
      <c r="G5" s="4">
        <v>11</v>
      </c>
      <c r="H5" s="4">
        <v>0</v>
      </c>
      <c r="I5" s="4">
        <v>0</v>
      </c>
      <c r="J5" s="4">
        <v>14427</v>
      </c>
      <c r="K5" s="4">
        <v>200</v>
      </c>
      <c r="L5" s="4">
        <v>0</v>
      </c>
      <c r="M5" s="4">
        <v>1674</v>
      </c>
      <c r="N5" s="4">
        <v>0</v>
      </c>
      <c r="O5" s="17">
        <v>277530</v>
      </c>
    </row>
    <row r="6" spans="1:15" x14ac:dyDescent="0.2">
      <c r="A6" s="2" t="s">
        <v>4</v>
      </c>
      <c r="B6" s="2" t="str">
        <f t="shared" si="0"/>
        <v>33</v>
      </c>
      <c r="C6" s="2">
        <v>33004</v>
      </c>
      <c r="D6" s="2" t="s">
        <v>8</v>
      </c>
      <c r="E6" s="4">
        <v>408</v>
      </c>
      <c r="F6" s="4">
        <v>0</v>
      </c>
      <c r="G6" s="4">
        <v>134</v>
      </c>
      <c r="H6" s="4">
        <v>205</v>
      </c>
      <c r="I6" s="4">
        <v>165</v>
      </c>
      <c r="J6" s="4">
        <v>88</v>
      </c>
      <c r="K6" s="4">
        <v>204</v>
      </c>
      <c r="L6" s="4">
        <v>10</v>
      </c>
      <c r="M6" s="4">
        <v>555</v>
      </c>
      <c r="N6" s="4">
        <v>97</v>
      </c>
      <c r="O6" s="17">
        <v>39142.628571428577</v>
      </c>
    </row>
    <row r="7" spans="1:15" x14ac:dyDescent="0.2">
      <c r="A7" s="2" t="s">
        <v>4</v>
      </c>
      <c r="B7" s="2" t="str">
        <f t="shared" si="0"/>
        <v>33</v>
      </c>
      <c r="C7" s="2">
        <v>33005</v>
      </c>
      <c r="D7" s="2" t="s">
        <v>9</v>
      </c>
      <c r="E7" s="4">
        <v>62</v>
      </c>
      <c r="F7" s="4">
        <v>0</v>
      </c>
      <c r="G7" s="4">
        <v>84</v>
      </c>
      <c r="H7" s="4">
        <v>0</v>
      </c>
      <c r="I7" s="4">
        <v>6</v>
      </c>
      <c r="J7" s="4">
        <v>9</v>
      </c>
      <c r="K7" s="4">
        <v>130</v>
      </c>
      <c r="L7" s="4">
        <v>0</v>
      </c>
      <c r="M7" s="4">
        <v>455</v>
      </c>
      <c r="N7" s="4">
        <v>13</v>
      </c>
      <c r="O7" s="17">
        <v>13461.142857142857</v>
      </c>
    </row>
    <row r="8" spans="1:15" x14ac:dyDescent="0.2">
      <c r="A8" s="2" t="s">
        <v>4</v>
      </c>
      <c r="B8" s="2" t="str">
        <f t="shared" si="0"/>
        <v>33</v>
      </c>
      <c r="C8" s="2">
        <v>33006</v>
      </c>
      <c r="D8" s="2" t="s">
        <v>10</v>
      </c>
      <c r="E8" s="4">
        <v>1353</v>
      </c>
      <c r="F8" s="4">
        <v>0</v>
      </c>
      <c r="G8" s="4">
        <v>63</v>
      </c>
      <c r="H8" s="4">
        <v>0</v>
      </c>
      <c r="I8" s="4">
        <v>2</v>
      </c>
      <c r="J8" s="4">
        <v>0</v>
      </c>
      <c r="K8" s="4">
        <v>12760</v>
      </c>
      <c r="L8" s="4">
        <v>210</v>
      </c>
      <c r="M8" s="4">
        <v>2574</v>
      </c>
      <c r="N8" s="4">
        <v>0</v>
      </c>
      <c r="O8" s="17">
        <v>127770.28571428572</v>
      </c>
    </row>
    <row r="9" spans="1:15" x14ac:dyDescent="0.2">
      <c r="A9" s="2" t="s">
        <v>4</v>
      </c>
      <c r="B9" s="2" t="str">
        <f t="shared" si="0"/>
        <v>33</v>
      </c>
      <c r="C9" s="2">
        <v>33007</v>
      </c>
      <c r="D9" s="2" t="s">
        <v>11</v>
      </c>
      <c r="E9" s="4">
        <v>2220</v>
      </c>
      <c r="F9" s="4">
        <v>0</v>
      </c>
      <c r="G9" s="4">
        <v>34</v>
      </c>
      <c r="H9" s="4">
        <v>0</v>
      </c>
      <c r="I9" s="4">
        <v>0</v>
      </c>
      <c r="J9" s="4">
        <v>4619</v>
      </c>
      <c r="K9" s="4">
        <v>45</v>
      </c>
      <c r="L9" s="4">
        <v>0</v>
      </c>
      <c r="M9" s="4">
        <v>1943</v>
      </c>
      <c r="N9" s="4">
        <v>0</v>
      </c>
      <c r="O9" s="17">
        <v>220029.57142857145</v>
      </c>
    </row>
    <row r="10" spans="1:15" x14ac:dyDescent="0.2">
      <c r="A10" s="2" t="s">
        <v>4</v>
      </c>
      <c r="B10" s="2" t="str">
        <f t="shared" si="0"/>
        <v>33</v>
      </c>
      <c r="C10" s="2">
        <v>33008</v>
      </c>
      <c r="D10" s="2" t="s">
        <v>12</v>
      </c>
      <c r="E10" s="4">
        <v>430</v>
      </c>
      <c r="F10" s="4">
        <v>0</v>
      </c>
      <c r="G10" s="4">
        <v>34</v>
      </c>
      <c r="H10" s="4">
        <v>0</v>
      </c>
      <c r="I10" s="4">
        <v>0</v>
      </c>
      <c r="J10" s="4">
        <v>0</v>
      </c>
      <c r="K10" s="4">
        <v>55</v>
      </c>
      <c r="L10" s="4">
        <v>390</v>
      </c>
      <c r="M10" s="4">
        <v>715</v>
      </c>
      <c r="N10" s="4">
        <v>0</v>
      </c>
      <c r="O10" s="17">
        <v>38823.857142857145</v>
      </c>
    </row>
    <row r="11" spans="1:15" x14ac:dyDescent="0.2">
      <c r="A11" s="2"/>
      <c r="B11" s="2"/>
      <c r="C11" s="2">
        <v>33009</v>
      </c>
      <c r="D11" s="3" t="s">
        <v>13</v>
      </c>
      <c r="E11" s="4">
        <v>0</v>
      </c>
      <c r="F11" s="4">
        <v>0</v>
      </c>
      <c r="G11" s="4">
        <v>13</v>
      </c>
      <c r="H11" s="4">
        <v>0</v>
      </c>
      <c r="I11" s="4">
        <v>11</v>
      </c>
      <c r="J11" s="4">
        <v>0</v>
      </c>
      <c r="K11" s="4">
        <v>28</v>
      </c>
      <c r="L11" s="4">
        <v>40</v>
      </c>
      <c r="M11" s="4">
        <v>52</v>
      </c>
      <c r="N11" s="4">
        <v>0</v>
      </c>
      <c r="O11" s="17">
        <v>1084.3040000000001</v>
      </c>
    </row>
    <row r="12" spans="1:15" x14ac:dyDescent="0.2">
      <c r="A12" s="2" t="s">
        <v>4</v>
      </c>
      <c r="B12" s="2" t="str">
        <f t="shared" ref="B12:B30" si="1">LEFT(C12,2)</f>
        <v>33</v>
      </c>
      <c r="C12" s="2">
        <v>33010</v>
      </c>
      <c r="D12" s="2" t="s">
        <v>14</v>
      </c>
      <c r="E12" s="4">
        <v>105</v>
      </c>
      <c r="F12" s="4">
        <v>0</v>
      </c>
      <c r="G12" s="4">
        <v>4</v>
      </c>
      <c r="H12" s="4">
        <v>1</v>
      </c>
      <c r="I12" s="4">
        <v>12</v>
      </c>
      <c r="J12" s="4">
        <v>0</v>
      </c>
      <c r="K12" s="4">
        <v>11</v>
      </c>
      <c r="L12" s="4">
        <v>0</v>
      </c>
      <c r="M12" s="4">
        <v>376</v>
      </c>
      <c r="N12" s="4">
        <v>3</v>
      </c>
      <c r="O12" s="17">
        <v>11700.858</v>
      </c>
    </row>
    <row r="13" spans="1:15" x14ac:dyDescent="0.2">
      <c r="A13" s="2" t="s">
        <v>4</v>
      </c>
      <c r="B13" s="2" t="str">
        <f t="shared" si="1"/>
        <v>33</v>
      </c>
      <c r="C13" s="2">
        <v>33011</v>
      </c>
      <c r="D13" s="2" t="s">
        <v>15</v>
      </c>
      <c r="E13" s="4">
        <v>3657</v>
      </c>
      <c r="F13" s="4">
        <v>0</v>
      </c>
      <c r="G13" s="4">
        <v>102</v>
      </c>
      <c r="H13" s="4">
        <v>2</v>
      </c>
      <c r="I13" s="4">
        <v>18</v>
      </c>
      <c r="J13" s="4">
        <v>2706</v>
      </c>
      <c r="K13" s="4">
        <v>37886</v>
      </c>
      <c r="L13" s="4">
        <v>147</v>
      </c>
      <c r="M13" s="4">
        <v>3731</v>
      </c>
      <c r="N13" s="4">
        <v>7</v>
      </c>
      <c r="O13" s="17">
        <v>291014.07400000002</v>
      </c>
    </row>
    <row r="14" spans="1:15" x14ac:dyDescent="0.2">
      <c r="A14" s="2" t="s">
        <v>4</v>
      </c>
      <c r="B14" s="2" t="str">
        <f t="shared" si="1"/>
        <v>33</v>
      </c>
      <c r="C14" s="2">
        <v>33012</v>
      </c>
      <c r="D14" s="2" t="s">
        <v>16</v>
      </c>
      <c r="E14" s="4">
        <v>848</v>
      </c>
      <c r="F14" s="4">
        <v>0</v>
      </c>
      <c r="G14" s="4">
        <v>116</v>
      </c>
      <c r="H14" s="4">
        <v>0</v>
      </c>
      <c r="I14" s="4">
        <v>6</v>
      </c>
      <c r="J14" s="4">
        <v>8801</v>
      </c>
      <c r="K14" s="4">
        <v>2550</v>
      </c>
      <c r="L14" s="4">
        <v>30</v>
      </c>
      <c r="M14" s="4">
        <v>1050</v>
      </c>
      <c r="N14" s="4">
        <v>22</v>
      </c>
      <c r="O14" s="17">
        <v>156710.84</v>
      </c>
    </row>
    <row r="15" spans="1:15" x14ac:dyDescent="0.2">
      <c r="A15" s="2" t="s">
        <v>4</v>
      </c>
      <c r="B15" s="2" t="str">
        <f t="shared" si="1"/>
        <v>33</v>
      </c>
      <c r="C15" s="2">
        <v>33013</v>
      </c>
      <c r="D15" s="2" t="s">
        <v>17</v>
      </c>
      <c r="E15" s="4">
        <v>1178</v>
      </c>
      <c r="F15" s="4">
        <v>0</v>
      </c>
      <c r="G15" s="4">
        <v>61</v>
      </c>
      <c r="H15" s="4">
        <v>0</v>
      </c>
      <c r="I15" s="4">
        <v>0</v>
      </c>
      <c r="J15" s="4">
        <v>11409</v>
      </c>
      <c r="K15" s="4">
        <v>50</v>
      </c>
      <c r="L15" s="4">
        <v>0</v>
      </c>
      <c r="M15" s="4">
        <v>1460</v>
      </c>
      <c r="N15" s="4">
        <v>0</v>
      </c>
      <c r="O15" s="17">
        <v>206941.80000000002</v>
      </c>
    </row>
    <row r="16" spans="1:15" x14ac:dyDescent="0.2">
      <c r="A16" s="2" t="s">
        <v>4</v>
      </c>
      <c r="B16" s="2" t="str">
        <f t="shared" si="1"/>
        <v>33</v>
      </c>
      <c r="C16" s="2">
        <v>33014</v>
      </c>
      <c r="D16" s="2" t="s">
        <v>18</v>
      </c>
      <c r="E16" s="4">
        <v>795</v>
      </c>
      <c r="F16" s="4">
        <v>0</v>
      </c>
      <c r="G16" s="4">
        <v>22</v>
      </c>
      <c r="H16" s="4">
        <v>0</v>
      </c>
      <c r="I16" s="4">
        <v>0</v>
      </c>
      <c r="J16" s="4">
        <v>1834</v>
      </c>
      <c r="K16" s="4">
        <v>104500</v>
      </c>
      <c r="L16" s="4">
        <v>0</v>
      </c>
      <c r="M16" s="4">
        <v>1509</v>
      </c>
      <c r="N16" s="4">
        <v>0</v>
      </c>
      <c r="O16" s="17">
        <v>94601</v>
      </c>
    </row>
    <row r="17" spans="1:15" x14ac:dyDescent="0.2">
      <c r="A17" s="2" t="s">
        <v>4</v>
      </c>
      <c r="B17" s="2" t="str">
        <f t="shared" si="1"/>
        <v>33</v>
      </c>
      <c r="C17" s="2">
        <v>33015</v>
      </c>
      <c r="D17" s="2" t="s">
        <v>19</v>
      </c>
      <c r="E17" s="4">
        <v>5</v>
      </c>
      <c r="F17" s="4">
        <v>0</v>
      </c>
      <c r="G17" s="4">
        <v>0</v>
      </c>
      <c r="H17" s="4">
        <v>0</v>
      </c>
      <c r="I17" s="4">
        <v>0</v>
      </c>
      <c r="J17" s="4">
        <v>3</v>
      </c>
      <c r="K17" s="4">
        <v>15</v>
      </c>
      <c r="L17" s="4">
        <v>0</v>
      </c>
      <c r="M17" s="4">
        <v>58</v>
      </c>
      <c r="N17" s="4">
        <v>0</v>
      </c>
      <c r="O17" s="17">
        <v>1210.17</v>
      </c>
    </row>
    <row r="18" spans="1:15" x14ac:dyDescent="0.2">
      <c r="A18" s="2" t="s">
        <v>4</v>
      </c>
      <c r="B18" s="2" t="str">
        <f t="shared" si="1"/>
        <v>33</v>
      </c>
      <c r="C18" s="2">
        <v>33016</v>
      </c>
      <c r="D18" s="2" t="s">
        <v>20</v>
      </c>
      <c r="E18" s="4">
        <v>6</v>
      </c>
      <c r="F18" s="4">
        <v>0</v>
      </c>
      <c r="G18" s="4">
        <v>83</v>
      </c>
      <c r="H18" s="4">
        <v>0</v>
      </c>
      <c r="I18" s="4">
        <v>0</v>
      </c>
      <c r="J18" s="4">
        <v>0</v>
      </c>
      <c r="K18" s="4">
        <v>250</v>
      </c>
      <c r="L18" s="4">
        <v>0</v>
      </c>
      <c r="M18" s="4">
        <v>122</v>
      </c>
      <c r="N18" s="4">
        <v>145</v>
      </c>
      <c r="O18" s="17">
        <v>4057.3</v>
      </c>
    </row>
    <row r="19" spans="1:15" x14ac:dyDescent="0.2">
      <c r="A19" s="2" t="s">
        <v>4</v>
      </c>
      <c r="B19" s="2" t="str">
        <f t="shared" si="1"/>
        <v>33</v>
      </c>
      <c r="C19" s="2">
        <v>33017</v>
      </c>
      <c r="D19" s="2" t="s">
        <v>21</v>
      </c>
      <c r="E19" s="4">
        <v>30</v>
      </c>
      <c r="F19" s="4">
        <v>5</v>
      </c>
      <c r="G19" s="4">
        <v>73</v>
      </c>
      <c r="H19" s="4">
        <v>23</v>
      </c>
      <c r="I19" s="4">
        <v>10</v>
      </c>
      <c r="J19" s="4">
        <v>36</v>
      </c>
      <c r="K19" s="4">
        <v>20</v>
      </c>
      <c r="L19" s="4">
        <v>10</v>
      </c>
      <c r="M19" s="4">
        <v>256</v>
      </c>
      <c r="N19" s="4">
        <v>0</v>
      </c>
      <c r="O19" s="17">
        <v>7807.5399999999991</v>
      </c>
    </row>
    <row r="20" spans="1:15" x14ac:dyDescent="0.2">
      <c r="A20" s="2" t="s">
        <v>4</v>
      </c>
      <c r="B20" s="2" t="str">
        <f t="shared" si="1"/>
        <v>33</v>
      </c>
      <c r="C20" s="2">
        <v>33018</v>
      </c>
      <c r="D20" s="2" t="s">
        <v>22</v>
      </c>
      <c r="E20" s="4">
        <v>2425</v>
      </c>
      <c r="F20" s="4">
        <v>0</v>
      </c>
      <c r="G20" s="4">
        <v>29</v>
      </c>
      <c r="H20" s="4">
        <v>0</v>
      </c>
      <c r="I20" s="4">
        <v>0</v>
      </c>
      <c r="J20" s="4">
        <v>13372</v>
      </c>
      <c r="K20" s="4">
        <v>0</v>
      </c>
      <c r="L20" s="4">
        <v>0</v>
      </c>
      <c r="M20" s="4">
        <v>2533</v>
      </c>
      <c r="N20" s="4">
        <v>0</v>
      </c>
      <c r="O20" s="17">
        <v>311554.10000000003</v>
      </c>
    </row>
    <row r="21" spans="1:15" x14ac:dyDescent="0.2">
      <c r="A21" s="2" t="s">
        <v>4</v>
      </c>
      <c r="B21" s="2" t="str">
        <f t="shared" si="1"/>
        <v>33</v>
      </c>
      <c r="C21" s="2">
        <v>33019</v>
      </c>
      <c r="D21" s="2" t="s">
        <v>23</v>
      </c>
      <c r="E21" s="4">
        <v>240</v>
      </c>
      <c r="F21" s="4">
        <v>0</v>
      </c>
      <c r="G21" s="4">
        <v>158</v>
      </c>
      <c r="H21" s="4">
        <v>0</v>
      </c>
      <c r="I21" s="4">
        <v>15</v>
      </c>
      <c r="J21" s="4">
        <v>21</v>
      </c>
      <c r="K21" s="4">
        <v>0</v>
      </c>
      <c r="L21" s="4">
        <v>0</v>
      </c>
      <c r="M21" s="4">
        <v>428</v>
      </c>
      <c r="N21" s="4">
        <v>0</v>
      </c>
      <c r="O21" s="17">
        <v>23099.7</v>
      </c>
    </row>
    <row r="22" spans="1:15" x14ac:dyDescent="0.2">
      <c r="A22" s="2" t="s">
        <v>4</v>
      </c>
      <c r="B22" s="2" t="str">
        <f t="shared" si="1"/>
        <v>33</v>
      </c>
      <c r="C22" s="2">
        <v>33020</v>
      </c>
      <c r="D22" s="2" t="s">
        <v>24</v>
      </c>
      <c r="E22" s="4">
        <v>41</v>
      </c>
      <c r="F22" s="4">
        <v>0</v>
      </c>
      <c r="G22" s="4">
        <v>168</v>
      </c>
      <c r="H22" s="4">
        <v>0</v>
      </c>
      <c r="I22" s="4">
        <v>0</v>
      </c>
      <c r="J22" s="4">
        <v>6</v>
      </c>
      <c r="K22" s="4">
        <v>68</v>
      </c>
      <c r="L22" s="4">
        <v>20</v>
      </c>
      <c r="M22" s="4">
        <v>375</v>
      </c>
      <c r="N22" s="4">
        <v>0</v>
      </c>
      <c r="O22" s="17">
        <v>11433.864</v>
      </c>
    </row>
    <row r="23" spans="1:15" x14ac:dyDescent="0.2">
      <c r="A23" s="2" t="s">
        <v>4</v>
      </c>
      <c r="B23" s="2" t="str">
        <f t="shared" si="1"/>
        <v>33</v>
      </c>
      <c r="C23" s="2">
        <v>33021</v>
      </c>
      <c r="D23" s="2" t="s">
        <v>25</v>
      </c>
      <c r="E23" s="4">
        <v>2372</v>
      </c>
      <c r="F23" s="4">
        <v>0</v>
      </c>
      <c r="G23" s="4">
        <v>27</v>
      </c>
      <c r="H23" s="4">
        <v>400</v>
      </c>
      <c r="I23" s="4">
        <v>40</v>
      </c>
      <c r="J23" s="4">
        <v>4388</v>
      </c>
      <c r="K23" s="4">
        <v>270</v>
      </c>
      <c r="L23" s="4">
        <v>0</v>
      </c>
      <c r="M23" s="4">
        <v>2131</v>
      </c>
      <c r="N23" s="4">
        <v>0</v>
      </c>
      <c r="O23" s="17">
        <v>210549.56000000003</v>
      </c>
    </row>
    <row r="24" spans="1:15" x14ac:dyDescent="0.2">
      <c r="A24" s="2" t="s">
        <v>4</v>
      </c>
      <c r="B24" s="2" t="str">
        <f t="shared" si="1"/>
        <v>33</v>
      </c>
      <c r="C24" s="2">
        <v>33022</v>
      </c>
      <c r="D24" s="2" t="s">
        <v>26</v>
      </c>
      <c r="E24" s="4">
        <v>1382</v>
      </c>
      <c r="F24" s="4">
        <v>0</v>
      </c>
      <c r="G24" s="4">
        <v>91</v>
      </c>
      <c r="H24" s="4">
        <v>0</v>
      </c>
      <c r="I24" s="4">
        <v>1</v>
      </c>
      <c r="J24" s="4">
        <v>0</v>
      </c>
      <c r="K24" s="4">
        <v>0</v>
      </c>
      <c r="L24" s="4">
        <v>0</v>
      </c>
      <c r="M24" s="4">
        <v>1553</v>
      </c>
      <c r="N24" s="4">
        <v>40</v>
      </c>
      <c r="O24" s="17">
        <v>101511.8</v>
      </c>
    </row>
    <row r="25" spans="1:15" x14ac:dyDescent="0.2">
      <c r="A25" s="2" t="s">
        <v>4</v>
      </c>
      <c r="B25" s="2" t="str">
        <f t="shared" si="1"/>
        <v>33</v>
      </c>
      <c r="C25" s="2">
        <v>33023</v>
      </c>
      <c r="D25" s="2" t="s">
        <v>27</v>
      </c>
      <c r="E25" s="4">
        <v>460</v>
      </c>
      <c r="F25" s="4">
        <v>0</v>
      </c>
      <c r="G25" s="4">
        <v>22</v>
      </c>
      <c r="H25" s="4">
        <v>0</v>
      </c>
      <c r="I25" s="4">
        <v>0</v>
      </c>
      <c r="J25" s="4">
        <v>20</v>
      </c>
      <c r="K25" s="4">
        <v>59</v>
      </c>
      <c r="L25" s="4">
        <v>26</v>
      </c>
      <c r="M25" s="4">
        <v>1011</v>
      </c>
      <c r="N25" s="4">
        <v>0</v>
      </c>
      <c r="O25" s="17">
        <v>41531.230000000003</v>
      </c>
    </row>
    <row r="26" spans="1:15" x14ac:dyDescent="0.2">
      <c r="A26" s="2" t="s">
        <v>4</v>
      </c>
      <c r="B26" s="2" t="str">
        <f t="shared" si="1"/>
        <v>33</v>
      </c>
      <c r="C26" s="2">
        <v>33024</v>
      </c>
      <c r="D26" s="2" t="s">
        <v>28</v>
      </c>
      <c r="E26" s="4">
        <v>2316</v>
      </c>
      <c r="F26" s="4">
        <v>0</v>
      </c>
      <c r="G26" s="4">
        <v>37</v>
      </c>
      <c r="H26" s="4">
        <v>0</v>
      </c>
      <c r="I26" s="4">
        <v>0</v>
      </c>
      <c r="J26" s="4">
        <v>742</v>
      </c>
      <c r="K26" s="4">
        <v>27</v>
      </c>
      <c r="L26" s="4">
        <v>0</v>
      </c>
      <c r="M26" s="4">
        <v>2402</v>
      </c>
      <c r="N26" s="4">
        <v>0</v>
      </c>
      <c r="O26" s="17">
        <v>172365.20600000001</v>
      </c>
    </row>
    <row r="27" spans="1:15" x14ac:dyDescent="0.2">
      <c r="A27" s="2" t="s">
        <v>4</v>
      </c>
      <c r="B27" s="2" t="str">
        <f t="shared" si="1"/>
        <v>33</v>
      </c>
      <c r="C27" s="2">
        <v>33025</v>
      </c>
      <c r="D27" s="2" t="s">
        <v>29</v>
      </c>
      <c r="E27" s="4">
        <v>76</v>
      </c>
      <c r="F27" s="4">
        <v>0</v>
      </c>
      <c r="G27" s="4">
        <v>56</v>
      </c>
      <c r="H27" s="4">
        <v>0</v>
      </c>
      <c r="I27" s="4">
        <v>0</v>
      </c>
      <c r="J27" s="4">
        <v>0</v>
      </c>
      <c r="K27" s="4">
        <v>3006</v>
      </c>
      <c r="L27" s="4">
        <v>0</v>
      </c>
      <c r="M27" s="4">
        <v>285</v>
      </c>
      <c r="N27" s="4">
        <v>0</v>
      </c>
      <c r="O27" s="17">
        <v>9922.0679999999993</v>
      </c>
    </row>
    <row r="28" spans="1:15" x14ac:dyDescent="0.2">
      <c r="A28" s="2" t="s">
        <v>4</v>
      </c>
      <c r="B28" s="2" t="str">
        <f t="shared" si="1"/>
        <v>33</v>
      </c>
      <c r="C28" s="2">
        <v>33026</v>
      </c>
      <c r="D28" s="2" t="s">
        <v>30</v>
      </c>
      <c r="E28" s="4">
        <v>365</v>
      </c>
      <c r="F28" s="4">
        <v>0</v>
      </c>
      <c r="G28" s="4">
        <v>81</v>
      </c>
      <c r="H28" s="4">
        <v>20</v>
      </c>
      <c r="I28" s="4">
        <v>40</v>
      </c>
      <c r="J28" s="4">
        <v>81</v>
      </c>
      <c r="K28" s="4">
        <v>0</v>
      </c>
      <c r="L28" s="4">
        <v>0</v>
      </c>
      <c r="M28" s="4">
        <v>464</v>
      </c>
      <c r="N28" s="4">
        <v>40</v>
      </c>
      <c r="O28" s="17">
        <v>29771.3</v>
      </c>
    </row>
    <row r="29" spans="1:15" x14ac:dyDescent="0.2">
      <c r="A29" s="2" t="s">
        <v>4</v>
      </c>
      <c r="B29" s="2" t="str">
        <f t="shared" si="1"/>
        <v>33</v>
      </c>
      <c r="C29" s="2">
        <v>33027</v>
      </c>
      <c r="D29" s="2" t="s">
        <v>31</v>
      </c>
      <c r="E29" s="4">
        <v>774</v>
      </c>
      <c r="F29" s="4">
        <v>0</v>
      </c>
      <c r="G29" s="4">
        <v>2</v>
      </c>
      <c r="H29" s="4">
        <v>0</v>
      </c>
      <c r="I29" s="4">
        <v>0</v>
      </c>
      <c r="J29" s="4">
        <v>9410</v>
      </c>
      <c r="K29" s="4">
        <v>110145</v>
      </c>
      <c r="L29" s="4">
        <v>0</v>
      </c>
      <c r="M29" s="4">
        <v>1413</v>
      </c>
      <c r="N29" s="4">
        <v>0</v>
      </c>
      <c r="O29" s="17">
        <v>170797.51</v>
      </c>
    </row>
    <row r="30" spans="1:15" x14ac:dyDescent="0.2">
      <c r="A30" s="2" t="s">
        <v>4</v>
      </c>
      <c r="B30" s="2" t="str">
        <f t="shared" si="1"/>
        <v>33</v>
      </c>
      <c r="C30" s="2">
        <v>33028</v>
      </c>
      <c r="D30" s="2" t="s">
        <v>32</v>
      </c>
      <c r="E30" s="4">
        <v>40</v>
      </c>
      <c r="F30" s="4">
        <v>0</v>
      </c>
      <c r="G30" s="4">
        <v>83</v>
      </c>
      <c r="H30" s="4">
        <v>0</v>
      </c>
      <c r="I30" s="4">
        <v>7</v>
      </c>
      <c r="J30" s="4">
        <v>43</v>
      </c>
      <c r="K30" s="4">
        <v>370</v>
      </c>
      <c r="L30" s="4">
        <v>0</v>
      </c>
      <c r="M30" s="4">
        <v>280</v>
      </c>
      <c r="N30" s="4">
        <v>12</v>
      </c>
      <c r="O30" s="17">
        <v>8671.26</v>
      </c>
    </row>
    <row r="31" spans="1:15" x14ac:dyDescent="0.2">
      <c r="A31" s="2"/>
      <c r="B31" s="2"/>
      <c r="C31" s="2">
        <v>33029</v>
      </c>
      <c r="D31" s="3" t="s">
        <v>33</v>
      </c>
      <c r="E31" s="4">
        <v>1</v>
      </c>
      <c r="F31" s="4">
        <v>0</v>
      </c>
      <c r="G31" s="4">
        <v>34</v>
      </c>
      <c r="H31" s="4">
        <v>315</v>
      </c>
      <c r="I31" s="4">
        <v>43</v>
      </c>
      <c r="J31" s="4">
        <v>3</v>
      </c>
      <c r="K31" s="4">
        <v>80</v>
      </c>
      <c r="L31" s="4">
        <v>0</v>
      </c>
      <c r="M31" s="4">
        <v>563</v>
      </c>
      <c r="N31" s="4">
        <v>11</v>
      </c>
      <c r="O31" s="17">
        <v>10836.539999999999</v>
      </c>
    </row>
    <row r="32" spans="1:15" x14ac:dyDescent="0.2">
      <c r="A32" s="2" t="s">
        <v>4</v>
      </c>
      <c r="B32" s="2" t="str">
        <f>LEFT(C32,2)</f>
        <v>33</v>
      </c>
      <c r="C32" s="2">
        <v>33030</v>
      </c>
      <c r="D32" s="2" t="s">
        <v>34</v>
      </c>
      <c r="E32" s="4">
        <v>10</v>
      </c>
      <c r="F32" s="4">
        <v>0</v>
      </c>
      <c r="G32" s="4">
        <v>26</v>
      </c>
      <c r="H32" s="4">
        <v>5</v>
      </c>
      <c r="I32" s="4">
        <v>0</v>
      </c>
      <c r="J32" s="4">
        <v>0</v>
      </c>
      <c r="K32" s="4">
        <v>30</v>
      </c>
      <c r="L32" s="4">
        <v>40</v>
      </c>
      <c r="M32" s="4">
        <v>88</v>
      </c>
      <c r="N32" s="4">
        <v>10</v>
      </c>
      <c r="O32" s="17">
        <v>2463.7599999999998</v>
      </c>
    </row>
    <row r="33" spans="1:15" x14ac:dyDescent="0.2">
      <c r="A33" s="2"/>
      <c r="B33" s="2"/>
      <c r="C33" s="2">
        <v>33031</v>
      </c>
      <c r="D33" s="3" t="s">
        <v>35</v>
      </c>
      <c r="E33" s="4">
        <v>177</v>
      </c>
      <c r="F33" s="4">
        <v>0</v>
      </c>
      <c r="G33" s="4">
        <v>27</v>
      </c>
      <c r="H33" s="4">
        <v>0</v>
      </c>
      <c r="I33" s="4">
        <v>0</v>
      </c>
      <c r="J33" s="4">
        <v>3</v>
      </c>
      <c r="K33" s="4">
        <v>0</v>
      </c>
      <c r="L33" s="4">
        <v>0</v>
      </c>
      <c r="M33" s="4">
        <v>869</v>
      </c>
      <c r="N33" s="4">
        <v>0</v>
      </c>
      <c r="O33" s="17">
        <v>23778.3</v>
      </c>
    </row>
    <row r="34" spans="1:15" x14ac:dyDescent="0.2">
      <c r="A34" s="2" t="s">
        <v>4</v>
      </c>
      <c r="B34" s="2" t="str">
        <f t="shared" ref="B34:B51" si="2">LEFT(C34,2)</f>
        <v>33</v>
      </c>
      <c r="C34" s="2">
        <v>33032</v>
      </c>
      <c r="D34" s="2" t="s">
        <v>36</v>
      </c>
      <c r="E34" s="4">
        <v>1072</v>
      </c>
      <c r="F34" s="4">
        <v>0</v>
      </c>
      <c r="G34" s="4">
        <v>102</v>
      </c>
      <c r="H34" s="4">
        <v>0</v>
      </c>
      <c r="I34" s="4">
        <v>0</v>
      </c>
      <c r="J34" s="4">
        <v>3167</v>
      </c>
      <c r="K34" s="4">
        <v>1228</v>
      </c>
      <c r="L34" s="4">
        <v>30</v>
      </c>
      <c r="M34" s="4">
        <v>1135</v>
      </c>
      <c r="N34" s="4">
        <v>861</v>
      </c>
      <c r="O34" s="17">
        <v>112380.424</v>
      </c>
    </row>
    <row r="35" spans="1:15" x14ac:dyDescent="0.2">
      <c r="A35" s="2" t="s">
        <v>4</v>
      </c>
      <c r="B35" s="2" t="str">
        <f t="shared" si="2"/>
        <v>33</v>
      </c>
      <c r="C35" s="2">
        <v>33033</v>
      </c>
      <c r="D35" s="2" t="s">
        <v>37</v>
      </c>
      <c r="E35" s="4">
        <v>0</v>
      </c>
      <c r="F35" s="4">
        <v>0</v>
      </c>
      <c r="G35" s="4">
        <v>52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968</v>
      </c>
      <c r="N35" s="4">
        <v>40</v>
      </c>
      <c r="O35" s="17">
        <v>16166.800000000001</v>
      </c>
    </row>
    <row r="36" spans="1:15" x14ac:dyDescent="0.2">
      <c r="A36" s="2" t="s">
        <v>4</v>
      </c>
      <c r="B36" s="2" t="str">
        <f t="shared" si="2"/>
        <v>33</v>
      </c>
      <c r="C36" s="2">
        <v>33034</v>
      </c>
      <c r="D36" s="2" t="s">
        <v>38</v>
      </c>
      <c r="E36" s="4">
        <v>18</v>
      </c>
      <c r="F36" s="4">
        <v>0</v>
      </c>
      <c r="G36" s="4">
        <v>234</v>
      </c>
      <c r="H36" s="4">
        <v>0</v>
      </c>
      <c r="I36" s="4">
        <v>0</v>
      </c>
      <c r="J36" s="4">
        <v>32</v>
      </c>
      <c r="K36" s="4">
        <v>350</v>
      </c>
      <c r="L36" s="4">
        <v>0</v>
      </c>
      <c r="M36" s="4">
        <v>523</v>
      </c>
      <c r="N36" s="4">
        <v>5</v>
      </c>
      <c r="O36" s="17">
        <v>14071.2</v>
      </c>
    </row>
    <row r="37" spans="1:15" x14ac:dyDescent="0.2">
      <c r="A37" s="2" t="s">
        <v>4</v>
      </c>
      <c r="B37" s="2" t="str">
        <f t="shared" si="2"/>
        <v>33</v>
      </c>
      <c r="C37" s="2">
        <v>33035</v>
      </c>
      <c r="D37" s="2" t="s">
        <v>39</v>
      </c>
      <c r="E37" s="4">
        <v>774</v>
      </c>
      <c r="F37" s="4">
        <v>0</v>
      </c>
      <c r="G37" s="4">
        <v>67</v>
      </c>
      <c r="H37" s="4">
        <v>0</v>
      </c>
      <c r="I37" s="4">
        <v>0</v>
      </c>
      <c r="J37" s="4">
        <v>600</v>
      </c>
      <c r="K37" s="4">
        <v>0</v>
      </c>
      <c r="L37" s="4">
        <v>0</v>
      </c>
      <c r="M37" s="4">
        <v>1454</v>
      </c>
      <c r="N37" s="4">
        <v>0</v>
      </c>
      <c r="O37" s="17">
        <v>72489.3</v>
      </c>
    </row>
    <row r="38" spans="1:15" x14ac:dyDescent="0.2">
      <c r="A38" s="2" t="s">
        <v>4</v>
      </c>
      <c r="B38" s="2" t="str">
        <f t="shared" si="2"/>
        <v>33</v>
      </c>
      <c r="C38" s="2">
        <v>33036</v>
      </c>
      <c r="D38" s="2" t="s">
        <v>40</v>
      </c>
      <c r="E38" s="4">
        <v>317</v>
      </c>
      <c r="F38" s="4">
        <v>1</v>
      </c>
      <c r="G38" s="4">
        <v>88</v>
      </c>
      <c r="H38" s="4">
        <v>0</v>
      </c>
      <c r="I38" s="4">
        <v>32</v>
      </c>
      <c r="J38" s="4">
        <v>6</v>
      </c>
      <c r="K38" s="4">
        <v>0</v>
      </c>
      <c r="L38" s="4">
        <v>70</v>
      </c>
      <c r="M38" s="4">
        <v>457</v>
      </c>
      <c r="N38" s="4">
        <v>7</v>
      </c>
      <c r="O38" s="17">
        <v>26326.560000000001</v>
      </c>
    </row>
    <row r="39" spans="1:15" x14ac:dyDescent="0.2">
      <c r="A39" s="2" t="s">
        <v>4</v>
      </c>
      <c r="B39" s="2" t="str">
        <f t="shared" si="2"/>
        <v>33</v>
      </c>
      <c r="C39" s="2">
        <v>33037</v>
      </c>
      <c r="D39" s="2" t="s">
        <v>41</v>
      </c>
      <c r="E39" s="4">
        <v>280</v>
      </c>
      <c r="F39" s="4">
        <v>0</v>
      </c>
      <c r="G39" s="4">
        <v>0</v>
      </c>
      <c r="H39" s="4">
        <v>0</v>
      </c>
      <c r="I39" s="4">
        <v>0</v>
      </c>
      <c r="J39" s="4">
        <v>22000</v>
      </c>
      <c r="K39" s="4">
        <v>8100</v>
      </c>
      <c r="L39" s="4">
        <v>0</v>
      </c>
      <c r="M39" s="4">
        <v>482</v>
      </c>
      <c r="N39" s="4">
        <v>0</v>
      </c>
      <c r="O39" s="17">
        <v>252239</v>
      </c>
    </row>
    <row r="40" spans="1:15" x14ac:dyDescent="0.2">
      <c r="A40" s="2" t="s">
        <v>4</v>
      </c>
      <c r="B40" s="2" t="str">
        <f t="shared" si="2"/>
        <v>33</v>
      </c>
      <c r="C40" s="2">
        <v>33038</v>
      </c>
      <c r="D40" s="2" t="s">
        <v>42</v>
      </c>
      <c r="E40" s="4">
        <v>633</v>
      </c>
      <c r="F40" s="4">
        <v>0</v>
      </c>
      <c r="G40" s="4">
        <v>54</v>
      </c>
      <c r="H40" s="4">
        <v>0</v>
      </c>
      <c r="I40" s="4">
        <v>18</v>
      </c>
      <c r="J40" s="4">
        <v>138</v>
      </c>
      <c r="K40" s="4">
        <v>200</v>
      </c>
      <c r="L40" s="4">
        <v>160</v>
      </c>
      <c r="M40" s="4">
        <v>1051</v>
      </c>
      <c r="N40" s="4">
        <v>20</v>
      </c>
      <c r="O40" s="17">
        <v>53523.08</v>
      </c>
    </row>
    <row r="41" spans="1:15" x14ac:dyDescent="0.2">
      <c r="A41" s="2" t="s">
        <v>4</v>
      </c>
      <c r="B41" s="2" t="str">
        <f t="shared" si="2"/>
        <v>33</v>
      </c>
      <c r="C41" s="2">
        <v>33039</v>
      </c>
      <c r="D41" s="2" t="s">
        <v>43</v>
      </c>
      <c r="E41" s="4">
        <v>516</v>
      </c>
      <c r="F41" s="4">
        <v>0</v>
      </c>
      <c r="G41" s="4">
        <v>71</v>
      </c>
      <c r="H41" s="4">
        <v>0</v>
      </c>
      <c r="I41" s="4">
        <v>0</v>
      </c>
      <c r="J41" s="4">
        <v>0</v>
      </c>
      <c r="K41" s="4">
        <v>25080</v>
      </c>
      <c r="L41" s="4">
        <v>0</v>
      </c>
      <c r="M41" s="4">
        <v>1042</v>
      </c>
      <c r="N41" s="4">
        <v>0</v>
      </c>
      <c r="O41" s="17">
        <v>47769.540000000008</v>
      </c>
    </row>
    <row r="42" spans="1:15" x14ac:dyDescent="0.2">
      <c r="A42" s="2" t="s">
        <v>4</v>
      </c>
      <c r="B42" s="2" t="str">
        <f t="shared" si="2"/>
        <v>33</v>
      </c>
      <c r="C42" s="2">
        <v>33040</v>
      </c>
      <c r="D42" s="2" t="s">
        <v>44</v>
      </c>
      <c r="E42" s="4">
        <v>563</v>
      </c>
      <c r="F42" s="4">
        <v>0</v>
      </c>
      <c r="G42" s="4">
        <v>37</v>
      </c>
      <c r="H42" s="4">
        <v>0</v>
      </c>
      <c r="I42" s="4">
        <v>72</v>
      </c>
      <c r="J42" s="4">
        <v>2094</v>
      </c>
      <c r="K42" s="4">
        <v>5800</v>
      </c>
      <c r="L42" s="4">
        <v>600</v>
      </c>
      <c r="M42" s="4">
        <v>999</v>
      </c>
      <c r="N42" s="4">
        <v>0</v>
      </c>
      <c r="O42" s="17">
        <v>69416.100000000006</v>
      </c>
    </row>
    <row r="43" spans="1:15" x14ac:dyDescent="0.2">
      <c r="A43" s="2" t="s">
        <v>4</v>
      </c>
      <c r="B43" s="2" t="str">
        <f t="shared" si="2"/>
        <v>33</v>
      </c>
      <c r="C43" s="2">
        <v>33041</v>
      </c>
      <c r="D43" s="2" t="s">
        <v>45</v>
      </c>
      <c r="E43" s="4">
        <v>835</v>
      </c>
      <c r="F43" s="4">
        <v>0</v>
      </c>
      <c r="G43" s="4">
        <v>12</v>
      </c>
      <c r="H43" s="4">
        <v>0</v>
      </c>
      <c r="I43" s="4">
        <v>0</v>
      </c>
      <c r="J43" s="4">
        <v>2000</v>
      </c>
      <c r="K43" s="4">
        <v>0</v>
      </c>
      <c r="L43" s="4">
        <v>0</v>
      </c>
      <c r="M43" s="4">
        <v>2092</v>
      </c>
      <c r="N43" s="4">
        <v>0</v>
      </c>
      <c r="O43" s="17">
        <v>99260.2</v>
      </c>
    </row>
    <row r="44" spans="1:15" x14ac:dyDescent="0.2">
      <c r="A44" s="2" t="s">
        <v>4</v>
      </c>
      <c r="B44" s="2" t="str">
        <f t="shared" si="2"/>
        <v>33</v>
      </c>
      <c r="C44" s="2">
        <v>33042</v>
      </c>
      <c r="D44" s="2" t="s">
        <v>46</v>
      </c>
      <c r="E44" s="4">
        <v>570</v>
      </c>
      <c r="F44" s="4">
        <v>0</v>
      </c>
      <c r="G44" s="4">
        <v>17</v>
      </c>
      <c r="H44" s="4">
        <v>0</v>
      </c>
      <c r="I44" s="4">
        <v>0</v>
      </c>
      <c r="J44" s="4">
        <v>0</v>
      </c>
      <c r="K44" s="4">
        <v>50000</v>
      </c>
      <c r="L44" s="4">
        <v>0</v>
      </c>
      <c r="M44" s="4">
        <v>614</v>
      </c>
      <c r="N44" s="4">
        <v>0</v>
      </c>
      <c r="O44" s="17">
        <v>44931.9</v>
      </c>
    </row>
    <row r="45" spans="1:15" x14ac:dyDescent="0.2">
      <c r="A45" s="2" t="s">
        <v>4</v>
      </c>
      <c r="B45" s="2" t="str">
        <f t="shared" si="2"/>
        <v>33</v>
      </c>
      <c r="C45" s="2">
        <v>33043</v>
      </c>
      <c r="D45" s="2" t="s">
        <v>47</v>
      </c>
      <c r="E45" s="4">
        <v>104</v>
      </c>
      <c r="F45" s="4">
        <v>0</v>
      </c>
      <c r="G45" s="4">
        <v>49</v>
      </c>
      <c r="H45" s="4">
        <v>160</v>
      </c>
      <c r="I45" s="4">
        <v>4</v>
      </c>
      <c r="J45" s="4">
        <v>2</v>
      </c>
      <c r="K45" s="4">
        <v>70</v>
      </c>
      <c r="L45" s="4">
        <v>15</v>
      </c>
      <c r="M45" s="4">
        <v>204</v>
      </c>
      <c r="N45" s="4">
        <v>0</v>
      </c>
      <c r="O45" s="17">
        <v>10472.93</v>
      </c>
    </row>
    <row r="46" spans="1:15" x14ac:dyDescent="0.2">
      <c r="A46" s="2" t="s">
        <v>4</v>
      </c>
      <c r="B46" s="2" t="str">
        <f t="shared" si="2"/>
        <v>33</v>
      </c>
      <c r="C46" s="2">
        <v>33044</v>
      </c>
      <c r="D46" s="2" t="s">
        <v>48</v>
      </c>
      <c r="E46" s="4">
        <v>128</v>
      </c>
      <c r="F46" s="4">
        <v>0</v>
      </c>
      <c r="G46" s="4">
        <v>81</v>
      </c>
      <c r="H46" s="4">
        <v>500</v>
      </c>
      <c r="I46" s="4">
        <v>75</v>
      </c>
      <c r="J46" s="4">
        <v>4720</v>
      </c>
      <c r="K46" s="4">
        <v>706</v>
      </c>
      <c r="L46" s="4">
        <v>166</v>
      </c>
      <c r="M46" s="4">
        <v>257</v>
      </c>
      <c r="N46" s="4">
        <v>286</v>
      </c>
      <c r="O46" s="17">
        <v>64152.815999999999</v>
      </c>
    </row>
    <row r="47" spans="1:15" x14ac:dyDescent="0.2">
      <c r="A47" s="2" t="s">
        <v>4</v>
      </c>
      <c r="B47" s="2" t="str">
        <f t="shared" si="2"/>
        <v>33</v>
      </c>
      <c r="C47" s="2">
        <v>33045</v>
      </c>
      <c r="D47" s="2" t="s">
        <v>49</v>
      </c>
      <c r="E47" s="4">
        <v>1168</v>
      </c>
      <c r="F47" s="4">
        <v>0</v>
      </c>
      <c r="G47" s="4">
        <v>150</v>
      </c>
      <c r="H47" s="4">
        <v>53</v>
      </c>
      <c r="I47" s="4">
        <v>102</v>
      </c>
      <c r="J47" s="4">
        <v>1098</v>
      </c>
      <c r="K47" s="4">
        <v>260</v>
      </c>
      <c r="L47" s="4">
        <v>3</v>
      </c>
      <c r="M47" s="4">
        <v>1016</v>
      </c>
      <c r="N47" s="4">
        <v>26</v>
      </c>
      <c r="O47" s="17">
        <v>94360.214000000007</v>
      </c>
    </row>
    <row r="48" spans="1:15" x14ac:dyDescent="0.2">
      <c r="A48" s="2" t="s">
        <v>4</v>
      </c>
      <c r="B48" s="2" t="str">
        <f t="shared" si="2"/>
        <v>33</v>
      </c>
      <c r="C48" s="2">
        <v>33046</v>
      </c>
      <c r="D48" s="2" t="s">
        <v>50</v>
      </c>
      <c r="E48" s="4">
        <v>1121</v>
      </c>
      <c r="F48" s="4">
        <v>0</v>
      </c>
      <c r="G48" s="4">
        <v>20</v>
      </c>
      <c r="H48" s="4">
        <v>0</v>
      </c>
      <c r="I48" s="4">
        <v>0</v>
      </c>
      <c r="J48" s="4">
        <v>6939</v>
      </c>
      <c r="K48" s="4">
        <v>0</v>
      </c>
      <c r="L48" s="4">
        <v>0</v>
      </c>
      <c r="M48" s="4">
        <v>1322</v>
      </c>
      <c r="N48" s="4">
        <v>0</v>
      </c>
      <c r="O48" s="17">
        <v>154385.4</v>
      </c>
    </row>
    <row r="49" spans="1:15" x14ac:dyDescent="0.2">
      <c r="A49" s="2" t="s">
        <v>4</v>
      </c>
      <c r="B49" s="2" t="str">
        <f t="shared" si="2"/>
        <v>33</v>
      </c>
      <c r="C49" s="2">
        <v>33047</v>
      </c>
      <c r="D49" s="2" t="s">
        <v>51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17">
        <v>0</v>
      </c>
    </row>
    <row r="50" spans="1:15" x14ac:dyDescent="0.2">
      <c r="A50" s="2" t="s">
        <v>4</v>
      </c>
      <c r="B50" s="2" t="str">
        <f t="shared" si="2"/>
        <v>33</v>
      </c>
      <c r="C50" s="2">
        <v>33048</v>
      </c>
      <c r="D50" s="2" t="s">
        <v>52</v>
      </c>
      <c r="E50" s="4">
        <v>0</v>
      </c>
      <c r="F50" s="4">
        <v>0</v>
      </c>
      <c r="G50" s="4">
        <v>19</v>
      </c>
      <c r="H50" s="4">
        <v>0</v>
      </c>
      <c r="I50" s="4">
        <v>0</v>
      </c>
      <c r="J50" s="4">
        <v>0</v>
      </c>
      <c r="K50" s="4">
        <v>30</v>
      </c>
      <c r="L50" s="4">
        <v>0</v>
      </c>
      <c r="M50" s="4">
        <v>249</v>
      </c>
      <c r="N50" s="4">
        <v>0</v>
      </c>
      <c r="O50" s="17">
        <v>4257.2400000000007</v>
      </c>
    </row>
    <row r="51" spans="1:15" x14ac:dyDescent="0.2">
      <c r="A51" s="2" t="s">
        <v>4</v>
      </c>
      <c r="B51" s="2" t="str">
        <f t="shared" si="2"/>
        <v>33</v>
      </c>
      <c r="C51" s="2">
        <v>33049</v>
      </c>
      <c r="D51" s="3" t="s">
        <v>379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17">
        <v>35699.144</v>
      </c>
    </row>
    <row r="52" spans="1:15" x14ac:dyDescent="0.2">
      <c r="A52" s="2" t="s">
        <v>53</v>
      </c>
      <c r="B52" s="2" t="str">
        <f t="shared" ref="B52:B71" si="3">LEFT(C52,2)</f>
        <v>34</v>
      </c>
      <c r="C52" s="2">
        <v>34001</v>
      </c>
      <c r="D52" s="2" t="s">
        <v>54</v>
      </c>
      <c r="E52" s="4">
        <v>291</v>
      </c>
      <c r="F52" s="4">
        <v>0</v>
      </c>
      <c r="G52" s="4">
        <v>104</v>
      </c>
      <c r="H52" s="4">
        <v>0</v>
      </c>
      <c r="I52" s="4">
        <v>1</v>
      </c>
      <c r="J52" s="4">
        <v>4</v>
      </c>
      <c r="K52" s="4">
        <v>85</v>
      </c>
      <c r="L52" s="4">
        <v>10</v>
      </c>
      <c r="M52" s="4">
        <v>394</v>
      </c>
      <c r="N52" s="4">
        <v>2</v>
      </c>
      <c r="O52" s="17">
        <v>24115.910000000003</v>
      </c>
    </row>
    <row r="53" spans="1:15" x14ac:dyDescent="0.2">
      <c r="A53" s="2" t="s">
        <v>53</v>
      </c>
      <c r="B53" s="2" t="str">
        <f t="shared" si="3"/>
        <v>34</v>
      </c>
      <c r="C53" s="2">
        <v>34002</v>
      </c>
      <c r="D53" s="2" t="s">
        <v>55</v>
      </c>
      <c r="E53" s="4">
        <v>1262</v>
      </c>
      <c r="F53" s="4">
        <v>0</v>
      </c>
      <c r="G53" s="4">
        <v>293</v>
      </c>
      <c r="H53" s="4">
        <v>0</v>
      </c>
      <c r="I53" s="4">
        <v>48</v>
      </c>
      <c r="J53" s="4">
        <v>97</v>
      </c>
      <c r="K53" s="4">
        <v>598</v>
      </c>
      <c r="L53" s="4">
        <v>327</v>
      </c>
      <c r="M53" s="4">
        <v>781</v>
      </c>
      <c r="N53" s="4">
        <v>140</v>
      </c>
      <c r="O53" s="17">
        <v>88127.650000000009</v>
      </c>
    </row>
    <row r="54" spans="1:15" x14ac:dyDescent="0.2">
      <c r="A54" s="2" t="s">
        <v>53</v>
      </c>
      <c r="B54" s="2" t="str">
        <f t="shared" si="3"/>
        <v>34</v>
      </c>
      <c r="C54" s="2">
        <v>34003</v>
      </c>
      <c r="D54" s="2" t="s">
        <v>56</v>
      </c>
      <c r="E54" s="4">
        <v>288</v>
      </c>
      <c r="F54" s="4">
        <v>0</v>
      </c>
      <c r="G54" s="4">
        <v>312</v>
      </c>
      <c r="H54" s="4">
        <v>0</v>
      </c>
      <c r="I54" s="4">
        <v>40</v>
      </c>
      <c r="J54" s="4">
        <v>3</v>
      </c>
      <c r="K54" s="4">
        <v>73</v>
      </c>
      <c r="L54" s="4">
        <v>50</v>
      </c>
      <c r="M54" s="4">
        <v>809</v>
      </c>
      <c r="N54" s="4">
        <v>132</v>
      </c>
      <c r="O54" s="17">
        <v>34693.594000000005</v>
      </c>
    </row>
    <row r="55" spans="1:15" x14ac:dyDescent="0.2">
      <c r="A55" s="2" t="s">
        <v>3</v>
      </c>
      <c r="B55" s="2" t="str">
        <f t="shared" si="3"/>
        <v>34</v>
      </c>
      <c r="C55" s="2">
        <v>34004</v>
      </c>
      <c r="D55" s="2" t="s">
        <v>57</v>
      </c>
      <c r="E55" s="4">
        <v>325</v>
      </c>
      <c r="F55" s="4">
        <v>0</v>
      </c>
      <c r="G55" s="4">
        <v>196</v>
      </c>
      <c r="H55" s="4">
        <v>175</v>
      </c>
      <c r="I55" s="4">
        <v>101</v>
      </c>
      <c r="J55" s="4">
        <v>51</v>
      </c>
      <c r="K55" s="4">
        <v>354</v>
      </c>
      <c r="L55" s="4">
        <v>67</v>
      </c>
      <c r="M55" s="4">
        <v>190</v>
      </c>
      <c r="N55" s="4">
        <v>103</v>
      </c>
      <c r="O55" s="17">
        <v>26041.938000000002</v>
      </c>
    </row>
    <row r="56" spans="1:15" x14ac:dyDescent="0.2">
      <c r="A56" s="2" t="s">
        <v>53</v>
      </c>
      <c r="B56" s="2" t="str">
        <f t="shared" si="3"/>
        <v>34</v>
      </c>
      <c r="C56" s="2">
        <v>34005</v>
      </c>
      <c r="D56" s="2" t="s">
        <v>58</v>
      </c>
      <c r="E56" s="4">
        <v>209</v>
      </c>
      <c r="F56" s="4">
        <v>0</v>
      </c>
      <c r="G56" s="4">
        <v>13</v>
      </c>
      <c r="H56" s="4">
        <v>0</v>
      </c>
      <c r="I56" s="4">
        <v>0</v>
      </c>
      <c r="J56" s="4">
        <v>1192</v>
      </c>
      <c r="K56" s="4">
        <v>0</v>
      </c>
      <c r="L56" s="4">
        <v>0</v>
      </c>
      <c r="M56" s="4">
        <v>195</v>
      </c>
      <c r="N56" s="4">
        <v>3</v>
      </c>
      <c r="O56" s="17">
        <v>27107.600000000002</v>
      </c>
    </row>
    <row r="57" spans="1:15" x14ac:dyDescent="0.2">
      <c r="A57" s="2" t="s">
        <v>53</v>
      </c>
      <c r="B57" s="2" t="str">
        <f t="shared" si="3"/>
        <v>34</v>
      </c>
      <c r="C57" s="2">
        <v>34006</v>
      </c>
      <c r="D57" s="2" t="s">
        <v>59</v>
      </c>
      <c r="E57" s="4">
        <v>620</v>
      </c>
      <c r="F57" s="4">
        <v>0</v>
      </c>
      <c r="G57" s="4">
        <v>118</v>
      </c>
      <c r="H57" s="4">
        <v>0</v>
      </c>
      <c r="I57" s="4">
        <v>20</v>
      </c>
      <c r="J57" s="4">
        <v>62</v>
      </c>
      <c r="K57" s="4">
        <v>75</v>
      </c>
      <c r="L57" s="4">
        <v>20</v>
      </c>
      <c r="M57" s="4">
        <v>561</v>
      </c>
      <c r="N57" s="4">
        <v>64</v>
      </c>
      <c r="O57" s="17">
        <v>45666.009999999995</v>
      </c>
    </row>
    <row r="58" spans="1:15" x14ac:dyDescent="0.2">
      <c r="A58" s="2" t="s">
        <v>60</v>
      </c>
      <c r="B58" s="2" t="str">
        <f t="shared" si="3"/>
        <v>34</v>
      </c>
      <c r="C58" s="2">
        <v>34007</v>
      </c>
      <c r="D58" s="2" t="s">
        <v>61</v>
      </c>
      <c r="E58" s="4">
        <v>5035</v>
      </c>
      <c r="F58" s="4">
        <v>0</v>
      </c>
      <c r="G58" s="4">
        <v>22</v>
      </c>
      <c r="H58" s="4">
        <v>0</v>
      </c>
      <c r="I58" s="4">
        <v>0</v>
      </c>
      <c r="J58" s="4">
        <v>4548</v>
      </c>
      <c r="K58" s="4">
        <v>100</v>
      </c>
      <c r="L58" s="4">
        <v>45</v>
      </c>
      <c r="M58" s="4">
        <v>4212</v>
      </c>
      <c r="N58" s="4">
        <v>0</v>
      </c>
      <c r="O58" s="17">
        <v>388357.71</v>
      </c>
    </row>
    <row r="59" spans="1:15" x14ac:dyDescent="0.2">
      <c r="A59" s="2" t="s">
        <v>62</v>
      </c>
      <c r="B59" s="2" t="str">
        <f t="shared" si="3"/>
        <v>34</v>
      </c>
      <c r="C59" s="2">
        <v>34008</v>
      </c>
      <c r="D59" s="2" t="s">
        <v>63</v>
      </c>
      <c r="E59" s="4">
        <v>855</v>
      </c>
      <c r="F59" s="4">
        <v>0</v>
      </c>
      <c r="G59" s="4">
        <v>76</v>
      </c>
      <c r="H59" s="4">
        <v>0</v>
      </c>
      <c r="I59" s="4">
        <v>8</v>
      </c>
      <c r="J59" s="4">
        <v>0</v>
      </c>
      <c r="K59" s="4">
        <v>5304</v>
      </c>
      <c r="L59" s="4">
        <v>47</v>
      </c>
      <c r="M59" s="4">
        <v>842</v>
      </c>
      <c r="N59" s="4">
        <v>20</v>
      </c>
      <c r="O59" s="17">
        <v>61753.977999999996</v>
      </c>
    </row>
    <row r="60" spans="1:15" x14ac:dyDescent="0.2">
      <c r="A60" s="2" t="s">
        <v>62</v>
      </c>
      <c r="B60" s="2" t="str">
        <f t="shared" si="3"/>
        <v>34</v>
      </c>
      <c r="C60" s="2">
        <v>34009</v>
      </c>
      <c r="D60" s="2" t="s">
        <v>64</v>
      </c>
      <c r="E60" s="4">
        <v>2743</v>
      </c>
      <c r="F60" s="4">
        <v>0</v>
      </c>
      <c r="G60" s="4">
        <v>44</v>
      </c>
      <c r="H60" s="4">
        <v>42</v>
      </c>
      <c r="I60" s="4">
        <v>2</v>
      </c>
      <c r="J60" s="4">
        <v>1100</v>
      </c>
      <c r="K60" s="4">
        <v>25</v>
      </c>
      <c r="L60" s="4">
        <v>14</v>
      </c>
      <c r="M60" s="4">
        <v>2667</v>
      </c>
      <c r="N60" s="4">
        <v>0</v>
      </c>
      <c r="O60" s="17">
        <v>203840.44200000001</v>
      </c>
    </row>
    <row r="61" spans="1:15" x14ac:dyDescent="0.2">
      <c r="A61" s="2" t="s">
        <v>60</v>
      </c>
      <c r="B61" s="2" t="str">
        <f t="shared" si="3"/>
        <v>34</v>
      </c>
      <c r="C61" s="2">
        <v>34010</v>
      </c>
      <c r="D61" s="2" t="s">
        <v>65</v>
      </c>
      <c r="E61" s="4">
        <v>1901</v>
      </c>
      <c r="F61" s="4">
        <v>0</v>
      </c>
      <c r="G61" s="4">
        <v>40</v>
      </c>
      <c r="H61" s="4">
        <v>0</v>
      </c>
      <c r="I61" s="4">
        <v>30</v>
      </c>
      <c r="J61" s="4">
        <v>4864</v>
      </c>
      <c r="K61" s="4">
        <v>20960</v>
      </c>
      <c r="L61" s="4">
        <v>80</v>
      </c>
      <c r="M61" s="4">
        <v>1545</v>
      </c>
      <c r="N61" s="4">
        <v>0</v>
      </c>
      <c r="O61" s="17">
        <v>180942.32000000004</v>
      </c>
    </row>
    <row r="62" spans="1:15" x14ac:dyDescent="0.2">
      <c r="A62" s="2" t="s">
        <v>53</v>
      </c>
      <c r="B62" s="2" t="str">
        <f t="shared" si="3"/>
        <v>34</v>
      </c>
      <c r="C62" s="2">
        <v>34011</v>
      </c>
      <c r="D62" s="2" t="s">
        <v>66</v>
      </c>
      <c r="E62" s="4">
        <v>1</v>
      </c>
      <c r="F62" s="4">
        <v>0</v>
      </c>
      <c r="G62" s="4">
        <v>23</v>
      </c>
      <c r="H62" s="4">
        <v>3</v>
      </c>
      <c r="I62" s="4">
        <v>122</v>
      </c>
      <c r="J62" s="4">
        <v>8</v>
      </c>
      <c r="K62" s="4">
        <v>0</v>
      </c>
      <c r="L62" s="4">
        <v>0</v>
      </c>
      <c r="M62" s="4">
        <v>28</v>
      </c>
      <c r="N62" s="4">
        <v>4</v>
      </c>
      <c r="O62" s="17">
        <v>1198.6000000000001</v>
      </c>
    </row>
    <row r="63" spans="1:15" x14ac:dyDescent="0.2">
      <c r="A63" s="2" t="s">
        <v>62</v>
      </c>
      <c r="B63" s="2" t="str">
        <f t="shared" si="3"/>
        <v>34</v>
      </c>
      <c r="C63" s="2">
        <v>34012</v>
      </c>
      <c r="D63" s="2" t="s">
        <v>67</v>
      </c>
      <c r="E63" s="4">
        <v>999</v>
      </c>
      <c r="F63" s="4">
        <v>0</v>
      </c>
      <c r="G63" s="4">
        <v>101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552</v>
      </c>
      <c r="N63" s="4">
        <v>0</v>
      </c>
      <c r="O63" s="17">
        <v>65126.100000000006</v>
      </c>
    </row>
    <row r="64" spans="1:15" x14ac:dyDescent="0.2">
      <c r="A64" s="2" t="s">
        <v>62</v>
      </c>
      <c r="B64" s="2" t="str">
        <f t="shared" si="3"/>
        <v>34</v>
      </c>
      <c r="C64" s="2">
        <v>34013</v>
      </c>
      <c r="D64" s="2" t="s">
        <v>68</v>
      </c>
      <c r="E64" s="4">
        <v>1753</v>
      </c>
      <c r="F64" s="4">
        <v>0</v>
      </c>
      <c r="G64" s="4">
        <v>141</v>
      </c>
      <c r="H64" s="4">
        <v>35</v>
      </c>
      <c r="I64" s="4">
        <v>43</v>
      </c>
      <c r="J64" s="4">
        <v>431</v>
      </c>
      <c r="K64" s="4">
        <v>146</v>
      </c>
      <c r="L64" s="4">
        <v>70</v>
      </c>
      <c r="M64" s="4">
        <v>1315</v>
      </c>
      <c r="N64" s="4">
        <v>28</v>
      </c>
      <c r="O64" s="17">
        <v>123705.348</v>
      </c>
    </row>
    <row r="65" spans="1:15" x14ac:dyDescent="0.2">
      <c r="A65" s="2" t="s">
        <v>60</v>
      </c>
      <c r="B65" s="2" t="str">
        <f t="shared" si="3"/>
        <v>34</v>
      </c>
      <c r="C65" s="2">
        <v>34014</v>
      </c>
      <c r="D65" s="2" t="s">
        <v>69</v>
      </c>
      <c r="E65" s="4">
        <v>4834</v>
      </c>
      <c r="F65" s="4">
        <v>0</v>
      </c>
      <c r="G65" s="4">
        <v>89</v>
      </c>
      <c r="H65" s="4">
        <v>20</v>
      </c>
      <c r="I65" s="4">
        <v>22</v>
      </c>
      <c r="J65" s="4">
        <v>5922</v>
      </c>
      <c r="K65" s="4">
        <v>59605</v>
      </c>
      <c r="L65" s="4">
        <v>13</v>
      </c>
      <c r="M65" s="4">
        <v>4621</v>
      </c>
      <c r="N65" s="4">
        <v>15</v>
      </c>
      <c r="O65" s="17">
        <v>404124.60399999993</v>
      </c>
    </row>
    <row r="66" spans="1:15" x14ac:dyDescent="0.2">
      <c r="A66" s="2" t="s">
        <v>60</v>
      </c>
      <c r="B66" s="2" t="str">
        <f t="shared" si="3"/>
        <v>34</v>
      </c>
      <c r="C66" s="2">
        <v>34015</v>
      </c>
      <c r="D66" s="2" t="s">
        <v>70</v>
      </c>
      <c r="E66" s="4">
        <v>2987</v>
      </c>
      <c r="F66" s="4">
        <v>0</v>
      </c>
      <c r="G66" s="4">
        <v>40</v>
      </c>
      <c r="H66" s="4">
        <v>0</v>
      </c>
      <c r="I66" s="4">
        <v>6</v>
      </c>
      <c r="J66" s="4">
        <v>2</v>
      </c>
      <c r="K66" s="4">
        <v>18550</v>
      </c>
      <c r="L66" s="4">
        <v>0</v>
      </c>
      <c r="M66" s="4">
        <v>1695</v>
      </c>
      <c r="N66" s="4">
        <v>3</v>
      </c>
      <c r="O66" s="17">
        <v>191791.6</v>
      </c>
    </row>
    <row r="67" spans="1:15" x14ac:dyDescent="0.2">
      <c r="A67" s="2" t="s">
        <v>62</v>
      </c>
      <c r="B67" s="2" t="str">
        <f t="shared" si="3"/>
        <v>34</v>
      </c>
      <c r="C67" s="2">
        <v>34016</v>
      </c>
      <c r="D67" s="2" t="s">
        <v>71</v>
      </c>
      <c r="E67" s="4">
        <v>1843</v>
      </c>
      <c r="F67" s="4">
        <v>0</v>
      </c>
      <c r="G67" s="4">
        <v>0</v>
      </c>
      <c r="H67" s="4">
        <v>0</v>
      </c>
      <c r="I67" s="4">
        <v>0</v>
      </c>
      <c r="J67" s="4">
        <v>2563</v>
      </c>
      <c r="K67" s="4">
        <v>1400</v>
      </c>
      <c r="L67" s="4">
        <v>0</v>
      </c>
      <c r="M67" s="4">
        <v>1999</v>
      </c>
      <c r="N67" s="4">
        <v>0</v>
      </c>
      <c r="O67" s="17">
        <v>158576.6</v>
      </c>
    </row>
    <row r="68" spans="1:15" x14ac:dyDescent="0.2">
      <c r="A68" s="2" t="s">
        <v>53</v>
      </c>
      <c r="B68" s="2" t="str">
        <f t="shared" si="3"/>
        <v>34</v>
      </c>
      <c r="C68" s="2">
        <v>34017</v>
      </c>
      <c r="D68" s="2" t="s">
        <v>72</v>
      </c>
      <c r="E68" s="4">
        <v>728</v>
      </c>
      <c r="F68" s="4">
        <v>0</v>
      </c>
      <c r="G68" s="4">
        <v>40</v>
      </c>
      <c r="H68" s="4">
        <v>260</v>
      </c>
      <c r="I68" s="4">
        <v>116</v>
      </c>
      <c r="J68" s="4">
        <v>828</v>
      </c>
      <c r="K68" s="4">
        <v>35000</v>
      </c>
      <c r="L68" s="4">
        <v>0</v>
      </c>
      <c r="M68" s="4">
        <v>565</v>
      </c>
      <c r="N68" s="4">
        <v>180</v>
      </c>
      <c r="O68" s="17">
        <v>62082.8</v>
      </c>
    </row>
    <row r="69" spans="1:15" x14ac:dyDescent="0.2">
      <c r="A69" s="2" t="s">
        <v>62</v>
      </c>
      <c r="B69" s="2" t="str">
        <f t="shared" si="3"/>
        <v>34</v>
      </c>
      <c r="C69" s="2">
        <v>34018</v>
      </c>
      <c r="D69" s="2" t="s">
        <v>73</v>
      </c>
      <c r="E69" s="4">
        <v>1537</v>
      </c>
      <c r="F69" s="4">
        <v>0</v>
      </c>
      <c r="G69" s="4">
        <v>52</v>
      </c>
      <c r="H69" s="4">
        <v>740</v>
      </c>
      <c r="I69" s="4">
        <v>4</v>
      </c>
      <c r="J69" s="4">
        <v>9104</v>
      </c>
      <c r="K69" s="4">
        <v>765</v>
      </c>
      <c r="L69" s="4">
        <v>37</v>
      </c>
      <c r="M69" s="4">
        <v>1107</v>
      </c>
      <c r="N69" s="4">
        <v>34</v>
      </c>
      <c r="O69" s="17">
        <v>199882.95600000001</v>
      </c>
    </row>
    <row r="70" spans="1:15" x14ac:dyDescent="0.2">
      <c r="A70" s="2" t="s">
        <v>62</v>
      </c>
      <c r="B70" s="2" t="str">
        <f t="shared" si="3"/>
        <v>34</v>
      </c>
      <c r="C70" s="2">
        <v>34019</v>
      </c>
      <c r="D70" s="2" t="s">
        <v>74</v>
      </c>
      <c r="E70" s="4">
        <v>1555</v>
      </c>
      <c r="F70" s="4">
        <v>0</v>
      </c>
      <c r="G70" s="4">
        <v>39</v>
      </c>
      <c r="H70" s="4">
        <v>0</v>
      </c>
      <c r="I70" s="4">
        <v>206</v>
      </c>
      <c r="J70" s="4">
        <v>367</v>
      </c>
      <c r="K70" s="4">
        <v>43000</v>
      </c>
      <c r="L70" s="4">
        <v>0</v>
      </c>
      <c r="M70" s="4">
        <v>1282</v>
      </c>
      <c r="N70" s="4">
        <v>80</v>
      </c>
      <c r="O70" s="17">
        <v>113205.3</v>
      </c>
    </row>
    <row r="71" spans="1:15" x14ac:dyDescent="0.2">
      <c r="A71" s="2" t="s">
        <v>62</v>
      </c>
      <c r="B71" s="2" t="str">
        <f t="shared" si="3"/>
        <v>34</v>
      </c>
      <c r="C71" s="2">
        <v>34020</v>
      </c>
      <c r="D71" s="2" t="s">
        <v>75</v>
      </c>
      <c r="E71" s="4">
        <v>1767</v>
      </c>
      <c r="F71" s="4">
        <v>0</v>
      </c>
      <c r="G71" s="4">
        <v>88</v>
      </c>
      <c r="H71" s="4">
        <v>104</v>
      </c>
      <c r="I71" s="4">
        <v>18</v>
      </c>
      <c r="J71" s="4">
        <v>2142</v>
      </c>
      <c r="K71" s="4">
        <v>3116</v>
      </c>
      <c r="L71" s="4">
        <v>61</v>
      </c>
      <c r="M71" s="4">
        <v>1498</v>
      </c>
      <c r="N71" s="4">
        <v>65</v>
      </c>
      <c r="O71" s="17">
        <v>144601.10600000003</v>
      </c>
    </row>
    <row r="72" spans="1:15" x14ac:dyDescent="0.2">
      <c r="A72" s="2"/>
      <c r="B72" s="2"/>
      <c r="C72" s="2">
        <v>34021</v>
      </c>
      <c r="D72" s="3" t="s">
        <v>76</v>
      </c>
      <c r="E72" s="4">
        <v>270</v>
      </c>
      <c r="F72" s="4">
        <v>0</v>
      </c>
      <c r="G72" s="4">
        <v>23</v>
      </c>
      <c r="H72" s="4">
        <v>0</v>
      </c>
      <c r="I72" s="4">
        <v>0</v>
      </c>
      <c r="J72" s="4">
        <v>768</v>
      </c>
      <c r="K72" s="4">
        <v>203</v>
      </c>
      <c r="L72" s="4">
        <v>10</v>
      </c>
      <c r="M72" s="4">
        <v>277</v>
      </c>
      <c r="N72" s="4">
        <v>6</v>
      </c>
      <c r="O72" s="17">
        <v>27523.313999999998</v>
      </c>
    </row>
    <row r="73" spans="1:15" x14ac:dyDescent="0.2">
      <c r="A73" s="2" t="s">
        <v>62</v>
      </c>
      <c r="B73" s="2" t="str">
        <f t="shared" ref="B73:B79" si="4">LEFT(C73,2)</f>
        <v>34</v>
      </c>
      <c r="C73" s="2">
        <v>34022</v>
      </c>
      <c r="D73" s="2" t="s">
        <v>77</v>
      </c>
      <c r="E73" s="4">
        <v>265</v>
      </c>
      <c r="F73" s="4">
        <v>0</v>
      </c>
      <c r="G73" s="4">
        <v>52</v>
      </c>
      <c r="H73" s="4">
        <v>30</v>
      </c>
      <c r="I73" s="4">
        <v>2</v>
      </c>
      <c r="J73" s="4">
        <v>15</v>
      </c>
      <c r="K73" s="4">
        <v>30</v>
      </c>
      <c r="L73" s="4">
        <v>0</v>
      </c>
      <c r="M73" s="4">
        <v>252</v>
      </c>
      <c r="N73" s="4">
        <v>198</v>
      </c>
      <c r="O73" s="17">
        <v>19949.54</v>
      </c>
    </row>
    <row r="74" spans="1:15" x14ac:dyDescent="0.2">
      <c r="A74" s="2" t="s">
        <v>62</v>
      </c>
      <c r="B74" s="2" t="str">
        <f t="shared" si="4"/>
        <v>34</v>
      </c>
      <c r="C74" s="2">
        <v>34023</v>
      </c>
      <c r="D74" s="2" t="s">
        <v>78</v>
      </c>
      <c r="E74" s="4">
        <v>5083</v>
      </c>
      <c r="F74" s="4">
        <v>0</v>
      </c>
      <c r="G74" s="4">
        <v>15</v>
      </c>
      <c r="H74" s="4">
        <v>380</v>
      </c>
      <c r="I74" s="4">
        <v>9</v>
      </c>
      <c r="J74" s="4">
        <v>5079</v>
      </c>
      <c r="K74" s="4">
        <v>0</v>
      </c>
      <c r="L74" s="4">
        <v>0</v>
      </c>
      <c r="M74" s="4">
        <v>4307</v>
      </c>
      <c r="N74" s="4">
        <v>60</v>
      </c>
      <c r="O74" s="17">
        <v>399406.8</v>
      </c>
    </row>
    <row r="75" spans="1:15" x14ac:dyDescent="0.2">
      <c r="A75" s="2" t="s">
        <v>62</v>
      </c>
      <c r="B75" s="2" t="str">
        <f t="shared" si="4"/>
        <v>34</v>
      </c>
      <c r="C75" s="2">
        <v>34024</v>
      </c>
      <c r="D75" s="2" t="s">
        <v>79</v>
      </c>
      <c r="E75" s="4">
        <v>3441</v>
      </c>
      <c r="F75" s="4">
        <v>0</v>
      </c>
      <c r="G75" s="4">
        <v>40</v>
      </c>
      <c r="H75" s="4">
        <v>0</v>
      </c>
      <c r="I75" s="4">
        <v>0</v>
      </c>
      <c r="J75" s="4">
        <v>901</v>
      </c>
      <c r="K75" s="4">
        <v>310</v>
      </c>
      <c r="L75" s="4">
        <v>220</v>
      </c>
      <c r="M75" s="4">
        <v>1990</v>
      </c>
      <c r="N75" s="4">
        <v>0</v>
      </c>
      <c r="O75" s="17">
        <v>229114.34000000003</v>
      </c>
    </row>
    <row r="76" spans="1:15" x14ac:dyDescent="0.2">
      <c r="A76" s="2" t="s">
        <v>62</v>
      </c>
      <c r="B76" s="2" t="str">
        <f t="shared" si="4"/>
        <v>34</v>
      </c>
      <c r="C76" s="2">
        <v>34025</v>
      </c>
      <c r="D76" s="2" t="s">
        <v>80</v>
      </c>
      <c r="E76" s="4">
        <v>4105</v>
      </c>
      <c r="F76" s="4">
        <v>0</v>
      </c>
      <c r="G76" s="4">
        <v>252</v>
      </c>
      <c r="H76" s="4">
        <v>0</v>
      </c>
      <c r="I76" s="4">
        <v>0</v>
      </c>
      <c r="J76" s="4">
        <v>16318</v>
      </c>
      <c r="K76" s="4">
        <v>195</v>
      </c>
      <c r="L76" s="4">
        <v>94</v>
      </c>
      <c r="M76" s="4">
        <v>3234</v>
      </c>
      <c r="N76" s="4">
        <v>2</v>
      </c>
      <c r="O76" s="17">
        <v>449229.74200000003</v>
      </c>
    </row>
    <row r="77" spans="1:15" x14ac:dyDescent="0.2">
      <c r="A77" s="2" t="s">
        <v>62</v>
      </c>
      <c r="B77" s="2" t="str">
        <f t="shared" si="4"/>
        <v>34</v>
      </c>
      <c r="C77" s="2">
        <v>34026</v>
      </c>
      <c r="D77" s="2" t="s">
        <v>81</v>
      </c>
      <c r="E77" s="4">
        <v>785</v>
      </c>
      <c r="F77" s="4">
        <v>0</v>
      </c>
      <c r="G77" s="4">
        <v>67</v>
      </c>
      <c r="H77" s="4">
        <v>0</v>
      </c>
      <c r="I77" s="4">
        <v>74</v>
      </c>
      <c r="J77" s="4">
        <v>30</v>
      </c>
      <c r="K77" s="4">
        <v>0</v>
      </c>
      <c r="L77" s="4">
        <v>0</v>
      </c>
      <c r="M77" s="4">
        <v>402</v>
      </c>
      <c r="N77" s="4">
        <v>519</v>
      </c>
      <c r="O77" s="17">
        <v>51521.599999999999</v>
      </c>
    </row>
    <row r="78" spans="1:15" x14ac:dyDescent="0.2">
      <c r="A78" s="2" t="s">
        <v>62</v>
      </c>
      <c r="B78" s="2" t="str">
        <f t="shared" si="4"/>
        <v>34</v>
      </c>
      <c r="C78" s="2">
        <v>34027</v>
      </c>
      <c r="D78" s="2" t="s">
        <v>82</v>
      </c>
      <c r="E78" s="4">
        <v>12466</v>
      </c>
      <c r="F78" s="4">
        <v>0</v>
      </c>
      <c r="G78" s="4">
        <v>80</v>
      </c>
      <c r="H78" s="4">
        <v>59</v>
      </c>
      <c r="I78" s="4">
        <v>60</v>
      </c>
      <c r="J78" s="4">
        <v>11863</v>
      </c>
      <c r="K78" s="4">
        <v>90212</v>
      </c>
      <c r="L78" s="4">
        <v>0</v>
      </c>
      <c r="M78" s="4">
        <v>10416</v>
      </c>
      <c r="N78" s="4">
        <v>0</v>
      </c>
      <c r="O78" s="17">
        <v>975413.03599999996</v>
      </c>
    </row>
    <row r="79" spans="1:15" x14ac:dyDescent="0.2">
      <c r="A79" s="2" t="s">
        <v>53</v>
      </c>
      <c r="B79" s="2" t="str">
        <f t="shared" si="4"/>
        <v>34</v>
      </c>
      <c r="C79" s="2">
        <v>34028</v>
      </c>
      <c r="D79" s="2" t="s">
        <v>83</v>
      </c>
      <c r="E79" s="4">
        <v>1610</v>
      </c>
      <c r="F79" s="4">
        <v>0</v>
      </c>
      <c r="G79" s="4">
        <v>64</v>
      </c>
      <c r="H79" s="4">
        <v>15</v>
      </c>
      <c r="I79" s="4">
        <v>63</v>
      </c>
      <c r="J79" s="4">
        <v>17</v>
      </c>
      <c r="K79" s="4">
        <v>56</v>
      </c>
      <c r="L79" s="4">
        <v>28</v>
      </c>
      <c r="M79" s="4">
        <v>737</v>
      </c>
      <c r="N79" s="4">
        <v>1</v>
      </c>
      <c r="O79" s="17">
        <v>100976.25199999999</v>
      </c>
    </row>
    <row r="80" spans="1:15" x14ac:dyDescent="0.2">
      <c r="A80" s="2"/>
      <c r="B80" s="2"/>
      <c r="C80" s="2">
        <v>34029</v>
      </c>
      <c r="D80" s="3" t="s">
        <v>84</v>
      </c>
      <c r="E80" s="4">
        <v>475</v>
      </c>
      <c r="F80" s="4">
        <v>0</v>
      </c>
      <c r="G80" s="4">
        <v>15</v>
      </c>
      <c r="H80" s="4">
        <v>0</v>
      </c>
      <c r="I80" s="4">
        <v>0</v>
      </c>
      <c r="J80" s="4">
        <v>2564</v>
      </c>
      <c r="K80" s="4">
        <v>403</v>
      </c>
      <c r="L80" s="4">
        <v>0</v>
      </c>
      <c r="M80" s="4">
        <v>456</v>
      </c>
      <c r="N80" s="4">
        <v>0</v>
      </c>
      <c r="O80" s="17">
        <v>60038.134000000005</v>
      </c>
    </row>
    <row r="81" spans="1:15" x14ac:dyDescent="0.2">
      <c r="A81" s="2" t="s">
        <v>60</v>
      </c>
      <c r="B81" s="2" t="str">
        <f>LEFT(C81,2)</f>
        <v>34</v>
      </c>
      <c r="C81" s="2">
        <v>34030</v>
      </c>
      <c r="D81" s="2" t="s">
        <v>85</v>
      </c>
      <c r="E81" s="4">
        <v>2242</v>
      </c>
      <c r="F81" s="4">
        <v>0</v>
      </c>
      <c r="G81" s="4">
        <v>30</v>
      </c>
      <c r="H81" s="4">
        <v>0</v>
      </c>
      <c r="I81" s="4">
        <v>0</v>
      </c>
      <c r="J81" s="4">
        <v>5639</v>
      </c>
      <c r="K81" s="4">
        <v>185</v>
      </c>
      <c r="L81" s="4">
        <v>0</v>
      </c>
      <c r="M81" s="4">
        <v>1822</v>
      </c>
      <c r="N81" s="4">
        <v>0</v>
      </c>
      <c r="O81" s="17">
        <v>210081.43000000002</v>
      </c>
    </row>
    <row r="82" spans="1:15" x14ac:dyDescent="0.2">
      <c r="A82" s="2" t="s">
        <v>62</v>
      </c>
      <c r="B82" s="2" t="str">
        <f>LEFT(C82,2)</f>
        <v>34</v>
      </c>
      <c r="C82" s="2">
        <v>34031</v>
      </c>
      <c r="D82" s="2" t="s">
        <v>86</v>
      </c>
      <c r="E82" s="4">
        <v>158</v>
      </c>
      <c r="F82" s="4">
        <v>0</v>
      </c>
      <c r="G82" s="4">
        <v>15</v>
      </c>
      <c r="H82" s="4">
        <v>0</v>
      </c>
      <c r="I82" s="4">
        <v>27</v>
      </c>
      <c r="J82" s="4">
        <v>0</v>
      </c>
      <c r="K82" s="4">
        <v>0</v>
      </c>
      <c r="L82" s="4">
        <v>0</v>
      </c>
      <c r="M82" s="4">
        <v>127</v>
      </c>
      <c r="N82" s="4">
        <v>6</v>
      </c>
      <c r="O82" s="17">
        <v>10943.4</v>
      </c>
    </row>
    <row r="83" spans="1:15" x14ac:dyDescent="0.2">
      <c r="A83" s="2" t="s">
        <v>60</v>
      </c>
      <c r="B83" s="2" t="str">
        <f>LEFT(C83,2)</f>
        <v>34</v>
      </c>
      <c r="C83" s="2">
        <v>34032</v>
      </c>
      <c r="D83" s="2" t="s">
        <v>87</v>
      </c>
      <c r="E83" s="4">
        <v>1607</v>
      </c>
      <c r="F83" s="4">
        <v>0</v>
      </c>
      <c r="G83" s="4">
        <v>78</v>
      </c>
      <c r="H83" s="4">
        <v>3</v>
      </c>
      <c r="I83" s="4">
        <v>63</v>
      </c>
      <c r="J83" s="4">
        <v>104</v>
      </c>
      <c r="K83" s="4">
        <v>469</v>
      </c>
      <c r="L83" s="4">
        <v>79</v>
      </c>
      <c r="M83" s="4">
        <v>1309</v>
      </c>
      <c r="N83" s="4">
        <v>364</v>
      </c>
      <c r="O83" s="17">
        <v>111374.74400000001</v>
      </c>
    </row>
    <row r="84" spans="1:15" x14ac:dyDescent="0.2">
      <c r="A84" s="2" t="s">
        <v>60</v>
      </c>
      <c r="B84" s="2" t="str">
        <f>LEFT(C84,2)</f>
        <v>34</v>
      </c>
      <c r="C84" s="2">
        <v>34033</v>
      </c>
      <c r="D84" s="2" t="s">
        <v>88</v>
      </c>
      <c r="E84" s="4">
        <v>2719</v>
      </c>
      <c r="F84" s="4">
        <v>0</v>
      </c>
      <c r="G84" s="4">
        <v>24</v>
      </c>
      <c r="H84" s="4">
        <v>0</v>
      </c>
      <c r="I84" s="4">
        <v>20</v>
      </c>
      <c r="J84" s="4">
        <v>2143</v>
      </c>
      <c r="K84" s="4">
        <v>30</v>
      </c>
      <c r="L84" s="4">
        <v>0</v>
      </c>
      <c r="M84" s="4">
        <v>2077</v>
      </c>
      <c r="N84" s="4">
        <v>0</v>
      </c>
      <c r="O84" s="17">
        <v>203642.13999999998</v>
      </c>
    </row>
    <row r="85" spans="1:15" x14ac:dyDescent="0.2">
      <c r="A85" s="2"/>
      <c r="B85" s="2"/>
      <c r="C85" s="2">
        <v>34034</v>
      </c>
      <c r="D85" s="3" t="s">
        <v>89</v>
      </c>
      <c r="E85" s="4">
        <v>709</v>
      </c>
      <c r="F85" s="4">
        <v>0</v>
      </c>
      <c r="G85" s="4">
        <v>10</v>
      </c>
      <c r="H85" s="4">
        <v>0</v>
      </c>
      <c r="I85" s="4">
        <v>10</v>
      </c>
      <c r="J85" s="4">
        <v>0</v>
      </c>
      <c r="K85" s="4">
        <v>3838</v>
      </c>
      <c r="L85" s="4">
        <v>0</v>
      </c>
      <c r="M85" s="4">
        <v>608</v>
      </c>
      <c r="N85" s="4">
        <v>0</v>
      </c>
      <c r="O85" s="17">
        <v>48703.563999999998</v>
      </c>
    </row>
    <row r="86" spans="1:15" x14ac:dyDescent="0.2">
      <c r="A86" s="2" t="s">
        <v>53</v>
      </c>
      <c r="B86" s="2" t="str">
        <f>LEFT(C86,2)</f>
        <v>34</v>
      </c>
      <c r="C86" s="2">
        <v>34035</v>
      </c>
      <c r="D86" s="2" t="s">
        <v>90</v>
      </c>
      <c r="E86" s="4">
        <v>515</v>
      </c>
      <c r="F86" s="4">
        <v>0</v>
      </c>
      <c r="G86" s="4">
        <v>45</v>
      </c>
      <c r="H86" s="4">
        <v>38</v>
      </c>
      <c r="I86" s="4">
        <v>20</v>
      </c>
      <c r="J86" s="4">
        <v>0</v>
      </c>
      <c r="K86" s="4">
        <v>60</v>
      </c>
      <c r="L86" s="4">
        <v>20</v>
      </c>
      <c r="M86" s="4">
        <v>449</v>
      </c>
      <c r="N86" s="4">
        <v>0</v>
      </c>
      <c r="O86" s="17">
        <v>36181.340000000004</v>
      </c>
    </row>
    <row r="87" spans="1:15" x14ac:dyDescent="0.2">
      <c r="A87" s="2" t="s">
        <v>60</v>
      </c>
      <c r="B87" s="2" t="str">
        <f>LEFT(C87,2)</f>
        <v>34</v>
      </c>
      <c r="C87" s="2">
        <v>34036</v>
      </c>
      <c r="D87" s="2" t="s">
        <v>91</v>
      </c>
      <c r="E87" s="4">
        <v>2200</v>
      </c>
      <c r="F87" s="4">
        <v>0</v>
      </c>
      <c r="G87" s="4">
        <v>4</v>
      </c>
      <c r="H87" s="4">
        <v>0</v>
      </c>
      <c r="I87" s="4">
        <v>0</v>
      </c>
      <c r="J87" s="4">
        <v>6416</v>
      </c>
      <c r="K87" s="4">
        <v>10064</v>
      </c>
      <c r="L87" s="4">
        <v>25</v>
      </c>
      <c r="M87" s="4">
        <v>1949</v>
      </c>
      <c r="N87" s="4">
        <v>0</v>
      </c>
      <c r="O87" s="17">
        <v>218115.742</v>
      </c>
    </row>
    <row r="88" spans="1:15" x14ac:dyDescent="0.2">
      <c r="A88" s="2"/>
      <c r="B88" s="2"/>
      <c r="C88" s="2">
        <v>34037</v>
      </c>
      <c r="D88" s="3" t="s">
        <v>92</v>
      </c>
      <c r="E88" s="4">
        <v>1912</v>
      </c>
      <c r="F88" s="4">
        <v>0</v>
      </c>
      <c r="G88" s="4">
        <v>19</v>
      </c>
      <c r="H88" s="4">
        <v>0</v>
      </c>
      <c r="I88" s="4">
        <v>0</v>
      </c>
      <c r="J88" s="4">
        <v>1507</v>
      </c>
      <c r="K88" s="4">
        <v>2540</v>
      </c>
      <c r="L88" s="4">
        <v>0</v>
      </c>
      <c r="M88" s="4">
        <v>2036</v>
      </c>
      <c r="N88" s="4">
        <v>0</v>
      </c>
      <c r="O88" s="17">
        <v>152398.22</v>
      </c>
    </row>
    <row r="89" spans="1:15" x14ac:dyDescent="0.2">
      <c r="A89" s="2" t="s">
        <v>53</v>
      </c>
      <c r="B89" s="2" t="str">
        <f t="shared" ref="B89:B98" si="5">LEFT(C89,2)</f>
        <v>34</v>
      </c>
      <c r="C89" s="2">
        <v>34038</v>
      </c>
      <c r="D89" s="2" t="s">
        <v>93</v>
      </c>
      <c r="E89" s="4">
        <v>780</v>
      </c>
      <c r="F89" s="4">
        <v>0</v>
      </c>
      <c r="G89" s="4">
        <v>12</v>
      </c>
      <c r="H89" s="4">
        <v>0</v>
      </c>
      <c r="I89" s="4">
        <v>0</v>
      </c>
      <c r="J89" s="4">
        <v>410</v>
      </c>
      <c r="K89" s="4">
        <v>270</v>
      </c>
      <c r="L89" s="4">
        <v>50</v>
      </c>
      <c r="M89" s="4">
        <v>651</v>
      </c>
      <c r="N89" s="4">
        <v>0</v>
      </c>
      <c r="O89" s="17">
        <v>57266.559999999998</v>
      </c>
    </row>
    <row r="90" spans="1:15" x14ac:dyDescent="0.2">
      <c r="A90" s="2" t="s">
        <v>62</v>
      </c>
      <c r="B90" s="2" t="str">
        <f t="shared" si="5"/>
        <v>34</v>
      </c>
      <c r="C90" s="2">
        <v>34039</v>
      </c>
      <c r="D90" s="2" t="s">
        <v>94</v>
      </c>
      <c r="E90" s="4">
        <v>1520</v>
      </c>
      <c r="F90" s="4">
        <v>0</v>
      </c>
      <c r="G90" s="4">
        <v>24</v>
      </c>
      <c r="H90" s="4">
        <v>0</v>
      </c>
      <c r="I90" s="4">
        <v>17</v>
      </c>
      <c r="J90" s="4">
        <v>1515</v>
      </c>
      <c r="K90" s="4">
        <v>102</v>
      </c>
      <c r="L90" s="4">
        <v>32</v>
      </c>
      <c r="M90" s="4">
        <v>1144</v>
      </c>
      <c r="N90" s="4">
        <v>301</v>
      </c>
      <c r="O90" s="17">
        <v>117486.25199999999</v>
      </c>
    </row>
    <row r="91" spans="1:15" x14ac:dyDescent="0.2">
      <c r="A91" s="2" t="s">
        <v>53</v>
      </c>
      <c r="B91" s="2" t="str">
        <f t="shared" si="5"/>
        <v>34</v>
      </c>
      <c r="C91" s="2">
        <v>34040</v>
      </c>
      <c r="D91" s="2" t="s">
        <v>95</v>
      </c>
      <c r="E91" s="4">
        <v>23</v>
      </c>
      <c r="F91" s="4">
        <v>0</v>
      </c>
      <c r="G91" s="4">
        <v>31</v>
      </c>
      <c r="H91" s="4">
        <v>0</v>
      </c>
      <c r="I91" s="4">
        <v>0</v>
      </c>
      <c r="J91" s="4">
        <v>0</v>
      </c>
      <c r="K91" s="4">
        <v>15</v>
      </c>
      <c r="L91" s="4">
        <v>72</v>
      </c>
      <c r="M91" s="4">
        <v>164</v>
      </c>
      <c r="N91" s="4">
        <v>0</v>
      </c>
      <c r="O91" s="17">
        <v>4425.4860000000008</v>
      </c>
    </row>
    <row r="92" spans="1:15" x14ac:dyDescent="0.2">
      <c r="A92" s="2" t="s">
        <v>60</v>
      </c>
      <c r="B92" s="2" t="str">
        <f t="shared" si="5"/>
        <v>34</v>
      </c>
      <c r="C92" s="2">
        <v>34041</v>
      </c>
      <c r="D92" s="2" t="s">
        <v>96</v>
      </c>
      <c r="E92" s="4">
        <v>2982</v>
      </c>
      <c r="F92" s="4">
        <v>0</v>
      </c>
      <c r="G92" s="4">
        <v>3</v>
      </c>
      <c r="H92" s="4">
        <v>0</v>
      </c>
      <c r="I92" s="4">
        <v>1</v>
      </c>
      <c r="J92" s="4">
        <v>7214</v>
      </c>
      <c r="K92" s="4">
        <v>10</v>
      </c>
      <c r="L92" s="4">
        <v>0</v>
      </c>
      <c r="M92" s="4">
        <v>2702</v>
      </c>
      <c r="N92" s="4">
        <v>0</v>
      </c>
      <c r="O92" s="17">
        <v>280054.58</v>
      </c>
    </row>
    <row r="93" spans="1:15" x14ac:dyDescent="0.2">
      <c r="A93" s="2" t="s">
        <v>62</v>
      </c>
      <c r="B93" s="2" t="str">
        <f t="shared" si="5"/>
        <v>34</v>
      </c>
      <c r="C93" s="2">
        <v>34042</v>
      </c>
      <c r="D93" s="2" t="s">
        <v>97</v>
      </c>
      <c r="E93" s="4">
        <v>1249</v>
      </c>
      <c r="F93" s="4">
        <v>0</v>
      </c>
      <c r="G93" s="4">
        <v>71</v>
      </c>
      <c r="H93" s="4">
        <v>20</v>
      </c>
      <c r="I93" s="4">
        <v>0</v>
      </c>
      <c r="J93" s="4">
        <v>1250</v>
      </c>
      <c r="K93" s="4">
        <v>1070</v>
      </c>
      <c r="L93" s="4">
        <v>58</v>
      </c>
      <c r="M93" s="4">
        <v>1407</v>
      </c>
      <c r="N93" s="4">
        <v>10</v>
      </c>
      <c r="O93" s="17">
        <v>104708.08399999999</v>
      </c>
    </row>
    <row r="94" spans="1:15" x14ac:dyDescent="0.2">
      <c r="A94" s="2" t="s">
        <v>60</v>
      </c>
      <c r="B94" s="2" t="str">
        <f t="shared" si="5"/>
        <v>34</v>
      </c>
      <c r="C94" s="2">
        <v>34043</v>
      </c>
      <c r="D94" s="3" t="s">
        <v>98</v>
      </c>
      <c r="E94" s="4">
        <v>832</v>
      </c>
      <c r="F94" s="4">
        <v>0</v>
      </c>
      <c r="G94" s="4">
        <v>12</v>
      </c>
      <c r="H94" s="4">
        <v>0</v>
      </c>
      <c r="I94" s="4">
        <v>0</v>
      </c>
      <c r="J94" s="4">
        <v>7443</v>
      </c>
      <c r="K94" s="4">
        <v>500</v>
      </c>
      <c r="L94" s="4">
        <v>0</v>
      </c>
      <c r="M94" s="4">
        <v>624</v>
      </c>
      <c r="N94" s="4">
        <v>0</v>
      </c>
      <c r="O94" s="17">
        <v>132841.80000000002</v>
      </c>
    </row>
    <row r="95" spans="1:15" x14ac:dyDescent="0.2">
      <c r="A95" s="2" t="s">
        <v>53</v>
      </c>
      <c r="B95" s="2" t="str">
        <f t="shared" si="5"/>
        <v>34</v>
      </c>
      <c r="C95" s="2">
        <v>34044</v>
      </c>
      <c r="D95" s="2" t="s">
        <v>99</v>
      </c>
      <c r="E95" s="4">
        <v>311</v>
      </c>
      <c r="F95" s="4">
        <v>0</v>
      </c>
      <c r="G95" s="4">
        <v>50</v>
      </c>
      <c r="H95" s="4">
        <v>0</v>
      </c>
      <c r="I95" s="4">
        <v>57</v>
      </c>
      <c r="J95" s="4">
        <v>6</v>
      </c>
      <c r="K95" s="4">
        <v>19000</v>
      </c>
      <c r="L95" s="4">
        <v>0</v>
      </c>
      <c r="M95" s="4">
        <v>150</v>
      </c>
      <c r="N95" s="4">
        <v>0</v>
      </c>
      <c r="O95" s="17">
        <v>21914.100000000002</v>
      </c>
    </row>
    <row r="96" spans="1:15" x14ac:dyDescent="0.2">
      <c r="A96" s="2" t="s">
        <v>53</v>
      </c>
      <c r="B96" s="2" t="str">
        <f t="shared" si="5"/>
        <v>34</v>
      </c>
      <c r="C96" s="2">
        <v>34045</v>
      </c>
      <c r="D96" s="2" t="s">
        <v>100</v>
      </c>
      <c r="E96" s="4">
        <v>400</v>
      </c>
      <c r="F96" s="4">
        <v>0</v>
      </c>
      <c r="G96" s="4">
        <v>19</v>
      </c>
      <c r="H96" s="4">
        <v>0</v>
      </c>
      <c r="I96" s="4">
        <v>1</v>
      </c>
      <c r="J96" s="4">
        <v>32</v>
      </c>
      <c r="K96" s="4">
        <v>0</v>
      </c>
      <c r="L96" s="4">
        <v>0</v>
      </c>
      <c r="M96" s="4">
        <v>377</v>
      </c>
      <c r="N96" s="4">
        <v>0</v>
      </c>
      <c r="O96" s="17">
        <v>28425.8</v>
      </c>
    </row>
    <row r="97" spans="1:15" x14ac:dyDescent="0.2">
      <c r="A97" s="2" t="s">
        <v>53</v>
      </c>
      <c r="B97" s="2" t="str">
        <f t="shared" si="5"/>
        <v>34</v>
      </c>
      <c r="C97" s="2">
        <v>34046</v>
      </c>
      <c r="D97" s="2" t="s">
        <v>101</v>
      </c>
      <c r="E97" s="4">
        <v>673</v>
      </c>
      <c r="F97" s="4">
        <v>0</v>
      </c>
      <c r="G97" s="4">
        <v>48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398</v>
      </c>
      <c r="N97" s="4">
        <v>0</v>
      </c>
      <c r="O97" s="17">
        <v>43890.6</v>
      </c>
    </row>
    <row r="98" spans="1:15" x14ac:dyDescent="0.2">
      <c r="A98" s="2" t="s">
        <v>60</v>
      </c>
      <c r="B98" s="2" t="str">
        <f t="shared" si="5"/>
        <v>34</v>
      </c>
      <c r="C98" s="2">
        <v>34048</v>
      </c>
      <c r="D98" s="3" t="s">
        <v>102</v>
      </c>
      <c r="E98" s="4">
        <v>1275</v>
      </c>
      <c r="F98" s="4">
        <v>0</v>
      </c>
      <c r="G98" s="4">
        <v>7</v>
      </c>
      <c r="H98" s="4">
        <v>0</v>
      </c>
      <c r="I98" s="4">
        <v>0</v>
      </c>
      <c r="J98" s="4">
        <v>7367</v>
      </c>
      <c r="K98" s="4">
        <v>0</v>
      </c>
      <c r="L98" s="4">
        <v>0</v>
      </c>
      <c r="M98" s="4">
        <v>1059</v>
      </c>
      <c r="N98" s="4">
        <v>0</v>
      </c>
      <c r="O98" s="17">
        <v>162888.70000000001</v>
      </c>
    </row>
    <row r="99" spans="1:15" x14ac:dyDescent="0.2">
      <c r="A99" s="2" t="s">
        <v>60</v>
      </c>
      <c r="B99" s="2" t="str">
        <f t="shared" ref="B99:B101" si="6">LEFT(C99,2)</f>
        <v>34</v>
      </c>
      <c r="C99" s="2">
        <v>34049</v>
      </c>
      <c r="D99" s="3" t="s">
        <v>370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17">
        <v>181545.364</v>
      </c>
    </row>
    <row r="100" spans="1:15" x14ac:dyDescent="0.2">
      <c r="A100" s="2" t="s">
        <v>60</v>
      </c>
      <c r="B100" s="2" t="str">
        <f t="shared" si="6"/>
        <v>34</v>
      </c>
      <c r="C100" s="2">
        <v>34050</v>
      </c>
      <c r="D100" s="3" t="s">
        <v>371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17">
        <v>222926.83400000003</v>
      </c>
    </row>
    <row r="101" spans="1:15" x14ac:dyDescent="0.2">
      <c r="A101" s="2" t="s">
        <v>62</v>
      </c>
      <c r="B101" s="2" t="str">
        <f t="shared" si="6"/>
        <v>34</v>
      </c>
      <c r="C101" s="2">
        <v>34051</v>
      </c>
      <c r="D101" s="3" t="s">
        <v>382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17">
        <v>179921.53399999999</v>
      </c>
    </row>
    <row r="102" spans="1:15" x14ac:dyDescent="0.2">
      <c r="A102" s="2" t="s">
        <v>103</v>
      </c>
      <c r="B102" s="2" t="str">
        <f t="shared" ref="B102:B107" si="7">LEFT(C102,2)</f>
        <v>35</v>
      </c>
      <c r="C102" s="2">
        <v>35001</v>
      </c>
      <c r="D102" s="2" t="s">
        <v>104</v>
      </c>
      <c r="E102" s="4">
        <v>434</v>
      </c>
      <c r="F102" s="4">
        <v>35</v>
      </c>
      <c r="G102" s="4">
        <v>233</v>
      </c>
      <c r="H102" s="4">
        <v>8</v>
      </c>
      <c r="I102" s="4">
        <v>2</v>
      </c>
      <c r="J102" s="4">
        <v>55</v>
      </c>
      <c r="K102" s="4">
        <v>86000</v>
      </c>
      <c r="L102" s="4">
        <v>0</v>
      </c>
      <c r="M102" s="4">
        <v>457</v>
      </c>
      <c r="N102" s="4">
        <v>160</v>
      </c>
      <c r="O102" s="17">
        <v>44801.9</v>
      </c>
    </row>
    <row r="103" spans="1:15" x14ac:dyDescent="0.2">
      <c r="A103" s="2" t="s">
        <v>103</v>
      </c>
      <c r="B103" s="2" t="str">
        <f t="shared" si="7"/>
        <v>35</v>
      </c>
      <c r="C103" s="2">
        <v>35002</v>
      </c>
      <c r="D103" s="2" t="s">
        <v>105</v>
      </c>
      <c r="E103" s="4">
        <v>683</v>
      </c>
      <c r="F103" s="4">
        <v>0</v>
      </c>
      <c r="G103" s="4">
        <v>29</v>
      </c>
      <c r="H103" s="4">
        <v>0</v>
      </c>
      <c r="I103" s="4">
        <v>0</v>
      </c>
      <c r="J103" s="4">
        <v>15560</v>
      </c>
      <c r="K103" s="4">
        <v>28</v>
      </c>
      <c r="L103" s="4">
        <v>0</v>
      </c>
      <c r="M103" s="4">
        <v>559</v>
      </c>
      <c r="N103" s="4">
        <v>0</v>
      </c>
      <c r="O103" s="17">
        <v>208403.88399999999</v>
      </c>
    </row>
    <row r="104" spans="1:15" x14ac:dyDescent="0.2">
      <c r="A104" s="2" t="s">
        <v>103</v>
      </c>
      <c r="B104" s="2" t="str">
        <f t="shared" si="7"/>
        <v>35</v>
      </c>
      <c r="C104" s="2">
        <v>35003</v>
      </c>
      <c r="D104" s="2" t="s">
        <v>106</v>
      </c>
      <c r="E104" s="4">
        <v>1375</v>
      </c>
      <c r="F104" s="4">
        <v>0</v>
      </c>
      <c r="G104" s="4">
        <v>53</v>
      </c>
      <c r="H104" s="4">
        <v>0</v>
      </c>
      <c r="I104" s="4">
        <v>24</v>
      </c>
      <c r="J104" s="4">
        <v>725</v>
      </c>
      <c r="K104" s="4">
        <v>20</v>
      </c>
      <c r="L104" s="4">
        <v>0</v>
      </c>
      <c r="M104" s="4">
        <v>928</v>
      </c>
      <c r="N104" s="4">
        <v>126</v>
      </c>
      <c r="O104" s="17">
        <v>98321.86</v>
      </c>
    </row>
    <row r="105" spans="1:15" x14ac:dyDescent="0.2">
      <c r="A105" s="2" t="s">
        <v>103</v>
      </c>
      <c r="B105" s="2" t="str">
        <f t="shared" si="7"/>
        <v>35</v>
      </c>
      <c r="C105" s="2">
        <v>35004</v>
      </c>
      <c r="D105" s="2" t="s">
        <v>107</v>
      </c>
      <c r="E105" s="4">
        <v>2723</v>
      </c>
      <c r="F105" s="4">
        <v>0</v>
      </c>
      <c r="G105" s="4">
        <v>128</v>
      </c>
      <c r="H105" s="4">
        <v>0</v>
      </c>
      <c r="I105" s="4">
        <v>26</v>
      </c>
      <c r="J105" s="4">
        <v>3510</v>
      </c>
      <c r="K105" s="4">
        <v>110</v>
      </c>
      <c r="L105" s="4">
        <v>18</v>
      </c>
      <c r="M105" s="4">
        <v>2247</v>
      </c>
      <c r="N105" s="4">
        <v>10</v>
      </c>
      <c r="O105" s="17">
        <v>222785.78399999999</v>
      </c>
    </row>
    <row r="106" spans="1:15" x14ac:dyDescent="0.2">
      <c r="A106" s="2" t="s">
        <v>103</v>
      </c>
      <c r="B106" s="2" t="str">
        <f t="shared" si="7"/>
        <v>35</v>
      </c>
      <c r="C106" s="2">
        <v>35005</v>
      </c>
      <c r="D106" s="2" t="s">
        <v>108</v>
      </c>
      <c r="E106" s="4">
        <v>431</v>
      </c>
      <c r="F106" s="4">
        <v>0</v>
      </c>
      <c r="G106" s="4">
        <v>25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308</v>
      </c>
      <c r="N106" s="4">
        <v>0</v>
      </c>
      <c r="O106" s="17">
        <v>28824.9</v>
      </c>
    </row>
    <row r="107" spans="1:15" x14ac:dyDescent="0.2">
      <c r="A107" s="2" t="s">
        <v>103</v>
      </c>
      <c r="B107" s="2" t="str">
        <f t="shared" si="7"/>
        <v>35</v>
      </c>
      <c r="C107" s="2">
        <v>35006</v>
      </c>
      <c r="D107" s="2" t="s">
        <v>109</v>
      </c>
      <c r="E107" s="4">
        <v>57</v>
      </c>
      <c r="F107" s="4">
        <v>0</v>
      </c>
      <c r="G107" s="4">
        <v>18</v>
      </c>
      <c r="H107" s="4">
        <v>0</v>
      </c>
      <c r="I107" s="4">
        <v>30</v>
      </c>
      <c r="J107" s="4">
        <v>370</v>
      </c>
      <c r="K107" s="4">
        <v>15000</v>
      </c>
      <c r="L107" s="4">
        <v>0</v>
      </c>
      <c r="M107" s="4">
        <v>74</v>
      </c>
      <c r="N107" s="4">
        <v>238</v>
      </c>
      <c r="O107" s="17">
        <v>9984</v>
      </c>
    </row>
    <row r="108" spans="1:15" x14ac:dyDescent="0.2">
      <c r="A108" s="2"/>
      <c r="B108" s="2"/>
      <c r="C108" s="2">
        <v>35007</v>
      </c>
      <c r="D108" s="3" t="s">
        <v>110</v>
      </c>
      <c r="E108" s="4">
        <v>53</v>
      </c>
      <c r="F108" s="4">
        <v>0</v>
      </c>
      <c r="G108" s="4">
        <v>13</v>
      </c>
      <c r="H108" s="4">
        <v>0</v>
      </c>
      <c r="I108" s="4">
        <v>10</v>
      </c>
      <c r="J108" s="4">
        <v>2</v>
      </c>
      <c r="K108" s="4">
        <v>20</v>
      </c>
      <c r="L108" s="4">
        <v>32</v>
      </c>
      <c r="M108" s="4">
        <v>20</v>
      </c>
      <c r="N108" s="4">
        <v>0</v>
      </c>
      <c r="O108" s="17">
        <v>3497.1559999999999</v>
      </c>
    </row>
    <row r="109" spans="1:15" x14ac:dyDescent="0.2">
      <c r="A109" s="2" t="s">
        <v>103</v>
      </c>
      <c r="B109" s="2" t="str">
        <f t="shared" ref="B109:B119" si="8">LEFT(C109,2)</f>
        <v>35</v>
      </c>
      <c r="C109" s="2">
        <v>35008</v>
      </c>
      <c r="D109" s="2" t="s">
        <v>111</v>
      </c>
      <c r="E109" s="4">
        <v>756</v>
      </c>
      <c r="F109" s="4">
        <v>0</v>
      </c>
      <c r="G109" s="4">
        <v>104</v>
      </c>
      <c r="H109" s="4">
        <v>0</v>
      </c>
      <c r="I109" s="4">
        <v>0</v>
      </c>
      <c r="J109" s="4">
        <v>19013</v>
      </c>
      <c r="K109" s="4">
        <v>2525</v>
      </c>
      <c r="L109" s="4">
        <v>200</v>
      </c>
      <c r="M109" s="4">
        <v>1133</v>
      </c>
      <c r="N109" s="4">
        <v>0</v>
      </c>
      <c r="O109" s="17">
        <v>258928.15000000002</v>
      </c>
    </row>
    <row r="110" spans="1:15" x14ac:dyDescent="0.2">
      <c r="A110" s="2" t="s">
        <v>103</v>
      </c>
      <c r="B110" s="2" t="str">
        <f t="shared" si="8"/>
        <v>35</v>
      </c>
      <c r="C110" s="2">
        <v>35009</v>
      </c>
      <c r="D110" s="2" t="s">
        <v>112</v>
      </c>
      <c r="E110" s="4">
        <v>846</v>
      </c>
      <c r="F110" s="4">
        <v>0</v>
      </c>
      <c r="G110" s="4">
        <v>0</v>
      </c>
      <c r="H110" s="4">
        <v>0</v>
      </c>
      <c r="I110" s="4">
        <v>0</v>
      </c>
      <c r="J110" s="4">
        <v>6141</v>
      </c>
      <c r="K110" s="4">
        <v>0</v>
      </c>
      <c r="L110" s="4">
        <v>0</v>
      </c>
      <c r="M110" s="4">
        <v>721</v>
      </c>
      <c r="N110" s="4">
        <v>0</v>
      </c>
      <c r="O110" s="17">
        <v>121305.60000000001</v>
      </c>
    </row>
    <row r="111" spans="1:15" x14ac:dyDescent="0.2">
      <c r="A111" s="2" t="s">
        <v>103</v>
      </c>
      <c r="B111" s="2" t="str">
        <f t="shared" si="8"/>
        <v>35</v>
      </c>
      <c r="C111" s="2">
        <v>35010</v>
      </c>
      <c r="D111" s="2" t="s">
        <v>113</v>
      </c>
      <c r="E111" s="4">
        <v>1370</v>
      </c>
      <c r="F111" s="4">
        <v>0</v>
      </c>
      <c r="G111" s="4">
        <v>4</v>
      </c>
      <c r="H111" s="4">
        <v>0</v>
      </c>
      <c r="I111" s="4">
        <v>0</v>
      </c>
      <c r="J111" s="4">
        <v>19533</v>
      </c>
      <c r="K111" s="4">
        <v>0</v>
      </c>
      <c r="L111" s="4">
        <v>0</v>
      </c>
      <c r="M111" s="4">
        <v>1474</v>
      </c>
      <c r="N111" s="4">
        <v>0</v>
      </c>
      <c r="O111" s="17">
        <v>301017.60000000003</v>
      </c>
    </row>
    <row r="112" spans="1:15" x14ac:dyDescent="0.2">
      <c r="A112" s="2" t="s">
        <v>103</v>
      </c>
      <c r="B112" s="2" t="str">
        <f t="shared" si="8"/>
        <v>35</v>
      </c>
      <c r="C112" s="2">
        <v>35011</v>
      </c>
      <c r="D112" s="2" t="s">
        <v>114</v>
      </c>
      <c r="E112" s="4">
        <v>2462</v>
      </c>
      <c r="F112" s="4">
        <v>0</v>
      </c>
      <c r="G112" s="4">
        <v>58</v>
      </c>
      <c r="H112" s="4">
        <v>0</v>
      </c>
      <c r="I112" s="4">
        <v>36</v>
      </c>
      <c r="J112" s="4">
        <v>5785</v>
      </c>
      <c r="K112" s="4">
        <v>20</v>
      </c>
      <c r="L112" s="4">
        <v>0</v>
      </c>
      <c r="M112" s="4">
        <v>1849</v>
      </c>
      <c r="N112" s="4">
        <v>439</v>
      </c>
      <c r="O112" s="17">
        <v>225183.66000000003</v>
      </c>
    </row>
    <row r="113" spans="1:15" x14ac:dyDescent="0.2">
      <c r="A113" s="2" t="s">
        <v>103</v>
      </c>
      <c r="B113" s="2" t="str">
        <f t="shared" si="8"/>
        <v>35</v>
      </c>
      <c r="C113" s="2">
        <v>35012</v>
      </c>
      <c r="D113" s="2" t="s">
        <v>115</v>
      </c>
      <c r="E113" s="4">
        <v>1378</v>
      </c>
      <c r="F113" s="4">
        <v>0</v>
      </c>
      <c r="G113" s="4">
        <v>94</v>
      </c>
      <c r="H113" s="4">
        <v>0</v>
      </c>
      <c r="I113" s="4">
        <v>30</v>
      </c>
      <c r="J113" s="4">
        <v>849</v>
      </c>
      <c r="K113" s="4">
        <v>68109</v>
      </c>
      <c r="L113" s="4">
        <v>0</v>
      </c>
      <c r="M113" s="4">
        <v>1087</v>
      </c>
      <c r="N113" s="4">
        <v>400</v>
      </c>
      <c r="O113" s="17">
        <v>108730.102</v>
      </c>
    </row>
    <row r="114" spans="1:15" x14ac:dyDescent="0.2">
      <c r="A114" s="2" t="s">
        <v>103</v>
      </c>
      <c r="B114" s="2" t="str">
        <f t="shared" si="8"/>
        <v>35</v>
      </c>
      <c r="C114" s="2">
        <v>35013</v>
      </c>
      <c r="D114" s="2" t="s">
        <v>116</v>
      </c>
      <c r="E114" s="4">
        <v>1636</v>
      </c>
      <c r="F114" s="4">
        <v>0</v>
      </c>
      <c r="G114" s="4">
        <v>48</v>
      </c>
      <c r="H114" s="4">
        <v>0</v>
      </c>
      <c r="I114" s="4">
        <v>6</v>
      </c>
      <c r="J114" s="4">
        <v>4537</v>
      </c>
      <c r="K114" s="4">
        <v>140</v>
      </c>
      <c r="L114" s="4">
        <v>60</v>
      </c>
      <c r="M114" s="4">
        <v>1145</v>
      </c>
      <c r="N114" s="4">
        <v>214</v>
      </c>
      <c r="O114" s="17">
        <v>155610</v>
      </c>
    </row>
    <row r="115" spans="1:15" x14ac:dyDescent="0.2">
      <c r="A115" s="2" t="s">
        <v>103</v>
      </c>
      <c r="B115" s="2" t="str">
        <f t="shared" si="8"/>
        <v>35</v>
      </c>
      <c r="C115" s="2">
        <v>35014</v>
      </c>
      <c r="D115" s="2" t="s">
        <v>117</v>
      </c>
      <c r="E115" s="4">
        <v>442</v>
      </c>
      <c r="F115" s="4">
        <v>0</v>
      </c>
      <c r="G115" s="4">
        <v>40</v>
      </c>
      <c r="H115" s="4">
        <v>12</v>
      </c>
      <c r="I115" s="4">
        <v>3</v>
      </c>
      <c r="J115" s="4">
        <v>2668</v>
      </c>
      <c r="K115" s="4">
        <v>7000</v>
      </c>
      <c r="L115" s="4">
        <v>0</v>
      </c>
      <c r="M115" s="4">
        <v>395</v>
      </c>
      <c r="N115" s="4">
        <v>0</v>
      </c>
      <c r="O115" s="17">
        <v>59419.1</v>
      </c>
    </row>
    <row r="116" spans="1:15" x14ac:dyDescent="0.2">
      <c r="A116" s="2" t="s">
        <v>103</v>
      </c>
      <c r="B116" s="2" t="str">
        <f t="shared" si="8"/>
        <v>35</v>
      </c>
      <c r="C116" s="2">
        <v>35015</v>
      </c>
      <c r="D116" s="2" t="s">
        <v>118</v>
      </c>
      <c r="E116" s="4">
        <v>1579</v>
      </c>
      <c r="F116" s="4">
        <v>0</v>
      </c>
      <c r="G116" s="4">
        <v>36</v>
      </c>
      <c r="H116" s="4">
        <v>0</v>
      </c>
      <c r="I116" s="4">
        <v>0</v>
      </c>
      <c r="J116" s="4">
        <v>7004</v>
      </c>
      <c r="K116" s="4">
        <v>33600</v>
      </c>
      <c r="L116" s="4">
        <v>0</v>
      </c>
      <c r="M116" s="4">
        <v>1196</v>
      </c>
      <c r="N116" s="4">
        <v>0</v>
      </c>
      <c r="O116" s="17">
        <v>181035.4</v>
      </c>
    </row>
    <row r="117" spans="1:15" x14ac:dyDescent="0.2">
      <c r="A117" s="2" t="s">
        <v>103</v>
      </c>
      <c r="B117" s="2" t="str">
        <f t="shared" si="8"/>
        <v>35</v>
      </c>
      <c r="C117" s="2">
        <v>35016</v>
      </c>
      <c r="D117" s="2" t="s">
        <v>119</v>
      </c>
      <c r="E117" s="4">
        <v>3287</v>
      </c>
      <c r="F117" s="4">
        <v>0</v>
      </c>
      <c r="G117" s="4">
        <v>85</v>
      </c>
      <c r="H117" s="4">
        <v>270</v>
      </c>
      <c r="I117" s="4">
        <v>66</v>
      </c>
      <c r="J117" s="4">
        <v>5357</v>
      </c>
      <c r="K117" s="4">
        <v>0</v>
      </c>
      <c r="L117" s="4">
        <v>6</v>
      </c>
      <c r="M117" s="4">
        <v>1785</v>
      </c>
      <c r="N117" s="4">
        <v>176</v>
      </c>
      <c r="O117" s="17">
        <v>266054.56799999997</v>
      </c>
    </row>
    <row r="118" spans="1:15" x14ac:dyDescent="0.2">
      <c r="A118" s="2" t="s">
        <v>103</v>
      </c>
      <c r="B118" s="2" t="str">
        <f t="shared" si="8"/>
        <v>35</v>
      </c>
      <c r="C118" s="2">
        <v>35017</v>
      </c>
      <c r="D118" s="2" t="s">
        <v>120</v>
      </c>
      <c r="E118" s="4">
        <v>689</v>
      </c>
      <c r="F118" s="4">
        <v>0</v>
      </c>
      <c r="G118" s="4">
        <v>35</v>
      </c>
      <c r="H118" s="4">
        <v>0</v>
      </c>
      <c r="I118" s="4">
        <v>0</v>
      </c>
      <c r="J118" s="4">
        <v>3302</v>
      </c>
      <c r="K118" s="4">
        <v>0</v>
      </c>
      <c r="L118" s="4">
        <v>0</v>
      </c>
      <c r="M118" s="4">
        <v>592</v>
      </c>
      <c r="N118" s="4">
        <v>0</v>
      </c>
      <c r="O118" s="17">
        <v>81877.900000000009</v>
      </c>
    </row>
    <row r="119" spans="1:15" x14ac:dyDescent="0.2">
      <c r="A119" s="2" t="s">
        <v>103</v>
      </c>
      <c r="B119" s="2" t="str">
        <f t="shared" si="8"/>
        <v>35</v>
      </c>
      <c r="C119" s="2">
        <v>35018</v>
      </c>
      <c r="D119" s="2" t="s">
        <v>121</v>
      </c>
      <c r="E119" s="4">
        <v>413</v>
      </c>
      <c r="F119" s="4">
        <v>0</v>
      </c>
      <c r="G119" s="4">
        <v>55</v>
      </c>
      <c r="H119" s="4">
        <v>0</v>
      </c>
      <c r="I119" s="4">
        <v>20</v>
      </c>
      <c r="J119" s="4">
        <v>8</v>
      </c>
      <c r="K119" s="4">
        <v>3344</v>
      </c>
      <c r="L119" s="4">
        <v>59</v>
      </c>
      <c r="M119" s="4">
        <v>504</v>
      </c>
      <c r="N119" s="4">
        <v>113</v>
      </c>
      <c r="O119" s="17">
        <v>32006.234</v>
      </c>
    </row>
    <row r="120" spans="1:15" x14ac:dyDescent="0.2">
      <c r="A120" s="2"/>
      <c r="B120" s="2"/>
      <c r="C120" s="2">
        <v>35019</v>
      </c>
      <c r="D120" s="3" t="s">
        <v>122</v>
      </c>
      <c r="E120" s="4">
        <v>105</v>
      </c>
      <c r="F120" s="4">
        <v>0</v>
      </c>
      <c r="G120" s="4">
        <v>26</v>
      </c>
      <c r="H120" s="4">
        <v>361</v>
      </c>
      <c r="I120" s="4">
        <v>8</v>
      </c>
      <c r="J120" s="4">
        <v>0</v>
      </c>
      <c r="K120" s="4">
        <v>0</v>
      </c>
      <c r="L120" s="4">
        <v>0</v>
      </c>
      <c r="M120" s="4">
        <v>84</v>
      </c>
      <c r="N120" s="4">
        <v>291</v>
      </c>
      <c r="O120" s="17">
        <v>9347</v>
      </c>
    </row>
    <row r="121" spans="1:15" x14ac:dyDescent="0.2">
      <c r="A121" s="2" t="s">
        <v>103</v>
      </c>
      <c r="B121" s="2" t="str">
        <f>LEFT(C121,2)</f>
        <v>35</v>
      </c>
      <c r="C121" s="2">
        <v>35020</v>
      </c>
      <c r="D121" s="2" t="s">
        <v>123</v>
      </c>
      <c r="E121" s="4">
        <v>2934</v>
      </c>
      <c r="F121" s="4">
        <v>1</v>
      </c>
      <c r="G121" s="4">
        <v>93</v>
      </c>
      <c r="H121" s="4">
        <v>0</v>
      </c>
      <c r="I121" s="4">
        <v>0</v>
      </c>
      <c r="J121" s="4">
        <v>25187</v>
      </c>
      <c r="K121" s="4">
        <v>19000</v>
      </c>
      <c r="L121" s="4">
        <v>10250</v>
      </c>
      <c r="M121" s="4">
        <v>2668</v>
      </c>
      <c r="N121" s="4">
        <v>0</v>
      </c>
      <c r="O121" s="17">
        <v>467911.60000000003</v>
      </c>
    </row>
    <row r="122" spans="1:15" x14ac:dyDescent="0.2">
      <c r="A122" s="2" t="s">
        <v>103</v>
      </c>
      <c r="B122" s="2" t="str">
        <f>LEFT(C122,2)</f>
        <v>35</v>
      </c>
      <c r="C122" s="2">
        <v>35021</v>
      </c>
      <c r="D122" s="2" t="s">
        <v>124</v>
      </c>
      <c r="E122" s="4">
        <v>215</v>
      </c>
      <c r="F122" s="4">
        <v>0</v>
      </c>
      <c r="G122" s="4">
        <v>2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862</v>
      </c>
      <c r="N122" s="4">
        <v>0</v>
      </c>
      <c r="O122" s="17">
        <v>25225.200000000001</v>
      </c>
    </row>
    <row r="123" spans="1:15" x14ac:dyDescent="0.2">
      <c r="A123" s="2" t="s">
        <v>103</v>
      </c>
      <c r="B123" s="2" t="str">
        <f>LEFT(C123,2)</f>
        <v>35</v>
      </c>
      <c r="C123" s="2">
        <v>35022</v>
      </c>
      <c r="D123" s="2" t="s">
        <v>125</v>
      </c>
      <c r="E123" s="4">
        <v>3012</v>
      </c>
      <c r="F123" s="4">
        <v>227</v>
      </c>
      <c r="G123" s="4">
        <v>14</v>
      </c>
      <c r="H123" s="4">
        <v>0</v>
      </c>
      <c r="I123" s="4">
        <v>1</v>
      </c>
      <c r="J123" s="4">
        <v>26876</v>
      </c>
      <c r="K123" s="4">
        <v>0</v>
      </c>
      <c r="L123" s="4">
        <v>0</v>
      </c>
      <c r="M123" s="4">
        <v>2327</v>
      </c>
      <c r="N123" s="4">
        <v>0</v>
      </c>
      <c r="O123" s="17">
        <v>492935.3</v>
      </c>
    </row>
    <row r="124" spans="1:15" x14ac:dyDescent="0.2">
      <c r="A124" s="2" t="s">
        <v>103</v>
      </c>
      <c r="B124" s="2" t="str">
        <f>LEFT(C124,2)</f>
        <v>35</v>
      </c>
      <c r="C124" s="2">
        <v>35023</v>
      </c>
      <c r="D124" s="2" t="s">
        <v>126</v>
      </c>
      <c r="E124" s="4">
        <v>209</v>
      </c>
      <c r="F124" s="4">
        <v>0</v>
      </c>
      <c r="G124" s="4">
        <v>17</v>
      </c>
      <c r="H124" s="4">
        <v>0</v>
      </c>
      <c r="I124" s="4">
        <v>0</v>
      </c>
      <c r="J124" s="4">
        <v>3083</v>
      </c>
      <c r="K124" s="4">
        <v>0</v>
      </c>
      <c r="L124" s="4">
        <v>0</v>
      </c>
      <c r="M124" s="4">
        <v>556</v>
      </c>
      <c r="N124" s="4">
        <v>0</v>
      </c>
      <c r="O124" s="17">
        <v>52479.700000000004</v>
      </c>
    </row>
    <row r="125" spans="1:15" x14ac:dyDescent="0.2">
      <c r="A125" s="2" t="s">
        <v>103</v>
      </c>
      <c r="B125" s="2" t="str">
        <f>LEFT(C125,2)</f>
        <v>35</v>
      </c>
      <c r="C125" s="2">
        <v>35024</v>
      </c>
      <c r="D125" s="2" t="s">
        <v>127</v>
      </c>
      <c r="E125" s="4">
        <v>1305</v>
      </c>
      <c r="F125" s="4">
        <v>0</v>
      </c>
      <c r="G125" s="4">
        <v>21</v>
      </c>
      <c r="H125" s="4">
        <v>0</v>
      </c>
      <c r="I125" s="4">
        <v>25</v>
      </c>
      <c r="J125" s="4">
        <v>21328</v>
      </c>
      <c r="K125" s="4">
        <v>12610</v>
      </c>
      <c r="L125" s="4">
        <v>0</v>
      </c>
      <c r="M125" s="4">
        <v>1731</v>
      </c>
      <c r="N125" s="4">
        <v>200</v>
      </c>
      <c r="O125" s="17">
        <v>321753.38</v>
      </c>
    </row>
    <row r="126" spans="1:15" x14ac:dyDescent="0.2">
      <c r="A126" s="2"/>
      <c r="B126" s="2"/>
      <c r="C126" s="2">
        <v>35025</v>
      </c>
      <c r="D126" s="3" t="s">
        <v>128</v>
      </c>
      <c r="E126" s="4">
        <v>113</v>
      </c>
      <c r="F126" s="4">
        <v>0</v>
      </c>
      <c r="G126" s="4">
        <v>98</v>
      </c>
      <c r="H126" s="4">
        <v>50</v>
      </c>
      <c r="I126" s="4">
        <v>0</v>
      </c>
      <c r="J126" s="4">
        <v>105</v>
      </c>
      <c r="K126" s="4">
        <v>3000</v>
      </c>
      <c r="L126" s="4">
        <v>0</v>
      </c>
      <c r="M126" s="4">
        <v>143</v>
      </c>
      <c r="N126" s="4">
        <v>0</v>
      </c>
      <c r="O126" s="17">
        <v>11832.6</v>
      </c>
    </row>
    <row r="127" spans="1:15" x14ac:dyDescent="0.2">
      <c r="A127" s="2" t="s">
        <v>103</v>
      </c>
      <c r="B127" s="2" t="str">
        <f>LEFT(C127,2)</f>
        <v>35</v>
      </c>
      <c r="C127" s="2">
        <v>35026</v>
      </c>
      <c r="D127" s="2" t="s">
        <v>129</v>
      </c>
      <c r="E127" s="4">
        <v>1781</v>
      </c>
      <c r="F127" s="4">
        <v>0</v>
      </c>
      <c r="G127" s="4">
        <v>33</v>
      </c>
      <c r="H127" s="4">
        <v>0</v>
      </c>
      <c r="I127" s="4">
        <v>0</v>
      </c>
      <c r="J127" s="4">
        <v>5969</v>
      </c>
      <c r="K127" s="4">
        <v>0</v>
      </c>
      <c r="L127" s="4">
        <v>0</v>
      </c>
      <c r="M127" s="4">
        <v>3964</v>
      </c>
      <c r="N127" s="4">
        <v>0</v>
      </c>
      <c r="O127" s="17">
        <v>221802.1</v>
      </c>
    </row>
    <row r="128" spans="1:15" x14ac:dyDescent="0.2">
      <c r="A128" s="2" t="s">
        <v>103</v>
      </c>
      <c r="B128" s="2" t="str">
        <f>LEFT(C128,2)</f>
        <v>35</v>
      </c>
      <c r="C128" s="2">
        <v>35027</v>
      </c>
      <c r="D128" s="2" t="s">
        <v>130</v>
      </c>
      <c r="E128" s="4">
        <v>2396</v>
      </c>
      <c r="F128" s="4">
        <v>0</v>
      </c>
      <c r="G128" s="4">
        <v>11</v>
      </c>
      <c r="H128" s="4">
        <v>0</v>
      </c>
      <c r="I128" s="4">
        <v>0</v>
      </c>
      <c r="J128" s="4">
        <v>2155</v>
      </c>
      <c r="K128" s="4">
        <v>5000</v>
      </c>
      <c r="L128" s="4">
        <v>0</v>
      </c>
      <c r="M128" s="4">
        <v>1706</v>
      </c>
      <c r="N128" s="4">
        <v>0</v>
      </c>
      <c r="O128" s="17">
        <v>180451.7</v>
      </c>
    </row>
    <row r="129" spans="1:15" x14ac:dyDescent="0.2">
      <c r="A129" s="2" t="s">
        <v>103</v>
      </c>
      <c r="B129" s="2" t="str">
        <f>LEFT(C129,2)</f>
        <v>35</v>
      </c>
      <c r="C129" s="2">
        <v>35028</v>
      </c>
      <c r="D129" s="2" t="s">
        <v>131</v>
      </c>
      <c r="E129" s="4">
        <v>2059</v>
      </c>
      <c r="F129" s="4">
        <v>0</v>
      </c>
      <c r="G129" s="4">
        <v>37</v>
      </c>
      <c r="H129" s="4">
        <v>0</v>
      </c>
      <c r="I129" s="4">
        <v>0</v>
      </c>
      <c r="J129" s="4">
        <v>21892</v>
      </c>
      <c r="K129" s="4">
        <v>30</v>
      </c>
      <c r="L129" s="4">
        <v>2</v>
      </c>
      <c r="M129" s="4">
        <v>6667</v>
      </c>
      <c r="N129" s="4">
        <v>15</v>
      </c>
      <c r="O129" s="17">
        <v>444846.89600000001</v>
      </c>
    </row>
    <row r="130" spans="1:15" x14ac:dyDescent="0.2">
      <c r="A130" s="2" t="s">
        <v>103</v>
      </c>
      <c r="B130" s="2" t="str">
        <f>LEFT(C130,2)</f>
        <v>35</v>
      </c>
      <c r="C130" s="2">
        <v>35029</v>
      </c>
      <c r="D130" s="2" t="s">
        <v>132</v>
      </c>
      <c r="E130" s="4">
        <v>2477</v>
      </c>
      <c r="F130" s="4">
        <v>0</v>
      </c>
      <c r="G130" s="4">
        <v>31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1789</v>
      </c>
      <c r="N130" s="4">
        <v>20</v>
      </c>
      <c r="O130" s="17">
        <v>163783.1</v>
      </c>
    </row>
    <row r="131" spans="1:15" x14ac:dyDescent="0.2">
      <c r="A131" s="2" t="s">
        <v>103</v>
      </c>
      <c r="B131" s="2" t="str">
        <f>LEFT(C131,2)</f>
        <v>35</v>
      </c>
      <c r="C131" s="2">
        <v>35030</v>
      </c>
      <c r="D131" s="2" t="s">
        <v>133</v>
      </c>
      <c r="E131" s="4">
        <v>1634</v>
      </c>
      <c r="F131" s="4">
        <v>0</v>
      </c>
      <c r="G131" s="4">
        <v>487</v>
      </c>
      <c r="H131" s="4">
        <v>24</v>
      </c>
      <c r="I131" s="4">
        <v>36</v>
      </c>
      <c r="J131" s="4">
        <v>1032</v>
      </c>
      <c r="K131" s="4">
        <v>90</v>
      </c>
      <c r="L131" s="4">
        <v>70</v>
      </c>
      <c r="M131" s="4">
        <v>1453</v>
      </c>
      <c r="N131" s="4">
        <v>6</v>
      </c>
      <c r="O131" s="17">
        <v>132273.18</v>
      </c>
    </row>
    <row r="132" spans="1:15" x14ac:dyDescent="0.2">
      <c r="A132" s="2"/>
      <c r="B132" s="2"/>
      <c r="C132" s="2">
        <v>35031</v>
      </c>
      <c r="D132" s="3" t="s">
        <v>134</v>
      </c>
      <c r="E132" s="4">
        <v>775</v>
      </c>
      <c r="F132" s="4">
        <v>0</v>
      </c>
      <c r="G132" s="4">
        <v>108</v>
      </c>
      <c r="H132" s="4">
        <v>555</v>
      </c>
      <c r="I132" s="4">
        <v>23</v>
      </c>
      <c r="J132" s="4">
        <v>10</v>
      </c>
      <c r="K132" s="4">
        <v>0</v>
      </c>
      <c r="L132" s="4">
        <v>0</v>
      </c>
      <c r="M132" s="4">
        <v>379</v>
      </c>
      <c r="N132" s="4">
        <v>218</v>
      </c>
      <c r="O132" s="17">
        <v>52915.200000000004</v>
      </c>
    </row>
    <row r="133" spans="1:15" x14ac:dyDescent="0.2">
      <c r="A133" s="2" t="s">
        <v>103</v>
      </c>
      <c r="B133" s="2" t="str">
        <f t="shared" ref="B133:B164" si="9">LEFT(C133,2)</f>
        <v>35</v>
      </c>
      <c r="C133" s="2">
        <v>35032</v>
      </c>
      <c r="D133" s="2" t="s">
        <v>135</v>
      </c>
      <c r="E133" s="4">
        <v>2756</v>
      </c>
      <c r="F133" s="4">
        <v>0</v>
      </c>
      <c r="G133" s="4">
        <v>12</v>
      </c>
      <c r="H133" s="4">
        <v>0</v>
      </c>
      <c r="I133" s="4">
        <v>0</v>
      </c>
      <c r="J133" s="4">
        <v>5896</v>
      </c>
      <c r="K133" s="4">
        <v>215</v>
      </c>
      <c r="L133" s="4">
        <v>18</v>
      </c>
      <c r="M133" s="4">
        <v>3627</v>
      </c>
      <c r="N133" s="4">
        <v>0</v>
      </c>
      <c r="O133" s="17">
        <v>268629.37400000001</v>
      </c>
    </row>
    <row r="134" spans="1:15" x14ac:dyDescent="0.2">
      <c r="A134" s="2" t="s">
        <v>103</v>
      </c>
      <c r="B134" s="2" t="str">
        <f t="shared" si="9"/>
        <v>35</v>
      </c>
      <c r="C134" s="2">
        <v>35033</v>
      </c>
      <c r="D134" s="2" t="s">
        <v>136</v>
      </c>
      <c r="E134" s="4">
        <v>17268</v>
      </c>
      <c r="F134" s="4">
        <v>0</v>
      </c>
      <c r="G134" s="4">
        <v>212</v>
      </c>
      <c r="H134" s="4">
        <v>0</v>
      </c>
      <c r="I134" s="4">
        <v>33</v>
      </c>
      <c r="J134" s="4">
        <v>30417</v>
      </c>
      <c r="K134" s="4">
        <v>1409</v>
      </c>
      <c r="L134" s="4">
        <v>323</v>
      </c>
      <c r="M134" s="4">
        <v>14083</v>
      </c>
      <c r="N134" s="4">
        <v>183</v>
      </c>
      <c r="O134" s="17">
        <v>1483414.2959999999</v>
      </c>
    </row>
    <row r="135" spans="1:15" x14ac:dyDescent="0.2">
      <c r="A135" s="2" t="s">
        <v>103</v>
      </c>
      <c r="B135" s="2" t="str">
        <f t="shared" si="9"/>
        <v>35</v>
      </c>
      <c r="C135" s="2">
        <v>35034</v>
      </c>
      <c r="D135" s="2" t="s">
        <v>137</v>
      </c>
      <c r="E135" s="4">
        <v>307</v>
      </c>
      <c r="F135" s="4">
        <v>0</v>
      </c>
      <c r="G135" s="4">
        <v>3</v>
      </c>
      <c r="H135" s="4">
        <v>0</v>
      </c>
      <c r="I135" s="4">
        <v>20</v>
      </c>
      <c r="J135" s="4">
        <v>401</v>
      </c>
      <c r="K135" s="4">
        <v>0</v>
      </c>
      <c r="L135" s="4">
        <v>0</v>
      </c>
      <c r="M135" s="4">
        <v>233</v>
      </c>
      <c r="N135" s="4">
        <v>600</v>
      </c>
      <c r="O135" s="17">
        <v>25431.9</v>
      </c>
    </row>
    <row r="136" spans="1:15" x14ac:dyDescent="0.2">
      <c r="A136" s="2" t="s">
        <v>103</v>
      </c>
      <c r="B136" s="2" t="str">
        <f t="shared" si="9"/>
        <v>35</v>
      </c>
      <c r="C136" s="2">
        <v>35035</v>
      </c>
      <c r="D136" s="2" t="s">
        <v>138</v>
      </c>
      <c r="E136" s="4">
        <v>293</v>
      </c>
      <c r="F136" s="4">
        <v>0</v>
      </c>
      <c r="G136" s="4">
        <v>39</v>
      </c>
      <c r="H136" s="4">
        <v>0</v>
      </c>
      <c r="I136" s="4">
        <v>0</v>
      </c>
      <c r="J136" s="4">
        <v>3099</v>
      </c>
      <c r="K136" s="4">
        <v>337000</v>
      </c>
      <c r="L136" s="4">
        <v>0</v>
      </c>
      <c r="M136" s="4">
        <v>266</v>
      </c>
      <c r="N136" s="4">
        <v>0</v>
      </c>
      <c r="O136" s="17">
        <v>79423.5</v>
      </c>
    </row>
    <row r="137" spans="1:15" x14ac:dyDescent="0.2">
      <c r="A137" s="2" t="s">
        <v>103</v>
      </c>
      <c r="B137" s="2" t="str">
        <f t="shared" si="9"/>
        <v>35</v>
      </c>
      <c r="C137" s="2">
        <v>35036</v>
      </c>
      <c r="D137" s="2" t="s">
        <v>139</v>
      </c>
      <c r="E137" s="4">
        <v>1204</v>
      </c>
      <c r="F137" s="4">
        <v>0</v>
      </c>
      <c r="G137" s="4">
        <v>22</v>
      </c>
      <c r="H137" s="4">
        <v>0</v>
      </c>
      <c r="I137" s="4">
        <v>0</v>
      </c>
      <c r="J137" s="4">
        <v>5048</v>
      </c>
      <c r="K137" s="4">
        <v>3600</v>
      </c>
      <c r="L137" s="4">
        <v>100</v>
      </c>
      <c r="M137" s="4">
        <v>1300</v>
      </c>
      <c r="N137" s="4">
        <v>86</v>
      </c>
      <c r="O137" s="17">
        <v>139347</v>
      </c>
    </row>
    <row r="138" spans="1:15" x14ac:dyDescent="0.2">
      <c r="A138" s="2" t="s">
        <v>103</v>
      </c>
      <c r="B138" s="2" t="str">
        <f t="shared" si="9"/>
        <v>35</v>
      </c>
      <c r="C138" s="2">
        <v>35037</v>
      </c>
      <c r="D138" s="2" t="s">
        <v>140</v>
      </c>
      <c r="E138" s="4">
        <v>506</v>
      </c>
      <c r="F138" s="4">
        <v>0</v>
      </c>
      <c r="G138" s="4">
        <v>7</v>
      </c>
      <c r="H138" s="4">
        <v>0</v>
      </c>
      <c r="I138" s="4">
        <v>0</v>
      </c>
      <c r="J138" s="4">
        <v>5733</v>
      </c>
      <c r="K138" s="4">
        <v>30000</v>
      </c>
      <c r="L138" s="4">
        <v>0</v>
      </c>
      <c r="M138" s="4">
        <v>603</v>
      </c>
      <c r="N138" s="4">
        <v>0</v>
      </c>
      <c r="O138" s="17">
        <v>99134.1</v>
      </c>
    </row>
    <row r="139" spans="1:15" x14ac:dyDescent="0.2">
      <c r="A139" s="2" t="s">
        <v>103</v>
      </c>
      <c r="B139" s="2" t="str">
        <f t="shared" si="9"/>
        <v>35</v>
      </c>
      <c r="C139" s="2">
        <v>35038</v>
      </c>
      <c r="D139" s="2" t="s">
        <v>141</v>
      </c>
      <c r="E139" s="4">
        <v>818</v>
      </c>
      <c r="F139" s="4">
        <v>0</v>
      </c>
      <c r="G139" s="4">
        <v>97</v>
      </c>
      <c r="H139" s="4">
        <v>0</v>
      </c>
      <c r="I139" s="4">
        <v>7</v>
      </c>
      <c r="J139" s="4">
        <v>5621</v>
      </c>
      <c r="K139" s="4">
        <v>100</v>
      </c>
      <c r="L139" s="4">
        <v>540</v>
      </c>
      <c r="M139" s="4">
        <v>742</v>
      </c>
      <c r="N139" s="4">
        <v>0</v>
      </c>
      <c r="O139" s="17">
        <v>116646.92</v>
      </c>
    </row>
    <row r="140" spans="1:15" x14ac:dyDescent="0.2">
      <c r="A140" s="2" t="s">
        <v>103</v>
      </c>
      <c r="B140" s="2" t="str">
        <f t="shared" si="9"/>
        <v>35</v>
      </c>
      <c r="C140" s="2">
        <v>35039</v>
      </c>
      <c r="D140" s="2" t="s">
        <v>142</v>
      </c>
      <c r="E140" s="4">
        <v>1074</v>
      </c>
      <c r="F140" s="4">
        <v>0</v>
      </c>
      <c r="G140" s="4">
        <v>10</v>
      </c>
      <c r="H140" s="4">
        <v>0</v>
      </c>
      <c r="I140" s="4">
        <v>0</v>
      </c>
      <c r="J140" s="4">
        <v>11332</v>
      </c>
      <c r="K140" s="4">
        <v>2882</v>
      </c>
      <c r="L140" s="4">
        <v>0</v>
      </c>
      <c r="M140" s="4">
        <v>885</v>
      </c>
      <c r="N140" s="4">
        <v>11</v>
      </c>
      <c r="O140" s="17">
        <v>190733.29600000003</v>
      </c>
    </row>
    <row r="141" spans="1:15" x14ac:dyDescent="0.2">
      <c r="A141" s="2" t="s">
        <v>103</v>
      </c>
      <c r="B141" s="2" t="str">
        <f t="shared" si="9"/>
        <v>35</v>
      </c>
      <c r="C141" s="2">
        <v>35040</v>
      </c>
      <c r="D141" s="2" t="s">
        <v>143</v>
      </c>
      <c r="E141" s="4">
        <v>1657</v>
      </c>
      <c r="F141" s="4">
        <v>0</v>
      </c>
      <c r="G141" s="4">
        <v>70</v>
      </c>
      <c r="H141" s="4">
        <v>0</v>
      </c>
      <c r="I141" s="4">
        <v>19</v>
      </c>
      <c r="J141" s="4">
        <v>6029</v>
      </c>
      <c r="K141" s="4">
        <v>400</v>
      </c>
      <c r="L141" s="4">
        <v>200</v>
      </c>
      <c r="M141" s="4">
        <v>1326</v>
      </c>
      <c r="N141" s="4">
        <v>117</v>
      </c>
      <c r="O141" s="17">
        <v>175448</v>
      </c>
    </row>
    <row r="142" spans="1:15" x14ac:dyDescent="0.2">
      <c r="A142" s="2" t="s">
        <v>144</v>
      </c>
      <c r="B142" s="2" t="str">
        <f t="shared" si="9"/>
        <v>35</v>
      </c>
      <c r="C142" s="2">
        <v>35041</v>
      </c>
      <c r="D142" s="2" t="s">
        <v>145</v>
      </c>
      <c r="E142" s="4">
        <v>2504</v>
      </c>
      <c r="F142" s="4">
        <v>0</v>
      </c>
      <c r="G142" s="4">
        <v>16</v>
      </c>
      <c r="H142" s="4">
        <v>0</v>
      </c>
      <c r="I142" s="4">
        <v>12</v>
      </c>
      <c r="J142" s="4">
        <v>2838</v>
      </c>
      <c r="K142" s="4">
        <v>41</v>
      </c>
      <c r="L142" s="4">
        <v>5</v>
      </c>
      <c r="M142" s="4">
        <v>1873</v>
      </c>
      <c r="N142" s="4">
        <v>3</v>
      </c>
      <c r="O142" s="17">
        <v>195787.48800000001</v>
      </c>
    </row>
    <row r="143" spans="1:15" x14ac:dyDescent="0.2">
      <c r="A143" s="2" t="s">
        <v>103</v>
      </c>
      <c r="B143" s="2" t="str">
        <f t="shared" si="9"/>
        <v>35</v>
      </c>
      <c r="C143" s="2">
        <v>35042</v>
      </c>
      <c r="D143" s="2" t="s">
        <v>146</v>
      </c>
      <c r="E143" s="4">
        <v>821</v>
      </c>
      <c r="F143" s="4">
        <v>0</v>
      </c>
      <c r="G143" s="4">
        <v>39</v>
      </c>
      <c r="H143" s="4">
        <v>108</v>
      </c>
      <c r="I143" s="4">
        <v>17</v>
      </c>
      <c r="J143" s="4">
        <v>0</v>
      </c>
      <c r="K143" s="4">
        <v>5000</v>
      </c>
      <c r="L143" s="4">
        <v>0</v>
      </c>
      <c r="M143" s="4">
        <v>470</v>
      </c>
      <c r="N143" s="4">
        <v>156</v>
      </c>
      <c r="O143" s="17">
        <v>53955.200000000004</v>
      </c>
    </row>
    <row r="144" spans="1:15" x14ac:dyDescent="0.2">
      <c r="A144" s="2" t="s">
        <v>103</v>
      </c>
      <c r="B144" s="2" t="str">
        <f t="shared" si="9"/>
        <v>35</v>
      </c>
      <c r="C144" s="2">
        <v>35043</v>
      </c>
      <c r="D144" s="2" t="s">
        <v>147</v>
      </c>
      <c r="E144" s="4">
        <v>634</v>
      </c>
      <c r="F144" s="4">
        <v>0</v>
      </c>
      <c r="G144" s="4">
        <v>64</v>
      </c>
      <c r="H144" s="4">
        <v>0</v>
      </c>
      <c r="I144" s="4">
        <v>0</v>
      </c>
      <c r="J144" s="4">
        <v>52275</v>
      </c>
      <c r="K144" s="4">
        <v>983329</v>
      </c>
      <c r="L144" s="4">
        <v>369987</v>
      </c>
      <c r="M144" s="4">
        <v>543</v>
      </c>
      <c r="N144" s="4">
        <v>14</v>
      </c>
      <c r="O144" s="17">
        <v>693572.04799999995</v>
      </c>
    </row>
    <row r="145" spans="1:15" x14ac:dyDescent="0.2">
      <c r="A145" s="2" t="s">
        <v>103</v>
      </c>
      <c r="B145" s="2" t="str">
        <f t="shared" si="9"/>
        <v>35</v>
      </c>
      <c r="C145" s="2">
        <v>35044</v>
      </c>
      <c r="D145" s="2" t="s">
        <v>148</v>
      </c>
      <c r="E145" s="4">
        <v>1101</v>
      </c>
      <c r="F145" s="4">
        <v>0</v>
      </c>
      <c r="G145" s="4">
        <v>74</v>
      </c>
      <c r="H145" s="4">
        <v>0</v>
      </c>
      <c r="I145" s="4">
        <v>23</v>
      </c>
      <c r="J145" s="4">
        <v>28</v>
      </c>
      <c r="K145" s="4">
        <v>0</v>
      </c>
      <c r="L145" s="4">
        <v>0</v>
      </c>
      <c r="M145" s="4">
        <v>818</v>
      </c>
      <c r="N145" s="4">
        <v>27</v>
      </c>
      <c r="O145" s="17">
        <v>74674.600000000006</v>
      </c>
    </row>
    <row r="146" spans="1:15" x14ac:dyDescent="0.2">
      <c r="A146" s="2" t="s">
        <v>103</v>
      </c>
      <c r="B146" s="2" t="str">
        <f t="shared" si="9"/>
        <v>35</v>
      </c>
      <c r="C146" s="2">
        <v>35045</v>
      </c>
      <c r="D146" s="2" t="s">
        <v>149</v>
      </c>
      <c r="E146" s="4">
        <v>1223</v>
      </c>
      <c r="F146" s="4">
        <v>0</v>
      </c>
      <c r="G146" s="4">
        <v>97</v>
      </c>
      <c r="H146" s="4">
        <v>590</v>
      </c>
      <c r="I146" s="4">
        <v>0</v>
      </c>
      <c r="J146" s="4">
        <v>1395</v>
      </c>
      <c r="K146" s="4">
        <v>60</v>
      </c>
      <c r="L146" s="4">
        <v>16</v>
      </c>
      <c r="M146" s="4">
        <v>796</v>
      </c>
      <c r="N146" s="4">
        <v>253</v>
      </c>
      <c r="O146" s="17">
        <v>98228.728000000017</v>
      </c>
    </row>
    <row r="147" spans="1:15" x14ac:dyDescent="0.2">
      <c r="A147" s="2" t="s">
        <v>103</v>
      </c>
      <c r="B147" s="2" t="str">
        <f t="shared" si="9"/>
        <v>35</v>
      </c>
      <c r="C147" s="2">
        <v>35046</v>
      </c>
      <c r="D147" s="3" t="s">
        <v>372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  <c r="N147" s="4">
        <v>0</v>
      </c>
      <c r="O147" s="17">
        <v>77591.956000000006</v>
      </c>
    </row>
    <row r="148" spans="1:15" x14ac:dyDescent="0.2">
      <c r="A148" s="2" t="s">
        <v>150</v>
      </c>
      <c r="B148" s="2" t="str">
        <f t="shared" si="9"/>
        <v>36</v>
      </c>
      <c r="C148" s="2">
        <v>36001</v>
      </c>
      <c r="D148" s="2" t="s">
        <v>151</v>
      </c>
      <c r="E148" s="4">
        <v>0</v>
      </c>
      <c r="F148" s="4">
        <v>0</v>
      </c>
      <c r="G148" s="4">
        <v>23</v>
      </c>
      <c r="H148" s="4">
        <v>0</v>
      </c>
      <c r="I148" s="4">
        <v>0</v>
      </c>
      <c r="J148" s="4">
        <v>0</v>
      </c>
      <c r="K148" s="4">
        <v>10000</v>
      </c>
      <c r="L148" s="4">
        <v>0</v>
      </c>
      <c r="M148" s="4">
        <v>0</v>
      </c>
      <c r="N148" s="4">
        <v>0</v>
      </c>
      <c r="O148" s="17">
        <v>1228.5</v>
      </c>
    </row>
    <row r="149" spans="1:15" x14ac:dyDescent="0.2">
      <c r="A149" s="2" t="s">
        <v>150</v>
      </c>
      <c r="B149" s="2" t="str">
        <f t="shared" si="9"/>
        <v>36</v>
      </c>
      <c r="C149" s="2">
        <v>36002</v>
      </c>
      <c r="D149" s="2" t="s">
        <v>152</v>
      </c>
      <c r="E149" s="4">
        <v>162</v>
      </c>
      <c r="F149" s="4">
        <v>0</v>
      </c>
      <c r="G149" s="4">
        <v>3</v>
      </c>
      <c r="H149" s="4">
        <v>0</v>
      </c>
      <c r="I149" s="4">
        <v>0</v>
      </c>
      <c r="J149" s="4">
        <v>19</v>
      </c>
      <c r="K149" s="4">
        <v>80</v>
      </c>
      <c r="L149" s="4">
        <v>10</v>
      </c>
      <c r="M149" s="4">
        <v>232</v>
      </c>
      <c r="N149" s="4">
        <v>0</v>
      </c>
      <c r="O149" s="17">
        <v>12727.520000000002</v>
      </c>
    </row>
    <row r="150" spans="1:15" x14ac:dyDescent="0.2">
      <c r="A150" s="2" t="s">
        <v>150</v>
      </c>
      <c r="B150" s="2" t="str">
        <f t="shared" si="9"/>
        <v>36</v>
      </c>
      <c r="C150" s="2">
        <v>36003</v>
      </c>
      <c r="D150" s="2" t="s">
        <v>153</v>
      </c>
      <c r="E150" s="4">
        <v>426</v>
      </c>
      <c r="F150" s="4">
        <v>0</v>
      </c>
      <c r="G150" s="4">
        <v>18</v>
      </c>
      <c r="H150" s="4">
        <v>0</v>
      </c>
      <c r="I150" s="4">
        <v>0</v>
      </c>
      <c r="J150" s="4">
        <v>11904</v>
      </c>
      <c r="K150" s="4">
        <v>89590</v>
      </c>
      <c r="L150" s="4">
        <v>0</v>
      </c>
      <c r="M150" s="4">
        <v>669</v>
      </c>
      <c r="N150" s="4">
        <v>0</v>
      </c>
      <c r="O150" s="17">
        <v>164836.62</v>
      </c>
    </row>
    <row r="151" spans="1:15" x14ac:dyDescent="0.2">
      <c r="A151" s="2" t="s">
        <v>150</v>
      </c>
      <c r="B151" s="2" t="str">
        <f t="shared" si="9"/>
        <v>36</v>
      </c>
      <c r="C151" s="2">
        <v>36004</v>
      </c>
      <c r="D151" s="2" t="s">
        <v>154</v>
      </c>
      <c r="E151" s="4">
        <v>0</v>
      </c>
      <c r="F151" s="4">
        <v>0</v>
      </c>
      <c r="G151" s="4">
        <v>5</v>
      </c>
      <c r="H151" s="4">
        <v>20</v>
      </c>
      <c r="I151" s="4">
        <v>0</v>
      </c>
      <c r="J151" s="4">
        <v>2676</v>
      </c>
      <c r="K151" s="4">
        <v>430</v>
      </c>
      <c r="L151" s="4">
        <v>0</v>
      </c>
      <c r="M151" s="4">
        <v>0</v>
      </c>
      <c r="N151" s="4">
        <v>0</v>
      </c>
      <c r="O151" s="17">
        <v>28039.439999999999</v>
      </c>
    </row>
    <row r="152" spans="1:15" x14ac:dyDescent="0.2">
      <c r="A152" s="2" t="s">
        <v>150</v>
      </c>
      <c r="B152" s="2" t="str">
        <f t="shared" si="9"/>
        <v>36</v>
      </c>
      <c r="C152" s="2">
        <v>36005</v>
      </c>
      <c r="D152" s="2" t="s">
        <v>155</v>
      </c>
      <c r="E152" s="4">
        <v>2274</v>
      </c>
      <c r="F152" s="4">
        <v>0</v>
      </c>
      <c r="G152" s="4">
        <v>125</v>
      </c>
      <c r="H152" s="4">
        <v>0</v>
      </c>
      <c r="I152" s="4">
        <v>0</v>
      </c>
      <c r="J152" s="4">
        <v>10819</v>
      </c>
      <c r="K152" s="4">
        <v>70970</v>
      </c>
      <c r="L152" s="4">
        <v>0</v>
      </c>
      <c r="M152" s="4">
        <v>1851</v>
      </c>
      <c r="N152" s="4">
        <v>0</v>
      </c>
      <c r="O152" s="17">
        <v>273526.76</v>
      </c>
    </row>
    <row r="153" spans="1:15" x14ac:dyDescent="0.2">
      <c r="A153" s="2" t="s">
        <v>156</v>
      </c>
      <c r="B153" s="2" t="str">
        <f t="shared" si="9"/>
        <v>36</v>
      </c>
      <c r="C153" s="2">
        <v>36006</v>
      </c>
      <c r="D153" s="2" t="s">
        <v>157</v>
      </c>
      <c r="E153" s="4">
        <v>2990</v>
      </c>
      <c r="F153" s="4">
        <v>0</v>
      </c>
      <c r="G153" s="4">
        <v>57</v>
      </c>
      <c r="H153" s="4">
        <v>0</v>
      </c>
      <c r="I153" s="4">
        <v>14</v>
      </c>
      <c r="J153" s="4">
        <v>41000</v>
      </c>
      <c r="K153" s="4">
        <v>214</v>
      </c>
      <c r="L153" s="4">
        <v>0</v>
      </c>
      <c r="M153" s="4">
        <v>2764</v>
      </c>
      <c r="N153" s="4">
        <v>12</v>
      </c>
      <c r="O153" s="17">
        <v>633934.39200000011</v>
      </c>
    </row>
    <row r="154" spans="1:15" x14ac:dyDescent="0.2">
      <c r="A154" s="2" t="s">
        <v>156</v>
      </c>
      <c r="B154" s="2" t="str">
        <f t="shared" si="9"/>
        <v>36</v>
      </c>
      <c r="C154" s="2">
        <v>36007</v>
      </c>
      <c r="D154" s="2" t="s">
        <v>158</v>
      </c>
      <c r="E154" s="4">
        <v>961</v>
      </c>
      <c r="F154" s="4">
        <v>0</v>
      </c>
      <c r="G154" s="4">
        <v>6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972</v>
      </c>
      <c r="N154" s="4">
        <v>0</v>
      </c>
      <c r="O154" s="17">
        <v>67750.8</v>
      </c>
    </row>
    <row r="155" spans="1:15" x14ac:dyDescent="0.2">
      <c r="A155" s="2" t="s">
        <v>156</v>
      </c>
      <c r="B155" s="2" t="str">
        <f t="shared" si="9"/>
        <v>36</v>
      </c>
      <c r="C155" s="2">
        <v>36008</v>
      </c>
      <c r="D155" s="2" t="s">
        <v>159</v>
      </c>
      <c r="E155" s="4">
        <v>1457</v>
      </c>
      <c r="F155" s="4">
        <v>0</v>
      </c>
      <c r="G155" s="4">
        <v>135</v>
      </c>
      <c r="H155" s="4">
        <v>98</v>
      </c>
      <c r="I155" s="4">
        <v>25</v>
      </c>
      <c r="J155" s="4">
        <v>4335</v>
      </c>
      <c r="K155" s="4">
        <v>145195</v>
      </c>
      <c r="L155" s="4">
        <v>1008</v>
      </c>
      <c r="M155" s="4">
        <v>2162</v>
      </c>
      <c r="N155" s="4">
        <v>22</v>
      </c>
      <c r="O155" s="17">
        <v>172843.03399999999</v>
      </c>
    </row>
    <row r="156" spans="1:15" x14ac:dyDescent="0.2">
      <c r="A156" s="2" t="s">
        <v>150</v>
      </c>
      <c r="B156" s="2" t="str">
        <f t="shared" si="9"/>
        <v>36</v>
      </c>
      <c r="C156" s="2">
        <v>36009</v>
      </c>
      <c r="D156" s="2" t="s">
        <v>160</v>
      </c>
      <c r="E156" s="4">
        <v>310</v>
      </c>
      <c r="F156" s="4">
        <v>0</v>
      </c>
      <c r="G156" s="4">
        <v>15</v>
      </c>
      <c r="H156" s="4">
        <v>0</v>
      </c>
      <c r="I156" s="4">
        <v>0</v>
      </c>
      <c r="J156" s="4">
        <v>1206</v>
      </c>
      <c r="K156" s="4">
        <v>15</v>
      </c>
      <c r="L156" s="4">
        <v>10</v>
      </c>
      <c r="M156" s="4">
        <v>411</v>
      </c>
      <c r="N156" s="4">
        <v>0</v>
      </c>
      <c r="O156" s="17">
        <v>36174.450000000004</v>
      </c>
    </row>
    <row r="157" spans="1:15" x14ac:dyDescent="0.2">
      <c r="A157" s="2" t="s">
        <v>150</v>
      </c>
      <c r="B157" s="2" t="str">
        <f t="shared" si="9"/>
        <v>36</v>
      </c>
      <c r="C157" s="2">
        <v>36010</v>
      </c>
      <c r="D157" s="2" t="s">
        <v>161</v>
      </c>
      <c r="E157" s="4">
        <v>421</v>
      </c>
      <c r="F157" s="4">
        <v>0</v>
      </c>
      <c r="G157" s="4">
        <v>26</v>
      </c>
      <c r="H157" s="4">
        <v>0</v>
      </c>
      <c r="I157" s="4">
        <v>35</v>
      </c>
      <c r="J157" s="4">
        <v>3312</v>
      </c>
      <c r="K157" s="4">
        <v>29195</v>
      </c>
      <c r="L157" s="4">
        <v>20</v>
      </c>
      <c r="M157" s="4">
        <v>803</v>
      </c>
      <c r="N157" s="4">
        <v>3</v>
      </c>
      <c r="O157" s="17">
        <v>72793.37</v>
      </c>
    </row>
    <row r="158" spans="1:15" x14ac:dyDescent="0.2">
      <c r="A158" s="2" t="s">
        <v>3</v>
      </c>
      <c r="B158" s="2" t="str">
        <f t="shared" si="9"/>
        <v>36</v>
      </c>
      <c r="C158" s="2">
        <v>36011</v>
      </c>
      <c r="D158" s="2" t="s">
        <v>162</v>
      </c>
      <c r="E158" s="4">
        <v>774</v>
      </c>
      <c r="F158" s="4">
        <v>0</v>
      </c>
      <c r="G158" s="4">
        <v>127</v>
      </c>
      <c r="H158" s="4">
        <v>0</v>
      </c>
      <c r="I158" s="4">
        <v>0</v>
      </c>
      <c r="J158" s="4">
        <v>19</v>
      </c>
      <c r="K158" s="4">
        <v>30</v>
      </c>
      <c r="L158" s="4">
        <v>26</v>
      </c>
      <c r="M158" s="4">
        <v>526</v>
      </c>
      <c r="N158" s="4">
        <v>0</v>
      </c>
      <c r="O158" s="17">
        <v>53144.468000000001</v>
      </c>
    </row>
    <row r="159" spans="1:15" x14ac:dyDescent="0.2">
      <c r="A159" s="2" t="s">
        <v>163</v>
      </c>
      <c r="B159" s="2" t="str">
        <f t="shared" si="9"/>
        <v>36</v>
      </c>
      <c r="C159" s="2">
        <v>36012</v>
      </c>
      <c r="D159" s="2" t="s">
        <v>164</v>
      </c>
      <c r="E159" s="4">
        <v>88</v>
      </c>
      <c r="F159" s="4">
        <v>0</v>
      </c>
      <c r="G159" s="4">
        <v>16</v>
      </c>
      <c r="H159" s="4">
        <v>200</v>
      </c>
      <c r="I159" s="4">
        <v>0</v>
      </c>
      <c r="J159" s="4">
        <v>13306</v>
      </c>
      <c r="K159" s="4">
        <v>529</v>
      </c>
      <c r="L159" s="4">
        <v>22</v>
      </c>
      <c r="M159" s="4">
        <v>177</v>
      </c>
      <c r="N159" s="4">
        <v>30</v>
      </c>
      <c r="O159" s="17">
        <v>147122.37800000003</v>
      </c>
    </row>
    <row r="160" spans="1:15" x14ac:dyDescent="0.2">
      <c r="A160" s="2" t="s">
        <v>156</v>
      </c>
      <c r="B160" s="2" t="str">
        <f t="shared" si="9"/>
        <v>36</v>
      </c>
      <c r="C160" s="2">
        <v>36013</v>
      </c>
      <c r="D160" s="2" t="s">
        <v>165</v>
      </c>
      <c r="E160" s="4">
        <v>100</v>
      </c>
      <c r="F160" s="4">
        <v>0</v>
      </c>
      <c r="G160" s="4">
        <v>25</v>
      </c>
      <c r="H160" s="4">
        <v>0</v>
      </c>
      <c r="I160" s="4">
        <v>60</v>
      </c>
      <c r="J160" s="4">
        <v>0</v>
      </c>
      <c r="K160" s="4">
        <v>0</v>
      </c>
      <c r="L160" s="4">
        <v>0</v>
      </c>
      <c r="M160" s="4">
        <v>112</v>
      </c>
      <c r="N160" s="4">
        <v>140</v>
      </c>
      <c r="O160" s="17">
        <v>7954.7</v>
      </c>
    </row>
    <row r="161" spans="1:15" x14ac:dyDescent="0.2">
      <c r="A161" s="2" t="s">
        <v>3</v>
      </c>
      <c r="B161" s="2" t="str">
        <f t="shared" si="9"/>
        <v>36</v>
      </c>
      <c r="C161" s="2">
        <v>36014</v>
      </c>
      <c r="D161" s="2" t="s">
        <v>166</v>
      </c>
      <c r="E161" s="4">
        <v>169</v>
      </c>
      <c r="F161" s="4">
        <v>0</v>
      </c>
      <c r="G161" s="4">
        <v>57</v>
      </c>
      <c r="H161" s="4">
        <v>401</v>
      </c>
      <c r="I161" s="4">
        <v>30</v>
      </c>
      <c r="J161" s="4">
        <v>16</v>
      </c>
      <c r="K161" s="4">
        <v>288</v>
      </c>
      <c r="L161" s="4">
        <v>82</v>
      </c>
      <c r="M161" s="4">
        <v>277</v>
      </c>
      <c r="N161" s="4">
        <v>227</v>
      </c>
      <c r="O161" s="17">
        <v>16753.36</v>
      </c>
    </row>
    <row r="162" spans="1:15" x14ac:dyDescent="0.2">
      <c r="A162" s="2" t="s">
        <v>156</v>
      </c>
      <c r="B162" s="2" t="str">
        <f t="shared" si="9"/>
        <v>36</v>
      </c>
      <c r="C162" s="2">
        <v>36015</v>
      </c>
      <c r="D162" s="2" t="s">
        <v>167</v>
      </c>
      <c r="E162" s="4">
        <v>2252</v>
      </c>
      <c r="F162" s="4">
        <v>0</v>
      </c>
      <c r="G162" s="4">
        <v>48</v>
      </c>
      <c r="H162" s="4">
        <v>0</v>
      </c>
      <c r="I162" s="4">
        <v>2</v>
      </c>
      <c r="J162" s="4">
        <v>101949</v>
      </c>
      <c r="K162" s="4">
        <v>45510</v>
      </c>
      <c r="L162" s="4">
        <v>62</v>
      </c>
      <c r="M162" s="4">
        <v>2178</v>
      </c>
      <c r="N162" s="4">
        <v>0</v>
      </c>
      <c r="O162" s="17">
        <v>1221698.8159999999</v>
      </c>
    </row>
    <row r="163" spans="1:15" x14ac:dyDescent="0.2">
      <c r="A163" s="2" t="s">
        <v>156</v>
      </c>
      <c r="B163" s="2" t="str">
        <f t="shared" si="9"/>
        <v>36</v>
      </c>
      <c r="C163" s="2">
        <v>36016</v>
      </c>
      <c r="D163" s="2" t="s">
        <v>168</v>
      </c>
      <c r="E163" s="4">
        <v>270</v>
      </c>
      <c r="F163" s="4">
        <v>0</v>
      </c>
      <c r="G163" s="4">
        <v>49</v>
      </c>
      <c r="H163" s="4">
        <v>0</v>
      </c>
      <c r="I163" s="4">
        <v>185</v>
      </c>
      <c r="J163" s="4">
        <v>200</v>
      </c>
      <c r="K163" s="4">
        <v>0</v>
      </c>
      <c r="L163" s="4">
        <v>0</v>
      </c>
      <c r="M163" s="4">
        <v>396</v>
      </c>
      <c r="N163" s="4">
        <v>0</v>
      </c>
      <c r="O163" s="17">
        <v>24195.600000000002</v>
      </c>
    </row>
    <row r="164" spans="1:15" x14ac:dyDescent="0.2">
      <c r="A164" s="2" t="s">
        <v>156</v>
      </c>
      <c r="B164" s="2" t="str">
        <f t="shared" si="9"/>
        <v>36</v>
      </c>
      <c r="C164" s="2">
        <v>36017</v>
      </c>
      <c r="D164" s="2" t="s">
        <v>169</v>
      </c>
      <c r="E164" s="4">
        <v>771</v>
      </c>
      <c r="F164" s="4">
        <v>0</v>
      </c>
      <c r="G164" s="4">
        <v>52</v>
      </c>
      <c r="H164" s="4">
        <v>31</v>
      </c>
      <c r="I164" s="4">
        <v>165</v>
      </c>
      <c r="J164" s="4">
        <v>462</v>
      </c>
      <c r="K164" s="4">
        <v>24224</v>
      </c>
      <c r="L164" s="4">
        <v>65</v>
      </c>
      <c r="M164" s="4">
        <v>774</v>
      </c>
      <c r="N164" s="4">
        <v>84</v>
      </c>
      <c r="O164" s="17">
        <v>62328.94200000001</v>
      </c>
    </row>
    <row r="165" spans="1:15" x14ac:dyDescent="0.2">
      <c r="A165" s="2" t="s">
        <v>156</v>
      </c>
      <c r="B165" s="2" t="str">
        <f t="shared" ref="B165:B196" si="10">LEFT(C165,2)</f>
        <v>36</v>
      </c>
      <c r="C165" s="2">
        <v>36018</v>
      </c>
      <c r="D165" s="2" t="s">
        <v>170</v>
      </c>
      <c r="E165" s="4">
        <v>604</v>
      </c>
      <c r="F165" s="4">
        <v>0</v>
      </c>
      <c r="G165" s="4">
        <v>93</v>
      </c>
      <c r="H165" s="4">
        <v>380</v>
      </c>
      <c r="I165" s="4">
        <v>1</v>
      </c>
      <c r="J165" s="4">
        <v>665</v>
      </c>
      <c r="K165" s="4">
        <v>32</v>
      </c>
      <c r="L165" s="4">
        <v>20</v>
      </c>
      <c r="M165" s="4">
        <v>619</v>
      </c>
      <c r="N165" s="4">
        <v>38</v>
      </c>
      <c r="O165" s="17">
        <v>52901.055999999997</v>
      </c>
    </row>
    <row r="166" spans="1:15" x14ac:dyDescent="0.2">
      <c r="A166" s="2" t="s">
        <v>156</v>
      </c>
      <c r="B166" s="2" t="str">
        <f t="shared" si="10"/>
        <v>36</v>
      </c>
      <c r="C166" s="2">
        <v>36019</v>
      </c>
      <c r="D166" s="2" t="s">
        <v>171</v>
      </c>
      <c r="E166" s="4">
        <v>656</v>
      </c>
      <c r="F166" s="4">
        <v>0</v>
      </c>
      <c r="G166" s="4">
        <v>32</v>
      </c>
      <c r="H166" s="4">
        <v>80</v>
      </c>
      <c r="I166" s="4">
        <v>0</v>
      </c>
      <c r="J166" s="4">
        <v>2442</v>
      </c>
      <c r="K166" s="4">
        <v>3090</v>
      </c>
      <c r="L166" s="4">
        <v>3425</v>
      </c>
      <c r="M166" s="4">
        <v>866</v>
      </c>
      <c r="N166" s="4">
        <v>0</v>
      </c>
      <c r="O166" s="17">
        <v>76168.17</v>
      </c>
    </row>
    <row r="167" spans="1:15" x14ac:dyDescent="0.2">
      <c r="A167" s="2" t="s">
        <v>156</v>
      </c>
      <c r="B167" s="2" t="str">
        <f t="shared" si="10"/>
        <v>36</v>
      </c>
      <c r="C167" s="2">
        <v>36020</v>
      </c>
      <c r="D167" s="2" t="s">
        <v>172</v>
      </c>
      <c r="E167" s="4">
        <v>962</v>
      </c>
      <c r="F167" s="4">
        <v>0</v>
      </c>
      <c r="G167" s="4">
        <v>38</v>
      </c>
      <c r="H167" s="4">
        <v>0</v>
      </c>
      <c r="I167" s="4">
        <v>111</v>
      </c>
      <c r="J167" s="4">
        <v>1890</v>
      </c>
      <c r="K167" s="4">
        <v>250</v>
      </c>
      <c r="L167" s="4">
        <v>0</v>
      </c>
      <c r="M167" s="4">
        <v>1105</v>
      </c>
      <c r="N167" s="4">
        <v>120</v>
      </c>
      <c r="O167" s="17">
        <v>90480</v>
      </c>
    </row>
    <row r="168" spans="1:15" x14ac:dyDescent="0.2">
      <c r="A168" s="2" t="s">
        <v>150</v>
      </c>
      <c r="B168" s="2" t="str">
        <f t="shared" si="10"/>
        <v>36</v>
      </c>
      <c r="C168" s="2">
        <v>36021</v>
      </c>
      <c r="D168" s="2" t="s">
        <v>173</v>
      </c>
      <c r="E168" s="4">
        <v>418</v>
      </c>
      <c r="F168" s="4">
        <v>0</v>
      </c>
      <c r="G168" s="4">
        <v>1</v>
      </c>
      <c r="H168" s="4">
        <v>0</v>
      </c>
      <c r="I168" s="4">
        <v>0</v>
      </c>
      <c r="J168" s="4">
        <v>1484</v>
      </c>
      <c r="K168" s="4">
        <v>0</v>
      </c>
      <c r="L168" s="4">
        <v>0</v>
      </c>
      <c r="M168" s="4">
        <v>516</v>
      </c>
      <c r="N168" s="4">
        <v>0</v>
      </c>
      <c r="O168" s="17">
        <v>46325.5</v>
      </c>
    </row>
    <row r="169" spans="1:15" x14ac:dyDescent="0.2">
      <c r="A169" s="2" t="s">
        <v>150</v>
      </c>
      <c r="B169" s="2" t="str">
        <f t="shared" si="10"/>
        <v>36</v>
      </c>
      <c r="C169" s="2">
        <v>36022</v>
      </c>
      <c r="D169" s="2" t="s">
        <v>174</v>
      </c>
      <c r="E169" s="4">
        <v>1344</v>
      </c>
      <c r="F169" s="4">
        <v>29</v>
      </c>
      <c r="G169" s="4">
        <v>62</v>
      </c>
      <c r="H169" s="4">
        <v>0</v>
      </c>
      <c r="I169" s="4">
        <v>37</v>
      </c>
      <c r="J169" s="4">
        <v>29156</v>
      </c>
      <c r="K169" s="4">
        <v>170140</v>
      </c>
      <c r="L169" s="4">
        <v>4800</v>
      </c>
      <c r="M169" s="4">
        <v>1711</v>
      </c>
      <c r="N169" s="4">
        <v>53</v>
      </c>
      <c r="O169" s="17">
        <v>419851.12000000005</v>
      </c>
    </row>
    <row r="170" spans="1:15" x14ac:dyDescent="0.2">
      <c r="A170" s="2" t="s">
        <v>156</v>
      </c>
      <c r="B170" s="2" t="str">
        <f t="shared" si="10"/>
        <v>36</v>
      </c>
      <c r="C170" s="2">
        <v>36023</v>
      </c>
      <c r="D170" s="2" t="s">
        <v>175</v>
      </c>
      <c r="E170" s="4">
        <v>3446</v>
      </c>
      <c r="F170" s="4">
        <v>2</v>
      </c>
      <c r="G170" s="4">
        <v>124</v>
      </c>
      <c r="H170" s="4">
        <v>379</v>
      </c>
      <c r="I170" s="4">
        <v>148</v>
      </c>
      <c r="J170" s="4">
        <v>13253</v>
      </c>
      <c r="K170" s="4">
        <v>160</v>
      </c>
      <c r="L170" s="4">
        <v>0</v>
      </c>
      <c r="M170" s="4">
        <v>6403</v>
      </c>
      <c r="N170" s="4">
        <v>196</v>
      </c>
      <c r="O170" s="17">
        <v>430334.57999999996</v>
      </c>
    </row>
    <row r="171" spans="1:15" x14ac:dyDescent="0.2">
      <c r="A171" s="2" t="s">
        <v>156</v>
      </c>
      <c r="B171" s="2" t="str">
        <f t="shared" si="10"/>
        <v>36</v>
      </c>
      <c r="C171" s="2">
        <v>36024</v>
      </c>
      <c r="D171" s="2" t="s">
        <v>176</v>
      </c>
      <c r="E171" s="4">
        <v>501</v>
      </c>
      <c r="F171" s="4">
        <v>0</v>
      </c>
      <c r="G171" s="4">
        <v>22</v>
      </c>
      <c r="H171" s="4">
        <v>0</v>
      </c>
      <c r="I171" s="4">
        <v>2</v>
      </c>
      <c r="J171" s="4">
        <v>1112</v>
      </c>
      <c r="K171" s="4">
        <v>138</v>
      </c>
      <c r="L171" s="4">
        <v>32</v>
      </c>
      <c r="M171" s="4">
        <v>350</v>
      </c>
      <c r="N171" s="4">
        <v>0</v>
      </c>
      <c r="O171" s="17">
        <v>44824.259999999995</v>
      </c>
    </row>
    <row r="172" spans="1:15" x14ac:dyDescent="0.2">
      <c r="A172" s="2" t="s">
        <v>156</v>
      </c>
      <c r="B172" s="2" t="str">
        <f t="shared" si="10"/>
        <v>36</v>
      </c>
      <c r="C172" s="2">
        <v>36025</v>
      </c>
      <c r="D172" s="2" t="s">
        <v>177</v>
      </c>
      <c r="E172" s="4">
        <v>455</v>
      </c>
      <c r="F172" s="4">
        <v>0</v>
      </c>
      <c r="G172" s="4">
        <v>27</v>
      </c>
      <c r="H172" s="4">
        <v>0</v>
      </c>
      <c r="I172" s="4">
        <v>50</v>
      </c>
      <c r="J172" s="4">
        <v>0</v>
      </c>
      <c r="K172" s="4">
        <v>0</v>
      </c>
      <c r="L172" s="4">
        <v>0</v>
      </c>
      <c r="M172" s="4">
        <v>391</v>
      </c>
      <c r="N172" s="4">
        <v>0</v>
      </c>
      <c r="O172" s="17">
        <v>31534.100000000002</v>
      </c>
    </row>
    <row r="173" spans="1:15" x14ac:dyDescent="0.2">
      <c r="A173" s="2" t="s">
        <v>3</v>
      </c>
      <c r="B173" s="2" t="str">
        <f t="shared" si="10"/>
        <v>36</v>
      </c>
      <c r="C173" s="2">
        <v>36026</v>
      </c>
      <c r="D173" s="2" t="s">
        <v>178</v>
      </c>
      <c r="E173" s="4">
        <v>1803</v>
      </c>
      <c r="F173" s="4">
        <v>0</v>
      </c>
      <c r="G173" s="4">
        <v>95</v>
      </c>
      <c r="H173" s="4">
        <v>0</v>
      </c>
      <c r="I173" s="4">
        <v>44</v>
      </c>
      <c r="J173" s="4">
        <v>1487</v>
      </c>
      <c r="K173" s="4">
        <v>178</v>
      </c>
      <c r="L173" s="4">
        <v>52</v>
      </c>
      <c r="M173" s="4">
        <v>1633</v>
      </c>
      <c r="N173" s="4">
        <v>63</v>
      </c>
      <c r="O173" s="17">
        <v>141392.94</v>
      </c>
    </row>
    <row r="174" spans="1:15" x14ac:dyDescent="0.2">
      <c r="A174" s="2" t="s">
        <v>163</v>
      </c>
      <c r="B174" s="2" t="str">
        <f t="shared" si="10"/>
        <v>36</v>
      </c>
      <c r="C174" s="2">
        <v>36027</v>
      </c>
      <c r="D174" s="2" t="s">
        <v>179</v>
      </c>
      <c r="E174" s="4">
        <v>273</v>
      </c>
      <c r="F174" s="4">
        <v>0</v>
      </c>
      <c r="G174" s="4">
        <v>71</v>
      </c>
      <c r="H174" s="4">
        <v>0</v>
      </c>
      <c r="I174" s="4">
        <v>8</v>
      </c>
      <c r="J174" s="4">
        <v>1757</v>
      </c>
      <c r="K174" s="4">
        <v>33257</v>
      </c>
      <c r="L174" s="4">
        <v>57</v>
      </c>
      <c r="M174" s="4">
        <v>296</v>
      </c>
      <c r="N174" s="4">
        <v>5</v>
      </c>
      <c r="O174" s="17">
        <v>41796.091999999997</v>
      </c>
    </row>
    <row r="175" spans="1:15" x14ac:dyDescent="0.2">
      <c r="A175" s="2" t="s">
        <v>150</v>
      </c>
      <c r="B175" s="2" t="str">
        <f t="shared" si="10"/>
        <v>36</v>
      </c>
      <c r="C175" s="2">
        <v>36028</v>
      </c>
      <c r="D175" s="2" t="s">
        <v>180</v>
      </c>
      <c r="E175" s="4">
        <v>942</v>
      </c>
      <c r="F175" s="4">
        <v>0</v>
      </c>
      <c r="G175" s="4">
        <v>20</v>
      </c>
      <c r="H175" s="4">
        <v>0</v>
      </c>
      <c r="I175" s="4">
        <v>0</v>
      </c>
      <c r="J175" s="4">
        <v>1644</v>
      </c>
      <c r="K175" s="4">
        <v>59060</v>
      </c>
      <c r="L175" s="4">
        <v>0</v>
      </c>
      <c r="M175" s="4">
        <v>1542</v>
      </c>
      <c r="N175" s="4">
        <v>0</v>
      </c>
      <c r="O175" s="17">
        <v>97582.680000000008</v>
      </c>
    </row>
    <row r="176" spans="1:15" x14ac:dyDescent="0.2">
      <c r="A176" s="2" t="s">
        <v>156</v>
      </c>
      <c r="B176" s="2" t="str">
        <f t="shared" si="10"/>
        <v>36</v>
      </c>
      <c r="C176" s="2">
        <v>36029</v>
      </c>
      <c r="D176" s="2" t="s">
        <v>181</v>
      </c>
      <c r="E176" s="4">
        <v>1126</v>
      </c>
      <c r="F176" s="4">
        <v>1</v>
      </c>
      <c r="G176" s="4">
        <v>37</v>
      </c>
      <c r="H176" s="4">
        <v>0</v>
      </c>
      <c r="I176" s="4">
        <v>100</v>
      </c>
      <c r="J176" s="4">
        <v>3161</v>
      </c>
      <c r="K176" s="4">
        <v>0</v>
      </c>
      <c r="L176" s="4">
        <v>0</v>
      </c>
      <c r="M176" s="4">
        <v>809</v>
      </c>
      <c r="N176" s="4">
        <v>0</v>
      </c>
      <c r="O176" s="17">
        <v>107880.5</v>
      </c>
    </row>
    <row r="177" spans="1:15" x14ac:dyDescent="0.2">
      <c r="A177" s="2" t="s">
        <v>156</v>
      </c>
      <c r="B177" s="2" t="str">
        <f t="shared" si="10"/>
        <v>36</v>
      </c>
      <c r="C177" s="2">
        <v>36030</v>
      </c>
      <c r="D177" s="2" t="s">
        <v>182</v>
      </c>
      <c r="E177" s="4">
        <v>4804</v>
      </c>
      <c r="F177" s="4">
        <v>0</v>
      </c>
      <c r="G177" s="4">
        <v>177</v>
      </c>
      <c r="H177" s="4">
        <v>12</v>
      </c>
      <c r="I177" s="4">
        <v>30</v>
      </c>
      <c r="J177" s="4">
        <v>11913</v>
      </c>
      <c r="K177" s="4">
        <v>217</v>
      </c>
      <c r="L177" s="4">
        <v>382</v>
      </c>
      <c r="M177" s="4">
        <v>5321</v>
      </c>
      <c r="N177" s="4">
        <v>79</v>
      </c>
      <c r="O177" s="17">
        <v>472887.92200000002</v>
      </c>
    </row>
    <row r="178" spans="1:15" x14ac:dyDescent="0.2">
      <c r="A178" s="2" t="s">
        <v>156</v>
      </c>
      <c r="B178" s="2" t="str">
        <f t="shared" si="10"/>
        <v>36</v>
      </c>
      <c r="C178" s="2">
        <v>36031</v>
      </c>
      <c r="D178" s="2" t="s">
        <v>183</v>
      </c>
      <c r="E178" s="4">
        <v>160</v>
      </c>
      <c r="F178" s="4">
        <v>0</v>
      </c>
      <c r="G178" s="4">
        <v>40</v>
      </c>
      <c r="H178" s="4">
        <v>0</v>
      </c>
      <c r="I178" s="4">
        <v>35</v>
      </c>
      <c r="J178" s="4">
        <v>321</v>
      </c>
      <c r="K178" s="4">
        <v>64</v>
      </c>
      <c r="L178" s="4">
        <v>3</v>
      </c>
      <c r="M178" s="4">
        <v>197</v>
      </c>
      <c r="N178" s="4">
        <v>10</v>
      </c>
      <c r="O178" s="17">
        <v>15991.326000000001</v>
      </c>
    </row>
    <row r="179" spans="1:15" x14ac:dyDescent="0.2">
      <c r="A179" s="2" t="s">
        <v>156</v>
      </c>
      <c r="B179" s="2" t="str">
        <f t="shared" si="10"/>
        <v>36</v>
      </c>
      <c r="C179" s="2">
        <v>36032</v>
      </c>
      <c r="D179" s="2" t="s">
        <v>184</v>
      </c>
      <c r="E179" s="4">
        <v>1112</v>
      </c>
      <c r="F179" s="4">
        <v>0</v>
      </c>
      <c r="G179" s="4">
        <v>65</v>
      </c>
      <c r="H179" s="4">
        <v>5</v>
      </c>
      <c r="I179" s="4">
        <v>0</v>
      </c>
      <c r="J179" s="4">
        <v>2372</v>
      </c>
      <c r="K179" s="4">
        <v>27</v>
      </c>
      <c r="L179" s="4">
        <v>0</v>
      </c>
      <c r="M179" s="4">
        <v>769</v>
      </c>
      <c r="N179" s="4">
        <v>22</v>
      </c>
      <c r="O179" s="17">
        <v>98698.106</v>
      </c>
    </row>
    <row r="180" spans="1:15" x14ac:dyDescent="0.2">
      <c r="A180" s="2" t="s">
        <v>156</v>
      </c>
      <c r="B180" s="2" t="str">
        <f t="shared" si="10"/>
        <v>36</v>
      </c>
      <c r="C180" s="2">
        <v>36033</v>
      </c>
      <c r="D180" s="2" t="s">
        <v>185</v>
      </c>
      <c r="E180" s="4">
        <v>1527</v>
      </c>
      <c r="F180" s="4">
        <v>0</v>
      </c>
      <c r="G180" s="4">
        <v>37</v>
      </c>
      <c r="H180" s="4">
        <v>0</v>
      </c>
      <c r="I180" s="4">
        <v>70</v>
      </c>
      <c r="J180" s="4">
        <v>440</v>
      </c>
      <c r="K180" s="4">
        <v>6050</v>
      </c>
      <c r="L180" s="4">
        <v>20</v>
      </c>
      <c r="M180" s="4">
        <v>1395</v>
      </c>
      <c r="N180" s="4">
        <v>123</v>
      </c>
      <c r="O180" s="17">
        <v>111158.06</v>
      </c>
    </row>
    <row r="181" spans="1:15" x14ac:dyDescent="0.2">
      <c r="A181" s="2" t="s">
        <v>163</v>
      </c>
      <c r="B181" s="2" t="str">
        <f t="shared" si="10"/>
        <v>36</v>
      </c>
      <c r="C181" s="2">
        <v>36034</v>
      </c>
      <c r="D181" s="2" t="s">
        <v>186</v>
      </c>
      <c r="E181" s="4">
        <v>0</v>
      </c>
      <c r="F181" s="4">
        <v>0</v>
      </c>
      <c r="G181" s="4">
        <v>9</v>
      </c>
      <c r="H181" s="4">
        <v>0</v>
      </c>
      <c r="I181" s="4">
        <v>0</v>
      </c>
      <c r="J181" s="4">
        <v>6514</v>
      </c>
      <c r="K181" s="4">
        <v>50</v>
      </c>
      <c r="L181" s="4">
        <v>0</v>
      </c>
      <c r="M181" s="4">
        <v>0</v>
      </c>
      <c r="N181" s="4">
        <v>0</v>
      </c>
      <c r="O181" s="17">
        <v>67925</v>
      </c>
    </row>
    <row r="182" spans="1:15" x14ac:dyDescent="0.2">
      <c r="A182" s="2" t="s">
        <v>3</v>
      </c>
      <c r="B182" s="2" t="str">
        <f t="shared" si="10"/>
        <v>36</v>
      </c>
      <c r="C182" s="2">
        <v>36035</v>
      </c>
      <c r="D182" s="2" t="s">
        <v>187</v>
      </c>
      <c r="E182" s="4">
        <v>71</v>
      </c>
      <c r="F182" s="4">
        <v>0</v>
      </c>
      <c r="G182" s="4">
        <v>88</v>
      </c>
      <c r="H182" s="4">
        <v>480</v>
      </c>
      <c r="I182" s="4">
        <v>14</v>
      </c>
      <c r="J182" s="4">
        <v>0</v>
      </c>
      <c r="K182" s="4">
        <v>65</v>
      </c>
      <c r="L182" s="4">
        <v>68</v>
      </c>
      <c r="M182" s="4">
        <v>79</v>
      </c>
      <c r="N182" s="4">
        <v>148</v>
      </c>
      <c r="O182" s="17">
        <v>8917.9740000000002</v>
      </c>
    </row>
    <row r="183" spans="1:15" x14ac:dyDescent="0.2">
      <c r="A183" s="2" t="s">
        <v>156</v>
      </c>
      <c r="B183" s="2" t="str">
        <f t="shared" si="10"/>
        <v>36</v>
      </c>
      <c r="C183" s="2">
        <v>36036</v>
      </c>
      <c r="D183" s="2" t="s">
        <v>188</v>
      </c>
      <c r="E183" s="4">
        <v>777</v>
      </c>
      <c r="F183" s="4">
        <v>0</v>
      </c>
      <c r="G183" s="4">
        <v>15</v>
      </c>
      <c r="H183" s="4">
        <v>0</v>
      </c>
      <c r="I183" s="4">
        <v>7</v>
      </c>
      <c r="J183" s="4">
        <v>25</v>
      </c>
      <c r="K183" s="4">
        <v>27930</v>
      </c>
      <c r="L183" s="4">
        <v>55</v>
      </c>
      <c r="M183" s="4">
        <v>926</v>
      </c>
      <c r="N183" s="4">
        <v>0</v>
      </c>
      <c r="O183" s="17">
        <v>59614.23000000001</v>
      </c>
    </row>
    <row r="184" spans="1:15" x14ac:dyDescent="0.2">
      <c r="A184" s="2" t="s">
        <v>150</v>
      </c>
      <c r="B184" s="2" t="str">
        <f t="shared" si="10"/>
        <v>36</v>
      </c>
      <c r="C184" s="2">
        <v>36037</v>
      </c>
      <c r="D184" s="2" t="s">
        <v>189</v>
      </c>
      <c r="E184" s="4">
        <v>597</v>
      </c>
      <c r="F184" s="4">
        <v>180</v>
      </c>
      <c r="G184" s="4">
        <v>80</v>
      </c>
      <c r="H184" s="4">
        <v>250</v>
      </c>
      <c r="I184" s="4">
        <v>45</v>
      </c>
      <c r="J184" s="4">
        <v>2544</v>
      </c>
      <c r="K184" s="4">
        <v>1650</v>
      </c>
      <c r="L184" s="4">
        <v>10200</v>
      </c>
      <c r="M184" s="4">
        <v>632</v>
      </c>
      <c r="N184" s="4">
        <v>20</v>
      </c>
      <c r="O184" s="17">
        <v>82284.800000000003</v>
      </c>
    </row>
    <row r="185" spans="1:15" x14ac:dyDescent="0.2">
      <c r="A185" s="2" t="s">
        <v>150</v>
      </c>
      <c r="B185" s="2" t="str">
        <f t="shared" si="10"/>
        <v>36</v>
      </c>
      <c r="C185" s="2">
        <v>36038</v>
      </c>
      <c r="D185" s="2" t="s">
        <v>190</v>
      </c>
      <c r="E185" s="4">
        <v>392</v>
      </c>
      <c r="F185" s="4">
        <v>0</v>
      </c>
      <c r="G185" s="4">
        <v>112</v>
      </c>
      <c r="H185" s="4">
        <v>0</v>
      </c>
      <c r="I185" s="4">
        <v>20</v>
      </c>
      <c r="J185" s="4">
        <v>620</v>
      </c>
      <c r="K185" s="4">
        <v>0</v>
      </c>
      <c r="L185" s="4">
        <v>0</v>
      </c>
      <c r="M185" s="4">
        <v>294</v>
      </c>
      <c r="N185" s="4">
        <v>6</v>
      </c>
      <c r="O185" s="17">
        <v>34655.4</v>
      </c>
    </row>
    <row r="186" spans="1:15" x14ac:dyDescent="0.2">
      <c r="A186" s="2" t="s">
        <v>150</v>
      </c>
      <c r="B186" s="2" t="str">
        <f t="shared" si="10"/>
        <v>36</v>
      </c>
      <c r="C186" s="2">
        <v>36039</v>
      </c>
      <c r="D186" s="2" t="s">
        <v>191</v>
      </c>
      <c r="E186" s="4">
        <v>539</v>
      </c>
      <c r="F186" s="4">
        <v>0</v>
      </c>
      <c r="G186" s="4">
        <v>9</v>
      </c>
      <c r="H186" s="4">
        <v>0</v>
      </c>
      <c r="I186" s="4">
        <v>0</v>
      </c>
      <c r="J186" s="4">
        <v>12509</v>
      </c>
      <c r="K186" s="4">
        <v>0</v>
      </c>
      <c r="L186" s="4">
        <v>0</v>
      </c>
      <c r="M186" s="4">
        <v>468</v>
      </c>
      <c r="N186" s="4">
        <v>0</v>
      </c>
      <c r="O186" s="17">
        <v>166999.30000000002</v>
      </c>
    </row>
    <row r="187" spans="1:15" x14ac:dyDescent="0.2">
      <c r="A187" s="2" t="s">
        <v>156</v>
      </c>
      <c r="B187" s="2" t="str">
        <f t="shared" si="10"/>
        <v>36</v>
      </c>
      <c r="C187" s="2">
        <v>36040</v>
      </c>
      <c r="D187" s="2" t="s">
        <v>192</v>
      </c>
      <c r="E187" s="4">
        <v>794</v>
      </c>
      <c r="F187" s="4">
        <v>0</v>
      </c>
      <c r="G187" s="4">
        <v>50</v>
      </c>
      <c r="H187" s="4">
        <v>76</v>
      </c>
      <c r="I187" s="4">
        <v>32</v>
      </c>
      <c r="J187" s="4">
        <v>15</v>
      </c>
      <c r="K187" s="4">
        <v>125</v>
      </c>
      <c r="L187" s="4">
        <v>20</v>
      </c>
      <c r="M187" s="4">
        <v>752</v>
      </c>
      <c r="N187" s="4">
        <v>0</v>
      </c>
      <c r="O187" s="17">
        <v>56563.909999999996</v>
      </c>
    </row>
    <row r="188" spans="1:15" x14ac:dyDescent="0.2">
      <c r="A188" s="2" t="s">
        <v>156</v>
      </c>
      <c r="B188" s="2" t="str">
        <f t="shared" si="10"/>
        <v>36</v>
      </c>
      <c r="C188" s="2">
        <v>36041</v>
      </c>
      <c r="D188" s="2" t="s">
        <v>193</v>
      </c>
      <c r="E188" s="4">
        <v>104</v>
      </c>
      <c r="F188" s="4">
        <v>0</v>
      </c>
      <c r="G188" s="4">
        <v>25</v>
      </c>
      <c r="H188" s="4">
        <v>0</v>
      </c>
      <c r="I188" s="4">
        <v>9</v>
      </c>
      <c r="J188" s="4">
        <v>2</v>
      </c>
      <c r="K188" s="4">
        <v>158</v>
      </c>
      <c r="L188" s="4">
        <v>54</v>
      </c>
      <c r="M188" s="4">
        <v>568</v>
      </c>
      <c r="N188" s="4">
        <v>35</v>
      </c>
      <c r="O188" s="17">
        <v>15121.235999999999</v>
      </c>
    </row>
    <row r="189" spans="1:15" x14ac:dyDescent="0.2">
      <c r="A189" s="2" t="s">
        <v>156</v>
      </c>
      <c r="B189" s="2" t="str">
        <f t="shared" si="10"/>
        <v>36</v>
      </c>
      <c r="C189" s="2">
        <v>36042</v>
      </c>
      <c r="D189" s="2" t="s">
        <v>194</v>
      </c>
      <c r="E189" s="4">
        <v>2263</v>
      </c>
      <c r="F189" s="4">
        <v>0</v>
      </c>
      <c r="G189" s="4">
        <v>98</v>
      </c>
      <c r="H189" s="4">
        <v>72</v>
      </c>
      <c r="I189" s="4">
        <v>104</v>
      </c>
      <c r="J189" s="4">
        <v>2704</v>
      </c>
      <c r="K189" s="4">
        <v>70596</v>
      </c>
      <c r="L189" s="4">
        <v>187</v>
      </c>
      <c r="M189" s="4">
        <v>2018</v>
      </c>
      <c r="N189" s="4">
        <v>182</v>
      </c>
      <c r="O189" s="17">
        <v>191246.87399999998</v>
      </c>
    </row>
    <row r="190" spans="1:15" x14ac:dyDescent="0.2">
      <c r="A190" s="2" t="s">
        <v>156</v>
      </c>
      <c r="B190" s="2" t="str">
        <f t="shared" si="10"/>
        <v>36</v>
      </c>
      <c r="C190" s="2">
        <v>36043</v>
      </c>
      <c r="D190" s="2" t="s">
        <v>195</v>
      </c>
      <c r="E190" s="4">
        <v>710</v>
      </c>
      <c r="F190" s="4">
        <v>0</v>
      </c>
      <c r="G190" s="4">
        <v>61</v>
      </c>
      <c r="H190" s="4">
        <v>12</v>
      </c>
      <c r="I190" s="4">
        <v>27</v>
      </c>
      <c r="J190" s="4">
        <v>603</v>
      </c>
      <c r="K190" s="4">
        <v>25</v>
      </c>
      <c r="L190" s="4">
        <v>0</v>
      </c>
      <c r="M190" s="4">
        <v>678</v>
      </c>
      <c r="N190" s="4">
        <v>15</v>
      </c>
      <c r="O190" s="17">
        <v>56906.85</v>
      </c>
    </row>
    <row r="191" spans="1:15" x14ac:dyDescent="0.2">
      <c r="A191" s="2" t="s">
        <v>150</v>
      </c>
      <c r="B191" s="2" t="str">
        <f t="shared" si="10"/>
        <v>36</v>
      </c>
      <c r="C191" s="2">
        <v>36044</v>
      </c>
      <c r="D191" s="2" t="s">
        <v>196</v>
      </c>
      <c r="E191" s="4">
        <v>680</v>
      </c>
      <c r="F191" s="4">
        <v>0</v>
      </c>
      <c r="G191" s="4">
        <v>26</v>
      </c>
      <c r="H191" s="4">
        <v>0</v>
      </c>
      <c r="I191" s="4">
        <v>0</v>
      </c>
      <c r="J191" s="4">
        <v>27289</v>
      </c>
      <c r="K191" s="4">
        <v>78129</v>
      </c>
      <c r="L191" s="4">
        <v>28</v>
      </c>
      <c r="M191" s="4">
        <v>569</v>
      </c>
      <c r="N191" s="4">
        <v>17</v>
      </c>
      <c r="O191" s="17">
        <v>336435.34599999996</v>
      </c>
    </row>
    <row r="192" spans="1:15" x14ac:dyDescent="0.2">
      <c r="A192" s="2" t="s">
        <v>156</v>
      </c>
      <c r="B192" s="2" t="str">
        <f t="shared" si="10"/>
        <v>36</v>
      </c>
      <c r="C192" s="2">
        <v>36045</v>
      </c>
      <c r="D192" s="2" t="s">
        <v>197</v>
      </c>
      <c r="E192" s="4">
        <v>1809</v>
      </c>
      <c r="F192" s="4">
        <v>0</v>
      </c>
      <c r="G192" s="4">
        <v>15</v>
      </c>
      <c r="H192" s="4">
        <v>5</v>
      </c>
      <c r="I192" s="4">
        <v>3</v>
      </c>
      <c r="J192" s="4">
        <v>18999</v>
      </c>
      <c r="K192" s="4">
        <v>20752</v>
      </c>
      <c r="L192" s="4">
        <v>214</v>
      </c>
      <c r="M192" s="4">
        <v>5041</v>
      </c>
      <c r="N192" s="4">
        <v>23</v>
      </c>
      <c r="O192" s="17">
        <v>376981.74799999996</v>
      </c>
    </row>
    <row r="193" spans="1:15" x14ac:dyDescent="0.2">
      <c r="A193" s="2" t="s">
        <v>156</v>
      </c>
      <c r="B193" s="2" t="str">
        <f t="shared" si="10"/>
        <v>36</v>
      </c>
      <c r="C193" s="2">
        <v>36046</v>
      </c>
      <c r="D193" s="2" t="s">
        <v>198</v>
      </c>
      <c r="E193" s="4">
        <v>104</v>
      </c>
      <c r="F193" s="4">
        <v>0</v>
      </c>
      <c r="G193" s="4">
        <v>17</v>
      </c>
      <c r="H193" s="4">
        <v>0</v>
      </c>
      <c r="I193" s="4">
        <v>13</v>
      </c>
      <c r="J193" s="4">
        <v>556</v>
      </c>
      <c r="K193" s="4">
        <v>261</v>
      </c>
      <c r="L193" s="4">
        <v>80</v>
      </c>
      <c r="M193" s="4">
        <v>122</v>
      </c>
      <c r="N193" s="4">
        <v>0</v>
      </c>
      <c r="O193" s="17">
        <v>13738.998</v>
      </c>
    </row>
    <row r="194" spans="1:15" x14ac:dyDescent="0.2">
      <c r="A194" s="2" t="s">
        <v>156</v>
      </c>
      <c r="B194" s="2" t="str">
        <f t="shared" si="10"/>
        <v>36</v>
      </c>
      <c r="C194" s="2">
        <v>36047</v>
      </c>
      <c r="D194" s="2" t="s">
        <v>199</v>
      </c>
      <c r="E194" s="4">
        <v>1068</v>
      </c>
      <c r="F194" s="4">
        <v>0</v>
      </c>
      <c r="G194" s="4">
        <v>118</v>
      </c>
      <c r="H194" s="4">
        <v>3</v>
      </c>
      <c r="I194" s="4">
        <v>26</v>
      </c>
      <c r="J194" s="4">
        <v>1538</v>
      </c>
      <c r="K194" s="4">
        <v>585</v>
      </c>
      <c r="L194" s="4">
        <v>50</v>
      </c>
      <c r="M194" s="4">
        <v>1017</v>
      </c>
      <c r="N194" s="4">
        <v>54</v>
      </c>
      <c r="O194" s="17">
        <v>92639.430000000008</v>
      </c>
    </row>
    <row r="195" spans="1:15" x14ac:dyDescent="0.2">
      <c r="A195" s="2" t="s">
        <v>200</v>
      </c>
      <c r="B195" s="2" t="str">
        <f t="shared" si="10"/>
        <v>37</v>
      </c>
      <c r="C195" s="2">
        <v>37001</v>
      </c>
      <c r="D195" s="2" t="s">
        <v>201</v>
      </c>
      <c r="E195" s="4">
        <v>423</v>
      </c>
      <c r="F195" s="4">
        <v>0</v>
      </c>
      <c r="G195" s="4">
        <v>17</v>
      </c>
      <c r="H195" s="4">
        <v>0</v>
      </c>
      <c r="I195" s="4">
        <v>5</v>
      </c>
      <c r="J195" s="4">
        <v>0</v>
      </c>
      <c r="K195" s="4">
        <v>80</v>
      </c>
      <c r="L195" s="4">
        <v>0</v>
      </c>
      <c r="M195" s="4">
        <v>531</v>
      </c>
      <c r="N195" s="4">
        <v>20</v>
      </c>
      <c r="O195" s="17">
        <v>31749.64</v>
      </c>
    </row>
    <row r="196" spans="1:15" x14ac:dyDescent="0.2">
      <c r="A196" s="2" t="s">
        <v>200</v>
      </c>
      <c r="B196" s="2" t="str">
        <f t="shared" si="10"/>
        <v>37</v>
      </c>
      <c r="C196" s="2">
        <v>37002</v>
      </c>
      <c r="D196" s="2" t="s">
        <v>202</v>
      </c>
      <c r="E196" s="4">
        <v>69</v>
      </c>
      <c r="F196" s="4">
        <v>0</v>
      </c>
      <c r="G196" s="4">
        <v>15</v>
      </c>
      <c r="H196" s="4">
        <v>116</v>
      </c>
      <c r="I196" s="4">
        <v>0</v>
      </c>
      <c r="J196" s="4">
        <v>13</v>
      </c>
      <c r="K196" s="4">
        <v>40</v>
      </c>
      <c r="L196" s="4">
        <v>100</v>
      </c>
      <c r="M196" s="4">
        <v>191</v>
      </c>
      <c r="N196" s="4">
        <v>57</v>
      </c>
      <c r="O196" s="17">
        <v>7712.12</v>
      </c>
    </row>
    <row r="197" spans="1:15" x14ac:dyDescent="0.2">
      <c r="A197" s="2" t="s">
        <v>200</v>
      </c>
      <c r="B197" s="2" t="str">
        <f t="shared" ref="B197" si="11">LEFT(C197,2)</f>
        <v>37</v>
      </c>
      <c r="C197" s="2">
        <v>37003</v>
      </c>
      <c r="D197" s="2" t="s">
        <v>203</v>
      </c>
      <c r="E197" s="4">
        <v>0</v>
      </c>
      <c r="F197" s="4">
        <v>0</v>
      </c>
      <c r="G197" s="4">
        <v>31</v>
      </c>
      <c r="H197" s="4">
        <v>0</v>
      </c>
      <c r="I197" s="4">
        <v>0</v>
      </c>
      <c r="J197" s="4">
        <v>5</v>
      </c>
      <c r="K197" s="4">
        <v>18</v>
      </c>
      <c r="L197" s="4">
        <v>0</v>
      </c>
      <c r="M197" s="4">
        <v>5</v>
      </c>
      <c r="N197" s="4">
        <v>762</v>
      </c>
      <c r="O197" s="17">
        <v>1726.5039999999999</v>
      </c>
    </row>
    <row r="198" spans="1:15" x14ac:dyDescent="0.2">
      <c r="A198" s="2"/>
      <c r="B198" s="2"/>
      <c r="C198" s="2">
        <v>37004</v>
      </c>
      <c r="D198" s="3" t="s">
        <v>204</v>
      </c>
      <c r="E198" s="4">
        <v>189</v>
      </c>
      <c r="F198" s="4">
        <v>0</v>
      </c>
      <c r="G198" s="4">
        <v>55</v>
      </c>
      <c r="H198" s="4">
        <v>0</v>
      </c>
      <c r="I198" s="4">
        <v>0</v>
      </c>
      <c r="J198" s="4">
        <v>0</v>
      </c>
      <c r="K198" s="4">
        <v>0</v>
      </c>
      <c r="L198" s="4">
        <v>0</v>
      </c>
      <c r="M198" s="4">
        <v>163</v>
      </c>
      <c r="N198" s="4">
        <v>0</v>
      </c>
      <c r="O198" s="17">
        <v>13934.7</v>
      </c>
    </row>
    <row r="199" spans="1:15" x14ac:dyDescent="0.2">
      <c r="A199" s="2" t="s">
        <v>200</v>
      </c>
      <c r="B199" s="2" t="str">
        <f t="shared" ref="B199:B211" si="12">LEFT(C199,2)</f>
        <v>37</v>
      </c>
      <c r="C199" s="2">
        <v>37005</v>
      </c>
      <c r="D199" s="2" t="s">
        <v>205</v>
      </c>
      <c r="E199" s="4">
        <v>122</v>
      </c>
      <c r="F199" s="4">
        <v>201</v>
      </c>
      <c r="G199" s="4">
        <v>10</v>
      </c>
      <c r="H199" s="4">
        <v>0</v>
      </c>
      <c r="I199" s="4">
        <v>0</v>
      </c>
      <c r="J199" s="4">
        <v>2</v>
      </c>
      <c r="K199" s="4">
        <v>0</v>
      </c>
      <c r="L199" s="4">
        <v>90</v>
      </c>
      <c r="M199" s="4">
        <v>223</v>
      </c>
      <c r="N199" s="4">
        <v>0</v>
      </c>
      <c r="O199" s="17">
        <v>21337.420000000002</v>
      </c>
    </row>
    <row r="200" spans="1:15" x14ac:dyDescent="0.2">
      <c r="A200" s="2" t="s">
        <v>200</v>
      </c>
      <c r="B200" s="2" t="str">
        <f t="shared" si="12"/>
        <v>37</v>
      </c>
      <c r="C200" s="2">
        <v>37006</v>
      </c>
      <c r="D200" s="2" t="s">
        <v>206</v>
      </c>
      <c r="E200" s="4">
        <v>78</v>
      </c>
      <c r="F200" s="4">
        <v>0</v>
      </c>
      <c r="G200" s="4">
        <v>78</v>
      </c>
      <c r="H200" s="4">
        <v>0</v>
      </c>
      <c r="I200" s="4">
        <v>0</v>
      </c>
      <c r="J200" s="4">
        <v>7</v>
      </c>
      <c r="K200" s="4">
        <v>0</v>
      </c>
      <c r="L200" s="4">
        <v>0</v>
      </c>
      <c r="M200" s="4">
        <v>51</v>
      </c>
      <c r="N200" s="4">
        <v>0</v>
      </c>
      <c r="O200" s="17">
        <v>6648.2</v>
      </c>
    </row>
    <row r="201" spans="1:15" x14ac:dyDescent="0.2">
      <c r="A201" s="2" t="s">
        <v>200</v>
      </c>
      <c r="B201" s="2" t="str">
        <f t="shared" si="12"/>
        <v>37</v>
      </c>
      <c r="C201" s="2">
        <v>37007</v>
      </c>
      <c r="D201" s="2" t="s">
        <v>207</v>
      </c>
      <c r="E201" s="4">
        <v>0</v>
      </c>
      <c r="F201" s="4">
        <v>0</v>
      </c>
      <c r="G201" s="4">
        <v>41</v>
      </c>
      <c r="H201" s="4">
        <v>53</v>
      </c>
      <c r="I201" s="4">
        <v>16</v>
      </c>
      <c r="J201" s="4">
        <v>0</v>
      </c>
      <c r="K201" s="4">
        <v>61</v>
      </c>
      <c r="L201" s="4">
        <v>0</v>
      </c>
      <c r="M201" s="4">
        <v>19</v>
      </c>
      <c r="N201" s="4">
        <v>63</v>
      </c>
      <c r="O201" s="17">
        <v>1410.0579999999998</v>
      </c>
    </row>
    <row r="202" spans="1:15" x14ac:dyDescent="0.2">
      <c r="A202" s="2" t="s">
        <v>200</v>
      </c>
      <c r="B202" s="2" t="str">
        <f t="shared" si="12"/>
        <v>37</v>
      </c>
      <c r="C202" s="2">
        <v>37008</v>
      </c>
      <c r="D202" s="2" t="s">
        <v>208</v>
      </c>
      <c r="E202" s="4">
        <v>373</v>
      </c>
      <c r="F202" s="4">
        <v>1</v>
      </c>
      <c r="G202" s="4">
        <v>46</v>
      </c>
      <c r="H202" s="4">
        <v>0</v>
      </c>
      <c r="I202" s="4">
        <v>3</v>
      </c>
      <c r="J202" s="4">
        <v>368</v>
      </c>
      <c r="K202" s="4">
        <v>15965</v>
      </c>
      <c r="L202" s="4">
        <v>2</v>
      </c>
      <c r="M202" s="4">
        <v>1024</v>
      </c>
      <c r="N202" s="4">
        <v>441</v>
      </c>
      <c r="O202" s="17">
        <v>42941.626000000004</v>
      </c>
    </row>
    <row r="203" spans="1:15" x14ac:dyDescent="0.2">
      <c r="A203" s="2" t="s">
        <v>200</v>
      </c>
      <c r="B203" s="2" t="str">
        <f t="shared" si="12"/>
        <v>37</v>
      </c>
      <c r="C203" s="2">
        <v>37009</v>
      </c>
      <c r="D203" s="2" t="s">
        <v>209</v>
      </c>
      <c r="E203" s="4">
        <v>184</v>
      </c>
      <c r="F203" s="4">
        <v>0</v>
      </c>
      <c r="G203" s="4">
        <v>43</v>
      </c>
      <c r="H203" s="4">
        <v>0</v>
      </c>
      <c r="I203" s="4">
        <v>12</v>
      </c>
      <c r="J203" s="4">
        <v>4</v>
      </c>
      <c r="K203" s="4">
        <v>20</v>
      </c>
      <c r="L203" s="4">
        <v>0</v>
      </c>
      <c r="M203" s="4">
        <v>164</v>
      </c>
      <c r="N203" s="4">
        <v>8</v>
      </c>
      <c r="O203" s="17">
        <v>13512.460000000001</v>
      </c>
    </row>
    <row r="204" spans="1:15" x14ac:dyDescent="0.2">
      <c r="A204" s="2" t="s">
        <v>200</v>
      </c>
      <c r="B204" s="2" t="str">
        <f t="shared" si="12"/>
        <v>37</v>
      </c>
      <c r="C204" s="2">
        <v>37010</v>
      </c>
      <c r="D204" s="2" t="s">
        <v>210</v>
      </c>
      <c r="E204" s="4">
        <v>188</v>
      </c>
      <c r="F204" s="4">
        <v>0</v>
      </c>
      <c r="G204" s="4">
        <v>37</v>
      </c>
      <c r="H204" s="4">
        <v>0</v>
      </c>
      <c r="I204" s="4">
        <v>30</v>
      </c>
      <c r="J204" s="4">
        <v>86</v>
      </c>
      <c r="K204" s="4">
        <v>39060</v>
      </c>
      <c r="L204" s="4">
        <v>20</v>
      </c>
      <c r="M204" s="4">
        <v>532</v>
      </c>
      <c r="N204" s="4">
        <v>131</v>
      </c>
      <c r="O204" s="17">
        <v>23437.440000000006</v>
      </c>
    </row>
    <row r="205" spans="1:15" x14ac:dyDescent="0.2">
      <c r="A205" s="2" t="s">
        <v>200</v>
      </c>
      <c r="B205" s="2" t="str">
        <f t="shared" si="12"/>
        <v>37</v>
      </c>
      <c r="C205" s="2">
        <v>37011</v>
      </c>
      <c r="D205" s="2" t="s">
        <v>211</v>
      </c>
      <c r="E205" s="4">
        <v>2</v>
      </c>
      <c r="F205" s="4">
        <v>0</v>
      </c>
      <c r="G205" s="4">
        <v>0</v>
      </c>
      <c r="H205" s="4">
        <v>0</v>
      </c>
      <c r="I205" s="4">
        <v>0</v>
      </c>
      <c r="J205" s="4">
        <v>0</v>
      </c>
      <c r="K205" s="4">
        <v>0</v>
      </c>
      <c r="L205" s="4">
        <v>0</v>
      </c>
      <c r="M205" s="4">
        <v>5</v>
      </c>
      <c r="N205" s="4">
        <v>0</v>
      </c>
      <c r="O205" s="17">
        <v>187.20000000000002</v>
      </c>
    </row>
    <row r="206" spans="1:15" x14ac:dyDescent="0.2">
      <c r="A206" s="2" t="s">
        <v>200</v>
      </c>
      <c r="B206" s="2" t="str">
        <f t="shared" si="12"/>
        <v>37</v>
      </c>
      <c r="C206" s="2">
        <v>37012</v>
      </c>
      <c r="D206" s="2" t="s">
        <v>212</v>
      </c>
      <c r="E206" s="4">
        <v>179</v>
      </c>
      <c r="F206" s="4">
        <v>5</v>
      </c>
      <c r="G206" s="4">
        <v>82</v>
      </c>
      <c r="H206" s="4">
        <v>470</v>
      </c>
      <c r="I206" s="4">
        <v>75</v>
      </c>
      <c r="J206" s="4">
        <v>9</v>
      </c>
      <c r="K206" s="4">
        <v>0</v>
      </c>
      <c r="L206" s="4">
        <v>5100</v>
      </c>
      <c r="M206" s="4">
        <v>1062</v>
      </c>
      <c r="N206" s="4">
        <v>481</v>
      </c>
      <c r="O206" s="17">
        <v>31259.8</v>
      </c>
    </row>
    <row r="207" spans="1:15" x14ac:dyDescent="0.2">
      <c r="A207" s="2" t="s">
        <v>200</v>
      </c>
      <c r="B207" s="2" t="str">
        <f t="shared" si="12"/>
        <v>37</v>
      </c>
      <c r="C207" s="2">
        <v>37013</v>
      </c>
      <c r="D207" s="2" t="s">
        <v>213</v>
      </c>
      <c r="E207" s="4">
        <v>758</v>
      </c>
      <c r="F207" s="4">
        <v>0</v>
      </c>
      <c r="G207" s="4">
        <v>35</v>
      </c>
      <c r="H207" s="4">
        <v>0</v>
      </c>
      <c r="I207" s="4">
        <v>29</v>
      </c>
      <c r="J207" s="4">
        <v>698</v>
      </c>
      <c r="K207" s="4">
        <v>40</v>
      </c>
      <c r="L207" s="4">
        <v>6</v>
      </c>
      <c r="M207" s="4">
        <v>567</v>
      </c>
      <c r="N207" s="4">
        <v>72</v>
      </c>
      <c r="O207" s="17">
        <v>58308.588000000003</v>
      </c>
    </row>
    <row r="208" spans="1:15" x14ac:dyDescent="0.2">
      <c r="A208" s="2" t="s">
        <v>200</v>
      </c>
      <c r="B208" s="2" t="str">
        <f t="shared" si="12"/>
        <v>37</v>
      </c>
      <c r="C208" s="2">
        <v>37014</v>
      </c>
      <c r="D208" s="2" t="s">
        <v>214</v>
      </c>
      <c r="E208" s="4">
        <v>3</v>
      </c>
      <c r="F208" s="4">
        <v>0</v>
      </c>
      <c r="G208" s="4">
        <v>36</v>
      </c>
      <c r="H208" s="4">
        <v>0</v>
      </c>
      <c r="I208" s="4">
        <v>0</v>
      </c>
      <c r="J208" s="4">
        <v>8</v>
      </c>
      <c r="K208" s="4">
        <v>63</v>
      </c>
      <c r="L208" s="4">
        <v>0</v>
      </c>
      <c r="M208" s="4">
        <v>45</v>
      </c>
      <c r="N208" s="4">
        <v>106</v>
      </c>
      <c r="O208" s="17">
        <v>1793.7139999999999</v>
      </c>
    </row>
    <row r="209" spans="1:15" x14ac:dyDescent="0.2">
      <c r="A209" s="2" t="s">
        <v>200</v>
      </c>
      <c r="B209" s="2" t="str">
        <f t="shared" si="12"/>
        <v>37</v>
      </c>
      <c r="C209" s="2">
        <v>37015</v>
      </c>
      <c r="D209" s="2" t="s">
        <v>215</v>
      </c>
      <c r="E209" s="4">
        <v>40</v>
      </c>
      <c r="F209" s="4">
        <v>0</v>
      </c>
      <c r="G209" s="4">
        <v>20</v>
      </c>
      <c r="H209" s="4">
        <v>0</v>
      </c>
      <c r="I209" s="4">
        <v>11</v>
      </c>
      <c r="J209" s="4">
        <v>44</v>
      </c>
      <c r="K209" s="4">
        <v>170</v>
      </c>
      <c r="L209" s="4">
        <v>235</v>
      </c>
      <c r="M209" s="4">
        <v>189</v>
      </c>
      <c r="N209" s="4">
        <v>0</v>
      </c>
      <c r="O209" s="17">
        <v>6025.8899999999994</v>
      </c>
    </row>
    <row r="210" spans="1:15" x14ac:dyDescent="0.2">
      <c r="A210" s="2" t="s">
        <v>200</v>
      </c>
      <c r="B210" s="2" t="str">
        <f t="shared" si="12"/>
        <v>37</v>
      </c>
      <c r="C210" s="2">
        <v>37016</v>
      </c>
      <c r="D210" s="2" t="s">
        <v>216</v>
      </c>
      <c r="E210" s="4">
        <v>240</v>
      </c>
      <c r="F210" s="4">
        <v>0</v>
      </c>
      <c r="G210" s="4">
        <v>7</v>
      </c>
      <c r="H210" s="4">
        <v>0</v>
      </c>
      <c r="I210" s="4">
        <v>2</v>
      </c>
      <c r="J210" s="4">
        <v>639</v>
      </c>
      <c r="K210" s="4">
        <v>0</v>
      </c>
      <c r="L210" s="4">
        <v>0</v>
      </c>
      <c r="M210" s="4">
        <v>425</v>
      </c>
      <c r="N210" s="4">
        <v>110</v>
      </c>
      <c r="O210" s="17">
        <v>26661.7</v>
      </c>
    </row>
    <row r="211" spans="1:15" x14ac:dyDescent="0.2">
      <c r="A211" s="2" t="s">
        <v>200</v>
      </c>
      <c r="B211" s="2" t="str">
        <f t="shared" si="12"/>
        <v>37</v>
      </c>
      <c r="C211" s="2">
        <v>37017</v>
      </c>
      <c r="D211" s="2" t="s">
        <v>217</v>
      </c>
      <c r="E211" s="4">
        <v>64</v>
      </c>
      <c r="F211" s="4">
        <v>0</v>
      </c>
      <c r="G211" s="4">
        <v>27</v>
      </c>
      <c r="H211" s="4">
        <v>0</v>
      </c>
      <c r="I211" s="4">
        <v>20</v>
      </c>
      <c r="J211" s="4">
        <v>9</v>
      </c>
      <c r="K211" s="4">
        <v>305</v>
      </c>
      <c r="L211" s="4">
        <v>20</v>
      </c>
      <c r="M211" s="4">
        <v>168</v>
      </c>
      <c r="N211" s="4">
        <v>250</v>
      </c>
      <c r="O211" s="17">
        <v>7111.6500000000005</v>
      </c>
    </row>
    <row r="212" spans="1:15" x14ac:dyDescent="0.2">
      <c r="A212" s="2"/>
      <c r="B212" s="2"/>
      <c r="C212" s="2">
        <v>37018</v>
      </c>
      <c r="D212" s="3" t="s">
        <v>218</v>
      </c>
      <c r="E212" s="4">
        <v>478</v>
      </c>
      <c r="F212" s="4">
        <v>0</v>
      </c>
      <c r="G212" s="4">
        <v>14</v>
      </c>
      <c r="H212" s="4">
        <v>180</v>
      </c>
      <c r="I212" s="4">
        <v>5</v>
      </c>
      <c r="J212" s="4">
        <v>3333</v>
      </c>
      <c r="K212" s="4">
        <v>128</v>
      </c>
      <c r="L212" s="4">
        <v>0</v>
      </c>
      <c r="M212" s="4">
        <v>509</v>
      </c>
      <c r="N212" s="4">
        <v>80</v>
      </c>
      <c r="O212" s="17">
        <v>69797.884000000005</v>
      </c>
    </row>
    <row r="213" spans="1:15" x14ac:dyDescent="0.2">
      <c r="A213" s="2" t="s">
        <v>200</v>
      </c>
      <c r="B213" s="2" t="str">
        <f>LEFT(C213,2)</f>
        <v>37</v>
      </c>
      <c r="C213" s="2">
        <v>37019</v>
      </c>
      <c r="D213" s="2" t="s">
        <v>219</v>
      </c>
      <c r="E213" s="4">
        <v>0</v>
      </c>
      <c r="F213" s="4">
        <v>0</v>
      </c>
      <c r="G213" s="4">
        <v>2</v>
      </c>
      <c r="H213" s="4">
        <v>0</v>
      </c>
      <c r="I213" s="4">
        <v>0</v>
      </c>
      <c r="J213" s="4">
        <v>0</v>
      </c>
      <c r="K213" s="4">
        <v>80</v>
      </c>
      <c r="L213" s="4">
        <v>0</v>
      </c>
      <c r="M213" s="4">
        <v>23</v>
      </c>
      <c r="N213" s="4">
        <v>0</v>
      </c>
      <c r="O213" s="17">
        <v>404.04</v>
      </c>
    </row>
    <row r="214" spans="1:15" x14ac:dyDescent="0.2">
      <c r="A214" s="2" t="s">
        <v>200</v>
      </c>
      <c r="B214" s="2" t="str">
        <f>LEFT(C214,2)</f>
        <v>37</v>
      </c>
      <c r="C214" s="2">
        <v>37020</v>
      </c>
      <c r="D214" s="2" t="s">
        <v>220</v>
      </c>
      <c r="E214" s="4">
        <v>397</v>
      </c>
      <c r="F214" s="4">
        <v>0</v>
      </c>
      <c r="G214" s="4">
        <v>117</v>
      </c>
      <c r="H214" s="4">
        <v>344</v>
      </c>
      <c r="I214" s="4">
        <v>104</v>
      </c>
      <c r="J214" s="4">
        <v>4861</v>
      </c>
      <c r="K214" s="4">
        <v>22480</v>
      </c>
      <c r="L214" s="4">
        <v>3432</v>
      </c>
      <c r="M214" s="4">
        <v>1377</v>
      </c>
      <c r="N214" s="4">
        <v>207</v>
      </c>
      <c r="O214" s="17">
        <v>99760.33600000001</v>
      </c>
    </row>
    <row r="215" spans="1:15" x14ac:dyDescent="0.2">
      <c r="A215" s="2" t="s">
        <v>200</v>
      </c>
      <c r="B215" s="2" t="str">
        <f>LEFT(C215,2)</f>
        <v>37</v>
      </c>
      <c r="C215" s="2">
        <v>37021</v>
      </c>
      <c r="D215" s="2" t="s">
        <v>221</v>
      </c>
      <c r="E215" s="4">
        <v>298</v>
      </c>
      <c r="F215" s="4">
        <v>0</v>
      </c>
      <c r="G215" s="4">
        <v>110</v>
      </c>
      <c r="H215" s="4">
        <v>0</v>
      </c>
      <c r="I215" s="4">
        <v>0</v>
      </c>
      <c r="J215" s="4">
        <v>129</v>
      </c>
      <c r="K215" s="4">
        <v>70</v>
      </c>
      <c r="L215" s="4">
        <v>60</v>
      </c>
      <c r="M215" s="4">
        <v>388</v>
      </c>
      <c r="N215" s="4">
        <v>30</v>
      </c>
      <c r="O215" s="17">
        <v>25859.340000000004</v>
      </c>
    </row>
    <row r="216" spans="1:15" x14ac:dyDescent="0.2">
      <c r="A216" s="2" t="s">
        <v>200</v>
      </c>
      <c r="B216" s="2" t="str">
        <f>LEFT(C216,2)</f>
        <v>37</v>
      </c>
      <c r="C216" s="2">
        <v>37022</v>
      </c>
      <c r="D216" s="2" t="s">
        <v>222</v>
      </c>
      <c r="E216" s="4">
        <v>132</v>
      </c>
      <c r="F216" s="4">
        <v>0</v>
      </c>
      <c r="G216" s="4">
        <v>24</v>
      </c>
      <c r="H216" s="4">
        <v>0</v>
      </c>
      <c r="I216" s="4">
        <v>16</v>
      </c>
      <c r="J216" s="4">
        <v>10</v>
      </c>
      <c r="K216" s="4">
        <v>3000</v>
      </c>
      <c r="L216" s="4">
        <v>0</v>
      </c>
      <c r="M216" s="4">
        <v>291</v>
      </c>
      <c r="N216" s="4">
        <v>5</v>
      </c>
      <c r="O216" s="17">
        <v>12580.1</v>
      </c>
    </row>
    <row r="217" spans="1:15" x14ac:dyDescent="0.2">
      <c r="A217" s="2"/>
      <c r="B217" s="2"/>
      <c r="C217" s="2">
        <v>37023</v>
      </c>
      <c r="D217" s="3" t="s">
        <v>223</v>
      </c>
      <c r="E217" s="4">
        <v>115</v>
      </c>
      <c r="F217" s="4">
        <v>0</v>
      </c>
      <c r="G217" s="4">
        <v>15</v>
      </c>
      <c r="H217" s="4">
        <v>0</v>
      </c>
      <c r="I217" s="4">
        <v>15</v>
      </c>
      <c r="J217" s="4">
        <v>3</v>
      </c>
      <c r="K217" s="4">
        <v>21475</v>
      </c>
      <c r="L217" s="4">
        <v>20</v>
      </c>
      <c r="M217" s="4">
        <v>484</v>
      </c>
      <c r="N217" s="4">
        <v>0</v>
      </c>
      <c r="O217" s="17">
        <v>15849.210000000001</v>
      </c>
    </row>
    <row r="218" spans="1:15" x14ac:dyDescent="0.2">
      <c r="A218" s="2" t="s">
        <v>163</v>
      </c>
      <c r="B218" s="2" t="str">
        <f>LEFT(C218,2)</f>
        <v>37</v>
      </c>
      <c r="C218" s="2">
        <v>37024</v>
      </c>
      <c r="D218" s="2" t="s">
        <v>224</v>
      </c>
      <c r="E218" s="4">
        <v>36</v>
      </c>
      <c r="F218" s="4">
        <v>0</v>
      </c>
      <c r="G218" s="4">
        <v>32</v>
      </c>
      <c r="H218" s="4">
        <v>0</v>
      </c>
      <c r="I218" s="4">
        <v>5</v>
      </c>
      <c r="J218" s="4">
        <v>5516</v>
      </c>
      <c r="K218" s="4">
        <v>50</v>
      </c>
      <c r="L218" s="4">
        <v>0</v>
      </c>
      <c r="M218" s="4">
        <v>610</v>
      </c>
      <c r="N218" s="4">
        <v>0</v>
      </c>
      <c r="O218" s="17">
        <v>69482.400000000009</v>
      </c>
    </row>
    <row r="219" spans="1:15" x14ac:dyDescent="0.2">
      <c r="A219" s="2" t="s">
        <v>200</v>
      </c>
      <c r="B219" s="2" t="str">
        <f>LEFT(C219,2)</f>
        <v>37</v>
      </c>
      <c r="C219" s="2">
        <v>37025</v>
      </c>
      <c r="D219" s="2" t="s">
        <v>225</v>
      </c>
      <c r="E219" s="4">
        <v>21</v>
      </c>
      <c r="F219" s="4">
        <v>0</v>
      </c>
      <c r="G219" s="4">
        <v>25</v>
      </c>
      <c r="H219" s="4">
        <v>10</v>
      </c>
      <c r="I219" s="4">
        <v>0</v>
      </c>
      <c r="J219" s="4">
        <v>3584</v>
      </c>
      <c r="K219" s="4">
        <v>40052</v>
      </c>
      <c r="L219" s="4">
        <v>2</v>
      </c>
      <c r="M219" s="4">
        <v>62</v>
      </c>
      <c r="N219" s="4">
        <v>60</v>
      </c>
      <c r="O219" s="17">
        <v>43116.112000000001</v>
      </c>
    </row>
    <row r="220" spans="1:15" x14ac:dyDescent="0.2">
      <c r="A220" s="2" t="s">
        <v>200</v>
      </c>
      <c r="B220" s="2" t="str">
        <f>LEFT(C220,2)</f>
        <v>37</v>
      </c>
      <c r="C220" s="2">
        <v>37026</v>
      </c>
      <c r="D220" s="2" t="s">
        <v>226</v>
      </c>
      <c r="E220" s="4">
        <v>222</v>
      </c>
      <c r="F220" s="4">
        <v>0</v>
      </c>
      <c r="G220" s="4">
        <v>25</v>
      </c>
      <c r="H220" s="4">
        <v>0</v>
      </c>
      <c r="I220" s="4">
        <v>162</v>
      </c>
      <c r="J220" s="4">
        <v>189</v>
      </c>
      <c r="K220" s="4">
        <v>33</v>
      </c>
      <c r="L220" s="4">
        <v>54</v>
      </c>
      <c r="M220" s="4">
        <v>805</v>
      </c>
      <c r="N220" s="4">
        <v>211</v>
      </c>
      <c r="O220" s="17">
        <v>27623.986000000001</v>
      </c>
    </row>
    <row r="221" spans="1:15" x14ac:dyDescent="0.2">
      <c r="A221" s="2" t="s">
        <v>200</v>
      </c>
      <c r="B221" s="2" t="str">
        <f>LEFT(C221,2)</f>
        <v>37</v>
      </c>
      <c r="C221" s="2">
        <v>37027</v>
      </c>
      <c r="D221" s="2" t="s">
        <v>227</v>
      </c>
      <c r="E221" s="4">
        <v>579</v>
      </c>
      <c r="F221" s="4">
        <v>0</v>
      </c>
      <c r="G221" s="4">
        <v>79</v>
      </c>
      <c r="H221" s="4">
        <v>165</v>
      </c>
      <c r="I221" s="4">
        <v>103</v>
      </c>
      <c r="J221" s="4">
        <v>2334</v>
      </c>
      <c r="K221" s="4">
        <v>98</v>
      </c>
      <c r="L221" s="4">
        <v>112</v>
      </c>
      <c r="M221" s="4">
        <v>742</v>
      </c>
      <c r="N221" s="4">
        <v>528</v>
      </c>
      <c r="O221" s="17">
        <v>70482.880000000005</v>
      </c>
    </row>
    <row r="222" spans="1:15" x14ac:dyDescent="0.2">
      <c r="A222" s="2" t="s">
        <v>200</v>
      </c>
      <c r="B222" s="2" t="str">
        <f>LEFT(C222,2)</f>
        <v>37</v>
      </c>
      <c r="C222" s="2">
        <v>37028</v>
      </c>
      <c r="D222" s="2" t="s">
        <v>228</v>
      </c>
      <c r="E222" s="4">
        <v>50</v>
      </c>
      <c r="F222" s="4">
        <v>0</v>
      </c>
      <c r="G222" s="4">
        <v>1</v>
      </c>
      <c r="H222" s="4">
        <v>0</v>
      </c>
      <c r="I222" s="4">
        <v>0</v>
      </c>
      <c r="J222" s="4">
        <v>0</v>
      </c>
      <c r="K222" s="4">
        <v>63800</v>
      </c>
      <c r="L222" s="4">
        <v>0</v>
      </c>
      <c r="M222" s="4">
        <v>56</v>
      </c>
      <c r="N222" s="4">
        <v>0</v>
      </c>
      <c r="O222" s="17">
        <v>8599.5</v>
      </c>
    </row>
    <row r="223" spans="1:15" x14ac:dyDescent="0.2">
      <c r="A223" s="2"/>
      <c r="B223" s="2"/>
      <c r="C223" s="2">
        <v>37029</v>
      </c>
      <c r="D223" s="3" t="s">
        <v>229</v>
      </c>
      <c r="E223" s="4">
        <v>0</v>
      </c>
      <c r="F223" s="4">
        <v>0</v>
      </c>
      <c r="G223" s="4">
        <v>11</v>
      </c>
      <c r="H223" s="4">
        <v>0</v>
      </c>
      <c r="I223" s="4">
        <v>0</v>
      </c>
      <c r="J223" s="4">
        <v>0</v>
      </c>
      <c r="K223" s="4">
        <v>0</v>
      </c>
      <c r="L223" s="4">
        <v>0</v>
      </c>
      <c r="M223" s="4">
        <v>18</v>
      </c>
      <c r="N223" s="4">
        <v>0</v>
      </c>
      <c r="O223" s="17">
        <v>495.3</v>
      </c>
    </row>
    <row r="224" spans="1:15" x14ac:dyDescent="0.2">
      <c r="A224" s="2" t="s">
        <v>200</v>
      </c>
      <c r="B224" s="2" t="str">
        <f t="shared" ref="B224:B236" si="13">LEFT(C224,2)</f>
        <v>37</v>
      </c>
      <c r="C224" s="2">
        <v>37030</v>
      </c>
      <c r="D224" s="2" t="s">
        <v>230</v>
      </c>
      <c r="E224" s="4">
        <v>303</v>
      </c>
      <c r="F224" s="4">
        <v>0</v>
      </c>
      <c r="G224" s="4">
        <v>18</v>
      </c>
      <c r="H224" s="4">
        <v>0</v>
      </c>
      <c r="I224" s="4">
        <v>0</v>
      </c>
      <c r="J224" s="4">
        <v>0</v>
      </c>
      <c r="K224" s="4">
        <v>13000</v>
      </c>
      <c r="L224" s="4">
        <v>0</v>
      </c>
      <c r="M224" s="4">
        <v>739</v>
      </c>
      <c r="N224" s="4">
        <v>126</v>
      </c>
      <c r="O224" s="17">
        <v>29601</v>
      </c>
    </row>
    <row r="225" spans="1:15" x14ac:dyDescent="0.2">
      <c r="A225" s="2" t="s">
        <v>200</v>
      </c>
      <c r="B225" s="2" t="str">
        <f t="shared" si="13"/>
        <v>37</v>
      </c>
      <c r="C225" s="2">
        <v>37031</v>
      </c>
      <c r="D225" s="2" t="s">
        <v>231</v>
      </c>
      <c r="E225" s="4">
        <v>7</v>
      </c>
      <c r="F225" s="4">
        <v>0</v>
      </c>
      <c r="G225" s="4">
        <v>50</v>
      </c>
      <c r="H225" s="4">
        <v>0</v>
      </c>
      <c r="I225" s="4">
        <v>30</v>
      </c>
      <c r="J225" s="4">
        <v>23</v>
      </c>
      <c r="K225" s="4">
        <v>105</v>
      </c>
      <c r="L225" s="4">
        <v>20</v>
      </c>
      <c r="M225" s="4">
        <v>96</v>
      </c>
      <c r="N225" s="4">
        <v>0</v>
      </c>
      <c r="O225" s="17">
        <v>3142.75</v>
      </c>
    </row>
    <row r="226" spans="1:15" x14ac:dyDescent="0.2">
      <c r="A226" s="2" t="s">
        <v>200</v>
      </c>
      <c r="B226" s="2" t="str">
        <f t="shared" si="13"/>
        <v>37</v>
      </c>
      <c r="C226" s="2">
        <v>37032</v>
      </c>
      <c r="D226" s="2" t="s">
        <v>232</v>
      </c>
      <c r="E226" s="4">
        <v>15</v>
      </c>
      <c r="F226" s="4">
        <v>0</v>
      </c>
      <c r="G226" s="4">
        <v>88</v>
      </c>
      <c r="H226" s="4">
        <v>33</v>
      </c>
      <c r="I226" s="4">
        <v>201</v>
      </c>
      <c r="J226" s="4">
        <v>19926</v>
      </c>
      <c r="K226" s="4">
        <v>105198</v>
      </c>
      <c r="L226" s="4">
        <v>172</v>
      </c>
      <c r="M226" s="4">
        <v>323</v>
      </c>
      <c r="N226" s="4">
        <v>581</v>
      </c>
      <c r="O226" s="17">
        <v>224168.36000000002</v>
      </c>
    </row>
    <row r="227" spans="1:15" x14ac:dyDescent="0.2">
      <c r="A227" s="2" t="s">
        <v>3</v>
      </c>
      <c r="B227" s="2" t="str">
        <f t="shared" si="13"/>
        <v>37</v>
      </c>
      <c r="C227" s="2">
        <v>37033</v>
      </c>
      <c r="D227" s="2" t="s">
        <v>233</v>
      </c>
      <c r="E227" s="4">
        <v>116</v>
      </c>
      <c r="F227" s="4">
        <v>0</v>
      </c>
      <c r="G227" s="4">
        <v>46</v>
      </c>
      <c r="H227" s="4">
        <v>135</v>
      </c>
      <c r="I227" s="4">
        <v>14</v>
      </c>
      <c r="J227" s="4">
        <v>10</v>
      </c>
      <c r="K227" s="4">
        <v>110</v>
      </c>
      <c r="L227" s="4">
        <v>12</v>
      </c>
      <c r="M227" s="4">
        <v>217</v>
      </c>
      <c r="N227" s="4">
        <v>5</v>
      </c>
      <c r="O227" s="17">
        <v>11280.516</v>
      </c>
    </row>
    <row r="228" spans="1:15" x14ac:dyDescent="0.2">
      <c r="A228" s="2" t="s">
        <v>200</v>
      </c>
      <c r="B228" s="2" t="str">
        <f t="shared" si="13"/>
        <v>37</v>
      </c>
      <c r="C228" s="2">
        <v>37034</v>
      </c>
      <c r="D228" s="2" t="s">
        <v>234</v>
      </c>
      <c r="E228" s="4">
        <v>304</v>
      </c>
      <c r="F228" s="4">
        <v>0</v>
      </c>
      <c r="G228" s="4">
        <v>71</v>
      </c>
      <c r="H228" s="4">
        <v>0</v>
      </c>
      <c r="I228" s="4">
        <v>6</v>
      </c>
      <c r="J228" s="4">
        <v>410</v>
      </c>
      <c r="K228" s="4">
        <v>0</v>
      </c>
      <c r="L228" s="4">
        <v>100</v>
      </c>
      <c r="M228" s="4">
        <v>458</v>
      </c>
      <c r="N228" s="4">
        <v>18</v>
      </c>
      <c r="O228" s="17">
        <v>29430.7</v>
      </c>
    </row>
    <row r="229" spans="1:15" x14ac:dyDescent="0.2">
      <c r="A229" s="2" t="s">
        <v>200</v>
      </c>
      <c r="B229" s="2" t="str">
        <f t="shared" si="13"/>
        <v>37</v>
      </c>
      <c r="C229" s="2">
        <v>37035</v>
      </c>
      <c r="D229" s="2" t="s">
        <v>235</v>
      </c>
      <c r="E229" s="4">
        <v>2</v>
      </c>
      <c r="F229" s="4">
        <v>0</v>
      </c>
      <c r="G229" s="4">
        <v>24</v>
      </c>
      <c r="H229" s="4">
        <v>0</v>
      </c>
      <c r="I229" s="4">
        <v>10</v>
      </c>
      <c r="J229" s="4">
        <v>6</v>
      </c>
      <c r="K229" s="4">
        <v>0</v>
      </c>
      <c r="L229" s="4">
        <v>0</v>
      </c>
      <c r="M229" s="4">
        <v>5</v>
      </c>
      <c r="N229" s="4">
        <v>30</v>
      </c>
      <c r="O229" s="17">
        <v>769.6</v>
      </c>
    </row>
    <row r="230" spans="1:15" x14ac:dyDescent="0.2">
      <c r="A230" s="2" t="s">
        <v>200</v>
      </c>
      <c r="B230" s="2" t="str">
        <f t="shared" si="13"/>
        <v>37</v>
      </c>
      <c r="C230" s="2">
        <v>37036</v>
      </c>
      <c r="D230" s="2" t="s">
        <v>236</v>
      </c>
      <c r="E230" s="4">
        <v>158</v>
      </c>
      <c r="F230" s="4">
        <v>0</v>
      </c>
      <c r="G230" s="4">
        <v>101</v>
      </c>
      <c r="H230" s="4">
        <v>0</v>
      </c>
      <c r="I230" s="4">
        <v>37</v>
      </c>
      <c r="J230" s="4">
        <v>54</v>
      </c>
      <c r="K230" s="4">
        <v>122</v>
      </c>
      <c r="L230" s="4">
        <v>26</v>
      </c>
      <c r="M230" s="4">
        <v>157</v>
      </c>
      <c r="N230" s="4">
        <v>1</v>
      </c>
      <c r="O230" s="17">
        <v>13668.044</v>
      </c>
    </row>
    <row r="231" spans="1:15" x14ac:dyDescent="0.2">
      <c r="A231" s="2" t="s">
        <v>200</v>
      </c>
      <c r="B231" s="2" t="str">
        <f t="shared" si="13"/>
        <v>37</v>
      </c>
      <c r="C231" s="2">
        <v>37037</v>
      </c>
      <c r="D231" s="2" t="s">
        <v>237</v>
      </c>
      <c r="E231" s="4">
        <v>164</v>
      </c>
      <c r="F231" s="4">
        <v>0</v>
      </c>
      <c r="G231" s="4">
        <v>44</v>
      </c>
      <c r="H231" s="4">
        <v>150</v>
      </c>
      <c r="I231" s="4">
        <v>74</v>
      </c>
      <c r="J231" s="4">
        <v>1271</v>
      </c>
      <c r="K231" s="4">
        <v>271</v>
      </c>
      <c r="L231" s="4">
        <v>16</v>
      </c>
      <c r="M231" s="4">
        <v>479</v>
      </c>
      <c r="N231" s="4">
        <v>239</v>
      </c>
      <c r="O231" s="17">
        <v>31517.485999999997</v>
      </c>
    </row>
    <row r="232" spans="1:15" x14ac:dyDescent="0.2">
      <c r="A232" s="2" t="s">
        <v>200</v>
      </c>
      <c r="B232" s="2" t="str">
        <f t="shared" si="13"/>
        <v>37</v>
      </c>
      <c r="C232" s="2">
        <v>37038</v>
      </c>
      <c r="D232" s="2" t="s">
        <v>238</v>
      </c>
      <c r="E232" s="4">
        <v>9</v>
      </c>
      <c r="F232" s="4">
        <v>0</v>
      </c>
      <c r="G232" s="4">
        <v>12</v>
      </c>
      <c r="H232" s="4">
        <v>0</v>
      </c>
      <c r="I232" s="4">
        <v>7</v>
      </c>
      <c r="J232" s="4">
        <v>27177</v>
      </c>
      <c r="K232" s="4">
        <v>3467294</v>
      </c>
      <c r="L232" s="4">
        <v>0</v>
      </c>
      <c r="M232" s="4">
        <v>135</v>
      </c>
      <c r="N232" s="4">
        <v>85</v>
      </c>
      <c r="O232" s="17">
        <v>556040.73200000008</v>
      </c>
    </row>
    <row r="233" spans="1:15" x14ac:dyDescent="0.2">
      <c r="A233" s="2" t="s">
        <v>200</v>
      </c>
      <c r="B233" s="2" t="str">
        <f t="shared" si="13"/>
        <v>37</v>
      </c>
      <c r="C233" s="2">
        <v>37039</v>
      </c>
      <c r="D233" s="2" t="s">
        <v>239</v>
      </c>
      <c r="E233" s="4">
        <v>250</v>
      </c>
      <c r="F233" s="4">
        <v>0</v>
      </c>
      <c r="G233" s="4">
        <v>10</v>
      </c>
      <c r="H233" s="4">
        <v>0</v>
      </c>
      <c r="I233" s="4">
        <v>0</v>
      </c>
      <c r="J233" s="4">
        <v>650</v>
      </c>
      <c r="K233" s="4">
        <v>30</v>
      </c>
      <c r="L233" s="4">
        <v>11613</v>
      </c>
      <c r="M233" s="4">
        <v>2202</v>
      </c>
      <c r="N233" s="4">
        <v>50</v>
      </c>
      <c r="O233" s="17">
        <v>55929.354000000007</v>
      </c>
    </row>
    <row r="234" spans="1:15" x14ac:dyDescent="0.2">
      <c r="A234" s="2" t="s">
        <v>200</v>
      </c>
      <c r="B234" s="2" t="str">
        <f t="shared" si="13"/>
        <v>37</v>
      </c>
      <c r="C234" s="2">
        <v>37040</v>
      </c>
      <c r="D234" s="2" t="s">
        <v>240</v>
      </c>
      <c r="E234" s="4">
        <v>97</v>
      </c>
      <c r="F234" s="4">
        <v>0</v>
      </c>
      <c r="G234" s="4">
        <v>23</v>
      </c>
      <c r="H234" s="4">
        <v>342</v>
      </c>
      <c r="I234" s="4">
        <v>38</v>
      </c>
      <c r="J234" s="4">
        <v>5</v>
      </c>
      <c r="K234" s="4">
        <v>95</v>
      </c>
      <c r="L234" s="4">
        <v>20</v>
      </c>
      <c r="M234" s="4">
        <v>554</v>
      </c>
      <c r="N234" s="4">
        <v>32</v>
      </c>
      <c r="O234" s="17">
        <v>15872.87</v>
      </c>
    </row>
    <row r="235" spans="1:15" x14ac:dyDescent="0.2">
      <c r="A235" s="2" t="s">
        <v>200</v>
      </c>
      <c r="B235" s="2" t="str">
        <f t="shared" si="13"/>
        <v>37</v>
      </c>
      <c r="C235" s="2">
        <v>37041</v>
      </c>
      <c r="D235" s="2" t="s">
        <v>241</v>
      </c>
      <c r="E235" s="4">
        <v>190</v>
      </c>
      <c r="F235" s="4">
        <v>0</v>
      </c>
      <c r="G235" s="4">
        <v>43</v>
      </c>
      <c r="H235" s="4">
        <v>8</v>
      </c>
      <c r="I235" s="4">
        <v>0</v>
      </c>
      <c r="J235" s="4">
        <v>6</v>
      </c>
      <c r="K235" s="4">
        <v>1565</v>
      </c>
      <c r="L235" s="4">
        <v>30</v>
      </c>
      <c r="M235" s="4">
        <v>591</v>
      </c>
      <c r="N235" s="4">
        <v>71</v>
      </c>
      <c r="O235" s="17">
        <v>20742.41</v>
      </c>
    </row>
    <row r="236" spans="1:15" x14ac:dyDescent="0.2">
      <c r="A236" s="2" t="s">
        <v>200</v>
      </c>
      <c r="B236" s="2" t="str">
        <f t="shared" si="13"/>
        <v>37</v>
      </c>
      <c r="C236" s="2">
        <v>37042</v>
      </c>
      <c r="D236" s="2" t="s">
        <v>242</v>
      </c>
      <c r="E236" s="4">
        <v>180</v>
      </c>
      <c r="F236" s="4">
        <v>0</v>
      </c>
      <c r="G236" s="4">
        <v>75</v>
      </c>
      <c r="H236" s="4">
        <v>0</v>
      </c>
      <c r="I236" s="4">
        <v>12</v>
      </c>
      <c r="J236" s="4">
        <v>24</v>
      </c>
      <c r="K236" s="4">
        <v>110</v>
      </c>
      <c r="L236" s="4">
        <v>20</v>
      </c>
      <c r="M236" s="4">
        <v>352</v>
      </c>
      <c r="N236" s="4">
        <v>92</v>
      </c>
      <c r="O236" s="17">
        <v>17176.640000000003</v>
      </c>
    </row>
    <row r="237" spans="1:15" x14ac:dyDescent="0.2">
      <c r="A237" s="2"/>
      <c r="B237" s="2"/>
      <c r="C237" s="2">
        <v>37043</v>
      </c>
      <c r="D237" s="3" t="s">
        <v>243</v>
      </c>
      <c r="E237" s="4">
        <v>112</v>
      </c>
      <c r="F237" s="4">
        <v>0</v>
      </c>
      <c r="G237" s="4">
        <v>59</v>
      </c>
      <c r="H237" s="4">
        <v>150</v>
      </c>
      <c r="I237" s="4">
        <v>0</v>
      </c>
      <c r="J237" s="4">
        <v>0</v>
      </c>
      <c r="K237" s="4">
        <v>10150</v>
      </c>
      <c r="L237" s="4">
        <v>60</v>
      </c>
      <c r="M237" s="4">
        <v>160</v>
      </c>
      <c r="N237" s="4">
        <v>0</v>
      </c>
      <c r="O237" s="17">
        <v>11143.080000000002</v>
      </c>
    </row>
    <row r="238" spans="1:15" x14ac:dyDescent="0.2">
      <c r="A238" s="2" t="s">
        <v>200</v>
      </c>
      <c r="B238" s="2" t="str">
        <f>LEFT(C238,2)</f>
        <v>37</v>
      </c>
      <c r="C238" s="2">
        <v>37044</v>
      </c>
      <c r="D238" s="2" t="s">
        <v>244</v>
      </c>
      <c r="E238" s="4">
        <v>90</v>
      </c>
      <c r="F238" s="4">
        <v>0</v>
      </c>
      <c r="G238" s="4">
        <v>68</v>
      </c>
      <c r="H238" s="4">
        <v>221</v>
      </c>
      <c r="I238" s="4">
        <v>38</v>
      </c>
      <c r="J238" s="4">
        <v>64</v>
      </c>
      <c r="K238" s="4">
        <v>296</v>
      </c>
      <c r="L238" s="4">
        <v>129</v>
      </c>
      <c r="M238" s="4">
        <v>189</v>
      </c>
      <c r="N238" s="4">
        <v>99</v>
      </c>
      <c r="O238" s="17">
        <v>10927.15</v>
      </c>
    </row>
    <row r="239" spans="1:15" x14ac:dyDescent="0.2">
      <c r="A239" s="2" t="s">
        <v>200</v>
      </c>
      <c r="B239" s="2" t="str">
        <f>LEFT(C239,2)</f>
        <v>37</v>
      </c>
      <c r="C239" s="2">
        <v>37045</v>
      </c>
      <c r="D239" s="2" t="s">
        <v>245</v>
      </c>
      <c r="E239" s="4">
        <v>2</v>
      </c>
      <c r="F239" s="4">
        <v>0</v>
      </c>
      <c r="G239" s="4">
        <v>27</v>
      </c>
      <c r="H239" s="4">
        <v>0</v>
      </c>
      <c r="I239" s="4">
        <v>0</v>
      </c>
      <c r="J239" s="4">
        <v>22</v>
      </c>
      <c r="K239" s="4">
        <v>77010</v>
      </c>
      <c r="L239" s="4">
        <v>20</v>
      </c>
      <c r="M239" s="4">
        <v>13</v>
      </c>
      <c r="N239" s="4">
        <v>0</v>
      </c>
      <c r="O239" s="17">
        <v>7075.6399999999994</v>
      </c>
    </row>
    <row r="240" spans="1:15" x14ac:dyDescent="0.2">
      <c r="A240" s="2" t="s">
        <v>200</v>
      </c>
      <c r="B240" s="2" t="str">
        <f>LEFT(C240,2)</f>
        <v>37</v>
      </c>
      <c r="C240" s="2">
        <v>37046</v>
      </c>
      <c r="D240" s="2" t="s">
        <v>246</v>
      </c>
      <c r="E240" s="4">
        <v>199</v>
      </c>
      <c r="F240" s="4">
        <v>0</v>
      </c>
      <c r="G240" s="4">
        <v>178</v>
      </c>
      <c r="H240" s="4">
        <v>0</v>
      </c>
      <c r="I240" s="4">
        <v>4</v>
      </c>
      <c r="J240" s="4">
        <v>0</v>
      </c>
      <c r="K240" s="4">
        <v>63</v>
      </c>
      <c r="L240" s="4">
        <v>0</v>
      </c>
      <c r="M240" s="4">
        <v>459</v>
      </c>
      <c r="N240" s="4">
        <v>121</v>
      </c>
      <c r="O240" s="17">
        <v>21664.214</v>
      </c>
    </row>
    <row r="241" spans="1:15" x14ac:dyDescent="0.2">
      <c r="A241" s="2" t="s">
        <v>200</v>
      </c>
      <c r="B241" s="2" t="str">
        <f>LEFT(C241,2)</f>
        <v>37</v>
      </c>
      <c r="C241" s="2">
        <v>37047</v>
      </c>
      <c r="D241" s="2" t="s">
        <v>247</v>
      </c>
      <c r="E241" s="4">
        <v>127</v>
      </c>
      <c r="F241" s="4">
        <v>0</v>
      </c>
      <c r="G241" s="4">
        <v>118</v>
      </c>
      <c r="H241" s="4">
        <v>539</v>
      </c>
      <c r="I241" s="4">
        <v>63</v>
      </c>
      <c r="J241" s="4">
        <v>78</v>
      </c>
      <c r="K241" s="4">
        <v>612</v>
      </c>
      <c r="L241" s="4">
        <v>110</v>
      </c>
      <c r="M241" s="4">
        <v>378</v>
      </c>
      <c r="N241" s="4">
        <v>69</v>
      </c>
      <c r="O241" s="17">
        <v>18273.216</v>
      </c>
    </row>
    <row r="242" spans="1:15" x14ac:dyDescent="0.2">
      <c r="A242" s="2" t="s">
        <v>200</v>
      </c>
      <c r="B242" s="2" t="str">
        <f>LEFT(C242,2)</f>
        <v>37</v>
      </c>
      <c r="C242" s="2">
        <v>37048</v>
      </c>
      <c r="D242" s="2" t="s">
        <v>248</v>
      </c>
      <c r="E242" s="4">
        <v>0</v>
      </c>
      <c r="F242" s="4">
        <v>0</v>
      </c>
      <c r="G242" s="4">
        <v>0</v>
      </c>
      <c r="H242" s="4">
        <v>0</v>
      </c>
      <c r="I242" s="4">
        <v>0</v>
      </c>
      <c r="J242" s="4">
        <v>0</v>
      </c>
      <c r="K242" s="4">
        <v>110000</v>
      </c>
      <c r="L242" s="4">
        <v>0</v>
      </c>
      <c r="M242" s="4">
        <v>14</v>
      </c>
      <c r="N242" s="4">
        <v>0</v>
      </c>
      <c r="O242" s="17">
        <v>8798.4</v>
      </c>
    </row>
    <row r="243" spans="1:15" x14ac:dyDescent="0.2">
      <c r="A243" s="2"/>
      <c r="B243" s="2"/>
      <c r="C243" s="2">
        <v>37049</v>
      </c>
      <c r="D243" s="3" t="s">
        <v>249</v>
      </c>
      <c r="E243" s="4">
        <v>7</v>
      </c>
      <c r="F243" s="4">
        <v>0</v>
      </c>
      <c r="G243" s="4">
        <v>31</v>
      </c>
      <c r="H243" s="4">
        <v>2</v>
      </c>
      <c r="I243" s="4">
        <v>77</v>
      </c>
      <c r="J243" s="4">
        <v>12</v>
      </c>
      <c r="K243" s="4">
        <v>15</v>
      </c>
      <c r="L243" s="4">
        <v>30</v>
      </c>
      <c r="M243" s="4">
        <v>131</v>
      </c>
      <c r="N243" s="4">
        <v>61</v>
      </c>
      <c r="O243" s="17">
        <v>3345.81</v>
      </c>
    </row>
    <row r="244" spans="1:15" x14ac:dyDescent="0.2">
      <c r="A244" s="2" t="s">
        <v>200</v>
      </c>
      <c r="B244" s="2" t="str">
        <f t="shared" ref="B244:B251" si="14">LEFT(C244,2)</f>
        <v>37</v>
      </c>
      <c r="C244" s="2">
        <v>37050</v>
      </c>
      <c r="D244" s="2" t="s">
        <v>250</v>
      </c>
      <c r="E244" s="4">
        <v>83</v>
      </c>
      <c r="F244" s="4">
        <v>0</v>
      </c>
      <c r="G244" s="4">
        <v>1</v>
      </c>
      <c r="H244" s="4">
        <v>0</v>
      </c>
      <c r="I244" s="4">
        <v>0</v>
      </c>
      <c r="J244" s="4">
        <v>0</v>
      </c>
      <c r="K244" s="4">
        <v>20</v>
      </c>
      <c r="L244" s="4">
        <v>0</v>
      </c>
      <c r="M244" s="4">
        <v>1752</v>
      </c>
      <c r="N244" s="4">
        <v>0</v>
      </c>
      <c r="O244" s="17">
        <v>31884.06</v>
      </c>
    </row>
    <row r="245" spans="1:15" x14ac:dyDescent="0.2">
      <c r="A245" s="2" t="s">
        <v>200</v>
      </c>
      <c r="B245" s="2" t="str">
        <f t="shared" si="14"/>
        <v>37</v>
      </c>
      <c r="C245" s="2">
        <v>37051</v>
      </c>
      <c r="D245" s="2" t="s">
        <v>251</v>
      </c>
      <c r="E245" s="4">
        <v>223</v>
      </c>
      <c r="F245" s="4">
        <v>0</v>
      </c>
      <c r="G245" s="4">
        <v>26</v>
      </c>
      <c r="H245" s="4">
        <v>0</v>
      </c>
      <c r="I245" s="4">
        <v>15</v>
      </c>
      <c r="J245" s="4">
        <v>104</v>
      </c>
      <c r="K245" s="4">
        <v>45</v>
      </c>
      <c r="L245" s="4">
        <v>15</v>
      </c>
      <c r="M245" s="4">
        <v>576</v>
      </c>
      <c r="N245" s="4">
        <v>75</v>
      </c>
      <c r="O245" s="17">
        <v>22871.68</v>
      </c>
    </row>
    <row r="246" spans="1:15" x14ac:dyDescent="0.2">
      <c r="A246" s="2" t="s">
        <v>200</v>
      </c>
      <c r="B246" s="2" t="str">
        <f t="shared" si="14"/>
        <v>37</v>
      </c>
      <c r="C246" s="2">
        <v>37052</v>
      </c>
      <c r="D246" s="2" t="s">
        <v>252</v>
      </c>
      <c r="E246" s="4">
        <v>7</v>
      </c>
      <c r="F246" s="4">
        <v>0</v>
      </c>
      <c r="G246" s="4">
        <v>2</v>
      </c>
      <c r="H246" s="4">
        <v>0</v>
      </c>
      <c r="I246" s="4">
        <v>0</v>
      </c>
      <c r="J246" s="4">
        <v>0</v>
      </c>
      <c r="K246" s="4">
        <v>0</v>
      </c>
      <c r="L246" s="4">
        <v>0</v>
      </c>
      <c r="M246" s="4">
        <v>55</v>
      </c>
      <c r="N246" s="4">
        <v>0</v>
      </c>
      <c r="O246" s="17">
        <v>1279.2</v>
      </c>
    </row>
    <row r="247" spans="1:15" x14ac:dyDescent="0.2">
      <c r="A247" s="2" t="s">
        <v>200</v>
      </c>
      <c r="B247" s="2" t="str">
        <f t="shared" si="14"/>
        <v>37</v>
      </c>
      <c r="C247" s="2">
        <v>37053</v>
      </c>
      <c r="D247" s="2" t="s">
        <v>253</v>
      </c>
      <c r="E247" s="4">
        <v>874</v>
      </c>
      <c r="F247" s="4">
        <v>0</v>
      </c>
      <c r="G247" s="4">
        <v>172</v>
      </c>
      <c r="H247" s="4">
        <v>0</v>
      </c>
      <c r="I247" s="4">
        <v>8</v>
      </c>
      <c r="J247" s="4">
        <v>1621</v>
      </c>
      <c r="K247" s="4">
        <v>2053</v>
      </c>
      <c r="L247" s="4">
        <v>0</v>
      </c>
      <c r="M247" s="4">
        <v>1140</v>
      </c>
      <c r="N247" s="4">
        <v>56</v>
      </c>
      <c r="O247" s="17">
        <v>85960.133999999991</v>
      </c>
    </row>
    <row r="248" spans="1:15" x14ac:dyDescent="0.2">
      <c r="A248" s="2" t="s">
        <v>200</v>
      </c>
      <c r="B248" s="2" t="str">
        <f t="shared" si="14"/>
        <v>37</v>
      </c>
      <c r="C248" s="2">
        <v>37054</v>
      </c>
      <c r="D248" s="2" t="s">
        <v>254</v>
      </c>
      <c r="E248" s="4">
        <v>12</v>
      </c>
      <c r="F248" s="4">
        <v>2</v>
      </c>
      <c r="G248" s="4">
        <v>62</v>
      </c>
      <c r="H248" s="4">
        <v>0</v>
      </c>
      <c r="I248" s="4">
        <v>5</v>
      </c>
      <c r="J248" s="4">
        <v>19</v>
      </c>
      <c r="K248" s="4">
        <v>1725</v>
      </c>
      <c r="L248" s="4">
        <v>15</v>
      </c>
      <c r="M248" s="4">
        <v>30</v>
      </c>
      <c r="N248" s="4">
        <v>16</v>
      </c>
      <c r="O248" s="17">
        <v>2802.0200000000004</v>
      </c>
    </row>
    <row r="249" spans="1:15" x14ac:dyDescent="0.2">
      <c r="A249" s="2" t="s">
        <v>200</v>
      </c>
      <c r="B249" s="2" t="str">
        <f t="shared" si="14"/>
        <v>37</v>
      </c>
      <c r="C249" s="2">
        <v>37055</v>
      </c>
      <c r="D249" s="2" t="s">
        <v>255</v>
      </c>
      <c r="E249" s="4">
        <v>242</v>
      </c>
      <c r="F249" s="4">
        <v>0</v>
      </c>
      <c r="G249" s="4">
        <v>2</v>
      </c>
      <c r="H249" s="4">
        <v>0</v>
      </c>
      <c r="I249" s="4">
        <v>0</v>
      </c>
      <c r="J249" s="4">
        <v>0</v>
      </c>
      <c r="K249" s="4">
        <v>0</v>
      </c>
      <c r="L249" s="4">
        <v>0</v>
      </c>
      <c r="M249" s="4">
        <v>328</v>
      </c>
      <c r="N249" s="4">
        <v>0</v>
      </c>
      <c r="O249" s="17">
        <v>18369</v>
      </c>
    </row>
    <row r="250" spans="1:15" x14ac:dyDescent="0.2">
      <c r="A250" s="2" t="s">
        <v>163</v>
      </c>
      <c r="B250" s="2" t="str">
        <f t="shared" si="14"/>
        <v>37</v>
      </c>
      <c r="C250" s="2">
        <v>37056</v>
      </c>
      <c r="D250" s="2" t="s">
        <v>256</v>
      </c>
      <c r="E250" s="4">
        <v>178</v>
      </c>
      <c r="F250" s="4">
        <v>3</v>
      </c>
      <c r="G250" s="4">
        <v>16</v>
      </c>
      <c r="H250" s="4">
        <v>130</v>
      </c>
      <c r="I250" s="4">
        <v>30</v>
      </c>
      <c r="J250" s="4">
        <v>925</v>
      </c>
      <c r="K250" s="4">
        <v>0</v>
      </c>
      <c r="L250" s="4">
        <v>0</v>
      </c>
      <c r="M250" s="4">
        <v>100</v>
      </c>
      <c r="N250" s="4">
        <v>0</v>
      </c>
      <c r="O250" s="17">
        <v>21920.600000000002</v>
      </c>
    </row>
    <row r="251" spans="1:15" x14ac:dyDescent="0.2">
      <c r="A251" s="2" t="s">
        <v>200</v>
      </c>
      <c r="B251" s="2" t="str">
        <f t="shared" si="14"/>
        <v>37</v>
      </c>
      <c r="C251" s="2">
        <v>37057</v>
      </c>
      <c r="D251" s="2" t="s">
        <v>257</v>
      </c>
      <c r="E251" s="4">
        <v>140</v>
      </c>
      <c r="F251" s="4">
        <v>0</v>
      </c>
      <c r="G251" s="4">
        <v>133</v>
      </c>
      <c r="H251" s="4">
        <v>628</v>
      </c>
      <c r="I251" s="4">
        <v>81</v>
      </c>
      <c r="J251" s="4">
        <v>62</v>
      </c>
      <c r="K251" s="4">
        <v>603</v>
      </c>
      <c r="L251" s="4">
        <v>245</v>
      </c>
      <c r="M251" s="4">
        <v>194</v>
      </c>
      <c r="N251" s="4">
        <v>189</v>
      </c>
      <c r="O251" s="17">
        <v>16775.044000000002</v>
      </c>
    </row>
    <row r="252" spans="1:15" x14ac:dyDescent="0.2">
      <c r="A252" s="2"/>
      <c r="B252" s="2"/>
      <c r="C252" s="2">
        <v>37058</v>
      </c>
      <c r="D252" s="3" t="s">
        <v>258</v>
      </c>
      <c r="E252" s="4">
        <v>520</v>
      </c>
      <c r="F252" s="4">
        <v>0</v>
      </c>
      <c r="G252" s="4">
        <v>107</v>
      </c>
      <c r="H252" s="4">
        <v>3</v>
      </c>
      <c r="I252" s="4">
        <v>178</v>
      </c>
      <c r="J252" s="4">
        <v>541</v>
      </c>
      <c r="K252" s="4">
        <v>20</v>
      </c>
      <c r="L252" s="4">
        <v>0</v>
      </c>
      <c r="M252" s="4">
        <v>532</v>
      </c>
      <c r="N252" s="4">
        <v>25</v>
      </c>
      <c r="O252" s="17">
        <v>44681.259999999995</v>
      </c>
    </row>
    <row r="253" spans="1:15" x14ac:dyDescent="0.2">
      <c r="A253" s="2" t="s">
        <v>200</v>
      </c>
      <c r="B253" s="2" t="str">
        <f>LEFT(C253,2)</f>
        <v>37</v>
      </c>
      <c r="C253" s="2">
        <v>37059</v>
      </c>
      <c r="D253" s="2" t="s">
        <v>259</v>
      </c>
      <c r="E253" s="4">
        <v>17</v>
      </c>
      <c r="F253" s="4">
        <v>0</v>
      </c>
      <c r="G253" s="4">
        <v>35</v>
      </c>
      <c r="H253" s="4">
        <v>0</v>
      </c>
      <c r="I253" s="4">
        <v>50</v>
      </c>
      <c r="J253" s="4">
        <v>9</v>
      </c>
      <c r="K253" s="4">
        <v>183</v>
      </c>
      <c r="L253" s="4">
        <v>81</v>
      </c>
      <c r="M253" s="4">
        <v>172</v>
      </c>
      <c r="N253" s="4">
        <v>0</v>
      </c>
      <c r="O253" s="17">
        <v>4473.0920000000006</v>
      </c>
    </row>
    <row r="254" spans="1:15" x14ac:dyDescent="0.2">
      <c r="A254" s="2" t="s">
        <v>200</v>
      </c>
      <c r="B254" s="2" t="str">
        <f>LEFT(C254,2)</f>
        <v>37</v>
      </c>
      <c r="C254" s="2">
        <v>37060</v>
      </c>
      <c r="D254" s="2" t="s">
        <v>260</v>
      </c>
      <c r="E254" s="4">
        <v>0</v>
      </c>
      <c r="F254" s="4">
        <v>0</v>
      </c>
      <c r="G254" s="4">
        <v>25</v>
      </c>
      <c r="H254" s="4">
        <v>0</v>
      </c>
      <c r="I254" s="4">
        <v>0</v>
      </c>
      <c r="J254" s="4">
        <v>470</v>
      </c>
      <c r="K254" s="4">
        <v>0</v>
      </c>
      <c r="L254" s="4">
        <v>53</v>
      </c>
      <c r="M254" s="4">
        <v>52</v>
      </c>
      <c r="N254" s="4">
        <v>0</v>
      </c>
      <c r="O254" s="17">
        <v>6190.8340000000007</v>
      </c>
    </row>
    <row r="255" spans="1:15" x14ac:dyDescent="0.2">
      <c r="A255" s="2" t="s">
        <v>200</v>
      </c>
      <c r="B255" s="2" t="str">
        <f>LEFT(C255,2)</f>
        <v>37</v>
      </c>
      <c r="C255" s="2">
        <v>37061</v>
      </c>
      <c r="D255" s="3" t="s">
        <v>373</v>
      </c>
      <c r="E255" s="4">
        <v>0</v>
      </c>
      <c r="F255" s="4">
        <v>0</v>
      </c>
      <c r="G255" s="4">
        <v>0</v>
      </c>
      <c r="H255" s="4">
        <v>0</v>
      </c>
      <c r="I255" s="4">
        <v>0</v>
      </c>
      <c r="J255" s="4">
        <v>0</v>
      </c>
      <c r="K255" s="4">
        <v>0</v>
      </c>
      <c r="L255" s="4">
        <v>0</v>
      </c>
      <c r="M255" s="4">
        <v>0</v>
      </c>
      <c r="N255" s="4">
        <v>0</v>
      </c>
      <c r="O255" s="17">
        <v>155406.13400000002</v>
      </c>
    </row>
    <row r="256" spans="1:15" x14ac:dyDescent="0.2">
      <c r="A256" s="2" t="s">
        <v>200</v>
      </c>
      <c r="B256" s="2" t="str">
        <f>LEFT(C256,2)</f>
        <v>37</v>
      </c>
      <c r="C256" s="2">
        <v>37062</v>
      </c>
      <c r="D256" s="3" t="s">
        <v>374</v>
      </c>
      <c r="E256" s="4">
        <v>0</v>
      </c>
      <c r="F256" s="4">
        <v>0</v>
      </c>
      <c r="G256" s="4">
        <v>0</v>
      </c>
      <c r="H256" s="4">
        <v>0</v>
      </c>
      <c r="I256" s="4">
        <v>0</v>
      </c>
      <c r="J256" s="4">
        <v>0</v>
      </c>
      <c r="K256" s="4">
        <v>0</v>
      </c>
      <c r="L256" s="4">
        <v>0</v>
      </c>
      <c r="M256" s="4">
        <v>0</v>
      </c>
      <c r="N256" s="4">
        <v>0</v>
      </c>
      <c r="O256" s="17">
        <v>3841.11</v>
      </c>
    </row>
    <row r="257" spans="1:15" x14ac:dyDescent="0.2">
      <c r="A257" s="2" t="s">
        <v>261</v>
      </c>
      <c r="B257" s="2" t="str">
        <f>LEFT(C257,2)</f>
        <v>38</v>
      </c>
      <c r="C257" s="2">
        <v>38001</v>
      </c>
      <c r="D257" s="2" t="s">
        <v>262</v>
      </c>
      <c r="E257" s="4">
        <v>46</v>
      </c>
      <c r="F257" s="4">
        <v>0</v>
      </c>
      <c r="G257" s="4">
        <v>64</v>
      </c>
      <c r="H257" s="4">
        <v>452</v>
      </c>
      <c r="I257" s="4">
        <v>9</v>
      </c>
      <c r="J257" s="4">
        <v>18792</v>
      </c>
      <c r="K257" s="4">
        <v>221437</v>
      </c>
      <c r="L257" s="4">
        <v>4040</v>
      </c>
      <c r="M257" s="4">
        <v>1740</v>
      </c>
      <c r="N257" s="4">
        <v>621</v>
      </c>
      <c r="O257" s="17">
        <v>246509.40599999999</v>
      </c>
    </row>
    <row r="258" spans="1:15" x14ac:dyDescent="0.2">
      <c r="A258" s="2"/>
      <c r="B258" s="2"/>
      <c r="C258" s="2">
        <v>38002</v>
      </c>
      <c r="D258" s="3" t="s">
        <v>264</v>
      </c>
      <c r="E258" s="4">
        <v>223</v>
      </c>
      <c r="F258" s="4">
        <v>0</v>
      </c>
      <c r="G258" s="4">
        <v>19</v>
      </c>
      <c r="H258" s="4">
        <v>0</v>
      </c>
      <c r="I258" s="4">
        <v>0</v>
      </c>
      <c r="J258" s="4">
        <v>0</v>
      </c>
      <c r="K258" s="4">
        <v>238000</v>
      </c>
      <c r="L258" s="4">
        <v>0</v>
      </c>
      <c r="M258" s="4">
        <v>551</v>
      </c>
      <c r="N258" s="4">
        <v>50</v>
      </c>
      <c r="O258" s="17">
        <v>39770.9</v>
      </c>
    </row>
    <row r="259" spans="1:15" x14ac:dyDescent="0.2">
      <c r="A259" s="2" t="s">
        <v>261</v>
      </c>
      <c r="B259" s="2" t="str">
        <f t="shared" ref="B259:B264" si="15">LEFT(C259,2)</f>
        <v>38</v>
      </c>
      <c r="C259" s="2">
        <v>38003</v>
      </c>
      <c r="D259" s="2" t="s">
        <v>265</v>
      </c>
      <c r="E259" s="4">
        <v>430</v>
      </c>
      <c r="F259" s="4">
        <v>0</v>
      </c>
      <c r="G259" s="4">
        <v>70</v>
      </c>
      <c r="H259" s="4">
        <v>646</v>
      </c>
      <c r="I259" s="4">
        <v>38</v>
      </c>
      <c r="J259" s="4">
        <v>21018</v>
      </c>
      <c r="K259" s="4">
        <v>9099</v>
      </c>
      <c r="L259" s="4">
        <v>7740</v>
      </c>
      <c r="M259" s="4">
        <v>1361</v>
      </c>
      <c r="N259" s="4">
        <v>528</v>
      </c>
      <c r="O259" s="17">
        <v>269230.44199999998</v>
      </c>
    </row>
    <row r="260" spans="1:15" x14ac:dyDescent="0.2">
      <c r="A260" s="2" t="s">
        <v>261</v>
      </c>
      <c r="B260" s="2" t="str">
        <f t="shared" si="15"/>
        <v>38</v>
      </c>
      <c r="C260" s="2">
        <v>38004</v>
      </c>
      <c r="D260" s="2" t="s">
        <v>266</v>
      </c>
      <c r="E260" s="4">
        <v>0</v>
      </c>
      <c r="F260" s="4">
        <v>0</v>
      </c>
      <c r="G260" s="4">
        <v>16</v>
      </c>
      <c r="H260" s="4">
        <v>5</v>
      </c>
      <c r="I260" s="4">
        <v>12</v>
      </c>
      <c r="J260" s="4">
        <v>0</v>
      </c>
      <c r="K260" s="4">
        <v>0</v>
      </c>
      <c r="L260" s="4">
        <v>0</v>
      </c>
      <c r="M260" s="4">
        <v>207</v>
      </c>
      <c r="N260" s="4">
        <v>10</v>
      </c>
      <c r="O260" s="17">
        <v>3589.3</v>
      </c>
    </row>
    <row r="261" spans="1:15" x14ac:dyDescent="0.2">
      <c r="A261" s="2" t="s">
        <v>263</v>
      </c>
      <c r="B261" s="2" t="str">
        <f t="shared" si="15"/>
        <v>38</v>
      </c>
      <c r="C261" s="2">
        <v>38005</v>
      </c>
      <c r="D261" s="2" t="s">
        <v>267</v>
      </c>
      <c r="E261" s="4">
        <v>114</v>
      </c>
      <c r="F261" s="4">
        <v>0</v>
      </c>
      <c r="G261" s="4">
        <v>20</v>
      </c>
      <c r="H261" s="4">
        <v>0</v>
      </c>
      <c r="I261" s="4">
        <v>0</v>
      </c>
      <c r="J261" s="4">
        <v>0</v>
      </c>
      <c r="K261" s="4">
        <v>40198</v>
      </c>
      <c r="L261" s="4">
        <v>25</v>
      </c>
      <c r="M261" s="4">
        <v>4841</v>
      </c>
      <c r="N261" s="4">
        <v>0</v>
      </c>
      <c r="O261" s="17">
        <v>85271.394000000015</v>
      </c>
    </row>
    <row r="262" spans="1:15" x14ac:dyDescent="0.2">
      <c r="A262" s="2" t="s">
        <v>263</v>
      </c>
      <c r="B262" s="2" t="str">
        <f t="shared" si="15"/>
        <v>38</v>
      </c>
      <c r="C262" s="2">
        <v>38006</v>
      </c>
      <c r="D262" s="2" t="s">
        <v>268</v>
      </c>
      <c r="E262" s="4">
        <v>1</v>
      </c>
      <c r="F262" s="4">
        <v>0</v>
      </c>
      <c r="G262" s="4">
        <v>45</v>
      </c>
      <c r="H262" s="4">
        <v>0</v>
      </c>
      <c r="I262" s="4">
        <v>9</v>
      </c>
      <c r="J262" s="4">
        <v>28</v>
      </c>
      <c r="K262" s="4">
        <v>0</v>
      </c>
      <c r="L262" s="4">
        <v>0</v>
      </c>
      <c r="M262" s="4">
        <v>933</v>
      </c>
      <c r="N262" s="4">
        <v>32</v>
      </c>
      <c r="O262" s="17">
        <v>15831.4</v>
      </c>
    </row>
    <row r="263" spans="1:15" x14ac:dyDescent="0.2">
      <c r="A263" s="2" t="s">
        <v>263</v>
      </c>
      <c r="B263" s="2" t="str">
        <f t="shared" si="15"/>
        <v>38</v>
      </c>
      <c r="C263" s="2">
        <v>38007</v>
      </c>
      <c r="D263" s="2" t="s">
        <v>269</v>
      </c>
      <c r="E263" s="4">
        <v>64</v>
      </c>
      <c r="F263" s="4">
        <v>0</v>
      </c>
      <c r="G263" s="4">
        <v>140</v>
      </c>
      <c r="H263" s="4">
        <v>200</v>
      </c>
      <c r="I263" s="4">
        <v>0</v>
      </c>
      <c r="J263" s="4">
        <v>6625</v>
      </c>
      <c r="K263" s="4">
        <v>400</v>
      </c>
      <c r="L263" s="4">
        <v>20</v>
      </c>
      <c r="M263" s="4">
        <v>128</v>
      </c>
      <c r="N263" s="4">
        <v>0</v>
      </c>
      <c r="O263" s="17">
        <v>77933.959999999992</v>
      </c>
    </row>
    <row r="264" spans="1:15" x14ac:dyDescent="0.2">
      <c r="A264" s="2" t="s">
        <v>261</v>
      </c>
      <c r="B264" s="2" t="str">
        <f t="shared" si="15"/>
        <v>38</v>
      </c>
      <c r="C264" s="2">
        <v>38008</v>
      </c>
      <c r="D264" s="2" t="s">
        <v>270</v>
      </c>
      <c r="E264" s="4">
        <v>246</v>
      </c>
      <c r="F264" s="4">
        <v>250</v>
      </c>
      <c r="G264" s="4">
        <v>276</v>
      </c>
      <c r="H264" s="4">
        <v>260</v>
      </c>
      <c r="I264" s="4">
        <v>19</v>
      </c>
      <c r="J264" s="4">
        <v>265</v>
      </c>
      <c r="K264" s="4">
        <v>45578</v>
      </c>
      <c r="L264" s="4">
        <v>149</v>
      </c>
      <c r="M264" s="4">
        <v>675</v>
      </c>
      <c r="N264" s="4">
        <v>223</v>
      </c>
      <c r="O264" s="17">
        <v>50644.905999999995</v>
      </c>
    </row>
    <row r="265" spans="1:15" x14ac:dyDescent="0.2">
      <c r="A265" s="2"/>
      <c r="B265" s="2"/>
      <c r="C265" s="2">
        <v>38009</v>
      </c>
      <c r="D265" s="3" t="s">
        <v>271</v>
      </c>
      <c r="E265" s="4">
        <v>2</v>
      </c>
      <c r="F265" s="4">
        <v>0</v>
      </c>
      <c r="G265" s="4">
        <v>27</v>
      </c>
      <c r="H265" s="4">
        <v>0</v>
      </c>
      <c r="I265" s="4">
        <v>22</v>
      </c>
      <c r="J265" s="4">
        <v>4</v>
      </c>
      <c r="K265" s="4">
        <v>100</v>
      </c>
      <c r="L265" s="4">
        <v>5</v>
      </c>
      <c r="M265" s="4">
        <v>19</v>
      </c>
      <c r="N265" s="4">
        <v>8</v>
      </c>
      <c r="O265" s="17">
        <v>1020.89</v>
      </c>
    </row>
    <row r="266" spans="1:15" x14ac:dyDescent="0.2">
      <c r="A266" s="2" t="s">
        <v>263</v>
      </c>
      <c r="B266" s="2" t="str">
        <f>LEFT(C266,2)</f>
        <v>38</v>
      </c>
      <c r="C266" s="2">
        <v>38010</v>
      </c>
      <c r="D266" s="2" t="s">
        <v>272</v>
      </c>
      <c r="E266" s="4">
        <v>0</v>
      </c>
      <c r="F266" s="4">
        <v>30</v>
      </c>
      <c r="G266" s="4">
        <v>11</v>
      </c>
      <c r="H266" s="4">
        <v>65</v>
      </c>
      <c r="I266" s="4">
        <v>100</v>
      </c>
      <c r="J266" s="4">
        <v>10</v>
      </c>
      <c r="K266" s="4">
        <v>0</v>
      </c>
      <c r="L266" s="4">
        <v>0</v>
      </c>
      <c r="M266" s="4">
        <v>110</v>
      </c>
      <c r="N266" s="4">
        <v>483</v>
      </c>
      <c r="O266" s="17">
        <v>4683.9000000000005</v>
      </c>
    </row>
    <row r="267" spans="1:15" x14ac:dyDescent="0.2">
      <c r="A267" s="2" t="s">
        <v>263</v>
      </c>
      <c r="B267" s="2" t="str">
        <f>LEFT(C267,2)</f>
        <v>38</v>
      </c>
      <c r="C267" s="2">
        <v>38011</v>
      </c>
      <c r="D267" s="2" t="s">
        <v>273</v>
      </c>
      <c r="E267" s="4">
        <v>28</v>
      </c>
      <c r="F267" s="4">
        <v>0</v>
      </c>
      <c r="G267" s="4">
        <v>6</v>
      </c>
      <c r="H267" s="4">
        <v>0</v>
      </c>
      <c r="I267" s="4">
        <v>0</v>
      </c>
      <c r="J267" s="4">
        <v>0</v>
      </c>
      <c r="K267" s="4">
        <v>0</v>
      </c>
      <c r="L267" s="4">
        <v>0</v>
      </c>
      <c r="M267" s="4">
        <v>38</v>
      </c>
      <c r="N267" s="4">
        <v>0</v>
      </c>
      <c r="O267" s="17">
        <v>2238.6</v>
      </c>
    </row>
    <row r="268" spans="1:15" x14ac:dyDescent="0.2">
      <c r="A268" s="2" t="s">
        <v>261</v>
      </c>
      <c r="B268" s="2" t="str">
        <f>LEFT(C268,2)</f>
        <v>38</v>
      </c>
      <c r="C268" s="2">
        <v>38012</v>
      </c>
      <c r="D268" s="2" t="s">
        <v>274</v>
      </c>
      <c r="E268" s="4">
        <v>118</v>
      </c>
      <c r="F268" s="4">
        <v>0</v>
      </c>
      <c r="G268" s="4">
        <v>9</v>
      </c>
      <c r="H268" s="4">
        <v>1000</v>
      </c>
      <c r="I268" s="4">
        <v>0</v>
      </c>
      <c r="J268" s="4">
        <v>0</v>
      </c>
      <c r="K268" s="4">
        <v>0</v>
      </c>
      <c r="L268" s="4">
        <v>0</v>
      </c>
      <c r="M268" s="4">
        <v>135</v>
      </c>
      <c r="N268" s="4">
        <v>500</v>
      </c>
      <c r="O268" s="17">
        <v>13274.300000000001</v>
      </c>
    </row>
    <row r="269" spans="1:15" x14ac:dyDescent="0.2">
      <c r="A269" s="2"/>
      <c r="B269" s="2"/>
      <c r="C269" s="2">
        <v>38013</v>
      </c>
      <c r="D269" s="3" t="s">
        <v>275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13</v>
      </c>
      <c r="N269" s="4">
        <v>0</v>
      </c>
      <c r="O269" s="17">
        <v>202.8</v>
      </c>
    </row>
    <row r="270" spans="1:15" x14ac:dyDescent="0.2">
      <c r="A270" s="2" t="s">
        <v>263</v>
      </c>
      <c r="B270" s="2" t="str">
        <f>LEFT(C270,2)</f>
        <v>38</v>
      </c>
      <c r="C270" s="2">
        <v>38014</v>
      </c>
      <c r="D270" s="2" t="s">
        <v>276</v>
      </c>
      <c r="E270" s="4">
        <v>290</v>
      </c>
      <c r="F270" s="4">
        <v>0</v>
      </c>
      <c r="G270" s="4">
        <v>41</v>
      </c>
      <c r="H270" s="4">
        <v>170</v>
      </c>
      <c r="I270" s="4">
        <v>8</v>
      </c>
      <c r="J270" s="4">
        <v>103</v>
      </c>
      <c r="K270" s="4">
        <v>510</v>
      </c>
      <c r="L270" s="4">
        <v>149</v>
      </c>
      <c r="M270" s="4">
        <v>1086</v>
      </c>
      <c r="N270" s="4">
        <v>15</v>
      </c>
      <c r="O270" s="17">
        <v>35390.601999999999</v>
      </c>
    </row>
    <row r="271" spans="1:15" x14ac:dyDescent="0.2">
      <c r="A271" s="2"/>
      <c r="B271" s="2"/>
      <c r="C271" s="2">
        <v>38015</v>
      </c>
      <c r="D271" s="3" t="s">
        <v>277</v>
      </c>
      <c r="E271" s="4">
        <v>0</v>
      </c>
      <c r="F271" s="4">
        <v>0</v>
      </c>
      <c r="G271" s="4">
        <v>11</v>
      </c>
      <c r="H271" s="4">
        <v>490</v>
      </c>
      <c r="I271" s="4">
        <v>0</v>
      </c>
      <c r="J271" s="4">
        <v>14</v>
      </c>
      <c r="K271" s="4">
        <v>0</v>
      </c>
      <c r="L271" s="4">
        <v>0</v>
      </c>
      <c r="M271" s="4">
        <v>1411</v>
      </c>
      <c r="N271" s="4">
        <v>0</v>
      </c>
      <c r="O271" s="17">
        <v>24282.7</v>
      </c>
    </row>
    <row r="272" spans="1:15" x14ac:dyDescent="0.2">
      <c r="A272" s="2"/>
      <c r="B272" s="2"/>
      <c r="C272" s="2">
        <v>38016</v>
      </c>
      <c r="D272" s="3" t="s">
        <v>278</v>
      </c>
      <c r="E272" s="4">
        <v>0</v>
      </c>
      <c r="F272" s="4">
        <v>0</v>
      </c>
      <c r="G272" s="4">
        <v>2</v>
      </c>
      <c r="H272" s="4">
        <v>0</v>
      </c>
      <c r="I272" s="4">
        <v>0</v>
      </c>
      <c r="J272" s="4">
        <v>0</v>
      </c>
      <c r="K272" s="4">
        <v>40</v>
      </c>
      <c r="L272" s="4">
        <v>0</v>
      </c>
      <c r="M272" s="4">
        <v>0</v>
      </c>
      <c r="N272" s="4">
        <v>0</v>
      </c>
      <c r="O272" s="17">
        <v>42.12</v>
      </c>
    </row>
    <row r="273" spans="1:15" x14ac:dyDescent="0.2">
      <c r="A273" s="2" t="s">
        <v>263</v>
      </c>
      <c r="B273" s="2" t="str">
        <f>LEFT(C273,2)</f>
        <v>38</v>
      </c>
      <c r="C273" s="2">
        <v>38017</v>
      </c>
      <c r="D273" s="2" t="s">
        <v>279</v>
      </c>
      <c r="E273" s="4">
        <v>27</v>
      </c>
      <c r="F273" s="4">
        <v>0</v>
      </c>
      <c r="G273" s="4">
        <v>5</v>
      </c>
      <c r="H273" s="4">
        <v>500</v>
      </c>
      <c r="I273" s="4">
        <v>14</v>
      </c>
      <c r="J273" s="4">
        <v>0</v>
      </c>
      <c r="K273" s="4">
        <v>355934</v>
      </c>
      <c r="L273" s="4">
        <v>0</v>
      </c>
      <c r="M273" s="4">
        <v>4115</v>
      </c>
      <c r="N273" s="4">
        <v>100</v>
      </c>
      <c r="O273" s="17">
        <v>95626.752000000008</v>
      </c>
    </row>
    <row r="274" spans="1:15" x14ac:dyDescent="0.2">
      <c r="A274" s="2" t="s">
        <v>261</v>
      </c>
      <c r="B274" s="2" t="str">
        <f>LEFT(C274,2)</f>
        <v>38</v>
      </c>
      <c r="C274" s="2">
        <v>38018</v>
      </c>
      <c r="D274" s="2" t="s">
        <v>280</v>
      </c>
      <c r="E274" s="4">
        <v>340</v>
      </c>
      <c r="F274" s="4">
        <v>0</v>
      </c>
      <c r="G274" s="4">
        <v>7</v>
      </c>
      <c r="H274" s="4">
        <v>0</v>
      </c>
      <c r="I274" s="4">
        <v>0</v>
      </c>
      <c r="J274" s="4">
        <v>0</v>
      </c>
      <c r="K274" s="4">
        <v>38</v>
      </c>
      <c r="L274" s="4">
        <v>26</v>
      </c>
      <c r="M274" s="4">
        <v>372</v>
      </c>
      <c r="N274" s="4">
        <v>0</v>
      </c>
      <c r="O274" s="17">
        <v>24508.692000000003</v>
      </c>
    </row>
    <row r="275" spans="1:15" x14ac:dyDescent="0.2">
      <c r="A275" s="2" t="s">
        <v>261</v>
      </c>
      <c r="B275" s="2" t="str">
        <f>LEFT(C275,2)</f>
        <v>38</v>
      </c>
      <c r="C275" s="2">
        <v>38019</v>
      </c>
      <c r="D275" s="2" t="s">
        <v>281</v>
      </c>
      <c r="E275" s="4">
        <v>538</v>
      </c>
      <c r="F275" s="4">
        <v>0</v>
      </c>
      <c r="G275" s="4">
        <v>32</v>
      </c>
      <c r="H275" s="4">
        <v>300</v>
      </c>
      <c r="I275" s="4">
        <v>160</v>
      </c>
      <c r="J275" s="4">
        <v>0</v>
      </c>
      <c r="K275" s="4">
        <v>473276</v>
      </c>
      <c r="L275" s="4">
        <v>1500</v>
      </c>
      <c r="M275" s="4">
        <v>930</v>
      </c>
      <c r="N275" s="4">
        <v>0</v>
      </c>
      <c r="O275" s="17">
        <v>82917.327999999994</v>
      </c>
    </row>
    <row r="276" spans="1:15" x14ac:dyDescent="0.2">
      <c r="A276" s="2"/>
      <c r="B276" s="2"/>
      <c r="C276" s="2">
        <v>38020</v>
      </c>
      <c r="D276" s="3" t="s">
        <v>282</v>
      </c>
      <c r="E276" s="4">
        <v>58</v>
      </c>
      <c r="F276" s="4">
        <v>0</v>
      </c>
      <c r="G276" s="4">
        <v>17</v>
      </c>
      <c r="H276" s="4">
        <v>50</v>
      </c>
      <c r="I276" s="4">
        <v>20</v>
      </c>
      <c r="J276" s="4">
        <v>2</v>
      </c>
      <c r="K276" s="4">
        <v>0</v>
      </c>
      <c r="L276" s="4">
        <v>0</v>
      </c>
      <c r="M276" s="4">
        <v>132</v>
      </c>
      <c r="N276" s="4">
        <v>0</v>
      </c>
      <c r="O276" s="17">
        <v>5799.3</v>
      </c>
    </row>
    <row r="277" spans="1:15" x14ac:dyDescent="0.2">
      <c r="A277" s="2"/>
      <c r="B277" s="2"/>
      <c r="C277" s="2">
        <v>38021</v>
      </c>
      <c r="D277" s="3" t="s">
        <v>283</v>
      </c>
      <c r="E277" s="4">
        <v>0</v>
      </c>
      <c r="F277" s="4">
        <v>0</v>
      </c>
      <c r="G277" s="4">
        <v>8</v>
      </c>
      <c r="H277" s="4">
        <v>58</v>
      </c>
      <c r="I277" s="4">
        <v>95</v>
      </c>
      <c r="J277" s="4">
        <v>0</v>
      </c>
      <c r="K277" s="4">
        <v>0</v>
      </c>
      <c r="L277" s="4">
        <v>0</v>
      </c>
      <c r="M277" s="4">
        <v>0</v>
      </c>
      <c r="N277" s="4">
        <v>12</v>
      </c>
      <c r="O277" s="17">
        <v>521.30000000000007</v>
      </c>
    </row>
    <row r="278" spans="1:15" x14ac:dyDescent="0.2">
      <c r="A278" s="2" t="s">
        <v>261</v>
      </c>
      <c r="B278" s="2" t="str">
        <f>LEFT(C278,2)</f>
        <v>38</v>
      </c>
      <c r="C278" s="2">
        <v>38022</v>
      </c>
      <c r="D278" s="2" t="s">
        <v>284</v>
      </c>
      <c r="E278" s="4">
        <v>0</v>
      </c>
      <c r="F278" s="4">
        <v>0</v>
      </c>
      <c r="G278" s="4">
        <v>21</v>
      </c>
      <c r="H278" s="4">
        <v>0</v>
      </c>
      <c r="I278" s="4">
        <v>0</v>
      </c>
      <c r="J278" s="4">
        <v>16</v>
      </c>
      <c r="K278" s="4">
        <v>33</v>
      </c>
      <c r="L278" s="4">
        <v>0</v>
      </c>
      <c r="M278" s="4">
        <v>20</v>
      </c>
      <c r="N278" s="4">
        <v>0</v>
      </c>
      <c r="O278" s="17">
        <v>890.47400000000005</v>
      </c>
    </row>
    <row r="279" spans="1:15" x14ac:dyDescent="0.2">
      <c r="A279" s="2" t="s">
        <v>261</v>
      </c>
      <c r="B279" s="2" t="str">
        <f>LEFT(C279,2)</f>
        <v>38</v>
      </c>
      <c r="C279" s="2">
        <v>38023</v>
      </c>
      <c r="D279" s="2" t="s">
        <v>285</v>
      </c>
      <c r="E279" s="4">
        <v>0</v>
      </c>
      <c r="F279" s="4">
        <v>0</v>
      </c>
      <c r="G279" s="4">
        <v>5</v>
      </c>
      <c r="H279" s="4">
        <v>120</v>
      </c>
      <c r="I279" s="4">
        <v>0</v>
      </c>
      <c r="J279" s="4">
        <v>40</v>
      </c>
      <c r="K279" s="4">
        <v>0</v>
      </c>
      <c r="L279" s="4">
        <v>0</v>
      </c>
      <c r="M279" s="4">
        <v>2</v>
      </c>
      <c r="N279" s="4">
        <v>0</v>
      </c>
      <c r="O279" s="17">
        <v>1012.7</v>
      </c>
    </row>
    <row r="280" spans="1:15" x14ac:dyDescent="0.2">
      <c r="A280" s="2"/>
      <c r="B280" s="2"/>
      <c r="C280" s="2">
        <v>38024</v>
      </c>
      <c r="D280" s="3" t="s">
        <v>286</v>
      </c>
      <c r="E280" s="4">
        <v>0</v>
      </c>
      <c r="F280" s="4">
        <v>0</v>
      </c>
      <c r="G280" s="4">
        <v>19</v>
      </c>
      <c r="H280" s="4">
        <v>0</v>
      </c>
      <c r="I280" s="4">
        <v>0</v>
      </c>
      <c r="J280" s="4">
        <v>0</v>
      </c>
      <c r="K280" s="4">
        <v>0</v>
      </c>
      <c r="L280" s="4">
        <v>0</v>
      </c>
      <c r="M280" s="4">
        <v>55</v>
      </c>
      <c r="N280" s="4">
        <v>0</v>
      </c>
      <c r="O280" s="17">
        <v>1228.5</v>
      </c>
    </row>
    <row r="281" spans="1:15" x14ac:dyDescent="0.2">
      <c r="A281" s="2" t="s">
        <v>263</v>
      </c>
      <c r="B281" s="2" t="str">
        <f>LEFT(C281,2)</f>
        <v>38</v>
      </c>
      <c r="C281" s="2">
        <v>38025</v>
      </c>
      <c r="D281" s="2" t="s">
        <v>287</v>
      </c>
      <c r="E281" s="4">
        <v>0</v>
      </c>
      <c r="F281" s="4">
        <v>0</v>
      </c>
      <c r="G281" s="4">
        <v>2</v>
      </c>
      <c r="H281" s="4">
        <v>0</v>
      </c>
      <c r="I281" s="4">
        <v>0</v>
      </c>
      <c r="J281" s="4">
        <v>0</v>
      </c>
      <c r="K281" s="4">
        <v>0</v>
      </c>
      <c r="L281" s="4">
        <v>0</v>
      </c>
      <c r="M281" s="4">
        <v>0</v>
      </c>
      <c r="N281" s="4">
        <v>0</v>
      </c>
      <c r="O281" s="17">
        <v>39</v>
      </c>
    </row>
    <row r="282" spans="1:15" x14ac:dyDescent="0.2">
      <c r="A282" s="2"/>
      <c r="B282" s="2"/>
      <c r="C282" s="2">
        <v>38026</v>
      </c>
      <c r="D282" s="3" t="s">
        <v>288</v>
      </c>
      <c r="E282" s="4">
        <v>91</v>
      </c>
      <c r="F282" s="4">
        <v>0</v>
      </c>
      <c r="G282" s="4">
        <v>7</v>
      </c>
      <c r="H282" s="4">
        <v>480</v>
      </c>
      <c r="I282" s="4">
        <v>23</v>
      </c>
      <c r="J282" s="4">
        <v>0</v>
      </c>
      <c r="K282" s="4">
        <v>100</v>
      </c>
      <c r="L282" s="4">
        <v>18</v>
      </c>
      <c r="M282" s="4">
        <v>252</v>
      </c>
      <c r="N282" s="4">
        <v>0</v>
      </c>
      <c r="O282" s="17">
        <v>10947.404</v>
      </c>
    </row>
    <row r="283" spans="1:15" x14ac:dyDescent="0.2">
      <c r="A283" s="2" t="s">
        <v>263</v>
      </c>
      <c r="B283" s="2" t="str">
        <f t="shared" ref="B283:B286" si="16">LEFT(C283,2)</f>
        <v>38</v>
      </c>
      <c r="C283" s="2">
        <v>38027</v>
      </c>
      <c r="D283" s="3" t="s">
        <v>375</v>
      </c>
      <c r="E283" s="4">
        <v>0</v>
      </c>
      <c r="F283" s="4">
        <v>0</v>
      </c>
      <c r="G283" s="4">
        <v>0</v>
      </c>
      <c r="H283" s="4">
        <v>0</v>
      </c>
      <c r="I283" s="4">
        <v>0</v>
      </c>
      <c r="J283" s="4">
        <v>0</v>
      </c>
      <c r="K283" s="4">
        <v>0</v>
      </c>
      <c r="L283" s="4">
        <v>0</v>
      </c>
      <c r="M283" s="4">
        <v>0</v>
      </c>
      <c r="N283" s="4">
        <v>0</v>
      </c>
      <c r="O283" s="17">
        <v>35432.904000000002</v>
      </c>
    </row>
    <row r="284" spans="1:15" x14ac:dyDescent="0.2">
      <c r="A284" s="2" t="s">
        <v>261</v>
      </c>
      <c r="B284" s="2" t="str">
        <f t="shared" si="16"/>
        <v>38</v>
      </c>
      <c r="C284" s="2">
        <v>38028</v>
      </c>
      <c r="D284" s="3" t="s">
        <v>376</v>
      </c>
      <c r="E284" s="4">
        <v>0</v>
      </c>
      <c r="F284" s="4">
        <v>0</v>
      </c>
      <c r="G284" s="4">
        <v>0</v>
      </c>
      <c r="H284" s="4">
        <v>0</v>
      </c>
      <c r="I284" s="4">
        <v>0</v>
      </c>
      <c r="J284" s="4">
        <v>0</v>
      </c>
      <c r="K284" s="4">
        <v>0</v>
      </c>
      <c r="L284" s="4">
        <v>0</v>
      </c>
      <c r="M284" s="4">
        <v>0</v>
      </c>
      <c r="N284" s="4">
        <v>0</v>
      </c>
      <c r="O284" s="17">
        <v>563.42000000000007</v>
      </c>
    </row>
    <row r="285" spans="1:15" x14ac:dyDescent="0.2">
      <c r="A285" s="2" t="s">
        <v>263</v>
      </c>
      <c r="B285" s="2" t="str">
        <f t="shared" si="16"/>
        <v>38</v>
      </c>
      <c r="C285" s="2">
        <v>38029</v>
      </c>
      <c r="D285" s="3" t="s">
        <v>380</v>
      </c>
      <c r="E285" s="4">
        <v>0</v>
      </c>
      <c r="F285" s="4">
        <v>0</v>
      </c>
      <c r="G285" s="4">
        <v>0</v>
      </c>
      <c r="H285" s="4">
        <v>0</v>
      </c>
      <c r="I285" s="4">
        <v>0</v>
      </c>
      <c r="J285" s="4">
        <v>0</v>
      </c>
      <c r="K285" s="4">
        <v>0</v>
      </c>
      <c r="L285" s="4">
        <v>0</v>
      </c>
      <c r="M285" s="4">
        <v>0</v>
      </c>
      <c r="N285" s="4">
        <v>0</v>
      </c>
      <c r="O285" s="17">
        <v>45570.200000000004</v>
      </c>
    </row>
    <row r="286" spans="1:15" x14ac:dyDescent="0.2">
      <c r="A286" s="2" t="s">
        <v>263</v>
      </c>
      <c r="B286" s="2" t="str">
        <f t="shared" si="16"/>
        <v>38</v>
      </c>
      <c r="C286" s="2">
        <v>38030</v>
      </c>
      <c r="D286" s="3" t="s">
        <v>381</v>
      </c>
      <c r="E286" s="4">
        <v>0</v>
      </c>
      <c r="F286" s="4">
        <v>0</v>
      </c>
      <c r="G286" s="4">
        <v>0</v>
      </c>
      <c r="H286" s="4">
        <v>0</v>
      </c>
      <c r="I286" s="4">
        <v>0</v>
      </c>
      <c r="J286" s="4">
        <v>0</v>
      </c>
      <c r="K286" s="4">
        <v>0</v>
      </c>
      <c r="L286" s="4">
        <v>0</v>
      </c>
      <c r="M286" s="4">
        <v>0</v>
      </c>
      <c r="N286" s="4">
        <v>0</v>
      </c>
      <c r="O286" s="17">
        <v>2249.39</v>
      </c>
    </row>
    <row r="287" spans="1:15" x14ac:dyDescent="0.2">
      <c r="A287" s="2" t="s">
        <v>289</v>
      </c>
      <c r="B287" s="2" t="str">
        <f t="shared" ref="B287:B318" si="17">LEFT(C287,2)</f>
        <v>39</v>
      </c>
      <c r="C287" s="2">
        <v>39001</v>
      </c>
      <c r="D287" s="2" t="s">
        <v>290</v>
      </c>
      <c r="E287" s="4">
        <v>2</v>
      </c>
      <c r="F287" s="4">
        <v>0</v>
      </c>
      <c r="G287" s="4">
        <v>57</v>
      </c>
      <c r="H287" s="4">
        <v>0</v>
      </c>
      <c r="I287" s="4">
        <v>43</v>
      </c>
      <c r="J287" s="4">
        <v>52</v>
      </c>
      <c r="K287" s="4">
        <v>240689</v>
      </c>
      <c r="L287" s="4">
        <v>3</v>
      </c>
      <c r="M287" s="4">
        <v>126</v>
      </c>
      <c r="N287" s="4">
        <v>97</v>
      </c>
      <c r="O287" s="17">
        <v>22683.076000000001</v>
      </c>
    </row>
    <row r="288" spans="1:15" x14ac:dyDescent="0.2">
      <c r="A288" s="2" t="s">
        <v>289</v>
      </c>
      <c r="B288" s="2" t="str">
        <f t="shared" si="17"/>
        <v>39</v>
      </c>
      <c r="C288" s="2">
        <v>39002</v>
      </c>
      <c r="D288" s="2" t="s">
        <v>291</v>
      </c>
      <c r="E288" s="4">
        <v>7</v>
      </c>
      <c r="F288" s="4">
        <v>0</v>
      </c>
      <c r="G288" s="4">
        <v>27</v>
      </c>
      <c r="H288" s="4">
        <v>0</v>
      </c>
      <c r="I288" s="4">
        <v>12</v>
      </c>
      <c r="J288" s="4">
        <v>1178</v>
      </c>
      <c r="K288" s="4">
        <v>170410</v>
      </c>
      <c r="L288" s="4">
        <v>7000</v>
      </c>
      <c r="M288" s="4">
        <v>589</v>
      </c>
      <c r="N288" s="4">
        <v>84</v>
      </c>
      <c r="O288" s="17">
        <v>36311.08</v>
      </c>
    </row>
    <row r="289" spans="1:15" x14ac:dyDescent="0.2">
      <c r="A289" s="2" t="s">
        <v>289</v>
      </c>
      <c r="B289" s="2" t="str">
        <f t="shared" si="17"/>
        <v>39</v>
      </c>
      <c r="C289" s="2">
        <v>39003</v>
      </c>
      <c r="D289" s="2" t="s">
        <v>292</v>
      </c>
      <c r="E289" s="4">
        <v>0</v>
      </c>
      <c r="F289" s="4">
        <v>0</v>
      </c>
      <c r="G289" s="4">
        <v>27</v>
      </c>
      <c r="H289" s="4">
        <v>20</v>
      </c>
      <c r="I289" s="4">
        <v>0</v>
      </c>
      <c r="J289" s="4">
        <v>0</v>
      </c>
      <c r="K289" s="4">
        <v>0</v>
      </c>
      <c r="L289" s="4">
        <v>0</v>
      </c>
      <c r="M289" s="4">
        <v>14</v>
      </c>
      <c r="N289" s="4">
        <v>30</v>
      </c>
      <c r="O289" s="17">
        <v>861.9</v>
      </c>
    </row>
    <row r="290" spans="1:15" x14ac:dyDescent="0.2">
      <c r="A290" s="2" t="s">
        <v>289</v>
      </c>
      <c r="B290" s="2" t="str">
        <f t="shared" si="17"/>
        <v>39</v>
      </c>
      <c r="C290" s="2">
        <v>39004</v>
      </c>
      <c r="D290" s="2" t="s">
        <v>293</v>
      </c>
      <c r="E290" s="4">
        <v>165</v>
      </c>
      <c r="F290" s="4">
        <v>1</v>
      </c>
      <c r="G290" s="4">
        <v>247</v>
      </c>
      <c r="H290" s="4">
        <v>50</v>
      </c>
      <c r="I290" s="4">
        <v>82</v>
      </c>
      <c r="J290" s="4">
        <v>1033</v>
      </c>
      <c r="K290" s="4">
        <v>14350</v>
      </c>
      <c r="L290" s="4">
        <v>445</v>
      </c>
      <c r="M290" s="4">
        <v>728</v>
      </c>
      <c r="N290" s="4">
        <v>541</v>
      </c>
      <c r="O290" s="17">
        <v>38139.01</v>
      </c>
    </row>
    <row r="291" spans="1:15" x14ac:dyDescent="0.2">
      <c r="A291" s="2" t="s">
        <v>289</v>
      </c>
      <c r="B291" s="2" t="str">
        <f t="shared" si="17"/>
        <v>39</v>
      </c>
      <c r="C291" s="2">
        <v>39005</v>
      </c>
      <c r="D291" s="2" t="s">
        <v>294</v>
      </c>
      <c r="E291" s="4">
        <v>82</v>
      </c>
      <c r="F291" s="4">
        <v>0</v>
      </c>
      <c r="G291" s="4">
        <v>155</v>
      </c>
      <c r="H291" s="4">
        <v>113</v>
      </c>
      <c r="I291" s="4">
        <v>85</v>
      </c>
      <c r="J291" s="4">
        <v>1170</v>
      </c>
      <c r="K291" s="4">
        <v>114002</v>
      </c>
      <c r="L291" s="4">
        <v>30</v>
      </c>
      <c r="M291" s="4">
        <v>539</v>
      </c>
      <c r="N291" s="4">
        <v>486</v>
      </c>
      <c r="O291" s="17">
        <v>38153.595999999998</v>
      </c>
    </row>
    <row r="292" spans="1:15" x14ac:dyDescent="0.2">
      <c r="A292" s="2" t="s">
        <v>289</v>
      </c>
      <c r="B292" s="2" t="str">
        <f t="shared" si="17"/>
        <v>39</v>
      </c>
      <c r="C292" s="2">
        <v>39006</v>
      </c>
      <c r="D292" s="2" t="s">
        <v>295</v>
      </c>
      <c r="E292" s="4">
        <v>0</v>
      </c>
      <c r="F292" s="4">
        <v>0</v>
      </c>
      <c r="G292" s="4">
        <v>32</v>
      </c>
      <c r="H292" s="4">
        <v>5</v>
      </c>
      <c r="I292" s="4">
        <v>10</v>
      </c>
      <c r="J292" s="4">
        <v>313</v>
      </c>
      <c r="K292" s="4">
        <v>5384</v>
      </c>
      <c r="L292" s="4">
        <v>0</v>
      </c>
      <c r="M292" s="4">
        <v>37</v>
      </c>
      <c r="N292" s="4">
        <v>5</v>
      </c>
      <c r="O292" s="17">
        <v>4915.3519999999999</v>
      </c>
    </row>
    <row r="293" spans="1:15" x14ac:dyDescent="0.2">
      <c r="A293" s="2" t="s">
        <v>289</v>
      </c>
      <c r="B293" s="2" t="str">
        <f t="shared" si="17"/>
        <v>39</v>
      </c>
      <c r="C293" s="2">
        <v>39007</v>
      </c>
      <c r="D293" s="2" t="s">
        <v>296</v>
      </c>
      <c r="E293" s="4">
        <v>0</v>
      </c>
      <c r="F293" s="4">
        <v>0</v>
      </c>
      <c r="G293" s="4">
        <v>39</v>
      </c>
      <c r="H293" s="4">
        <v>53</v>
      </c>
      <c r="I293" s="4">
        <v>8</v>
      </c>
      <c r="J293" s="4">
        <v>0</v>
      </c>
      <c r="K293" s="4">
        <v>20000</v>
      </c>
      <c r="L293" s="4">
        <v>0</v>
      </c>
      <c r="M293" s="4">
        <v>30</v>
      </c>
      <c r="N293" s="4">
        <v>136</v>
      </c>
      <c r="O293" s="17">
        <v>3182.4</v>
      </c>
    </row>
    <row r="294" spans="1:15" x14ac:dyDescent="0.2">
      <c r="A294" s="2" t="s">
        <v>289</v>
      </c>
      <c r="B294" s="2" t="str">
        <f t="shared" si="17"/>
        <v>39</v>
      </c>
      <c r="C294" s="2">
        <v>39008</v>
      </c>
      <c r="D294" s="2" t="s">
        <v>297</v>
      </c>
      <c r="E294" s="4">
        <v>242</v>
      </c>
      <c r="F294" s="4">
        <v>0</v>
      </c>
      <c r="G294" s="4">
        <v>84</v>
      </c>
      <c r="H294" s="4">
        <v>0</v>
      </c>
      <c r="I294" s="4">
        <v>0</v>
      </c>
      <c r="J294" s="4">
        <v>135</v>
      </c>
      <c r="K294" s="4">
        <v>2960</v>
      </c>
      <c r="L294" s="4">
        <v>739</v>
      </c>
      <c r="M294" s="4">
        <v>820</v>
      </c>
      <c r="N294" s="4">
        <v>0</v>
      </c>
      <c r="O294" s="17">
        <v>29335.722000000005</v>
      </c>
    </row>
    <row r="295" spans="1:15" x14ac:dyDescent="0.2">
      <c r="A295" s="2" t="s">
        <v>289</v>
      </c>
      <c r="B295" s="2" t="str">
        <f t="shared" si="17"/>
        <v>39</v>
      </c>
      <c r="C295" s="2">
        <v>39009</v>
      </c>
      <c r="D295" s="2" t="s">
        <v>298</v>
      </c>
      <c r="E295" s="4">
        <v>0</v>
      </c>
      <c r="F295" s="4">
        <v>0</v>
      </c>
      <c r="G295" s="4">
        <v>0</v>
      </c>
      <c r="H295" s="4">
        <v>0</v>
      </c>
      <c r="I295" s="4">
        <v>0</v>
      </c>
      <c r="J295" s="4">
        <v>58</v>
      </c>
      <c r="K295" s="4">
        <v>6200</v>
      </c>
      <c r="L295" s="4">
        <v>5800</v>
      </c>
      <c r="M295" s="4">
        <v>27</v>
      </c>
      <c r="N295" s="4">
        <v>40</v>
      </c>
      <c r="O295" s="17">
        <v>2012.4</v>
      </c>
    </row>
    <row r="296" spans="1:15" x14ac:dyDescent="0.2">
      <c r="A296" s="2" t="s">
        <v>289</v>
      </c>
      <c r="B296" s="2" t="str">
        <f t="shared" si="17"/>
        <v>39</v>
      </c>
      <c r="C296" s="2">
        <v>39010</v>
      </c>
      <c r="D296" s="2" t="s">
        <v>299</v>
      </c>
      <c r="E296" s="4">
        <v>129</v>
      </c>
      <c r="F296" s="4">
        <v>0</v>
      </c>
      <c r="G296" s="4">
        <v>211</v>
      </c>
      <c r="H296" s="4">
        <v>0</v>
      </c>
      <c r="I296" s="4">
        <v>24</v>
      </c>
      <c r="J296" s="4">
        <v>2924</v>
      </c>
      <c r="K296" s="4">
        <v>436103</v>
      </c>
      <c r="L296" s="4">
        <v>97711</v>
      </c>
      <c r="M296" s="4">
        <v>588</v>
      </c>
      <c r="N296" s="4">
        <v>35</v>
      </c>
      <c r="O296" s="17">
        <v>92454.491999999998</v>
      </c>
    </row>
    <row r="297" spans="1:15" x14ac:dyDescent="0.2">
      <c r="A297" s="2" t="s">
        <v>289</v>
      </c>
      <c r="B297" s="2" t="str">
        <f t="shared" si="17"/>
        <v>39</v>
      </c>
      <c r="C297" s="2">
        <v>39011</v>
      </c>
      <c r="D297" s="2" t="s">
        <v>300</v>
      </c>
      <c r="E297" s="4">
        <v>0</v>
      </c>
      <c r="F297" s="4">
        <v>0</v>
      </c>
      <c r="G297" s="4">
        <v>15</v>
      </c>
      <c r="H297" s="4">
        <v>6</v>
      </c>
      <c r="I297" s="4">
        <v>3</v>
      </c>
      <c r="J297" s="4">
        <v>430</v>
      </c>
      <c r="K297" s="4">
        <v>25020</v>
      </c>
      <c r="L297" s="4">
        <v>1201</v>
      </c>
      <c r="M297" s="4">
        <v>17</v>
      </c>
      <c r="N297" s="4">
        <v>47</v>
      </c>
      <c r="O297" s="17">
        <v>7163.3380000000006</v>
      </c>
    </row>
    <row r="298" spans="1:15" x14ac:dyDescent="0.2">
      <c r="A298" s="2" t="s">
        <v>289</v>
      </c>
      <c r="B298" s="2" t="str">
        <f t="shared" si="17"/>
        <v>39</v>
      </c>
      <c r="C298" s="2">
        <v>39012</v>
      </c>
      <c r="D298" s="2" t="s">
        <v>301</v>
      </c>
      <c r="E298" s="4">
        <v>108</v>
      </c>
      <c r="F298" s="4">
        <v>0</v>
      </c>
      <c r="G298" s="4">
        <v>70</v>
      </c>
      <c r="H298" s="4">
        <v>0</v>
      </c>
      <c r="I298" s="4">
        <v>5</v>
      </c>
      <c r="J298" s="4">
        <v>3446</v>
      </c>
      <c r="K298" s="4">
        <v>3323761</v>
      </c>
      <c r="L298" s="4">
        <v>208</v>
      </c>
      <c r="M298" s="4">
        <v>640</v>
      </c>
      <c r="N298" s="4">
        <v>117</v>
      </c>
      <c r="O298" s="17">
        <v>312512.38200000004</v>
      </c>
    </row>
    <row r="299" spans="1:15" x14ac:dyDescent="0.2">
      <c r="A299" s="2" t="s">
        <v>289</v>
      </c>
      <c r="B299" s="2" t="str">
        <f t="shared" si="17"/>
        <v>39</v>
      </c>
      <c r="C299" s="2">
        <v>39013</v>
      </c>
      <c r="D299" s="2" t="s">
        <v>302</v>
      </c>
      <c r="E299" s="4">
        <v>1</v>
      </c>
      <c r="F299" s="4">
        <v>0</v>
      </c>
      <c r="G299" s="4">
        <v>0</v>
      </c>
      <c r="H299" s="4">
        <v>0</v>
      </c>
      <c r="I299" s="4">
        <v>0</v>
      </c>
      <c r="J299" s="4">
        <v>15</v>
      </c>
      <c r="K299" s="4">
        <v>17100</v>
      </c>
      <c r="L299" s="4">
        <v>0</v>
      </c>
      <c r="M299" s="4">
        <v>1</v>
      </c>
      <c r="N299" s="4">
        <v>60</v>
      </c>
      <c r="O299" s="17">
        <v>1638</v>
      </c>
    </row>
    <row r="300" spans="1:15" x14ac:dyDescent="0.2">
      <c r="A300" s="2" t="s">
        <v>289</v>
      </c>
      <c r="B300" s="2" t="str">
        <f t="shared" si="17"/>
        <v>39</v>
      </c>
      <c r="C300" s="2">
        <v>39014</v>
      </c>
      <c r="D300" s="2" t="s">
        <v>303</v>
      </c>
      <c r="E300" s="4">
        <v>1317</v>
      </c>
      <c r="F300" s="4">
        <v>0</v>
      </c>
      <c r="G300" s="4">
        <v>403</v>
      </c>
      <c r="H300" s="4">
        <v>349</v>
      </c>
      <c r="I300" s="4">
        <v>75</v>
      </c>
      <c r="J300" s="4">
        <v>36717</v>
      </c>
      <c r="K300" s="4">
        <v>456488</v>
      </c>
      <c r="L300" s="4">
        <v>9352</v>
      </c>
      <c r="M300" s="4">
        <v>1940</v>
      </c>
      <c r="N300" s="4">
        <v>372</v>
      </c>
      <c r="O300" s="17">
        <v>530165.22000000009</v>
      </c>
    </row>
    <row r="301" spans="1:15" x14ac:dyDescent="0.2">
      <c r="A301" s="2" t="s">
        <v>289</v>
      </c>
      <c r="B301" s="2" t="str">
        <f t="shared" si="17"/>
        <v>39</v>
      </c>
      <c r="C301" s="2">
        <v>39015</v>
      </c>
      <c r="D301" s="2" t="s">
        <v>304</v>
      </c>
      <c r="E301" s="4">
        <v>1</v>
      </c>
      <c r="F301" s="4">
        <v>0</v>
      </c>
      <c r="G301" s="4">
        <v>49</v>
      </c>
      <c r="H301" s="4">
        <v>19</v>
      </c>
      <c r="I301" s="4">
        <v>25</v>
      </c>
      <c r="J301" s="4">
        <v>5602</v>
      </c>
      <c r="K301" s="4">
        <v>381492</v>
      </c>
      <c r="L301" s="4">
        <v>10</v>
      </c>
      <c r="M301" s="4">
        <v>367</v>
      </c>
      <c r="N301" s="4">
        <v>62</v>
      </c>
      <c r="O301" s="17">
        <v>94940.45600000002</v>
      </c>
    </row>
    <row r="302" spans="1:15" x14ac:dyDescent="0.2">
      <c r="A302" s="2" t="s">
        <v>289</v>
      </c>
      <c r="B302" s="2" t="str">
        <f t="shared" si="17"/>
        <v>39</v>
      </c>
      <c r="C302" s="2">
        <v>39016</v>
      </c>
      <c r="D302" s="2" t="s">
        <v>305</v>
      </c>
      <c r="E302" s="4">
        <v>236</v>
      </c>
      <c r="F302" s="4">
        <v>0</v>
      </c>
      <c r="G302" s="4">
        <v>82</v>
      </c>
      <c r="H302" s="4">
        <v>0</v>
      </c>
      <c r="I302" s="4">
        <v>0</v>
      </c>
      <c r="J302" s="4">
        <v>5315</v>
      </c>
      <c r="K302" s="4">
        <v>0</v>
      </c>
      <c r="L302" s="4">
        <v>0</v>
      </c>
      <c r="M302" s="4">
        <v>85</v>
      </c>
      <c r="N302" s="4">
        <v>30</v>
      </c>
      <c r="O302" s="17">
        <v>71125.600000000006</v>
      </c>
    </row>
    <row r="303" spans="1:15" x14ac:dyDescent="0.2">
      <c r="A303" s="2" t="s">
        <v>289</v>
      </c>
      <c r="B303" s="2" t="str">
        <f t="shared" si="17"/>
        <v>39</v>
      </c>
      <c r="C303" s="2">
        <v>39017</v>
      </c>
      <c r="D303" s="2" t="s">
        <v>306</v>
      </c>
      <c r="E303" s="4">
        <v>0</v>
      </c>
      <c r="F303" s="4">
        <v>0</v>
      </c>
      <c r="G303" s="4">
        <v>0</v>
      </c>
      <c r="H303" s="4">
        <v>0</v>
      </c>
      <c r="I303" s="4">
        <v>0</v>
      </c>
      <c r="J303" s="4">
        <v>0</v>
      </c>
      <c r="K303" s="4">
        <v>0</v>
      </c>
      <c r="L303" s="4">
        <v>0</v>
      </c>
      <c r="M303" s="4">
        <v>5</v>
      </c>
      <c r="N303" s="4">
        <v>0</v>
      </c>
      <c r="O303" s="17">
        <v>78</v>
      </c>
    </row>
    <row r="304" spans="1:15" x14ac:dyDescent="0.2">
      <c r="A304" s="2" t="s">
        <v>289</v>
      </c>
      <c r="B304" s="2" t="str">
        <f t="shared" si="17"/>
        <v>39</v>
      </c>
      <c r="C304" s="2">
        <v>39018</v>
      </c>
      <c r="D304" s="2" t="s">
        <v>307</v>
      </c>
      <c r="E304" s="4">
        <v>0</v>
      </c>
      <c r="F304" s="4">
        <v>0</v>
      </c>
      <c r="G304" s="4">
        <v>6</v>
      </c>
      <c r="H304" s="4">
        <v>0</v>
      </c>
      <c r="I304" s="4">
        <v>0</v>
      </c>
      <c r="J304" s="4">
        <v>51</v>
      </c>
      <c r="K304" s="4">
        <v>2001</v>
      </c>
      <c r="L304" s="4">
        <v>170</v>
      </c>
      <c r="M304" s="4">
        <v>7</v>
      </c>
      <c r="N304" s="4">
        <v>47</v>
      </c>
      <c r="O304" s="17">
        <v>987.03800000000001</v>
      </c>
    </row>
    <row r="305" spans="1:15" x14ac:dyDescent="0.2">
      <c r="A305" s="2" t="s">
        <v>308</v>
      </c>
      <c r="B305" s="2" t="str">
        <f t="shared" si="17"/>
        <v>40</v>
      </c>
      <c r="C305" s="2">
        <v>40001</v>
      </c>
      <c r="D305" s="2" t="s">
        <v>309</v>
      </c>
      <c r="E305" s="4">
        <v>45</v>
      </c>
      <c r="F305" s="4">
        <v>0</v>
      </c>
      <c r="G305" s="4">
        <v>94</v>
      </c>
      <c r="H305" s="4">
        <v>57</v>
      </c>
      <c r="I305" s="4">
        <v>41</v>
      </c>
      <c r="J305" s="4">
        <v>9458</v>
      </c>
      <c r="K305" s="4">
        <v>10379</v>
      </c>
      <c r="L305" s="4">
        <v>121</v>
      </c>
      <c r="M305" s="4">
        <v>2940</v>
      </c>
      <c r="N305" s="4">
        <v>711</v>
      </c>
      <c r="O305" s="17">
        <v>150536.1</v>
      </c>
    </row>
    <row r="306" spans="1:15" x14ac:dyDescent="0.2">
      <c r="A306" s="2" t="s">
        <v>308</v>
      </c>
      <c r="B306" s="2" t="str">
        <f t="shared" si="17"/>
        <v>40</v>
      </c>
      <c r="C306" s="2">
        <v>40003</v>
      </c>
      <c r="D306" s="2" t="s">
        <v>310</v>
      </c>
      <c r="E306" s="4">
        <v>78</v>
      </c>
      <c r="F306" s="4">
        <v>0</v>
      </c>
      <c r="G306" s="4">
        <v>84</v>
      </c>
      <c r="H306" s="4">
        <v>0</v>
      </c>
      <c r="I306" s="4">
        <v>68</v>
      </c>
      <c r="J306" s="4">
        <v>20800</v>
      </c>
      <c r="K306" s="4">
        <v>470</v>
      </c>
      <c r="L306" s="4">
        <v>34</v>
      </c>
      <c r="M306" s="4">
        <v>412</v>
      </c>
      <c r="N306" s="4">
        <v>391</v>
      </c>
      <c r="O306" s="17">
        <v>229280.01200000005</v>
      </c>
    </row>
    <row r="307" spans="1:15" x14ac:dyDescent="0.2">
      <c r="A307" s="2" t="s">
        <v>308</v>
      </c>
      <c r="B307" s="2" t="str">
        <f t="shared" si="17"/>
        <v>40</v>
      </c>
      <c r="C307" s="2">
        <v>40004</v>
      </c>
      <c r="D307" s="2" t="s">
        <v>311</v>
      </c>
      <c r="E307" s="4">
        <v>1</v>
      </c>
      <c r="F307" s="4">
        <v>0</v>
      </c>
      <c r="G307" s="4">
        <v>20</v>
      </c>
      <c r="H307" s="4">
        <v>0</v>
      </c>
      <c r="I307" s="4">
        <v>58</v>
      </c>
      <c r="J307" s="4">
        <v>25</v>
      </c>
      <c r="K307" s="4">
        <v>10130</v>
      </c>
      <c r="L307" s="4">
        <v>150</v>
      </c>
      <c r="M307" s="4">
        <v>1784</v>
      </c>
      <c r="N307" s="4">
        <v>150</v>
      </c>
      <c r="O307" s="17">
        <v>29607.24</v>
      </c>
    </row>
    <row r="308" spans="1:15" x14ac:dyDescent="0.2">
      <c r="A308" s="2" t="s">
        <v>308</v>
      </c>
      <c r="B308" s="2" t="str">
        <f t="shared" si="17"/>
        <v>40</v>
      </c>
      <c r="C308" s="2">
        <v>40005</v>
      </c>
      <c r="D308" s="2" t="s">
        <v>312</v>
      </c>
      <c r="E308" s="4">
        <v>36</v>
      </c>
      <c r="F308" s="4">
        <v>0</v>
      </c>
      <c r="G308" s="4">
        <v>81</v>
      </c>
      <c r="H308" s="4">
        <v>125</v>
      </c>
      <c r="I308" s="4">
        <v>5</v>
      </c>
      <c r="J308" s="4">
        <v>4358</v>
      </c>
      <c r="K308" s="4">
        <v>64646</v>
      </c>
      <c r="L308" s="4">
        <v>10</v>
      </c>
      <c r="M308" s="4">
        <v>92</v>
      </c>
      <c r="N308" s="4">
        <v>64</v>
      </c>
      <c r="O308" s="17">
        <v>55923.868000000002</v>
      </c>
    </row>
    <row r="309" spans="1:15" x14ac:dyDescent="0.2">
      <c r="A309" s="2" t="s">
        <v>308</v>
      </c>
      <c r="B309" s="2" t="str">
        <f t="shared" si="17"/>
        <v>40</v>
      </c>
      <c r="C309" s="2">
        <v>40007</v>
      </c>
      <c r="D309" s="2" t="s">
        <v>313</v>
      </c>
      <c r="E309" s="4">
        <v>42</v>
      </c>
      <c r="F309" s="4">
        <v>0</v>
      </c>
      <c r="G309" s="4">
        <v>191</v>
      </c>
      <c r="H309" s="4">
        <v>244</v>
      </c>
      <c r="I309" s="4">
        <v>42</v>
      </c>
      <c r="J309" s="4">
        <v>54498</v>
      </c>
      <c r="K309" s="4">
        <v>3206095</v>
      </c>
      <c r="L309" s="4">
        <v>1330</v>
      </c>
      <c r="M309" s="4">
        <v>358</v>
      </c>
      <c r="N309" s="4">
        <v>466</v>
      </c>
      <c r="O309" s="17">
        <v>830172.85</v>
      </c>
    </row>
    <row r="310" spans="1:15" x14ac:dyDescent="0.2">
      <c r="A310" s="2" t="s">
        <v>308</v>
      </c>
      <c r="B310" s="2" t="str">
        <f t="shared" si="17"/>
        <v>40</v>
      </c>
      <c r="C310" s="2">
        <v>40008</v>
      </c>
      <c r="D310" s="2" t="s">
        <v>314</v>
      </c>
      <c r="E310" s="4">
        <v>67</v>
      </c>
      <c r="F310" s="4">
        <v>0</v>
      </c>
      <c r="G310" s="4">
        <v>72</v>
      </c>
      <c r="H310" s="4">
        <v>0</v>
      </c>
      <c r="I310" s="4">
        <v>41</v>
      </c>
      <c r="J310" s="4">
        <v>617</v>
      </c>
      <c r="K310" s="4">
        <v>124077</v>
      </c>
      <c r="L310" s="4">
        <v>20692</v>
      </c>
      <c r="M310" s="4">
        <v>110</v>
      </c>
      <c r="N310" s="4">
        <v>88</v>
      </c>
      <c r="O310" s="17">
        <v>24654.682000000001</v>
      </c>
    </row>
    <row r="311" spans="1:15" x14ac:dyDescent="0.2">
      <c r="A311" s="2" t="s">
        <v>308</v>
      </c>
      <c r="B311" s="2" t="str">
        <f t="shared" si="17"/>
        <v>40</v>
      </c>
      <c r="C311" s="2">
        <v>40009</v>
      </c>
      <c r="D311" s="2" t="s">
        <v>315</v>
      </c>
      <c r="E311" s="4">
        <v>26</v>
      </c>
      <c r="F311" s="4">
        <v>0</v>
      </c>
      <c r="G311" s="4">
        <v>68</v>
      </c>
      <c r="H311" s="4">
        <v>1837</v>
      </c>
      <c r="I311" s="4">
        <v>96</v>
      </c>
      <c r="J311" s="4">
        <v>839</v>
      </c>
      <c r="K311" s="4">
        <v>295640</v>
      </c>
      <c r="L311" s="4">
        <v>42</v>
      </c>
      <c r="M311" s="4">
        <v>1544</v>
      </c>
      <c r="N311" s="4">
        <v>1315</v>
      </c>
      <c r="O311" s="17">
        <v>67619.395999999993</v>
      </c>
    </row>
    <row r="312" spans="1:15" x14ac:dyDescent="0.2">
      <c r="A312" s="2" t="s">
        <v>308</v>
      </c>
      <c r="B312" s="2" t="str">
        <f t="shared" si="17"/>
        <v>40</v>
      </c>
      <c r="C312" s="2">
        <v>40011</v>
      </c>
      <c r="D312" s="2" t="s">
        <v>316</v>
      </c>
      <c r="E312" s="4">
        <v>0</v>
      </c>
      <c r="F312" s="4">
        <v>0</v>
      </c>
      <c r="G312" s="4">
        <v>25</v>
      </c>
      <c r="H312" s="4">
        <v>0</v>
      </c>
      <c r="I312" s="4">
        <v>1</v>
      </c>
      <c r="J312" s="4">
        <v>794</v>
      </c>
      <c r="K312" s="4">
        <v>60</v>
      </c>
      <c r="L312" s="4">
        <v>23000</v>
      </c>
      <c r="M312" s="4">
        <v>211</v>
      </c>
      <c r="N312" s="4">
        <v>243</v>
      </c>
      <c r="O312" s="17">
        <v>14152.580000000002</v>
      </c>
    </row>
    <row r="313" spans="1:15" x14ac:dyDescent="0.2">
      <c r="A313" s="2" t="s">
        <v>308</v>
      </c>
      <c r="B313" s="2" t="str">
        <f t="shared" si="17"/>
        <v>40</v>
      </c>
      <c r="C313" s="2">
        <v>40012</v>
      </c>
      <c r="D313" s="2" t="s">
        <v>317</v>
      </c>
      <c r="E313" s="4">
        <v>162</v>
      </c>
      <c r="F313" s="4">
        <v>0</v>
      </c>
      <c r="G313" s="4">
        <v>258</v>
      </c>
      <c r="H313" s="4">
        <v>83</v>
      </c>
      <c r="I313" s="4">
        <v>99</v>
      </c>
      <c r="J313" s="4">
        <v>5966</v>
      </c>
      <c r="K313" s="4">
        <v>2762735</v>
      </c>
      <c r="L313" s="4">
        <v>11405</v>
      </c>
      <c r="M313" s="4">
        <v>2124</v>
      </c>
      <c r="N313" s="4">
        <v>332</v>
      </c>
      <c r="O313" s="17">
        <v>326323.92</v>
      </c>
    </row>
    <row r="314" spans="1:15" x14ac:dyDescent="0.2">
      <c r="A314" s="2" t="s">
        <v>308</v>
      </c>
      <c r="B314" s="2" t="str">
        <f t="shared" si="17"/>
        <v>40</v>
      </c>
      <c r="C314" s="2">
        <v>40013</v>
      </c>
      <c r="D314" s="2" t="s">
        <v>318</v>
      </c>
      <c r="E314" s="4">
        <v>30</v>
      </c>
      <c r="F314" s="4">
        <v>0</v>
      </c>
      <c r="G314" s="4">
        <v>32</v>
      </c>
      <c r="H314" s="4">
        <v>2</v>
      </c>
      <c r="I314" s="4">
        <v>5</v>
      </c>
      <c r="J314" s="4">
        <v>64</v>
      </c>
      <c r="K314" s="4">
        <v>200046</v>
      </c>
      <c r="L314" s="4">
        <v>0</v>
      </c>
      <c r="M314" s="4">
        <v>24</v>
      </c>
      <c r="N314" s="4">
        <v>0</v>
      </c>
      <c r="O314" s="17">
        <v>18919.888000000003</v>
      </c>
    </row>
    <row r="315" spans="1:15" x14ac:dyDescent="0.2">
      <c r="A315" s="2" t="s">
        <v>308</v>
      </c>
      <c r="B315" s="2" t="str">
        <f t="shared" si="17"/>
        <v>40</v>
      </c>
      <c r="C315" s="2">
        <v>40014</v>
      </c>
      <c r="D315" s="2" t="s">
        <v>319</v>
      </c>
      <c r="E315" s="4">
        <v>3</v>
      </c>
      <c r="F315" s="4">
        <v>0</v>
      </c>
      <c r="G315" s="4">
        <v>11</v>
      </c>
      <c r="H315" s="4">
        <v>100</v>
      </c>
      <c r="I315" s="4">
        <v>52</v>
      </c>
      <c r="J315" s="4">
        <v>5</v>
      </c>
      <c r="K315" s="4">
        <v>362104</v>
      </c>
      <c r="L315" s="4">
        <v>12035</v>
      </c>
      <c r="M315" s="4">
        <v>518</v>
      </c>
      <c r="N315" s="4">
        <v>60</v>
      </c>
      <c r="O315" s="17">
        <v>38229.541999999994</v>
      </c>
    </row>
    <row r="316" spans="1:15" x14ac:dyDescent="0.2">
      <c r="A316" s="2" t="s">
        <v>308</v>
      </c>
      <c r="B316" s="2" t="str">
        <f t="shared" si="17"/>
        <v>40</v>
      </c>
      <c r="C316" s="2">
        <v>40015</v>
      </c>
      <c r="D316" s="2" t="s">
        <v>320</v>
      </c>
      <c r="E316" s="4">
        <v>0</v>
      </c>
      <c r="F316" s="4">
        <v>0</v>
      </c>
      <c r="G316" s="4">
        <v>4</v>
      </c>
      <c r="H316" s="4">
        <v>0</v>
      </c>
      <c r="I316" s="4">
        <v>0</v>
      </c>
      <c r="J316" s="4">
        <v>273</v>
      </c>
      <c r="K316" s="4">
        <v>75000</v>
      </c>
      <c r="L316" s="4">
        <v>0</v>
      </c>
      <c r="M316" s="4">
        <v>0</v>
      </c>
      <c r="N316" s="4">
        <v>0</v>
      </c>
      <c r="O316" s="17">
        <v>8767.2000000000007</v>
      </c>
    </row>
    <row r="317" spans="1:15" x14ac:dyDescent="0.2">
      <c r="A317" s="2" t="s">
        <v>308</v>
      </c>
      <c r="B317" s="2" t="str">
        <f t="shared" si="17"/>
        <v>40</v>
      </c>
      <c r="C317" s="2">
        <v>40016</v>
      </c>
      <c r="D317" s="2" t="s">
        <v>321</v>
      </c>
      <c r="E317" s="4">
        <v>0</v>
      </c>
      <c r="F317" s="4">
        <v>0</v>
      </c>
      <c r="G317" s="4">
        <v>15</v>
      </c>
      <c r="H317" s="4">
        <v>0</v>
      </c>
      <c r="I317" s="4">
        <v>0</v>
      </c>
      <c r="J317" s="4">
        <v>885</v>
      </c>
      <c r="K317" s="4">
        <v>0</v>
      </c>
      <c r="L317" s="4">
        <v>0</v>
      </c>
      <c r="M317" s="4">
        <v>2</v>
      </c>
      <c r="N317" s="4">
        <v>20</v>
      </c>
      <c r="O317" s="17">
        <v>9553.7000000000007</v>
      </c>
    </row>
    <row r="318" spans="1:15" x14ac:dyDescent="0.2">
      <c r="A318" s="2" t="s">
        <v>308</v>
      </c>
      <c r="B318" s="2" t="str">
        <f t="shared" si="17"/>
        <v>40</v>
      </c>
      <c r="C318" s="2">
        <v>40018</v>
      </c>
      <c r="D318" s="2" t="s">
        <v>322</v>
      </c>
      <c r="E318" s="4">
        <v>0</v>
      </c>
      <c r="F318" s="4">
        <v>0</v>
      </c>
      <c r="G318" s="4">
        <v>45</v>
      </c>
      <c r="H318" s="4">
        <v>0</v>
      </c>
      <c r="I318" s="4">
        <v>5</v>
      </c>
      <c r="J318" s="4">
        <v>112</v>
      </c>
      <c r="K318" s="4">
        <v>318495</v>
      </c>
      <c r="L318" s="4">
        <v>1000</v>
      </c>
      <c r="M318" s="4">
        <v>31</v>
      </c>
      <c r="N318" s="4">
        <v>52</v>
      </c>
      <c r="O318" s="17">
        <v>27520.61</v>
      </c>
    </row>
    <row r="319" spans="1:15" x14ac:dyDescent="0.2">
      <c r="A319" s="2" t="s">
        <v>308</v>
      </c>
      <c r="B319" s="2" t="str">
        <f t="shared" ref="B319:B340" si="18">LEFT(C319,2)</f>
        <v>40</v>
      </c>
      <c r="C319" s="2">
        <v>40019</v>
      </c>
      <c r="D319" s="2" t="s">
        <v>323</v>
      </c>
      <c r="E319" s="4">
        <v>304</v>
      </c>
      <c r="F319" s="4">
        <v>0</v>
      </c>
      <c r="G319" s="4">
        <v>82</v>
      </c>
      <c r="H319" s="4">
        <v>157</v>
      </c>
      <c r="I319" s="4">
        <v>18</v>
      </c>
      <c r="J319" s="4">
        <v>19893</v>
      </c>
      <c r="K319" s="4">
        <v>1113035</v>
      </c>
      <c r="L319" s="4">
        <v>0</v>
      </c>
      <c r="M319" s="4">
        <v>734</v>
      </c>
      <c r="N319" s="4">
        <v>74</v>
      </c>
      <c r="O319" s="17">
        <v>324083.63</v>
      </c>
    </row>
    <row r="320" spans="1:15" x14ac:dyDescent="0.2">
      <c r="A320" s="2" t="s">
        <v>308</v>
      </c>
      <c r="B320" s="2" t="str">
        <f t="shared" si="18"/>
        <v>40</v>
      </c>
      <c r="C320" s="2">
        <v>40020</v>
      </c>
      <c r="D320" s="2" t="s">
        <v>324</v>
      </c>
      <c r="E320" s="4">
        <v>43</v>
      </c>
      <c r="F320" s="4">
        <v>0</v>
      </c>
      <c r="G320" s="4">
        <v>58</v>
      </c>
      <c r="H320" s="4">
        <v>421</v>
      </c>
      <c r="I320" s="4">
        <v>281</v>
      </c>
      <c r="J320" s="4">
        <v>12017</v>
      </c>
      <c r="K320" s="4">
        <v>534150</v>
      </c>
      <c r="L320" s="4">
        <v>100</v>
      </c>
      <c r="M320" s="4">
        <v>518</v>
      </c>
      <c r="N320" s="4">
        <v>307</v>
      </c>
      <c r="O320" s="17">
        <v>180614.2</v>
      </c>
    </row>
    <row r="321" spans="1:15" x14ac:dyDescent="0.2">
      <c r="A321" s="2" t="s">
        <v>308</v>
      </c>
      <c r="B321" s="2" t="str">
        <f t="shared" si="18"/>
        <v>40</v>
      </c>
      <c r="C321" s="2">
        <v>40022</v>
      </c>
      <c r="D321" s="2" t="s">
        <v>325</v>
      </c>
      <c r="E321" s="4">
        <v>14</v>
      </c>
      <c r="F321" s="4">
        <v>26</v>
      </c>
      <c r="G321" s="4">
        <v>77</v>
      </c>
      <c r="H321" s="4">
        <v>500</v>
      </c>
      <c r="I321" s="4">
        <v>75</v>
      </c>
      <c r="J321" s="4">
        <v>31</v>
      </c>
      <c r="K321" s="4">
        <v>14000</v>
      </c>
      <c r="L321" s="4">
        <v>10</v>
      </c>
      <c r="M321" s="4">
        <v>153</v>
      </c>
      <c r="N321" s="4">
        <v>436</v>
      </c>
      <c r="O321" s="17">
        <v>10101.780000000001</v>
      </c>
    </row>
    <row r="322" spans="1:15" x14ac:dyDescent="0.2">
      <c r="A322" s="2" t="s">
        <v>308</v>
      </c>
      <c r="B322" s="2" t="str">
        <f t="shared" si="18"/>
        <v>40</v>
      </c>
      <c r="C322" s="2">
        <v>40028</v>
      </c>
      <c r="D322" s="2" t="s">
        <v>326</v>
      </c>
      <c r="E322" s="4">
        <v>0</v>
      </c>
      <c r="F322" s="4">
        <v>0</v>
      </c>
      <c r="G322" s="4">
        <v>13</v>
      </c>
      <c r="H322" s="4">
        <v>0</v>
      </c>
      <c r="I322" s="4">
        <v>24</v>
      </c>
      <c r="J322" s="4">
        <v>0</v>
      </c>
      <c r="K322" s="4">
        <v>22</v>
      </c>
      <c r="L322" s="4">
        <v>0</v>
      </c>
      <c r="M322" s="4">
        <v>0</v>
      </c>
      <c r="N322" s="4">
        <v>0</v>
      </c>
      <c r="O322" s="17">
        <v>286.416</v>
      </c>
    </row>
    <row r="323" spans="1:15" x14ac:dyDescent="0.2">
      <c r="A323" s="2" t="s">
        <v>308</v>
      </c>
      <c r="B323" s="2" t="str">
        <f t="shared" si="18"/>
        <v>40</v>
      </c>
      <c r="C323" s="2">
        <v>40031</v>
      </c>
      <c r="D323" s="2" t="s">
        <v>327</v>
      </c>
      <c r="E323" s="4">
        <v>31</v>
      </c>
      <c r="F323" s="4">
        <v>0</v>
      </c>
      <c r="G323" s="4">
        <v>17</v>
      </c>
      <c r="H323" s="4">
        <v>10</v>
      </c>
      <c r="I323" s="4">
        <v>67</v>
      </c>
      <c r="J323" s="4">
        <v>47</v>
      </c>
      <c r="K323" s="4">
        <v>230</v>
      </c>
      <c r="L323" s="4">
        <v>30</v>
      </c>
      <c r="M323" s="4">
        <v>210</v>
      </c>
      <c r="N323" s="4">
        <v>146</v>
      </c>
      <c r="O323" s="17">
        <v>6125.0800000000008</v>
      </c>
    </row>
    <row r="324" spans="1:15" x14ac:dyDescent="0.2">
      <c r="A324" s="2" t="s">
        <v>308</v>
      </c>
      <c r="B324" s="2" t="str">
        <f t="shared" si="18"/>
        <v>40</v>
      </c>
      <c r="C324" s="2">
        <v>40032</v>
      </c>
      <c r="D324" s="2" t="s">
        <v>328</v>
      </c>
      <c r="E324" s="4">
        <v>25</v>
      </c>
      <c r="F324" s="4">
        <v>0</v>
      </c>
      <c r="G324" s="4">
        <v>102</v>
      </c>
      <c r="H324" s="4">
        <v>110</v>
      </c>
      <c r="I324" s="4">
        <v>40</v>
      </c>
      <c r="J324" s="4">
        <v>808</v>
      </c>
      <c r="K324" s="4">
        <v>317720</v>
      </c>
      <c r="L324" s="4">
        <v>12020</v>
      </c>
      <c r="M324" s="4">
        <v>500</v>
      </c>
      <c r="N324" s="4">
        <v>298</v>
      </c>
      <c r="O324" s="17">
        <v>46145.320000000007</v>
      </c>
    </row>
    <row r="325" spans="1:15" x14ac:dyDescent="0.2">
      <c r="A325" s="2" t="s">
        <v>308</v>
      </c>
      <c r="B325" s="2" t="str">
        <f t="shared" si="18"/>
        <v>40</v>
      </c>
      <c r="C325" s="2">
        <v>40033</v>
      </c>
      <c r="D325" s="2" t="s">
        <v>329</v>
      </c>
      <c r="E325" s="4">
        <v>26</v>
      </c>
      <c r="F325" s="4">
        <v>0</v>
      </c>
      <c r="G325" s="4">
        <v>80</v>
      </c>
      <c r="H325" s="4">
        <v>39</v>
      </c>
      <c r="I325" s="4">
        <v>18</v>
      </c>
      <c r="J325" s="4">
        <v>107</v>
      </c>
      <c r="K325" s="4">
        <v>20</v>
      </c>
      <c r="L325" s="4">
        <v>0</v>
      </c>
      <c r="M325" s="4">
        <v>940</v>
      </c>
      <c r="N325" s="4">
        <v>164</v>
      </c>
      <c r="O325" s="17">
        <v>19146.66</v>
      </c>
    </row>
    <row r="326" spans="1:15" x14ac:dyDescent="0.2">
      <c r="A326" s="2" t="s">
        <v>308</v>
      </c>
      <c r="B326" s="2" t="str">
        <f t="shared" si="18"/>
        <v>40</v>
      </c>
      <c r="C326" s="2">
        <v>40036</v>
      </c>
      <c r="D326" s="2" t="s">
        <v>330</v>
      </c>
      <c r="E326" s="4">
        <v>0</v>
      </c>
      <c r="F326" s="4">
        <v>0</v>
      </c>
      <c r="G326" s="4">
        <v>84</v>
      </c>
      <c r="H326" s="4">
        <v>681</v>
      </c>
      <c r="I326" s="4">
        <v>101</v>
      </c>
      <c r="J326" s="4">
        <v>6</v>
      </c>
      <c r="K326" s="4">
        <v>0</v>
      </c>
      <c r="L326" s="4">
        <v>0</v>
      </c>
      <c r="M326" s="4">
        <v>448</v>
      </c>
      <c r="N326" s="4">
        <v>31</v>
      </c>
      <c r="O326" s="17">
        <v>11516.7</v>
      </c>
    </row>
    <row r="327" spans="1:15" x14ac:dyDescent="0.2">
      <c r="A327" s="2" t="s">
        <v>308</v>
      </c>
      <c r="B327" s="2" t="str">
        <f t="shared" si="18"/>
        <v>40</v>
      </c>
      <c r="C327" s="2">
        <v>40037</v>
      </c>
      <c r="D327" s="2" t="s">
        <v>331</v>
      </c>
      <c r="E327" s="4">
        <v>22</v>
      </c>
      <c r="F327" s="4">
        <v>0</v>
      </c>
      <c r="G327" s="4">
        <v>47</v>
      </c>
      <c r="H327" s="4">
        <v>730</v>
      </c>
      <c r="I327" s="4">
        <v>151</v>
      </c>
      <c r="J327" s="4">
        <v>46</v>
      </c>
      <c r="K327" s="4">
        <v>675738</v>
      </c>
      <c r="L327" s="4">
        <v>65</v>
      </c>
      <c r="M327" s="4">
        <v>205</v>
      </c>
      <c r="N327" s="4">
        <v>185</v>
      </c>
      <c r="O327" s="17">
        <v>61790.534</v>
      </c>
    </row>
    <row r="328" spans="1:15" x14ac:dyDescent="0.2">
      <c r="A328" s="2" t="s">
        <v>308</v>
      </c>
      <c r="B328" s="2" t="str">
        <f t="shared" si="18"/>
        <v>40</v>
      </c>
      <c r="C328" s="2">
        <v>40041</v>
      </c>
      <c r="D328" s="2" t="s">
        <v>332</v>
      </c>
      <c r="E328" s="4">
        <v>0</v>
      </c>
      <c r="F328" s="4">
        <v>0</v>
      </c>
      <c r="G328" s="4">
        <v>12</v>
      </c>
      <c r="H328" s="4">
        <v>0</v>
      </c>
      <c r="I328" s="4">
        <v>0</v>
      </c>
      <c r="J328" s="4">
        <v>219</v>
      </c>
      <c r="K328" s="4">
        <v>650</v>
      </c>
      <c r="L328" s="4">
        <v>0</v>
      </c>
      <c r="M328" s="4">
        <v>1</v>
      </c>
      <c r="N328" s="4">
        <v>0</v>
      </c>
      <c r="O328" s="17">
        <v>2577.9</v>
      </c>
    </row>
    <row r="329" spans="1:15" x14ac:dyDescent="0.2">
      <c r="A329" s="2" t="s">
        <v>308</v>
      </c>
      <c r="B329" s="2" t="str">
        <f t="shared" si="18"/>
        <v>40</v>
      </c>
      <c r="C329" s="2">
        <v>40043</v>
      </c>
      <c r="D329" s="2" t="s">
        <v>333</v>
      </c>
      <c r="E329" s="4">
        <v>33</v>
      </c>
      <c r="F329" s="4">
        <v>0</v>
      </c>
      <c r="G329" s="4">
        <v>41</v>
      </c>
      <c r="H329" s="4">
        <v>30</v>
      </c>
      <c r="I329" s="4">
        <v>39</v>
      </c>
      <c r="J329" s="4">
        <v>44</v>
      </c>
      <c r="K329" s="4">
        <v>2846700</v>
      </c>
      <c r="L329" s="4">
        <v>179</v>
      </c>
      <c r="M329" s="4">
        <v>952</v>
      </c>
      <c r="N329" s="4">
        <v>225</v>
      </c>
      <c r="O329" s="17">
        <v>240426.86199999999</v>
      </c>
    </row>
    <row r="330" spans="1:15" x14ac:dyDescent="0.2">
      <c r="A330" s="2" t="s">
        <v>308</v>
      </c>
      <c r="B330" s="2" t="str">
        <f t="shared" si="18"/>
        <v>40</v>
      </c>
      <c r="C330" s="2">
        <v>40044</v>
      </c>
      <c r="D330" s="2" t="s">
        <v>334</v>
      </c>
      <c r="E330" s="4">
        <v>37</v>
      </c>
      <c r="F330" s="4">
        <v>0</v>
      </c>
      <c r="G330" s="4">
        <v>51</v>
      </c>
      <c r="H330" s="4">
        <v>17</v>
      </c>
      <c r="I330" s="4">
        <v>0</v>
      </c>
      <c r="J330" s="4">
        <v>226</v>
      </c>
      <c r="K330" s="4">
        <v>100</v>
      </c>
      <c r="L330" s="4">
        <v>0</v>
      </c>
      <c r="M330" s="4">
        <v>426</v>
      </c>
      <c r="N330" s="4">
        <v>363</v>
      </c>
      <c r="O330" s="17">
        <v>12556.7</v>
      </c>
    </row>
    <row r="331" spans="1:15" x14ac:dyDescent="0.2">
      <c r="A331" s="2" t="s">
        <v>308</v>
      </c>
      <c r="B331" s="2" t="str">
        <f t="shared" si="18"/>
        <v>40</v>
      </c>
      <c r="C331" s="2">
        <v>40045</v>
      </c>
      <c r="D331" s="2" t="s">
        <v>335</v>
      </c>
      <c r="E331" s="4">
        <v>0</v>
      </c>
      <c r="F331" s="4">
        <v>1</v>
      </c>
      <c r="G331" s="4">
        <v>29</v>
      </c>
      <c r="H331" s="4">
        <v>9</v>
      </c>
      <c r="I331" s="4">
        <v>6</v>
      </c>
      <c r="J331" s="4">
        <v>3</v>
      </c>
      <c r="K331" s="4">
        <v>655022</v>
      </c>
      <c r="L331" s="4">
        <v>0</v>
      </c>
      <c r="M331" s="4">
        <v>138</v>
      </c>
      <c r="N331" s="4">
        <v>60</v>
      </c>
      <c r="O331" s="17">
        <v>54016.716</v>
      </c>
    </row>
    <row r="332" spans="1:15" x14ac:dyDescent="0.2">
      <c r="A332" s="2" t="s">
        <v>308</v>
      </c>
      <c r="B332" s="2" t="str">
        <f t="shared" si="18"/>
        <v>40</v>
      </c>
      <c r="C332" s="2">
        <v>40046</v>
      </c>
      <c r="D332" s="2" t="s">
        <v>336</v>
      </c>
      <c r="E332" s="4">
        <v>180</v>
      </c>
      <c r="F332" s="4">
        <v>0</v>
      </c>
      <c r="G332" s="4">
        <v>26</v>
      </c>
      <c r="H332" s="4">
        <v>4394</v>
      </c>
      <c r="I332" s="4">
        <v>66</v>
      </c>
      <c r="J332" s="4">
        <v>14137</v>
      </c>
      <c r="K332" s="4">
        <v>83600</v>
      </c>
      <c r="L332" s="4">
        <v>30</v>
      </c>
      <c r="M332" s="4">
        <v>740</v>
      </c>
      <c r="N332" s="4">
        <v>855</v>
      </c>
      <c r="O332" s="17">
        <v>193760.84</v>
      </c>
    </row>
    <row r="333" spans="1:15" x14ac:dyDescent="0.2">
      <c r="A333" s="2" t="s">
        <v>308</v>
      </c>
      <c r="B333" s="2" t="str">
        <f t="shared" si="18"/>
        <v>40</v>
      </c>
      <c r="C333" s="2">
        <v>40049</v>
      </c>
      <c r="D333" s="2" t="s">
        <v>337</v>
      </c>
      <c r="E333" s="4">
        <v>3</v>
      </c>
      <c r="F333" s="4">
        <v>0</v>
      </c>
      <c r="G333" s="4">
        <v>32</v>
      </c>
      <c r="H333" s="4">
        <v>125</v>
      </c>
      <c r="I333" s="4">
        <v>42</v>
      </c>
      <c r="J333" s="4">
        <v>59</v>
      </c>
      <c r="K333" s="4">
        <v>0</v>
      </c>
      <c r="L333" s="4">
        <v>0</v>
      </c>
      <c r="M333" s="4">
        <v>341</v>
      </c>
      <c r="N333" s="4">
        <v>115</v>
      </c>
      <c r="O333" s="17">
        <v>7412.6</v>
      </c>
    </row>
    <row r="334" spans="1:15" x14ac:dyDescent="0.2">
      <c r="A334" s="2" t="s">
        <v>308</v>
      </c>
      <c r="B334" s="2" t="str">
        <f t="shared" si="18"/>
        <v>40</v>
      </c>
      <c r="C334" s="2">
        <v>40050</v>
      </c>
      <c r="D334" s="2" t="s">
        <v>338</v>
      </c>
      <c r="E334" s="4">
        <v>50</v>
      </c>
      <c r="F334" s="4">
        <v>0</v>
      </c>
      <c r="G334" s="4">
        <v>43</v>
      </c>
      <c r="H334" s="4">
        <v>126</v>
      </c>
      <c r="I334" s="4">
        <v>21</v>
      </c>
      <c r="J334" s="4">
        <v>3581</v>
      </c>
      <c r="K334" s="4">
        <v>193025</v>
      </c>
      <c r="L334" s="4">
        <v>20</v>
      </c>
      <c r="M334" s="4">
        <v>1736</v>
      </c>
      <c r="N334" s="4">
        <v>188</v>
      </c>
      <c r="O334" s="17">
        <v>83713.11</v>
      </c>
    </row>
    <row r="335" spans="1:15" x14ac:dyDescent="0.2">
      <c r="A335" s="2" t="s">
        <v>339</v>
      </c>
      <c r="B335" s="2" t="str">
        <f t="shared" si="18"/>
        <v>99</v>
      </c>
      <c r="C335" s="2">
        <v>99001</v>
      </c>
      <c r="D335" s="2" t="s">
        <v>340</v>
      </c>
      <c r="E335" s="4">
        <v>0</v>
      </c>
      <c r="F335" s="4">
        <v>0</v>
      </c>
      <c r="G335" s="4">
        <v>20</v>
      </c>
      <c r="H335" s="4">
        <v>0</v>
      </c>
      <c r="I335" s="4">
        <v>0</v>
      </c>
      <c r="J335" s="4">
        <v>2649</v>
      </c>
      <c r="K335" s="4">
        <v>219250</v>
      </c>
      <c r="L335" s="4">
        <v>53</v>
      </c>
      <c r="M335" s="4">
        <v>16</v>
      </c>
      <c r="N335" s="4">
        <v>6</v>
      </c>
      <c r="O335" s="17">
        <v>45302.634000000005</v>
      </c>
    </row>
    <row r="336" spans="1:15" x14ac:dyDescent="0.2">
      <c r="A336" s="2" t="s">
        <v>339</v>
      </c>
      <c r="B336" s="2" t="str">
        <f t="shared" si="18"/>
        <v>99</v>
      </c>
      <c r="C336" s="2">
        <v>99002</v>
      </c>
      <c r="D336" s="2" t="s">
        <v>341</v>
      </c>
      <c r="E336" s="4">
        <v>0</v>
      </c>
      <c r="F336" s="4">
        <v>0</v>
      </c>
      <c r="G336" s="4">
        <v>6</v>
      </c>
      <c r="H336" s="4">
        <v>0</v>
      </c>
      <c r="I336" s="4">
        <v>0</v>
      </c>
      <c r="J336" s="4">
        <v>0</v>
      </c>
      <c r="K336" s="4">
        <v>0</v>
      </c>
      <c r="L336" s="4">
        <v>0</v>
      </c>
      <c r="M336" s="4">
        <v>0</v>
      </c>
      <c r="N336" s="4">
        <v>0</v>
      </c>
      <c r="O336" s="17">
        <v>117</v>
      </c>
    </row>
    <row r="337" spans="1:15" x14ac:dyDescent="0.2">
      <c r="A337" s="2" t="s">
        <v>339</v>
      </c>
      <c r="B337" s="2" t="str">
        <f t="shared" si="18"/>
        <v>99</v>
      </c>
      <c r="C337" s="2">
        <v>99003</v>
      </c>
      <c r="D337" s="2" t="s">
        <v>342</v>
      </c>
      <c r="E337" s="4">
        <v>184</v>
      </c>
      <c r="F337" s="4">
        <v>0</v>
      </c>
      <c r="G337" s="4">
        <v>105</v>
      </c>
      <c r="H337" s="4">
        <v>2048</v>
      </c>
      <c r="I337" s="4">
        <v>0</v>
      </c>
      <c r="J337" s="4">
        <v>106</v>
      </c>
      <c r="K337" s="4">
        <v>44320</v>
      </c>
      <c r="L337" s="4">
        <v>184</v>
      </c>
      <c r="M337" s="4">
        <v>384</v>
      </c>
      <c r="N337" s="4">
        <v>108</v>
      </c>
      <c r="O337" s="17">
        <v>30785.612000000005</v>
      </c>
    </row>
    <row r="338" spans="1:15" x14ac:dyDescent="0.2">
      <c r="A338" s="2" t="s">
        <v>339</v>
      </c>
      <c r="B338" s="2" t="str">
        <f t="shared" si="18"/>
        <v>99</v>
      </c>
      <c r="C338" s="2">
        <v>99004</v>
      </c>
      <c r="D338" s="2" t="s">
        <v>343</v>
      </c>
      <c r="E338" s="4">
        <v>60</v>
      </c>
      <c r="F338" s="4">
        <v>0</v>
      </c>
      <c r="G338" s="4">
        <v>13</v>
      </c>
      <c r="H338" s="4">
        <v>0</v>
      </c>
      <c r="I338" s="4">
        <v>90</v>
      </c>
      <c r="J338" s="4">
        <v>50</v>
      </c>
      <c r="K338" s="4">
        <v>0</v>
      </c>
      <c r="L338" s="4">
        <v>0</v>
      </c>
      <c r="M338" s="4">
        <v>127</v>
      </c>
      <c r="N338" s="4">
        <v>20</v>
      </c>
      <c r="O338" s="17">
        <v>6173.7</v>
      </c>
    </row>
    <row r="339" spans="1:15" x14ac:dyDescent="0.2">
      <c r="A339" s="2" t="s">
        <v>339</v>
      </c>
      <c r="B339" s="2" t="str">
        <f t="shared" si="18"/>
        <v>99</v>
      </c>
      <c r="C339" s="2">
        <v>99005</v>
      </c>
      <c r="D339" s="2" t="s">
        <v>344</v>
      </c>
      <c r="E339" s="4">
        <v>0</v>
      </c>
      <c r="F339" s="4">
        <v>0</v>
      </c>
      <c r="G339" s="4">
        <v>74</v>
      </c>
      <c r="H339" s="4">
        <v>0</v>
      </c>
      <c r="I339" s="4">
        <v>0</v>
      </c>
      <c r="J339" s="4">
        <v>0</v>
      </c>
      <c r="K339" s="4">
        <v>310</v>
      </c>
      <c r="L339" s="4">
        <v>8</v>
      </c>
      <c r="M339" s="4">
        <v>26</v>
      </c>
      <c r="N339" s="4">
        <v>50</v>
      </c>
      <c r="O339" s="17">
        <v>1938.404</v>
      </c>
    </row>
    <row r="340" spans="1:15" x14ac:dyDescent="0.2">
      <c r="A340" s="2" t="s">
        <v>339</v>
      </c>
      <c r="B340" s="2" t="str">
        <f t="shared" si="18"/>
        <v>99</v>
      </c>
      <c r="C340" s="2">
        <v>99006</v>
      </c>
      <c r="D340" s="2" t="s">
        <v>345</v>
      </c>
      <c r="E340" s="4">
        <v>0</v>
      </c>
      <c r="F340" s="4">
        <v>0</v>
      </c>
      <c r="G340" s="4">
        <v>20</v>
      </c>
      <c r="H340" s="4">
        <v>210</v>
      </c>
      <c r="I340" s="4">
        <v>0</v>
      </c>
      <c r="J340" s="4">
        <v>72</v>
      </c>
      <c r="K340" s="4">
        <v>35100</v>
      </c>
      <c r="L340" s="4">
        <v>58</v>
      </c>
      <c r="M340" s="4">
        <v>13</v>
      </c>
      <c r="N340" s="4">
        <v>88</v>
      </c>
      <c r="O340" s="17">
        <v>5017.3240000000005</v>
      </c>
    </row>
    <row r="341" spans="1:15" x14ac:dyDescent="0.2">
      <c r="A341" s="2"/>
      <c r="B341" s="2"/>
      <c r="C341" s="2">
        <v>99007</v>
      </c>
      <c r="D341" s="3" t="s">
        <v>346</v>
      </c>
      <c r="E341" s="4">
        <v>0</v>
      </c>
      <c r="F341" s="4">
        <v>0</v>
      </c>
      <c r="G341" s="4">
        <v>4</v>
      </c>
      <c r="H341" s="4">
        <v>328</v>
      </c>
      <c r="I341" s="4">
        <v>35</v>
      </c>
      <c r="J341" s="4">
        <v>32</v>
      </c>
      <c r="K341" s="4">
        <v>0</v>
      </c>
      <c r="L341" s="4">
        <v>0</v>
      </c>
      <c r="M341" s="4">
        <v>116</v>
      </c>
      <c r="N341" s="4">
        <v>59</v>
      </c>
      <c r="O341" s="17">
        <v>3621.8</v>
      </c>
    </row>
    <row r="342" spans="1:15" x14ac:dyDescent="0.2">
      <c r="A342" s="2" t="s">
        <v>339</v>
      </c>
      <c r="B342" s="2" t="str">
        <f>LEFT(C342,2)</f>
        <v>99</v>
      </c>
      <c r="C342" s="2">
        <v>99008</v>
      </c>
      <c r="D342" s="2" t="s">
        <v>347</v>
      </c>
      <c r="E342" s="4">
        <v>19</v>
      </c>
      <c r="F342" s="4">
        <v>0</v>
      </c>
      <c r="G342" s="4">
        <v>55</v>
      </c>
      <c r="H342" s="4">
        <v>450</v>
      </c>
      <c r="I342" s="4">
        <v>22</v>
      </c>
      <c r="J342" s="4">
        <v>37</v>
      </c>
      <c r="K342" s="4">
        <v>40397</v>
      </c>
      <c r="L342" s="4">
        <v>48</v>
      </c>
      <c r="M342" s="4">
        <v>77</v>
      </c>
      <c r="N342" s="4">
        <v>134</v>
      </c>
      <c r="O342" s="17">
        <v>8808.41</v>
      </c>
    </row>
    <row r="343" spans="1:15" x14ac:dyDescent="0.2">
      <c r="A343" s="2" t="s">
        <v>339</v>
      </c>
      <c r="B343" s="2" t="str">
        <f>LEFT(C343,2)</f>
        <v>99</v>
      </c>
      <c r="C343" s="2">
        <v>99009</v>
      </c>
      <c r="D343" s="2" t="s">
        <v>348</v>
      </c>
      <c r="E343" s="4">
        <v>0</v>
      </c>
      <c r="F343" s="4">
        <v>0</v>
      </c>
      <c r="G343" s="4">
        <v>5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2</v>
      </c>
      <c r="N343" s="4">
        <v>0</v>
      </c>
      <c r="O343" s="17">
        <v>128.70000000000002</v>
      </c>
    </row>
    <row r="344" spans="1:15" x14ac:dyDescent="0.2">
      <c r="A344" s="2"/>
      <c r="B344" s="2"/>
      <c r="C344" s="2">
        <v>99010</v>
      </c>
      <c r="D344" s="3" t="s">
        <v>349</v>
      </c>
      <c r="E344" s="4">
        <v>40</v>
      </c>
      <c r="F344" s="4">
        <v>0</v>
      </c>
      <c r="G344" s="4">
        <v>103</v>
      </c>
      <c r="H344" s="4">
        <v>100</v>
      </c>
      <c r="I344" s="4">
        <v>2</v>
      </c>
      <c r="J344" s="4">
        <v>1171</v>
      </c>
      <c r="K344" s="4">
        <v>0</v>
      </c>
      <c r="L344" s="4">
        <v>0</v>
      </c>
      <c r="M344" s="4">
        <v>259</v>
      </c>
      <c r="N344" s="4">
        <v>76</v>
      </c>
      <c r="O344" s="17">
        <v>20902.7</v>
      </c>
    </row>
    <row r="345" spans="1:15" x14ac:dyDescent="0.2">
      <c r="A345" s="2" t="s">
        <v>339</v>
      </c>
      <c r="B345" s="2" t="str">
        <f>LEFT(C345,2)</f>
        <v>99</v>
      </c>
      <c r="C345" s="2">
        <v>99011</v>
      </c>
      <c r="D345" s="2" t="s">
        <v>350</v>
      </c>
      <c r="E345" s="4">
        <v>0</v>
      </c>
      <c r="F345" s="4">
        <v>0</v>
      </c>
      <c r="G345" s="4">
        <v>34</v>
      </c>
      <c r="H345" s="4">
        <v>0</v>
      </c>
      <c r="I345" s="4">
        <v>0</v>
      </c>
      <c r="J345" s="4">
        <v>21</v>
      </c>
      <c r="K345" s="4">
        <v>60</v>
      </c>
      <c r="L345" s="4">
        <v>4</v>
      </c>
      <c r="M345" s="4">
        <v>3</v>
      </c>
      <c r="N345" s="4">
        <v>22</v>
      </c>
      <c r="O345" s="17">
        <v>961.79200000000003</v>
      </c>
    </row>
    <row r="346" spans="1:15" x14ac:dyDescent="0.2">
      <c r="A346" s="2"/>
      <c r="B346" s="2"/>
      <c r="C346" s="2">
        <v>99012</v>
      </c>
      <c r="D346" s="3" t="s">
        <v>351</v>
      </c>
      <c r="E346" s="4">
        <v>0</v>
      </c>
      <c r="F346" s="4">
        <v>0</v>
      </c>
      <c r="G346" s="4">
        <v>17</v>
      </c>
      <c r="H346" s="4">
        <v>0</v>
      </c>
      <c r="I346" s="4">
        <v>0</v>
      </c>
      <c r="J346" s="4">
        <v>9359</v>
      </c>
      <c r="K346" s="4">
        <v>0</v>
      </c>
      <c r="L346" s="4">
        <v>0</v>
      </c>
      <c r="M346" s="4">
        <v>0</v>
      </c>
      <c r="N346" s="4">
        <v>0</v>
      </c>
      <c r="O346" s="17">
        <v>97665.1</v>
      </c>
    </row>
    <row r="347" spans="1:15" x14ac:dyDescent="0.2">
      <c r="A347" s="2" t="s">
        <v>339</v>
      </c>
      <c r="B347" s="2" t="str">
        <f t="shared" ref="B347:B352" si="19">LEFT(C347,2)</f>
        <v>99</v>
      </c>
      <c r="C347" s="2">
        <v>99013</v>
      </c>
      <c r="D347" s="2" t="s">
        <v>352</v>
      </c>
      <c r="E347" s="4">
        <v>1</v>
      </c>
      <c r="F347" s="4">
        <v>0</v>
      </c>
      <c r="G347" s="4">
        <v>29</v>
      </c>
      <c r="H347" s="4">
        <v>0</v>
      </c>
      <c r="I347" s="4">
        <v>0</v>
      </c>
      <c r="J347" s="4">
        <v>4</v>
      </c>
      <c r="K347" s="4">
        <v>0</v>
      </c>
      <c r="L347" s="4">
        <v>0</v>
      </c>
      <c r="M347" s="4">
        <v>13</v>
      </c>
      <c r="N347" s="4">
        <v>7</v>
      </c>
      <c r="O347" s="17">
        <v>873.6</v>
      </c>
    </row>
    <row r="348" spans="1:15" x14ac:dyDescent="0.2">
      <c r="A348" s="2" t="s">
        <v>339</v>
      </c>
      <c r="B348" s="2" t="str">
        <f t="shared" si="19"/>
        <v>99</v>
      </c>
      <c r="C348" s="2">
        <v>99014</v>
      </c>
      <c r="D348" s="2" t="s">
        <v>353</v>
      </c>
      <c r="E348" s="4">
        <v>76</v>
      </c>
      <c r="F348" s="4">
        <v>0</v>
      </c>
      <c r="G348" s="4">
        <v>179</v>
      </c>
      <c r="H348" s="4">
        <v>59</v>
      </c>
      <c r="I348" s="4">
        <v>41</v>
      </c>
      <c r="J348" s="4">
        <v>71</v>
      </c>
      <c r="K348" s="4">
        <v>21260</v>
      </c>
      <c r="L348" s="4">
        <v>169</v>
      </c>
      <c r="M348" s="4">
        <v>423</v>
      </c>
      <c r="N348" s="4">
        <v>128</v>
      </c>
      <c r="O348" s="17">
        <v>17098.562000000002</v>
      </c>
    </row>
    <row r="349" spans="1:15" x14ac:dyDescent="0.2">
      <c r="A349" s="2" t="s">
        <v>339</v>
      </c>
      <c r="B349" s="2" t="str">
        <f t="shared" si="19"/>
        <v>99</v>
      </c>
      <c r="C349" s="2">
        <v>99015</v>
      </c>
      <c r="D349" s="2" t="s">
        <v>354</v>
      </c>
      <c r="E349" s="4">
        <v>52</v>
      </c>
      <c r="F349" s="4">
        <v>0</v>
      </c>
      <c r="G349" s="4">
        <v>25</v>
      </c>
      <c r="H349" s="4">
        <v>1365</v>
      </c>
      <c r="I349" s="4">
        <v>27</v>
      </c>
      <c r="J349" s="4">
        <v>146</v>
      </c>
      <c r="K349" s="4">
        <v>310</v>
      </c>
      <c r="L349" s="4">
        <v>43</v>
      </c>
      <c r="M349" s="4">
        <v>221</v>
      </c>
      <c r="N349" s="4">
        <v>91</v>
      </c>
      <c r="O349" s="17">
        <v>13797.134</v>
      </c>
    </row>
    <row r="350" spans="1:15" x14ac:dyDescent="0.2">
      <c r="A350" s="2" t="s">
        <v>339</v>
      </c>
      <c r="B350" s="2" t="str">
        <f t="shared" si="19"/>
        <v>99</v>
      </c>
      <c r="C350" s="2">
        <v>99016</v>
      </c>
      <c r="D350" s="2" t="s">
        <v>355</v>
      </c>
      <c r="E350" s="4">
        <v>0</v>
      </c>
      <c r="F350" s="4">
        <v>0</v>
      </c>
      <c r="G350" s="4">
        <v>101</v>
      </c>
      <c r="H350" s="4">
        <v>0</v>
      </c>
      <c r="I350" s="4">
        <v>0</v>
      </c>
      <c r="J350" s="4">
        <v>22</v>
      </c>
      <c r="K350" s="4">
        <v>110</v>
      </c>
      <c r="L350" s="4">
        <v>8</v>
      </c>
      <c r="M350" s="4">
        <v>33</v>
      </c>
      <c r="N350" s="4">
        <v>9</v>
      </c>
      <c r="O350" s="17">
        <v>2734.0039999999999</v>
      </c>
    </row>
    <row r="351" spans="1:15" x14ac:dyDescent="0.2">
      <c r="A351" s="2" t="s">
        <v>339</v>
      </c>
      <c r="B351" s="2" t="str">
        <f t="shared" si="19"/>
        <v>99</v>
      </c>
      <c r="C351" s="2">
        <v>99017</v>
      </c>
      <c r="D351" s="2" t="s">
        <v>356</v>
      </c>
      <c r="E351" s="4">
        <v>0</v>
      </c>
      <c r="F351" s="4">
        <v>0</v>
      </c>
      <c r="G351" s="4">
        <v>49</v>
      </c>
      <c r="H351" s="4">
        <v>0</v>
      </c>
      <c r="I351" s="4">
        <v>0</v>
      </c>
      <c r="J351" s="4">
        <v>0</v>
      </c>
      <c r="K351" s="4">
        <v>53</v>
      </c>
      <c r="L351" s="4">
        <v>8018</v>
      </c>
      <c r="M351" s="4">
        <v>19</v>
      </c>
      <c r="N351" s="4">
        <v>0</v>
      </c>
      <c r="O351" s="17">
        <v>1881.4380000000001</v>
      </c>
    </row>
    <row r="352" spans="1:15" x14ac:dyDescent="0.2">
      <c r="A352" s="2" t="s">
        <v>339</v>
      </c>
      <c r="B352" s="2" t="str">
        <f t="shared" si="19"/>
        <v>99</v>
      </c>
      <c r="C352" s="2">
        <v>99018</v>
      </c>
      <c r="D352" s="2" t="s">
        <v>357</v>
      </c>
      <c r="E352" s="4">
        <v>0</v>
      </c>
      <c r="F352" s="4">
        <v>0</v>
      </c>
      <c r="G352" s="4">
        <v>67</v>
      </c>
      <c r="H352" s="4">
        <v>23</v>
      </c>
      <c r="I352" s="4">
        <v>68</v>
      </c>
      <c r="J352" s="4">
        <v>59</v>
      </c>
      <c r="K352" s="4">
        <v>5236</v>
      </c>
      <c r="L352" s="4">
        <v>71</v>
      </c>
      <c r="M352" s="4">
        <v>60</v>
      </c>
      <c r="N352" s="4">
        <v>64</v>
      </c>
      <c r="O352" s="17">
        <v>3531.346</v>
      </c>
    </row>
    <row r="353" spans="1:15" x14ac:dyDescent="0.2">
      <c r="A353" s="2"/>
      <c r="B353" s="2"/>
      <c r="C353" s="2">
        <v>99019</v>
      </c>
      <c r="D353" s="3" t="s">
        <v>358</v>
      </c>
      <c r="E353" s="4">
        <v>0</v>
      </c>
      <c r="F353" s="4">
        <v>0</v>
      </c>
      <c r="G353" s="4">
        <v>70</v>
      </c>
      <c r="H353" s="4">
        <v>458</v>
      </c>
      <c r="I353" s="4">
        <v>33</v>
      </c>
      <c r="J353" s="4">
        <v>74</v>
      </c>
      <c r="K353" s="4">
        <v>199</v>
      </c>
      <c r="L353" s="4">
        <v>35</v>
      </c>
      <c r="M353" s="4">
        <v>364</v>
      </c>
      <c r="N353" s="4">
        <v>59</v>
      </c>
      <c r="O353" s="17">
        <v>9737.0519999999997</v>
      </c>
    </row>
    <row r="354" spans="1:15" x14ac:dyDescent="0.2">
      <c r="A354" s="2" t="s">
        <v>339</v>
      </c>
      <c r="B354" s="2" t="str">
        <f t="shared" ref="B354:B363" si="20">LEFT(C354,2)</f>
        <v>99</v>
      </c>
      <c r="C354" s="2">
        <v>99020</v>
      </c>
      <c r="D354" s="2" t="s">
        <v>359</v>
      </c>
      <c r="E354" s="4">
        <v>39</v>
      </c>
      <c r="F354" s="4">
        <v>0</v>
      </c>
      <c r="G354" s="4">
        <v>60</v>
      </c>
      <c r="H354" s="4">
        <v>61</v>
      </c>
      <c r="I354" s="4">
        <v>24</v>
      </c>
      <c r="J354" s="4">
        <v>72</v>
      </c>
      <c r="K354" s="4">
        <v>169485</v>
      </c>
      <c r="L354" s="4">
        <v>3639</v>
      </c>
      <c r="M354" s="4">
        <v>298</v>
      </c>
      <c r="N354" s="4">
        <v>80</v>
      </c>
      <c r="O354" s="17">
        <v>22573.772000000004</v>
      </c>
    </row>
    <row r="355" spans="1:15" x14ac:dyDescent="0.2">
      <c r="A355" s="2" t="s">
        <v>339</v>
      </c>
      <c r="B355" s="2" t="str">
        <f t="shared" si="20"/>
        <v>99</v>
      </c>
      <c r="C355" s="2">
        <v>99021</v>
      </c>
      <c r="D355" s="2" t="s">
        <v>360</v>
      </c>
      <c r="E355" s="4">
        <v>2</v>
      </c>
      <c r="F355" s="4">
        <v>0</v>
      </c>
      <c r="G355" s="4">
        <v>26</v>
      </c>
      <c r="H355" s="4">
        <v>176</v>
      </c>
      <c r="I355" s="4">
        <v>12</v>
      </c>
      <c r="J355" s="4">
        <v>196</v>
      </c>
      <c r="K355" s="4">
        <v>0</v>
      </c>
      <c r="L355" s="4">
        <v>0</v>
      </c>
      <c r="M355" s="4">
        <v>484</v>
      </c>
      <c r="N355" s="4">
        <v>130</v>
      </c>
      <c r="O355" s="17">
        <v>11076</v>
      </c>
    </row>
    <row r="356" spans="1:15" x14ac:dyDescent="0.2">
      <c r="A356" s="2" t="s">
        <v>3</v>
      </c>
      <c r="B356" s="2" t="str">
        <f t="shared" si="20"/>
        <v>99</v>
      </c>
      <c r="C356" s="2">
        <v>99022</v>
      </c>
      <c r="D356" s="2" t="s">
        <v>361</v>
      </c>
      <c r="E356" s="4">
        <v>6</v>
      </c>
      <c r="F356" s="4">
        <v>0</v>
      </c>
      <c r="G356" s="4">
        <v>51</v>
      </c>
      <c r="H356" s="4">
        <v>416</v>
      </c>
      <c r="I356" s="4">
        <v>0</v>
      </c>
      <c r="J356" s="4">
        <v>72</v>
      </c>
      <c r="K356" s="4">
        <v>4360</v>
      </c>
      <c r="L356" s="4">
        <v>0</v>
      </c>
      <c r="M356" s="4">
        <v>327</v>
      </c>
      <c r="N356" s="4">
        <v>95</v>
      </c>
      <c r="O356" s="17">
        <v>9258.08</v>
      </c>
    </row>
    <row r="357" spans="1:15" x14ac:dyDescent="0.2">
      <c r="A357" s="2" t="s">
        <v>339</v>
      </c>
      <c r="B357" s="2" t="str">
        <f t="shared" si="20"/>
        <v>99</v>
      </c>
      <c r="C357" s="2">
        <v>99023</v>
      </c>
      <c r="D357" s="2" t="s">
        <v>362</v>
      </c>
      <c r="E357" s="4">
        <v>207</v>
      </c>
      <c r="F357" s="4">
        <v>0</v>
      </c>
      <c r="G357" s="4">
        <v>27</v>
      </c>
      <c r="H357" s="4">
        <v>254</v>
      </c>
      <c r="I357" s="4">
        <v>112</v>
      </c>
      <c r="J357" s="4">
        <v>35</v>
      </c>
      <c r="K357" s="4">
        <v>105</v>
      </c>
      <c r="L357" s="4">
        <v>80</v>
      </c>
      <c r="M357" s="4">
        <v>1705</v>
      </c>
      <c r="N357" s="4">
        <v>198</v>
      </c>
      <c r="O357" s="17">
        <v>40198.729999999996</v>
      </c>
    </row>
    <row r="358" spans="1:15" x14ac:dyDescent="0.2">
      <c r="A358" s="2" t="s">
        <v>339</v>
      </c>
      <c r="B358" s="2" t="str">
        <f t="shared" si="20"/>
        <v>99</v>
      </c>
      <c r="C358" s="2">
        <v>99024</v>
      </c>
      <c r="D358" s="2" t="s">
        <v>363</v>
      </c>
      <c r="E358" s="4">
        <v>66</v>
      </c>
      <c r="F358" s="4">
        <v>0</v>
      </c>
      <c r="G358" s="4">
        <v>38</v>
      </c>
      <c r="H358" s="4">
        <v>195</v>
      </c>
      <c r="I358" s="4">
        <v>58</v>
      </c>
      <c r="J358" s="4">
        <v>81</v>
      </c>
      <c r="K358" s="4">
        <v>140</v>
      </c>
      <c r="L358" s="4">
        <v>23</v>
      </c>
      <c r="M358" s="4">
        <v>787</v>
      </c>
      <c r="N358" s="4">
        <v>409</v>
      </c>
      <c r="O358" s="17">
        <v>18844.513999999999</v>
      </c>
    </row>
    <row r="359" spans="1:15" x14ac:dyDescent="0.2">
      <c r="A359" s="2" t="s">
        <v>339</v>
      </c>
      <c r="B359" s="2" t="str">
        <f t="shared" si="20"/>
        <v>99</v>
      </c>
      <c r="C359" s="2">
        <v>99025</v>
      </c>
      <c r="D359" s="2" t="s">
        <v>364</v>
      </c>
      <c r="E359" s="4">
        <v>533</v>
      </c>
      <c r="F359" s="4">
        <v>0</v>
      </c>
      <c r="G359" s="4">
        <v>42</v>
      </c>
      <c r="H359" s="4">
        <v>464</v>
      </c>
      <c r="I359" s="4">
        <v>273</v>
      </c>
      <c r="J359" s="4">
        <v>96</v>
      </c>
      <c r="K359" s="4">
        <v>1396</v>
      </c>
      <c r="L359" s="4">
        <v>40576</v>
      </c>
      <c r="M359" s="4">
        <v>1234</v>
      </c>
      <c r="N359" s="4">
        <v>210</v>
      </c>
      <c r="O359" s="17">
        <v>55880.916000000005</v>
      </c>
    </row>
    <row r="360" spans="1:15" x14ac:dyDescent="0.2">
      <c r="A360" s="2" t="s">
        <v>339</v>
      </c>
      <c r="B360" s="2" t="str">
        <f t="shared" si="20"/>
        <v>99</v>
      </c>
      <c r="C360" s="2">
        <v>99026</v>
      </c>
      <c r="D360" s="2" t="s">
        <v>365</v>
      </c>
      <c r="E360" s="4">
        <v>100</v>
      </c>
      <c r="F360" s="4">
        <v>0</v>
      </c>
      <c r="G360" s="4">
        <v>71</v>
      </c>
      <c r="H360" s="4">
        <v>7</v>
      </c>
      <c r="I360" s="4">
        <v>10</v>
      </c>
      <c r="J360" s="4">
        <v>47</v>
      </c>
      <c r="K360" s="4">
        <v>0</v>
      </c>
      <c r="L360" s="4">
        <v>0</v>
      </c>
      <c r="M360" s="4">
        <v>678</v>
      </c>
      <c r="N360" s="4">
        <v>83</v>
      </c>
      <c r="O360" s="17">
        <v>18058.3</v>
      </c>
    </row>
    <row r="361" spans="1:15" x14ac:dyDescent="0.2">
      <c r="A361" s="2" t="s">
        <v>339</v>
      </c>
      <c r="B361" s="2" t="str">
        <f t="shared" si="20"/>
        <v>99</v>
      </c>
      <c r="C361" s="2">
        <v>99027</v>
      </c>
      <c r="D361" s="2" t="s">
        <v>366</v>
      </c>
      <c r="E361" s="4">
        <v>33</v>
      </c>
      <c r="F361" s="4">
        <v>0</v>
      </c>
      <c r="G361" s="4">
        <v>0</v>
      </c>
      <c r="H361" s="4">
        <v>0</v>
      </c>
      <c r="I361" s="4">
        <v>0</v>
      </c>
      <c r="J361" s="4">
        <v>5</v>
      </c>
      <c r="K361" s="4">
        <v>0</v>
      </c>
      <c r="L361" s="4">
        <v>0</v>
      </c>
      <c r="M361" s="4">
        <v>20</v>
      </c>
      <c r="N361" s="4">
        <v>0</v>
      </c>
      <c r="O361" s="17">
        <v>2165.8000000000002</v>
      </c>
    </row>
    <row r="362" spans="1:15" x14ac:dyDescent="0.2">
      <c r="A362" s="2" t="s">
        <v>339</v>
      </c>
      <c r="B362" s="2" t="str">
        <f t="shared" si="20"/>
        <v>99</v>
      </c>
      <c r="C362" s="2">
        <v>99028</v>
      </c>
      <c r="D362" s="3" t="s">
        <v>377</v>
      </c>
      <c r="E362" s="4">
        <v>0</v>
      </c>
      <c r="F362" s="4">
        <v>0</v>
      </c>
      <c r="G362" s="4">
        <v>0</v>
      </c>
      <c r="H362" s="4">
        <v>0</v>
      </c>
      <c r="I362" s="4">
        <v>0</v>
      </c>
      <c r="J362" s="4">
        <v>0</v>
      </c>
      <c r="K362" s="4">
        <v>0</v>
      </c>
      <c r="L362" s="4">
        <v>0</v>
      </c>
      <c r="M362" s="4">
        <v>0</v>
      </c>
      <c r="N362" s="4">
        <v>0</v>
      </c>
      <c r="O362" s="17">
        <v>107402.152</v>
      </c>
    </row>
    <row r="363" spans="1:15" x14ac:dyDescent="0.2">
      <c r="A363" s="2" t="s">
        <v>339</v>
      </c>
      <c r="B363" s="2" t="str">
        <f t="shared" si="20"/>
        <v>99</v>
      </c>
      <c r="C363" s="2">
        <v>99029</v>
      </c>
      <c r="D363" s="3" t="s">
        <v>378</v>
      </c>
      <c r="E363" s="4">
        <v>0</v>
      </c>
      <c r="F363" s="4">
        <v>0</v>
      </c>
      <c r="G363" s="4">
        <v>0</v>
      </c>
      <c r="H363" s="4">
        <v>0</v>
      </c>
      <c r="I363" s="4">
        <v>0</v>
      </c>
      <c r="J363" s="4">
        <v>0</v>
      </c>
      <c r="K363" s="4">
        <v>0</v>
      </c>
      <c r="L363" s="4">
        <v>0</v>
      </c>
      <c r="M363" s="4">
        <v>0</v>
      </c>
      <c r="N363" s="4">
        <v>0</v>
      </c>
      <c r="O363" s="17">
        <v>24524.5</v>
      </c>
    </row>
    <row r="364" spans="1:15" x14ac:dyDescent="0.2">
      <c r="A364" s="2" t="s">
        <v>200</v>
      </c>
      <c r="B364" s="2">
        <v>48</v>
      </c>
      <c r="C364" s="2">
        <v>48018</v>
      </c>
      <c r="D364" s="2" t="s">
        <v>367</v>
      </c>
      <c r="E364" s="4">
        <v>391</v>
      </c>
      <c r="F364" s="4">
        <v>0</v>
      </c>
      <c r="G364" s="4">
        <v>101</v>
      </c>
      <c r="H364" s="4">
        <v>580</v>
      </c>
      <c r="I364" s="4">
        <v>230</v>
      </c>
      <c r="J364" s="4">
        <v>94</v>
      </c>
      <c r="K364" s="4">
        <v>500</v>
      </c>
      <c r="L364" s="4">
        <v>0</v>
      </c>
      <c r="M364" s="4">
        <v>2014</v>
      </c>
      <c r="N364" s="4">
        <v>127</v>
      </c>
      <c r="O364" s="17">
        <v>58479.200000000004</v>
      </c>
    </row>
    <row r="365" spans="1:15" x14ac:dyDescent="0.2">
      <c r="A365" s="2" t="s">
        <v>200</v>
      </c>
      <c r="B365" s="2">
        <v>48</v>
      </c>
      <c r="C365" s="2">
        <v>48026</v>
      </c>
      <c r="D365" s="2" t="s">
        <v>368</v>
      </c>
      <c r="E365" s="4">
        <v>11</v>
      </c>
      <c r="F365" s="4">
        <v>0</v>
      </c>
      <c r="G365" s="4">
        <v>123</v>
      </c>
      <c r="H365" s="4">
        <v>36</v>
      </c>
      <c r="I365" s="4">
        <v>32</v>
      </c>
      <c r="J365" s="4">
        <v>31</v>
      </c>
      <c r="K365" s="4">
        <v>1142</v>
      </c>
      <c r="L365" s="4">
        <v>154</v>
      </c>
      <c r="M365" s="4">
        <v>1144</v>
      </c>
      <c r="N365" s="4">
        <v>343</v>
      </c>
      <c r="O365" s="17">
        <v>21896.887999999999</v>
      </c>
    </row>
    <row r="366" spans="1:15" x14ac:dyDescent="0.2">
      <c r="A366" s="2" t="s">
        <v>200</v>
      </c>
      <c r="B366" s="2">
        <v>48</v>
      </c>
      <c r="C366" s="2">
        <v>48031</v>
      </c>
      <c r="D366" s="2" t="s">
        <v>369</v>
      </c>
      <c r="E366" s="4">
        <v>34</v>
      </c>
      <c r="F366" s="4">
        <v>0</v>
      </c>
      <c r="G366" s="4">
        <v>73</v>
      </c>
      <c r="H366" s="4">
        <v>140</v>
      </c>
      <c r="I366" s="4">
        <v>134</v>
      </c>
      <c r="J366" s="4">
        <v>130</v>
      </c>
      <c r="K366" s="4">
        <v>0</v>
      </c>
      <c r="L366" s="4">
        <v>0</v>
      </c>
      <c r="M366" s="4">
        <v>204</v>
      </c>
      <c r="N366" s="4">
        <v>171</v>
      </c>
      <c r="O366" s="17">
        <v>8756.8000000000011</v>
      </c>
    </row>
    <row r="368" spans="1:15" x14ac:dyDescent="0.2">
      <c r="B368" s="4">
        <v>33</v>
      </c>
      <c r="E368" s="5">
        <v>32.603000000000002</v>
      </c>
      <c r="F368" s="5">
        <v>6.0000000000000001E-3</v>
      </c>
      <c r="G368" s="5">
        <v>2.8039999999999998</v>
      </c>
      <c r="H368" s="5">
        <v>1.371</v>
      </c>
      <c r="I368" s="5">
        <v>0.63700000000000001</v>
      </c>
      <c r="J368" s="5">
        <v>120.068</v>
      </c>
      <c r="K368" s="14">
        <v>414.65699999999998</v>
      </c>
      <c r="L368" s="5">
        <v>1.964</v>
      </c>
      <c r="M368" s="5">
        <v>45.494999999999997</v>
      </c>
      <c r="N368" s="5">
        <v>1.635</v>
      </c>
      <c r="O368" s="17">
        <v>3952.1859022857143</v>
      </c>
    </row>
    <row r="369" spans="1:15" x14ac:dyDescent="0.2">
      <c r="B369" s="4">
        <v>34</v>
      </c>
      <c r="E369" s="5">
        <v>78.774000000000001</v>
      </c>
      <c r="F369" s="5">
        <v>0</v>
      </c>
      <c r="G369" s="5">
        <v>2.8740000000000001</v>
      </c>
      <c r="H369" s="5">
        <v>1.9239999999999999</v>
      </c>
      <c r="I369" s="5">
        <v>1.2010000000000001</v>
      </c>
      <c r="J369" s="5">
        <v>107.05</v>
      </c>
      <c r="K369" s="14">
        <v>311.73399999999998</v>
      </c>
      <c r="L369" s="5">
        <v>1.5189999999999999</v>
      </c>
      <c r="M369" s="5">
        <v>64.605000000000004</v>
      </c>
      <c r="N369" s="5">
        <v>2.3340000000000001</v>
      </c>
      <c r="O369" s="17">
        <v>7099.1879659999986</v>
      </c>
    </row>
    <row r="370" spans="1:15" x14ac:dyDescent="0.2">
      <c r="B370" s="4">
        <v>35</v>
      </c>
      <c r="E370" s="5">
        <v>70.748999999999995</v>
      </c>
      <c r="F370" s="5">
        <v>0.26300000000000001</v>
      </c>
      <c r="G370" s="5">
        <v>2.5529999999999999</v>
      </c>
      <c r="H370" s="5">
        <v>1.012</v>
      </c>
      <c r="I370" s="5">
        <v>0.436</v>
      </c>
      <c r="J370" s="5">
        <v>332.05099999999999</v>
      </c>
      <c r="K370" s="14">
        <v>1616.662</v>
      </c>
      <c r="L370" s="5">
        <v>381.85399999999998</v>
      </c>
      <c r="M370" s="5">
        <v>67.742000000000004</v>
      </c>
      <c r="N370" s="5">
        <v>3.5670000000000002</v>
      </c>
      <c r="O370" s="17">
        <v>8679.7712040000006</v>
      </c>
    </row>
    <row r="371" spans="1:15" x14ac:dyDescent="0.2">
      <c r="B371" s="4">
        <v>36</v>
      </c>
      <c r="E371" s="5">
        <v>43.466000000000001</v>
      </c>
      <c r="F371" s="5">
        <v>0.21199999999999999</v>
      </c>
      <c r="G371" s="5">
        <v>2.4510000000000001</v>
      </c>
      <c r="H371" s="5">
        <v>2.504</v>
      </c>
      <c r="I371" s="5">
        <v>1.452</v>
      </c>
      <c r="J371" s="5">
        <v>338.238</v>
      </c>
      <c r="K371" s="14">
        <v>889.25900000000001</v>
      </c>
      <c r="L371" s="5">
        <v>21.052</v>
      </c>
      <c r="M371" s="5">
        <v>51.390999999999998</v>
      </c>
      <c r="N371" s="5">
        <v>1.7270000000000001</v>
      </c>
      <c r="O371" s="17">
        <v>6836.8906579999984</v>
      </c>
    </row>
    <row r="372" spans="1:15" x14ac:dyDescent="0.2">
      <c r="B372" s="4">
        <v>37</v>
      </c>
      <c r="E372" s="5">
        <v>8.4469999999999992</v>
      </c>
      <c r="F372" s="5">
        <v>0.21199999999999999</v>
      </c>
      <c r="G372" s="5">
        <v>2.41</v>
      </c>
      <c r="H372" s="5">
        <v>3.3439999999999999</v>
      </c>
      <c r="I372" s="5">
        <v>1.3160000000000001</v>
      </c>
      <c r="J372" s="5">
        <v>71.450999999999993</v>
      </c>
      <c r="K372" s="14">
        <v>3965.9949999999999</v>
      </c>
      <c r="L372" s="5">
        <v>21.93</v>
      </c>
      <c r="M372" s="5">
        <v>21.315000000000001</v>
      </c>
      <c r="N372" s="5">
        <v>5.4969999999999999</v>
      </c>
      <c r="O372" s="17">
        <v>2087.5846940000001</v>
      </c>
    </row>
    <row r="373" spans="1:15" x14ac:dyDescent="0.2">
      <c r="B373" s="4">
        <v>38</v>
      </c>
      <c r="E373" s="5">
        <v>2.242</v>
      </c>
      <c r="F373" s="5">
        <v>0.28000000000000003</v>
      </c>
      <c r="G373" s="5">
        <v>0.77</v>
      </c>
      <c r="H373" s="5">
        <v>3.718</v>
      </c>
      <c r="I373" s="5">
        <v>0.36899999999999999</v>
      </c>
      <c r="J373" s="5">
        <v>46.896999999999998</v>
      </c>
      <c r="K373" s="14">
        <v>1146.5029999999999</v>
      </c>
      <c r="L373" s="5">
        <v>13.648999999999999</v>
      </c>
      <c r="M373" s="5">
        <v>16.693000000000001</v>
      </c>
      <c r="N373" s="5">
        <v>2.512</v>
      </c>
      <c r="O373" s="17">
        <v>1093.4090699999999</v>
      </c>
    </row>
    <row r="374" spans="1:15" x14ac:dyDescent="0.2">
      <c r="B374" s="4">
        <v>39</v>
      </c>
      <c r="E374" s="5">
        <v>2.29</v>
      </c>
      <c r="F374" s="5">
        <v>1E-3</v>
      </c>
      <c r="G374" s="5">
        <v>1.504</v>
      </c>
      <c r="H374" s="5">
        <v>0.61499999999999999</v>
      </c>
      <c r="I374" s="5">
        <v>0.372</v>
      </c>
      <c r="J374" s="5">
        <v>58.439</v>
      </c>
      <c r="K374" s="14">
        <v>5215.96</v>
      </c>
      <c r="L374" s="5">
        <v>122.669</v>
      </c>
      <c r="M374" s="5">
        <v>6.56</v>
      </c>
      <c r="N374" s="5">
        <v>2.1890000000000001</v>
      </c>
      <c r="O374" s="17">
        <v>1286.6590620000004</v>
      </c>
    </row>
    <row r="375" spans="1:15" x14ac:dyDescent="0.2">
      <c r="B375" s="4">
        <v>40</v>
      </c>
      <c r="E375" s="5">
        <v>1.258</v>
      </c>
      <c r="F375" s="5">
        <v>2.7E-2</v>
      </c>
      <c r="G375" s="5">
        <v>1.794</v>
      </c>
      <c r="H375" s="5">
        <v>9.7970000000000006</v>
      </c>
      <c r="I375" s="5">
        <v>1.462</v>
      </c>
      <c r="J375" s="5">
        <v>149.91800000000001</v>
      </c>
      <c r="K375" s="14">
        <v>13863.888999999999</v>
      </c>
      <c r="L375" s="5">
        <v>82.272999999999996</v>
      </c>
      <c r="M375" s="5">
        <v>18.192</v>
      </c>
      <c r="N375" s="5">
        <v>7.3390000000000004</v>
      </c>
      <c r="O375" s="17">
        <v>3085.5366360000003</v>
      </c>
    </row>
    <row r="376" spans="1:15" x14ac:dyDescent="0.2">
      <c r="B376" s="4">
        <v>99</v>
      </c>
      <c r="E376" s="5">
        <v>1.3779999999999999</v>
      </c>
      <c r="F376" s="5">
        <v>0</v>
      </c>
      <c r="G376" s="5">
        <v>1.097</v>
      </c>
      <c r="H376" s="5">
        <v>5.7279999999999998</v>
      </c>
      <c r="I376" s="5">
        <v>0.73699999999999999</v>
      </c>
      <c r="J376" s="5">
        <v>3.8410000000000002</v>
      </c>
      <c r="K376" s="14">
        <v>541.89200000000005</v>
      </c>
      <c r="L376" s="5">
        <v>52.981999999999999</v>
      </c>
      <c r="M376" s="5">
        <v>6.95</v>
      </c>
      <c r="N376" s="5">
        <v>1.9319999999999999</v>
      </c>
      <c r="O376" s="17">
        <v>449.13242399999996</v>
      </c>
    </row>
    <row r="377" spans="1:15" x14ac:dyDescent="0.2">
      <c r="B377" s="4">
        <v>48</v>
      </c>
      <c r="E377" s="5">
        <v>0.436</v>
      </c>
      <c r="F377" s="5">
        <v>0</v>
      </c>
      <c r="G377" s="5">
        <v>0.29699999999999999</v>
      </c>
      <c r="H377" s="5">
        <v>0.75600000000000001</v>
      </c>
      <c r="I377" s="5">
        <v>0.39600000000000002</v>
      </c>
      <c r="J377" s="5">
        <v>0.255</v>
      </c>
      <c r="K377" s="14">
        <v>1.6419999999999999</v>
      </c>
      <c r="L377" s="5">
        <v>0.154</v>
      </c>
      <c r="M377" s="5">
        <v>3.3620000000000001</v>
      </c>
      <c r="N377" s="5">
        <v>0.64100000000000001</v>
      </c>
      <c r="O377" s="17">
        <v>89.132888000000008</v>
      </c>
    </row>
    <row r="378" spans="1:15" x14ac:dyDescent="0.2">
      <c r="K378" s="14"/>
      <c r="O378" s="17"/>
    </row>
    <row r="379" spans="1:15" x14ac:dyDescent="0.2">
      <c r="A379" s="4" t="s">
        <v>4</v>
      </c>
      <c r="E379" s="5">
        <v>32.603000000000002</v>
      </c>
      <c r="F379" s="5">
        <v>6.0000000000000001E-3</v>
      </c>
      <c r="G379" s="5">
        <v>2.8039999999999998</v>
      </c>
      <c r="H379" s="5">
        <v>1.371</v>
      </c>
      <c r="I379" s="5">
        <v>0.63700000000000001</v>
      </c>
      <c r="J379" s="5">
        <v>120.068</v>
      </c>
      <c r="K379" s="14">
        <v>414.65699999999998</v>
      </c>
      <c r="L379" s="5">
        <v>1.964</v>
      </c>
      <c r="M379" s="5">
        <v>45.494999999999997</v>
      </c>
      <c r="N379" s="5">
        <v>1.635</v>
      </c>
      <c r="O379" s="17">
        <v>3952.1859022857143</v>
      </c>
    </row>
    <row r="380" spans="1:15" x14ac:dyDescent="0.2">
      <c r="A380" s="4" t="s">
        <v>62</v>
      </c>
      <c r="E380" s="5">
        <v>42.124000000000002</v>
      </c>
      <c r="F380" s="5">
        <v>0</v>
      </c>
      <c r="G380" s="5">
        <v>1.157</v>
      </c>
      <c r="H380" s="5">
        <v>1.41</v>
      </c>
      <c r="I380" s="5">
        <v>0.47</v>
      </c>
      <c r="J380" s="5">
        <v>52.677999999999997</v>
      </c>
      <c r="K380" s="14">
        <v>145.67500000000001</v>
      </c>
      <c r="L380" s="5">
        <v>0.63300000000000001</v>
      </c>
      <c r="M380" s="5">
        <v>34.540999999999997</v>
      </c>
      <c r="N380" s="5">
        <v>1.323</v>
      </c>
      <c r="O380" s="17">
        <v>3608.3861579999998</v>
      </c>
    </row>
    <row r="381" spans="1:15" x14ac:dyDescent="0.2">
      <c r="A381" s="4" t="s">
        <v>103</v>
      </c>
      <c r="E381" s="5">
        <v>68.245000000000005</v>
      </c>
      <c r="F381" s="5">
        <v>0.26300000000000001</v>
      </c>
      <c r="G381" s="5">
        <v>2.5369999999999999</v>
      </c>
      <c r="H381" s="5">
        <v>1.012</v>
      </c>
      <c r="I381" s="5">
        <v>0.42399999999999999</v>
      </c>
      <c r="J381" s="5">
        <v>329.21300000000002</v>
      </c>
      <c r="K381" s="14">
        <v>1616.6210000000001</v>
      </c>
      <c r="L381" s="5">
        <v>381.84899999999999</v>
      </c>
      <c r="M381" s="5">
        <v>65.869</v>
      </c>
      <c r="N381" s="5">
        <v>3.5640000000000001</v>
      </c>
      <c r="O381" s="17">
        <v>8483.9837160000006</v>
      </c>
    </row>
    <row r="382" spans="1:15" x14ac:dyDescent="0.2">
      <c r="A382" s="4" t="s">
        <v>60</v>
      </c>
      <c r="E382" s="5">
        <v>28.614000000000001</v>
      </c>
      <c r="F382" s="5">
        <v>0</v>
      </c>
      <c r="G382" s="5">
        <v>0.34899999999999998</v>
      </c>
      <c r="H382" s="5">
        <v>2.3E-2</v>
      </c>
      <c r="I382" s="5">
        <v>0.14199999999999999</v>
      </c>
      <c r="J382" s="5">
        <v>51.661999999999999</v>
      </c>
      <c r="K382" s="14">
        <v>110.473</v>
      </c>
      <c r="L382" s="5">
        <v>0.24199999999999999</v>
      </c>
      <c r="M382" s="5">
        <v>23.614999999999998</v>
      </c>
      <c r="N382" s="5">
        <v>0.38200000000000001</v>
      </c>
      <c r="O382" s="17">
        <v>2888.6875679999998</v>
      </c>
    </row>
    <row r="383" spans="1:15" x14ac:dyDescent="0.2">
      <c r="A383" s="4" t="s">
        <v>53</v>
      </c>
      <c r="E383" s="5">
        <v>7.7110000000000003</v>
      </c>
      <c r="F383" s="5">
        <v>0</v>
      </c>
      <c r="G383" s="5">
        <v>1.1719999999999999</v>
      </c>
      <c r="H383" s="5">
        <v>0.316</v>
      </c>
      <c r="I383" s="5">
        <v>0.48799999999999999</v>
      </c>
      <c r="J383" s="5">
        <v>2.6589999999999998</v>
      </c>
      <c r="K383" s="14">
        <v>55.231999999999999</v>
      </c>
      <c r="L383" s="5">
        <v>0.57699999999999996</v>
      </c>
      <c r="M383" s="5">
        <v>6.2590000000000003</v>
      </c>
      <c r="N383" s="5">
        <v>0.52600000000000002</v>
      </c>
      <c r="O383" s="17">
        <v>576.07230200000004</v>
      </c>
    </row>
    <row r="384" spans="1:15" x14ac:dyDescent="0.2">
      <c r="A384" s="4" t="s">
        <v>144</v>
      </c>
      <c r="E384" s="5">
        <v>2.504</v>
      </c>
      <c r="F384" s="5">
        <v>0</v>
      </c>
      <c r="G384" s="5">
        <v>1.6E-2</v>
      </c>
      <c r="H384" s="5">
        <v>0</v>
      </c>
      <c r="I384" s="5">
        <v>1.2E-2</v>
      </c>
      <c r="J384" s="5">
        <v>2.8380000000000001</v>
      </c>
      <c r="K384" s="14">
        <v>4.1000000000000002E-2</v>
      </c>
      <c r="L384" s="5">
        <v>5.0000000000000001E-3</v>
      </c>
      <c r="M384" s="5">
        <v>1.873</v>
      </c>
      <c r="N384" s="5">
        <v>3.0000000000000001E-3</v>
      </c>
      <c r="O384" s="17">
        <v>195.78748800000002</v>
      </c>
    </row>
    <row r="385" spans="1:15" x14ac:dyDescent="0.2">
      <c r="A385" s="4" t="s">
        <v>150</v>
      </c>
      <c r="E385" s="5">
        <v>8.5050000000000008</v>
      </c>
      <c r="F385" s="5">
        <v>0.20899999999999999</v>
      </c>
      <c r="G385" s="5">
        <v>0.52500000000000002</v>
      </c>
      <c r="H385" s="5">
        <v>0.27</v>
      </c>
      <c r="I385" s="5">
        <v>0.13700000000000001</v>
      </c>
      <c r="J385" s="5">
        <v>105.182</v>
      </c>
      <c r="K385" s="14">
        <v>509.25900000000001</v>
      </c>
      <c r="L385" s="5">
        <v>15.068</v>
      </c>
      <c r="M385" s="5">
        <v>9.6980000000000004</v>
      </c>
      <c r="N385" s="5">
        <v>9.9000000000000005E-2</v>
      </c>
      <c r="O385" s="17">
        <v>1773.4608059999998</v>
      </c>
    </row>
    <row r="386" spans="1:15" x14ac:dyDescent="0.2">
      <c r="A386" s="4" t="s">
        <v>163</v>
      </c>
      <c r="E386" s="5">
        <v>0.57499999999999996</v>
      </c>
      <c r="F386" s="5">
        <v>3.0000000000000001E-3</v>
      </c>
      <c r="G386" s="5">
        <v>0.14399999999999999</v>
      </c>
      <c r="H386" s="5">
        <v>0.33</v>
      </c>
      <c r="I386" s="5">
        <v>4.2999999999999997E-2</v>
      </c>
      <c r="J386" s="5">
        <v>28.018000000000001</v>
      </c>
      <c r="K386" s="14">
        <v>33.886000000000003</v>
      </c>
      <c r="L386" s="5">
        <v>7.9000000000000001E-2</v>
      </c>
      <c r="M386" s="5">
        <v>1.1830000000000001</v>
      </c>
      <c r="N386" s="5">
        <v>3.5000000000000003E-2</v>
      </c>
      <c r="O386" s="17">
        <v>348.24647000000004</v>
      </c>
    </row>
    <row r="387" spans="1:15" x14ac:dyDescent="0.2">
      <c r="A387" s="4" t="s">
        <v>156</v>
      </c>
      <c r="E387" s="5">
        <v>31.783000000000001</v>
      </c>
      <c r="F387" s="5">
        <v>3.0000000000000001E-3</v>
      </c>
      <c r="G387" s="5">
        <v>1.4630000000000001</v>
      </c>
      <c r="H387" s="5">
        <v>1.153</v>
      </c>
      <c r="I387" s="5">
        <v>1.2190000000000001</v>
      </c>
      <c r="J387" s="5">
        <v>209.95699999999999</v>
      </c>
      <c r="K387" s="14">
        <v>345.60300000000001</v>
      </c>
      <c r="L387" s="5">
        <v>5.6769999999999996</v>
      </c>
      <c r="M387" s="5">
        <v>38.704999999999998</v>
      </c>
      <c r="N387" s="5">
        <v>1.155</v>
      </c>
      <c r="O387" s="17">
        <v>4586.3776399999988</v>
      </c>
    </row>
    <row r="388" spans="1:15" x14ac:dyDescent="0.2">
      <c r="A388" s="4" t="s">
        <v>200</v>
      </c>
      <c r="E388" s="5">
        <v>8.5530000000000008</v>
      </c>
      <c r="F388" s="5">
        <v>0.20899999999999999</v>
      </c>
      <c r="G388" s="5">
        <v>2.613</v>
      </c>
      <c r="H388" s="5">
        <v>3.835</v>
      </c>
      <c r="I388" s="5">
        <v>1.663</v>
      </c>
      <c r="J388" s="5">
        <v>65.254999999999995</v>
      </c>
      <c r="K388" s="14">
        <v>3967.4769999999999</v>
      </c>
      <c r="L388" s="5">
        <v>22.071999999999999</v>
      </c>
      <c r="M388" s="5">
        <v>23.75</v>
      </c>
      <c r="N388" s="5">
        <v>6.133</v>
      </c>
      <c r="O388" s="17">
        <v>2074.0340659999997</v>
      </c>
    </row>
    <row r="389" spans="1:15" x14ac:dyDescent="0.2">
      <c r="A389" s="4" t="s">
        <v>261</v>
      </c>
      <c r="E389" s="5">
        <v>1.718</v>
      </c>
      <c r="F389" s="5">
        <v>0.25</v>
      </c>
      <c r="G389" s="5">
        <v>0.5</v>
      </c>
      <c r="H389" s="5">
        <v>2.7829999999999999</v>
      </c>
      <c r="I389" s="5">
        <v>0.23799999999999999</v>
      </c>
      <c r="J389" s="5">
        <v>40.131</v>
      </c>
      <c r="K389" s="14">
        <v>749.46100000000001</v>
      </c>
      <c r="L389" s="5">
        <v>13.455</v>
      </c>
      <c r="M389" s="5">
        <v>5.4420000000000002</v>
      </c>
      <c r="N389" s="5">
        <v>1.8819999999999999</v>
      </c>
      <c r="O389" s="17">
        <v>693.14096800000016</v>
      </c>
    </row>
    <row r="390" spans="1:15" x14ac:dyDescent="0.2">
      <c r="A390" s="4" t="s">
        <v>289</v>
      </c>
      <c r="E390" s="5">
        <v>2.29</v>
      </c>
      <c r="F390" s="5">
        <v>1E-3</v>
      </c>
      <c r="G390" s="5">
        <v>1.504</v>
      </c>
      <c r="H390" s="5">
        <v>0.61499999999999999</v>
      </c>
      <c r="I390" s="5">
        <v>0.372</v>
      </c>
      <c r="J390" s="5">
        <v>58.439</v>
      </c>
      <c r="K390" s="14">
        <v>5215.96</v>
      </c>
      <c r="L390" s="5">
        <v>122.669</v>
      </c>
      <c r="M390" s="5">
        <v>6.56</v>
      </c>
      <c r="N390" s="5">
        <v>2.1890000000000001</v>
      </c>
      <c r="O390" s="17">
        <v>1286.6590620000004</v>
      </c>
    </row>
    <row r="391" spans="1:15" x14ac:dyDescent="0.2">
      <c r="A391" s="4" t="s">
        <v>308</v>
      </c>
      <c r="E391" s="5">
        <v>1.258</v>
      </c>
      <c r="F391" s="5">
        <v>2.7E-2</v>
      </c>
      <c r="G391" s="5">
        <v>1.794</v>
      </c>
      <c r="H391" s="5">
        <v>9.7970000000000006</v>
      </c>
      <c r="I391" s="5">
        <v>1.462</v>
      </c>
      <c r="J391" s="5">
        <v>149.91800000000001</v>
      </c>
      <c r="K391" s="14">
        <v>13863.888999999999</v>
      </c>
      <c r="L391" s="5">
        <v>82.272999999999996</v>
      </c>
      <c r="M391" s="5">
        <v>18.192</v>
      </c>
      <c r="N391" s="5">
        <v>7.3390000000000004</v>
      </c>
      <c r="O391" s="17">
        <v>3085.5366360000003</v>
      </c>
    </row>
    <row r="392" spans="1:15" x14ac:dyDescent="0.2">
      <c r="A392" s="4" t="s">
        <v>339</v>
      </c>
      <c r="E392" s="5">
        <v>1.3720000000000001</v>
      </c>
      <c r="F392" s="5">
        <v>0</v>
      </c>
      <c r="G392" s="5">
        <v>1.046</v>
      </c>
      <c r="H392" s="5">
        <v>5.3120000000000003</v>
      </c>
      <c r="I392" s="5">
        <v>0.73699999999999999</v>
      </c>
      <c r="J392" s="5">
        <v>3.7690000000000001</v>
      </c>
      <c r="K392" s="14">
        <v>537.53200000000004</v>
      </c>
      <c r="L392" s="5">
        <v>52.981999999999999</v>
      </c>
      <c r="M392" s="5">
        <v>6.6230000000000002</v>
      </c>
      <c r="N392" s="5">
        <v>1.837</v>
      </c>
      <c r="O392" s="17">
        <v>439.87434400000001</v>
      </c>
    </row>
    <row r="393" spans="1:15" x14ac:dyDescent="0.2">
      <c r="A393" s="4" t="s">
        <v>263</v>
      </c>
      <c r="E393" s="5">
        <v>0.52400000000000002</v>
      </c>
      <c r="F393" s="5">
        <v>0.03</v>
      </c>
      <c r="G393" s="5">
        <v>0.27</v>
      </c>
      <c r="H393" s="5">
        <v>0.93500000000000005</v>
      </c>
      <c r="I393" s="5">
        <v>0.13100000000000001</v>
      </c>
      <c r="J393" s="5">
        <v>6.766</v>
      </c>
      <c r="K393" s="14">
        <v>397.04199999999997</v>
      </c>
      <c r="L393" s="5">
        <v>0.19400000000000001</v>
      </c>
      <c r="M393" s="5">
        <v>11.250999999999999</v>
      </c>
      <c r="N393" s="5">
        <v>0.63</v>
      </c>
      <c r="O393" s="17">
        <v>400.268102</v>
      </c>
    </row>
  </sheetData>
  <mergeCells count="2">
    <mergeCell ref="E1:N1"/>
    <mergeCell ref="O1:O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3E0CB-629E-44EE-9EF4-43C712EA35B3}">
  <dimension ref="A1:AK393"/>
  <sheetViews>
    <sheetView workbookViewId="0">
      <pane xSplit="4" ySplit="2" topLeftCell="L56" activePane="bottomRight" state="frozen"/>
      <selection pane="topRight" activeCell="E1" sqref="E1"/>
      <selection pane="bottomLeft" activeCell="A3" sqref="A3"/>
      <selection pane="bottomRight" activeCell="AD187" sqref="AD187"/>
    </sheetView>
  </sheetViews>
  <sheetFormatPr defaultColWidth="8.85546875" defaultRowHeight="12.75" x14ac:dyDescent="0.2"/>
  <cols>
    <col min="1" max="1" width="8.5703125" style="4" bestFit="1" customWidth="1"/>
    <col min="2" max="2" width="3.140625" style="4" bestFit="1" customWidth="1"/>
    <col min="3" max="3" width="6" style="4" bestFit="1" customWidth="1"/>
    <col min="4" max="4" width="19.5703125" style="4" customWidth="1"/>
    <col min="5" max="24" width="6" style="4" bestFit="1" customWidth="1"/>
    <col min="25" max="29" width="6" style="9" bestFit="1" customWidth="1"/>
    <col min="30" max="30" width="7.5703125" style="9" bestFit="1" customWidth="1"/>
    <col min="31" max="31" width="7.5703125" style="36" bestFit="1" customWidth="1"/>
    <col min="32" max="32" width="8.28515625" style="31" bestFit="1" customWidth="1"/>
    <col min="33" max="33" width="5.7109375" style="33" bestFit="1" customWidth="1"/>
    <col min="34" max="34" width="7.5703125" style="9" bestFit="1" customWidth="1"/>
    <col min="35" max="35" width="7.5703125" style="36" bestFit="1" customWidth="1"/>
    <col min="36" max="36" width="8.28515625" style="31" bestFit="1" customWidth="1"/>
    <col min="37" max="37" width="5.7109375" style="33" bestFit="1" customWidth="1"/>
    <col min="38" max="16384" width="8.85546875" style="4"/>
  </cols>
  <sheetData>
    <row r="1" spans="1:37" ht="14.45" customHeight="1" x14ac:dyDescent="0.2">
      <c r="E1" s="60" t="s">
        <v>638</v>
      </c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1" t="s">
        <v>643</v>
      </c>
      <c r="AE1" s="62"/>
      <c r="AF1" s="62"/>
      <c r="AG1" s="63"/>
      <c r="AH1" s="61" t="s">
        <v>644</v>
      </c>
      <c r="AI1" s="62"/>
      <c r="AJ1" s="62"/>
      <c r="AK1" s="63"/>
    </row>
    <row r="2" spans="1:37" x14ac:dyDescent="0.2">
      <c r="A2" s="1" t="s">
        <v>0</v>
      </c>
      <c r="B2" s="1" t="s">
        <v>1</v>
      </c>
      <c r="C2" s="1" t="s">
        <v>2</v>
      </c>
      <c r="D2" s="1" t="s">
        <v>3</v>
      </c>
      <c r="E2" s="1">
        <v>2000</v>
      </c>
      <c r="F2" s="1">
        <v>2001</v>
      </c>
      <c r="G2" s="1">
        <v>2002</v>
      </c>
      <c r="H2" s="1">
        <v>2003</v>
      </c>
      <c r="I2" s="1">
        <v>2004</v>
      </c>
      <c r="J2" s="1">
        <v>2005</v>
      </c>
      <c r="K2" s="1">
        <v>2006</v>
      </c>
      <c r="L2" s="1">
        <v>2007</v>
      </c>
      <c r="M2" s="1">
        <v>2008</v>
      </c>
      <c r="N2" s="1">
        <v>2009</v>
      </c>
      <c r="O2" s="1">
        <v>2010</v>
      </c>
      <c r="P2" s="1">
        <v>2011</v>
      </c>
      <c r="Q2" s="1">
        <v>2012</v>
      </c>
      <c r="R2" s="1">
        <v>2013</v>
      </c>
      <c r="S2" s="1">
        <v>2014</v>
      </c>
      <c r="T2" s="1">
        <v>2015</v>
      </c>
      <c r="U2" s="1">
        <v>2016</v>
      </c>
      <c r="V2" s="1">
        <v>2017</v>
      </c>
      <c r="W2" s="1">
        <v>2018</v>
      </c>
      <c r="X2" s="1">
        <v>2019</v>
      </c>
      <c r="Y2" s="7">
        <v>2020</v>
      </c>
      <c r="Z2" s="7">
        <v>2025</v>
      </c>
      <c r="AA2" s="7">
        <v>2030</v>
      </c>
      <c r="AB2" s="7">
        <v>2035</v>
      </c>
      <c r="AC2" s="37">
        <v>2040</v>
      </c>
      <c r="AD2" s="38" t="s">
        <v>640</v>
      </c>
      <c r="AE2" s="38" t="s">
        <v>641</v>
      </c>
      <c r="AF2" s="39" t="s">
        <v>642</v>
      </c>
      <c r="AG2" s="40">
        <v>2040</v>
      </c>
      <c r="AH2" s="38" t="s">
        <v>640</v>
      </c>
      <c r="AI2" s="38" t="s">
        <v>641</v>
      </c>
      <c r="AJ2" s="39" t="s">
        <v>642</v>
      </c>
      <c r="AK2" s="40">
        <v>2040</v>
      </c>
    </row>
    <row r="3" spans="1:37" x14ac:dyDescent="0.2">
      <c r="A3" s="2" t="s">
        <v>4</v>
      </c>
      <c r="B3" s="2" t="str">
        <f t="shared" ref="B3:B10" si="0">LEFT(C3,2)</f>
        <v>33</v>
      </c>
      <c r="C3" s="2">
        <v>33001</v>
      </c>
      <c r="D3" s="2" t="s">
        <v>5</v>
      </c>
      <c r="E3" s="14">
        <v>216.52597321428567</v>
      </c>
      <c r="F3" s="14">
        <v>217.47066071428569</v>
      </c>
      <c r="G3" s="14">
        <v>218.41534821428567</v>
      </c>
      <c r="H3" s="14">
        <v>219.36003571428569</v>
      </c>
      <c r="I3" s="14">
        <v>220.30472321428567</v>
      </c>
      <c r="J3" s="14">
        <v>221.24941071428569</v>
      </c>
      <c r="K3" s="14">
        <v>211.71100000000001</v>
      </c>
      <c r="L3" s="14">
        <v>205.27799999999999</v>
      </c>
      <c r="M3" s="14">
        <v>249.34299999999999</v>
      </c>
      <c r="N3" s="14">
        <v>260.51549999999997</v>
      </c>
      <c r="O3" s="14">
        <v>211.35400000000001</v>
      </c>
      <c r="P3" s="14">
        <v>209.77</v>
      </c>
      <c r="Q3" s="14">
        <v>201.8</v>
      </c>
      <c r="R3" s="14">
        <v>180.43299999999999</v>
      </c>
      <c r="S3" s="14">
        <v>175.58093249999999</v>
      </c>
      <c r="T3" s="14">
        <v>182.52500000000001</v>
      </c>
      <c r="U3" s="14">
        <v>183.661</v>
      </c>
      <c r="V3" s="14">
        <v>189.67</v>
      </c>
      <c r="W3" s="14">
        <v>194.536</v>
      </c>
      <c r="X3" s="14">
        <v>194.029</v>
      </c>
      <c r="Y3" s="15">
        <v>188.57801900000001</v>
      </c>
      <c r="Z3" s="15">
        <v>184.61498464078664</v>
      </c>
      <c r="AA3" s="15">
        <v>178.88609819551303</v>
      </c>
      <c r="AB3" s="15">
        <v>177.08594684364542</v>
      </c>
      <c r="AC3" s="15">
        <v>173.81962889275599</v>
      </c>
      <c r="AD3" s="32">
        <f>AVERAGE(E3:G3)/AVERAGE('Presenti equivalenti serviti'!E3:G3)/0.365</f>
        <v>301.79299665313698</v>
      </c>
      <c r="AE3" s="32">
        <f>AVERAGE(N3:P3)/AVERAGE('Presenti equivalenti serviti'!N3:P3)/0.365</f>
        <v>303.57494522439674</v>
      </c>
      <c r="AF3" s="32">
        <f>AVERAGE(V3:X3)/AVERAGE('Presenti equivalenti serviti'!V3:X3)/0.365</f>
        <v>261.4488201838621</v>
      </c>
      <c r="AG3" s="35">
        <f>AC3/'Presenti equivalenti serviti'!AC3/0.365</f>
        <v>244.7526672446146</v>
      </c>
      <c r="AH3" s="32">
        <f>AVERAGE(I3:K3)/AVERAGE(Residenti!E3:G3)/0.365/AVERAGE('%serviti'!E3:G3)</f>
        <v>303.2460993401275</v>
      </c>
      <c r="AI3" s="32">
        <f>AVERAGE(N3:P3)/AVERAGE(Residenti!N3:P3)/0.365/AVERAGE('%serviti'!N3:P3)</f>
        <v>305.82802576636834</v>
      </c>
      <c r="AJ3" s="32">
        <f>AVERAGE(V3:X3)/AVERAGE(Residenti!V3:X3)/0.365/AVERAGE('%serviti'!V3:X3)</f>
        <v>262.45996905314581</v>
      </c>
      <c r="AK3" s="35">
        <f>AVERAGE(AC3)/AVERAGE(Residenti!AC3)/0.365/AVERAGE('%serviti'!AC3)</f>
        <v>245.80247267922499</v>
      </c>
    </row>
    <row r="4" spans="1:37" x14ac:dyDescent="0.2">
      <c r="A4" s="2" t="s">
        <v>4</v>
      </c>
      <c r="B4" s="2" t="str">
        <f t="shared" si="0"/>
        <v>33</v>
      </c>
      <c r="C4" s="2">
        <v>33002</v>
      </c>
      <c r="D4" s="2" t="s">
        <v>6</v>
      </c>
      <c r="E4" s="14">
        <v>405.30724058441632</v>
      </c>
      <c r="F4" s="14">
        <v>409.76293549783713</v>
      </c>
      <c r="G4" s="14">
        <v>414.21863041125613</v>
      </c>
      <c r="H4" s="14">
        <v>418.67432532467694</v>
      </c>
      <c r="I4" s="14">
        <v>423.13002023809588</v>
      </c>
      <c r="J4" s="14">
        <v>494</v>
      </c>
      <c r="K4" s="14">
        <v>487.7835</v>
      </c>
      <c r="L4" s="14">
        <v>481.56700000000001</v>
      </c>
      <c r="M4" s="14">
        <v>481.56700000000001</v>
      </c>
      <c r="N4" s="14">
        <v>457.12195000000003</v>
      </c>
      <c r="O4" s="14">
        <v>388.26499999999999</v>
      </c>
      <c r="P4" s="14">
        <v>368.76100000000002</v>
      </c>
      <c r="Q4" s="14">
        <v>345.26</v>
      </c>
      <c r="R4" s="14">
        <v>359.37900000000002</v>
      </c>
      <c r="S4" s="14">
        <v>334.9339875</v>
      </c>
      <c r="T4" s="14">
        <v>332.99099999999999</v>
      </c>
      <c r="U4" s="14">
        <v>309.91300000000001</v>
      </c>
      <c r="V4" s="14">
        <v>333.65800000000002</v>
      </c>
      <c r="W4" s="14">
        <v>330.85</v>
      </c>
      <c r="X4" s="14">
        <v>335.392</v>
      </c>
      <c r="Y4" s="15">
        <v>314.73599999999999</v>
      </c>
      <c r="Z4" s="15">
        <v>323.82414661081305</v>
      </c>
      <c r="AA4" s="15">
        <v>316.31868896820635</v>
      </c>
      <c r="AB4" s="15">
        <v>310.92710984974707</v>
      </c>
      <c r="AC4" s="15">
        <v>307.35606707309557</v>
      </c>
      <c r="AD4" s="32">
        <f>AVERAGE(E4:G4)/AVERAGE('Presenti equivalenti serviti'!E4:G4)/0.365</f>
        <v>272.58401030412762</v>
      </c>
      <c r="AE4" s="32">
        <f>AVERAGE(N4:P4)/AVERAGE('Presenti equivalenti serviti'!N4:P4)/0.365</f>
        <v>251.28969215187485</v>
      </c>
      <c r="AF4" s="32">
        <f>AVERAGE(V4:X4)/AVERAGE('Presenti equivalenti serviti'!V4:X4)/0.365</f>
        <v>207.61673288909677</v>
      </c>
      <c r="AG4" s="35">
        <f>AC4/'Presenti equivalenti serviti'!AC4/0.365</f>
        <v>196.27958266517143</v>
      </c>
      <c r="AH4" s="32">
        <f>AVERAGE(I4:K4)/AVERAGE(Residenti!E4:G4)/0.365/AVERAGE('%serviti'!E4:G4)</f>
        <v>312.39559150774392</v>
      </c>
      <c r="AI4" s="32">
        <f>AVERAGE(N4:P4)/AVERAGE(Residenti!N4:P4)/0.365/AVERAGE('%serviti'!N4:P4)</f>
        <v>252.22470727458477</v>
      </c>
      <c r="AJ4" s="32">
        <f>AVERAGE(V4:X4)/AVERAGE(Residenti!V4:X4)/0.365/AVERAGE('%serviti'!V4:X4)</f>
        <v>208.11400456804824</v>
      </c>
      <c r="AK4" s="35">
        <f>AVERAGE(AC4)/AVERAGE(Residenti!AC4)/0.365/AVERAGE('%serviti'!AC4)</f>
        <v>196.83877644837884</v>
      </c>
    </row>
    <row r="5" spans="1:37" x14ac:dyDescent="0.2">
      <c r="A5" s="2" t="s">
        <v>4</v>
      </c>
      <c r="B5" s="2" t="str">
        <f t="shared" si="0"/>
        <v>33</v>
      </c>
      <c r="C5" s="2">
        <v>33003</v>
      </c>
      <c r="D5" s="2" t="s">
        <v>7</v>
      </c>
      <c r="E5" s="14">
        <v>26.963801298701437</v>
      </c>
      <c r="F5" s="14">
        <v>27.825830735930939</v>
      </c>
      <c r="G5" s="14">
        <v>28.68786017316021</v>
      </c>
      <c r="H5" s="14">
        <v>29.549889610389712</v>
      </c>
      <c r="I5" s="14">
        <v>30.411919047619214</v>
      </c>
      <c r="J5" s="14">
        <v>29</v>
      </c>
      <c r="K5" s="14">
        <v>31.608400000000003</v>
      </c>
      <c r="L5" s="14">
        <v>34.216800000000006</v>
      </c>
      <c r="M5" s="14">
        <v>34.216800000000006</v>
      </c>
      <c r="N5" s="14">
        <v>34.189</v>
      </c>
      <c r="O5" s="14">
        <v>37.103000000000002</v>
      </c>
      <c r="P5" s="14">
        <v>35.926000000000002</v>
      </c>
      <c r="Q5" s="14">
        <v>35.130000000000003</v>
      </c>
      <c r="R5" s="14">
        <v>34.393000000000001</v>
      </c>
      <c r="S5" s="14">
        <v>33.351660000000003</v>
      </c>
      <c r="T5" s="14">
        <v>34.551000000000002</v>
      </c>
      <c r="U5" s="14">
        <v>35.243000000000002</v>
      </c>
      <c r="V5" s="14">
        <v>33.634</v>
      </c>
      <c r="W5" s="14">
        <v>33.612000000000002</v>
      </c>
      <c r="X5" s="14">
        <v>32.048999999999999</v>
      </c>
      <c r="Y5" s="15">
        <v>31.949000000000002</v>
      </c>
      <c r="Z5" s="15">
        <v>33.452352177525938</v>
      </c>
      <c r="AA5" s="15">
        <v>39.76260459356191</v>
      </c>
      <c r="AB5" s="15">
        <v>47.485001881994066</v>
      </c>
      <c r="AC5" s="15">
        <v>53.864014491161214</v>
      </c>
      <c r="AD5" s="32">
        <f>AVERAGE(E5:G5)/AVERAGE('Presenti equivalenti serviti'!E5:G5)/0.365</f>
        <v>201.42934828772755</v>
      </c>
      <c r="AE5" s="32">
        <f>AVERAGE(N5:P5)/AVERAGE('Presenti equivalenti serviti'!N5:P5)/0.365</f>
        <v>205.63076921100122</v>
      </c>
      <c r="AF5" s="32">
        <f>AVERAGE(V5:X5)/AVERAGE('Presenti equivalenti serviti'!V5:X5)/0.365</f>
        <v>172.05540090894198</v>
      </c>
      <c r="AG5" s="35">
        <f>AC5/'Presenti equivalenti serviti'!AC5/0.365</f>
        <v>190.58483320433899</v>
      </c>
      <c r="AH5" s="32">
        <f>AVERAGE(I5:K5)/AVERAGE(Residenti!E5:G5)/0.365/AVERAGE('%serviti'!E5:G5)</f>
        <v>219.95601873176494</v>
      </c>
      <c r="AI5" s="32">
        <f>AVERAGE(N5:P5)/AVERAGE(Residenti!N5:P5)/0.365/AVERAGE('%serviti'!N5:P5)</f>
        <v>206.3300356860239</v>
      </c>
      <c r="AJ5" s="32">
        <f>AVERAGE(V5:X5)/AVERAGE(Residenti!V5:X5)/0.365/AVERAGE('%serviti'!V5:X5)</f>
        <v>172.56153054839339</v>
      </c>
      <c r="AK5" s="35">
        <f>AVERAGE(AC5)/AVERAGE(Residenti!AC5)/0.365/AVERAGE('%serviti'!AC5)</f>
        <v>191.07974968001409</v>
      </c>
    </row>
    <row r="6" spans="1:37" x14ac:dyDescent="0.2">
      <c r="A6" s="2" t="s">
        <v>4</v>
      </c>
      <c r="B6" s="2" t="str">
        <f t="shared" si="0"/>
        <v>33</v>
      </c>
      <c r="C6" s="2">
        <v>33004</v>
      </c>
      <c r="D6" s="2" t="s">
        <v>8</v>
      </c>
      <c r="E6" s="14">
        <v>250</v>
      </c>
      <c r="F6" s="14">
        <v>250</v>
      </c>
      <c r="G6" s="14">
        <v>245</v>
      </c>
      <c r="H6" s="14">
        <v>240</v>
      </c>
      <c r="I6" s="14">
        <v>235</v>
      </c>
      <c r="J6" s="14">
        <v>230</v>
      </c>
      <c r="K6" s="14">
        <v>225</v>
      </c>
      <c r="L6" s="14">
        <v>220</v>
      </c>
      <c r="M6" s="14">
        <v>215</v>
      </c>
      <c r="N6" s="14">
        <v>210</v>
      </c>
      <c r="O6" s="14">
        <v>202.58099999999999</v>
      </c>
      <c r="P6" s="14">
        <v>206.995</v>
      </c>
      <c r="Q6" s="14">
        <v>197.3</v>
      </c>
      <c r="R6" s="14">
        <v>196.34200000000001</v>
      </c>
      <c r="S6" s="14">
        <v>188.00750250000002</v>
      </c>
      <c r="T6" s="14">
        <v>192.304</v>
      </c>
      <c r="U6" s="14">
        <v>182.09299999999999</v>
      </c>
      <c r="V6" s="14">
        <v>202.797448</v>
      </c>
      <c r="W6" s="14">
        <v>206.614</v>
      </c>
      <c r="X6" s="14">
        <v>198</v>
      </c>
      <c r="Y6" s="15">
        <v>195.92699999999999</v>
      </c>
      <c r="Z6" s="15">
        <v>197.73068001446865</v>
      </c>
      <c r="AA6" s="15">
        <v>190.66184075146302</v>
      </c>
      <c r="AB6" s="15">
        <v>182.35079604401105</v>
      </c>
      <c r="AC6" s="15">
        <v>173.83406180692819</v>
      </c>
      <c r="AD6" s="32">
        <f>AVERAGE(E6:G6)/AVERAGE('Presenti equivalenti serviti'!E6:G6)/0.365</f>
        <v>314.96368682080885</v>
      </c>
      <c r="AE6" s="32">
        <f>AVERAGE(N6:P6)/AVERAGE('Presenti equivalenti serviti'!N6:P6)/0.365</f>
        <v>268.38821143079201</v>
      </c>
      <c r="AF6" s="32">
        <f>AVERAGE(V6:X6)/AVERAGE('Presenti equivalenti serviti'!V6:X6)/0.365</f>
        <v>278.43698732924224</v>
      </c>
      <c r="AG6" s="35">
        <f>AC6/'Presenti equivalenti serviti'!AC6/0.365</f>
        <v>257.49370643324914</v>
      </c>
      <c r="AH6" s="32">
        <f>AVERAGE(I6:K6)/AVERAGE(Residenti!E6:G6)/0.365/AVERAGE('%serviti'!E6:G6)</f>
        <v>303.69198878931121</v>
      </c>
      <c r="AI6" s="32">
        <f>AVERAGE(N6:P6)/AVERAGE(Residenti!N6:P6)/0.365/AVERAGE('%serviti'!N6:P6)</f>
        <v>278.81213366127014</v>
      </c>
      <c r="AJ6" s="32">
        <f>AVERAGE(V6:X6)/AVERAGE(Residenti!V6:X6)/0.365/AVERAGE('%serviti'!V6:X6)</f>
        <v>290.72001324632106</v>
      </c>
      <c r="AK6" s="35">
        <f>AVERAGE(AC6)/AVERAGE(Residenti!AC6)/0.365/AVERAGE('%serviti'!AC6)</f>
        <v>274.8195527954739</v>
      </c>
    </row>
    <row r="7" spans="1:37" x14ac:dyDescent="0.2">
      <c r="A7" s="2" t="s">
        <v>4</v>
      </c>
      <c r="B7" s="2" t="str">
        <f t="shared" si="0"/>
        <v>33</v>
      </c>
      <c r="C7" s="2">
        <v>33005</v>
      </c>
      <c r="D7" s="2" t="s">
        <v>9</v>
      </c>
      <c r="E7" s="14">
        <v>352.70670375939829</v>
      </c>
      <c r="F7" s="14">
        <v>354.24607067669137</v>
      </c>
      <c r="G7" s="14">
        <v>355.78543759398491</v>
      </c>
      <c r="H7" s="14">
        <v>357.32480451127793</v>
      </c>
      <c r="I7" s="14">
        <v>358.86417142857147</v>
      </c>
      <c r="J7" s="14">
        <v>360.40353834586449</v>
      </c>
      <c r="K7" s="14">
        <v>361.94290526315757</v>
      </c>
      <c r="L7" s="14">
        <v>417.73700000000002</v>
      </c>
      <c r="M7" s="14">
        <v>408.125</v>
      </c>
      <c r="N7" s="14">
        <v>407.798</v>
      </c>
      <c r="O7" s="14">
        <v>311.46100000000001</v>
      </c>
      <c r="P7" s="14">
        <v>316.31200000000001</v>
      </c>
      <c r="Q7" s="14">
        <v>310.3</v>
      </c>
      <c r="R7" s="14">
        <v>310.11900000000003</v>
      </c>
      <c r="S7" s="14">
        <v>293.12734500000005</v>
      </c>
      <c r="T7" s="14">
        <v>295.82900000000001</v>
      </c>
      <c r="U7" s="14">
        <v>289.00900000000001</v>
      </c>
      <c r="V7" s="14">
        <v>288.02499999999998</v>
      </c>
      <c r="W7" s="14">
        <v>304.88900000000001</v>
      </c>
      <c r="X7" s="14">
        <v>288.81099999999998</v>
      </c>
      <c r="Y7" s="15">
        <v>282.78699999999998</v>
      </c>
      <c r="Z7" s="15">
        <v>289.07223105655294</v>
      </c>
      <c r="AA7" s="15">
        <v>281.70551079884643</v>
      </c>
      <c r="AB7" s="15">
        <v>276.49087435794064</v>
      </c>
      <c r="AC7" s="15">
        <v>271.94510479175256</v>
      </c>
      <c r="AD7" s="32">
        <f>AVERAGE(E7:G7)/AVERAGE('Presenti equivalenti serviti'!E7:G7)/0.365</f>
        <v>283.98128678356898</v>
      </c>
      <c r="AE7" s="32">
        <f>AVERAGE(N7:P7)/AVERAGE('Presenti equivalenti serviti'!N7:P7)/0.365</f>
        <v>270.05088605335618</v>
      </c>
      <c r="AF7" s="32">
        <f>AVERAGE(V7:X7)/AVERAGE('Presenti equivalenti serviti'!V7:X7)/0.365</f>
        <v>233.77648737053957</v>
      </c>
      <c r="AG7" s="35">
        <f>AC7/'Presenti equivalenti serviti'!AC7/0.365</f>
        <v>223.55991706560408</v>
      </c>
      <c r="AH7" s="32">
        <f>AVERAGE(I7:K7)/AVERAGE(Residenti!E7:G7)/0.365/AVERAGE('%serviti'!E7:G7)</f>
        <v>317.7702114587733</v>
      </c>
      <c r="AI7" s="32">
        <f>AVERAGE(N7:P7)/AVERAGE(Residenti!N7:P7)/0.365/AVERAGE('%serviti'!N7:P7)</f>
        <v>306.27227909674394</v>
      </c>
      <c r="AJ7" s="32">
        <f>AVERAGE(V7:X7)/AVERAGE(Residenti!V7:X7)/0.365/AVERAGE('%serviti'!V7:X7)</f>
        <v>266.38079905992015</v>
      </c>
      <c r="AK7" s="35">
        <f>AVERAGE(AC7)/AVERAGE(Residenti!AC7)/0.365/AVERAGE('%serviti'!AC7)</f>
        <v>262.63212602687582</v>
      </c>
    </row>
    <row r="8" spans="1:37" x14ac:dyDescent="0.2">
      <c r="A8" s="2" t="s">
        <v>4</v>
      </c>
      <c r="B8" s="2" t="str">
        <f t="shared" si="0"/>
        <v>33</v>
      </c>
      <c r="C8" s="2">
        <v>33006</v>
      </c>
      <c r="D8" s="2" t="s">
        <v>10</v>
      </c>
      <c r="E8" s="14">
        <v>455.84260218181834</v>
      </c>
      <c r="F8" s="14">
        <v>459.59899999999999</v>
      </c>
      <c r="G8" s="14">
        <v>482.923</v>
      </c>
      <c r="H8" s="14">
        <v>487.00900000000001</v>
      </c>
      <c r="I8" s="14">
        <v>502.94299999999998</v>
      </c>
      <c r="J8" s="14">
        <v>514.06500000000005</v>
      </c>
      <c r="K8" s="14">
        <v>499.00299999999999</v>
      </c>
      <c r="L8" s="14">
        <v>500.70499999999998</v>
      </c>
      <c r="M8" s="14">
        <v>556.44200000000001</v>
      </c>
      <c r="N8" s="14">
        <v>594.91571999999996</v>
      </c>
      <c r="O8" s="14">
        <v>508.57100000000003</v>
      </c>
      <c r="P8" s="14">
        <v>579.36699999999996</v>
      </c>
      <c r="Q8" s="14">
        <v>573.85</v>
      </c>
      <c r="R8" s="14">
        <v>553.96699999999998</v>
      </c>
      <c r="S8" s="14">
        <v>519.01634250000006</v>
      </c>
      <c r="T8" s="14">
        <v>518.93499999999995</v>
      </c>
      <c r="U8" s="14">
        <v>529.23199999999997</v>
      </c>
      <c r="V8" s="14">
        <v>585.88599999999997</v>
      </c>
      <c r="W8" s="14">
        <v>560.98699999999997</v>
      </c>
      <c r="X8" s="14">
        <v>575.78099999999995</v>
      </c>
      <c r="Y8" s="15">
        <v>570.90499999999997</v>
      </c>
      <c r="Z8" s="15">
        <v>576.40325853401896</v>
      </c>
      <c r="AA8" s="15">
        <v>587.67015211633964</v>
      </c>
      <c r="AB8" s="15">
        <v>598.1925671588109</v>
      </c>
      <c r="AC8" s="15">
        <v>611.15694695812306</v>
      </c>
      <c r="AD8" s="32">
        <f>AVERAGE(E8:G8)/AVERAGE('Presenti equivalenti serviti'!E8:G8)/0.365</f>
        <v>192.27939309742163</v>
      </c>
      <c r="AE8" s="32">
        <f>AVERAGE(N8:P8)/AVERAGE('Presenti equivalenti serviti'!N8:P8)/0.365</f>
        <v>208.39700076269773</v>
      </c>
      <c r="AF8" s="32">
        <f>AVERAGE(V8:X8)/AVERAGE('Presenti equivalenti serviti'!V8:X8)/0.365</f>
        <v>202.69917695957216</v>
      </c>
      <c r="AG8" s="35">
        <f>AC8/'Presenti equivalenti serviti'!AC8/0.365</f>
        <v>193.75506372372973</v>
      </c>
      <c r="AH8" s="32">
        <f>AVERAGE(I8:K8)/AVERAGE(Residenti!E8:G8)/0.365/AVERAGE('%serviti'!E8:G8)</f>
        <v>208.78719132815721</v>
      </c>
      <c r="AI8" s="32">
        <f>AVERAGE(N8:P8)/AVERAGE(Residenti!N8:P8)/0.365/AVERAGE('%serviti'!N8:P8)</f>
        <v>208.85935212222978</v>
      </c>
      <c r="AJ8" s="32">
        <f>AVERAGE(V8:X8)/AVERAGE(Residenti!V8:X8)/0.365/AVERAGE('%serviti'!V8:X8)</f>
        <v>203.27343584802932</v>
      </c>
      <c r="AK8" s="35">
        <f>AVERAGE(AC8)/AVERAGE(Residenti!AC8)/0.365/AVERAGE('%serviti'!AC8)</f>
        <v>194.52396924847682</v>
      </c>
    </row>
    <row r="9" spans="1:37" x14ac:dyDescent="0.2">
      <c r="A9" s="2" t="s">
        <v>4</v>
      </c>
      <c r="B9" s="2" t="str">
        <f t="shared" si="0"/>
        <v>33</v>
      </c>
      <c r="C9" s="2">
        <v>33007</v>
      </c>
      <c r="D9" s="2" t="s">
        <v>11</v>
      </c>
      <c r="E9" s="14">
        <v>381.06653563636451</v>
      </c>
      <c r="F9" s="14">
        <v>380.67</v>
      </c>
      <c r="G9" s="14">
        <v>365.96100000000001</v>
      </c>
      <c r="H9" s="14">
        <v>403.97399999999999</v>
      </c>
      <c r="I9" s="14">
        <v>406.197</v>
      </c>
      <c r="J9" s="14">
        <v>414.286</v>
      </c>
      <c r="K9" s="14">
        <v>401.35478000000001</v>
      </c>
      <c r="L9" s="14">
        <v>405.33300000000003</v>
      </c>
      <c r="M9" s="14">
        <v>405.33300000000003</v>
      </c>
      <c r="N9" s="14">
        <v>423.23336</v>
      </c>
      <c r="O9" s="14">
        <v>409.346</v>
      </c>
      <c r="P9" s="14">
        <v>416.79199999999997</v>
      </c>
      <c r="Q9" s="14">
        <v>412.95</v>
      </c>
      <c r="R9" s="14">
        <v>395.85</v>
      </c>
      <c r="S9" s="14">
        <v>379.69295625000001</v>
      </c>
      <c r="T9" s="14">
        <v>389.04500000000002</v>
      </c>
      <c r="U9" s="14">
        <v>382.91</v>
      </c>
      <c r="V9" s="14">
        <v>390.68599999999998</v>
      </c>
      <c r="W9" s="14">
        <v>387.28899999999999</v>
      </c>
      <c r="X9" s="14">
        <v>369.29300000000001</v>
      </c>
      <c r="Y9" s="15">
        <v>361.34699999999998</v>
      </c>
      <c r="Z9" s="15">
        <v>368.64136957666977</v>
      </c>
      <c r="AA9" s="15">
        <v>367.91675790833858</v>
      </c>
      <c r="AB9" s="15">
        <v>370.41823434842337</v>
      </c>
      <c r="AC9" s="15">
        <v>371.91708144603143</v>
      </c>
      <c r="AD9" s="32">
        <f>AVERAGE(E9:G9)/AVERAGE('Presenti equivalenti serviti'!E9:G9)/0.365</f>
        <v>208.26982300553021</v>
      </c>
      <c r="AE9" s="32">
        <f>AVERAGE(N9:P9)/AVERAGE('Presenti equivalenti serviti'!N9:P9)/0.365</f>
        <v>198.74736952606571</v>
      </c>
      <c r="AF9" s="32">
        <f>AVERAGE(V9:X9)/AVERAGE('Presenti equivalenti serviti'!V9:X9)/0.365</f>
        <v>178.40156612429155</v>
      </c>
      <c r="AG9" s="35">
        <f>AC9/'Presenti equivalenti serviti'!AC9/0.365</f>
        <v>171.87392701475355</v>
      </c>
      <c r="AH9" s="32">
        <f>AVERAGE(I9:K9)/AVERAGE(Residenti!E9:G9)/0.365/AVERAGE('%serviti'!E9:G9)</f>
        <v>226.71541394144842</v>
      </c>
      <c r="AI9" s="32">
        <f>AVERAGE(N9:P9)/AVERAGE(Residenti!N9:P9)/0.365/AVERAGE('%serviti'!N9:P9)</f>
        <v>200.57770443083672</v>
      </c>
      <c r="AJ9" s="32">
        <f>AVERAGE(V9:X9)/AVERAGE(Residenti!V9:X9)/0.365/AVERAGE('%serviti'!V9:X9)</f>
        <v>180.1174438082117</v>
      </c>
      <c r="AK9" s="35">
        <f>AVERAGE(AC9)/AVERAGE(Residenti!AC9)/0.365/AVERAGE('%serviti'!AC9)</f>
        <v>175.66098924344573</v>
      </c>
    </row>
    <row r="10" spans="1:37" x14ac:dyDescent="0.2">
      <c r="A10" s="2" t="s">
        <v>4</v>
      </c>
      <c r="B10" s="2" t="str">
        <f t="shared" si="0"/>
        <v>33</v>
      </c>
      <c r="C10" s="2">
        <v>33008</v>
      </c>
      <c r="D10" s="2" t="s">
        <v>12</v>
      </c>
      <c r="E10" s="14">
        <v>196.07648571428564</v>
      </c>
      <c r="F10" s="14">
        <v>194.66942857142863</v>
      </c>
      <c r="G10" s="14">
        <v>193.26237142857164</v>
      </c>
      <c r="H10" s="14">
        <v>191.85531428571417</v>
      </c>
      <c r="I10" s="14">
        <v>190.44825714285719</v>
      </c>
      <c r="J10" s="14">
        <v>189.04120000000017</v>
      </c>
      <c r="K10" s="14">
        <v>190.72300000000001</v>
      </c>
      <c r="L10" s="14">
        <v>183.83</v>
      </c>
      <c r="M10" s="14">
        <v>183.83</v>
      </c>
      <c r="N10" s="14">
        <v>183.68299999999999</v>
      </c>
      <c r="O10" s="14">
        <v>178.58</v>
      </c>
      <c r="P10" s="14">
        <v>184.053</v>
      </c>
      <c r="Q10" s="14">
        <v>183.2</v>
      </c>
      <c r="R10" s="14">
        <v>186.49799999999999</v>
      </c>
      <c r="S10" s="14">
        <v>177.93727874999999</v>
      </c>
      <c r="T10" s="14">
        <v>181.33099999999999</v>
      </c>
      <c r="U10" s="14">
        <v>183.40600000000001</v>
      </c>
      <c r="V10" s="14">
        <v>198.81299999999999</v>
      </c>
      <c r="W10" s="14">
        <v>191.23099999999999</v>
      </c>
      <c r="X10" s="14">
        <v>185.92</v>
      </c>
      <c r="Y10" s="15">
        <v>189.93600000000001</v>
      </c>
      <c r="Z10" s="15">
        <v>188.55596114385716</v>
      </c>
      <c r="AA10" s="15">
        <v>193.34873155674958</v>
      </c>
      <c r="AB10" s="15">
        <v>198.40293469108306</v>
      </c>
      <c r="AC10" s="15">
        <v>203.33265067688694</v>
      </c>
      <c r="AD10" s="32">
        <f>AVERAGE(E10:G10)/AVERAGE('Presenti equivalenti serviti'!E10:G10)/0.365</f>
        <v>262.64281020624031</v>
      </c>
      <c r="AE10" s="32">
        <f>AVERAGE(N10:P10)/AVERAGE('Presenti equivalenti serviti'!N10:P10)/0.365</f>
        <v>221.82478803230592</v>
      </c>
      <c r="AF10" s="32">
        <f>AVERAGE(V10:X10)/AVERAGE('Presenti equivalenti serviti'!V10:X10)/0.365</f>
        <v>225.26755995215871</v>
      </c>
      <c r="AG10" s="35">
        <f>AC10/'Presenti equivalenti serviti'!AC10/0.365</f>
        <v>232.09830604918986</v>
      </c>
      <c r="AH10" s="32">
        <f>AVERAGE(I10:K10)/AVERAGE(Residenti!E10:G10)/0.365/AVERAGE('%serviti'!E10:G10)</f>
        <v>256.52883171323947</v>
      </c>
      <c r="AI10" s="32">
        <f>AVERAGE(N10:P10)/AVERAGE(Residenti!N10:P10)/0.365/AVERAGE('%serviti'!N10:P10)</f>
        <v>221.98688365252076</v>
      </c>
      <c r="AJ10" s="32">
        <f>AVERAGE(V10:X10)/AVERAGE(Residenti!V10:X10)/0.365/AVERAGE('%serviti'!V10:X10)</f>
        <v>226.11995012325025</v>
      </c>
      <c r="AK10" s="35">
        <f>AVERAGE(AC10)/AVERAGE(Residenti!AC10)/0.365/AVERAGE('%serviti'!AC10)</f>
        <v>235.46024383287849</v>
      </c>
    </row>
    <row r="11" spans="1:37" x14ac:dyDescent="0.2">
      <c r="A11" s="2"/>
      <c r="B11" s="2"/>
      <c r="C11" s="2">
        <v>33009</v>
      </c>
      <c r="D11" s="3" t="s">
        <v>13</v>
      </c>
      <c r="E11" s="14">
        <v>27.23241964285716</v>
      </c>
      <c r="F11" s="14">
        <v>26.815767857142841</v>
      </c>
      <c r="G11" s="14">
        <v>26.399116071428637</v>
      </c>
      <c r="H11" s="14">
        <v>25.982464285714318</v>
      </c>
      <c r="I11" s="14">
        <v>25.5658125</v>
      </c>
      <c r="J11" s="14">
        <v>25.149160714285681</v>
      </c>
      <c r="K11" s="14">
        <v>28.998000000000001</v>
      </c>
      <c r="L11" s="14">
        <v>21.6</v>
      </c>
      <c r="M11" s="14">
        <v>21.6</v>
      </c>
      <c r="N11" s="14">
        <v>21.582999999999998</v>
      </c>
      <c r="O11" s="14">
        <v>24.152999999999999</v>
      </c>
      <c r="P11" s="14">
        <v>24.277000000000001</v>
      </c>
      <c r="Q11" s="14">
        <v>23.09</v>
      </c>
      <c r="R11" s="14">
        <v>24.334</v>
      </c>
      <c r="S11" s="14">
        <v>22.057548750000002</v>
      </c>
      <c r="T11" s="14">
        <v>21.263000000000002</v>
      </c>
      <c r="U11" s="14">
        <v>19.683</v>
      </c>
      <c r="V11" s="14">
        <v>21.081</v>
      </c>
      <c r="W11" s="14">
        <v>21.073</v>
      </c>
      <c r="X11" s="14">
        <v>18.986000000000001</v>
      </c>
      <c r="Y11" s="15">
        <v>18.244</v>
      </c>
      <c r="Z11" s="15">
        <v>18.891721402984281</v>
      </c>
      <c r="AA11" s="15">
        <v>17.15059810535584</v>
      </c>
      <c r="AB11" s="15">
        <v>15.215003652734097</v>
      </c>
      <c r="AC11" s="15">
        <v>13.414388850703345</v>
      </c>
      <c r="AD11" s="32">
        <f>AVERAGE(E11:G11)/AVERAGE('Presenti equivalenti serviti'!E11:G11)/0.365</f>
        <v>230.19727104819825</v>
      </c>
      <c r="AE11" s="32">
        <f>AVERAGE(N11:P11)/AVERAGE('Presenti equivalenti serviti'!N11:P11)/0.365</f>
        <v>203.66623938761404</v>
      </c>
      <c r="AF11" s="32">
        <f>AVERAGE(V11:X11)/AVERAGE('Presenti equivalenti serviti'!V11:X11)/0.365</f>
        <v>205.05077251747196</v>
      </c>
      <c r="AG11" s="35">
        <f>AC11/'Presenti equivalenti serviti'!AC11/0.365</f>
        <v>228.3972400099467</v>
      </c>
      <c r="AH11" s="32">
        <f>AVERAGE(I11:K11)/AVERAGE(Residenti!E11:G11)/0.365/AVERAGE('%serviti'!E11:G11)</f>
        <v>245.9171693626964</v>
      </c>
      <c r="AI11" s="32">
        <f>AVERAGE(N11:P11)/AVERAGE(Residenti!N11:P11)/0.365/AVERAGE('%serviti'!N11:P11)</f>
        <v>226.14280017877863</v>
      </c>
      <c r="AJ11" s="32">
        <f>AVERAGE(V11:X11)/AVERAGE(Residenti!V11:X11)/0.365/AVERAGE('%serviti'!V11:X11)</f>
        <v>231.65464781645289</v>
      </c>
      <c r="AK11" s="35">
        <f>AVERAGE(AC11)/AVERAGE(Residenti!AC11)/0.365/AVERAGE('%serviti'!AC11)</f>
        <v>291.51721957158429</v>
      </c>
    </row>
    <row r="12" spans="1:37" x14ac:dyDescent="0.2">
      <c r="A12" s="2" t="s">
        <v>4</v>
      </c>
      <c r="B12" s="2" t="str">
        <f t="shared" ref="B12:B30" si="1">LEFT(C12,2)</f>
        <v>33</v>
      </c>
      <c r="C12" s="2">
        <v>33010</v>
      </c>
      <c r="D12" s="2" t="s">
        <v>14</v>
      </c>
      <c r="E12" s="14">
        <v>360.01270909090897</v>
      </c>
      <c r="F12" s="14">
        <v>367.80599999999998</v>
      </c>
      <c r="G12" s="14">
        <v>354.82499999999999</v>
      </c>
      <c r="H12" s="14">
        <v>357.077</v>
      </c>
      <c r="I12" s="14">
        <v>360.161</v>
      </c>
      <c r="J12" s="14">
        <v>392.77</v>
      </c>
      <c r="K12" s="14">
        <v>380.28100000000001</v>
      </c>
      <c r="L12" s="14">
        <v>374.7</v>
      </c>
      <c r="M12" s="14">
        <v>374.7</v>
      </c>
      <c r="N12" s="14">
        <v>381.88799999999998</v>
      </c>
      <c r="O12" s="14">
        <v>355.80399999999997</v>
      </c>
      <c r="P12" s="14">
        <v>394.83800000000002</v>
      </c>
      <c r="Q12" s="14">
        <v>376.76</v>
      </c>
      <c r="R12" s="14">
        <v>393.51</v>
      </c>
      <c r="S12" s="14">
        <v>396.17093249999999</v>
      </c>
      <c r="T12" s="14">
        <v>425.44799999999998</v>
      </c>
      <c r="U12" s="14">
        <v>379.73200000000003</v>
      </c>
      <c r="V12" s="14">
        <v>378.99200000000002</v>
      </c>
      <c r="W12" s="14">
        <v>377.91199999999998</v>
      </c>
      <c r="X12" s="14">
        <v>351.74799999999999</v>
      </c>
      <c r="Y12" s="15">
        <v>361.16</v>
      </c>
      <c r="Z12" s="15">
        <v>370.80467697875969</v>
      </c>
      <c r="AA12" s="15">
        <v>372.75800221217048</v>
      </c>
      <c r="AB12" s="15">
        <v>371.16370995105297</v>
      </c>
      <c r="AC12" s="15">
        <v>373.07943311706634</v>
      </c>
      <c r="AD12" s="32">
        <f>AVERAGE(E12:G12)/AVERAGE('Presenti equivalenti serviti'!E12:G12)/0.365</f>
        <v>230.11313843182927</v>
      </c>
      <c r="AE12" s="32">
        <f>AVERAGE(N12:P12)/AVERAGE('Presenti equivalenti serviti'!N12:P12)/0.365</f>
        <v>219.74891693636852</v>
      </c>
      <c r="AF12" s="32">
        <f>AVERAGE(V12:X12)/AVERAGE('Presenti equivalenti serviti'!V12:X12)/0.365</f>
        <v>219.70034031523406</v>
      </c>
      <c r="AG12" s="35">
        <f>AC12/'Presenti equivalenti serviti'!AC12/0.365</f>
        <v>216.46383555594247</v>
      </c>
      <c r="AH12" s="32">
        <f>AVERAGE(I12:K12)/AVERAGE(Residenti!E12:G12)/0.365/AVERAGE('%serviti'!E12:G12)</f>
        <v>240.861662330618</v>
      </c>
      <c r="AI12" s="32">
        <f>AVERAGE(N12:P12)/AVERAGE(Residenti!N12:P12)/0.365/AVERAGE('%serviti'!N12:P12)</f>
        <v>219.74869669083594</v>
      </c>
      <c r="AJ12" s="32">
        <f>AVERAGE(V12:X12)/AVERAGE(Residenti!V12:X12)/0.365/AVERAGE('%serviti'!V12:X12)</f>
        <v>219.70667671268973</v>
      </c>
      <c r="AK12" s="35">
        <f>AVERAGE(AC12)/AVERAGE(Residenti!AC12)/0.365/AVERAGE('%serviti'!AC12)</f>
        <v>216.46383555594244</v>
      </c>
    </row>
    <row r="13" spans="1:37" x14ac:dyDescent="0.2">
      <c r="A13" s="2" t="s">
        <v>4</v>
      </c>
      <c r="B13" s="2" t="str">
        <f t="shared" si="1"/>
        <v>33</v>
      </c>
      <c r="C13" s="2">
        <v>33011</v>
      </c>
      <c r="D13" s="2" t="s">
        <v>15</v>
      </c>
      <c r="E13" s="14">
        <v>437.30300649350693</v>
      </c>
      <c r="F13" s="14">
        <v>442.94698701298609</v>
      </c>
      <c r="G13" s="14">
        <v>448.59096753246712</v>
      </c>
      <c r="H13" s="14">
        <v>454.23494805194809</v>
      </c>
      <c r="I13" s="14">
        <v>459.87892857142913</v>
      </c>
      <c r="J13" s="14">
        <v>457</v>
      </c>
      <c r="K13" s="14">
        <v>471.36399999999998</v>
      </c>
      <c r="L13" s="14">
        <v>485.72800000000001</v>
      </c>
      <c r="M13" s="14">
        <v>485.72800000000001</v>
      </c>
      <c r="N13" s="14">
        <v>485.339</v>
      </c>
      <c r="O13" s="14">
        <v>478.12200000000001</v>
      </c>
      <c r="P13" s="14">
        <v>511.91800000000001</v>
      </c>
      <c r="Q13" s="14">
        <v>477.25</v>
      </c>
      <c r="R13" s="14">
        <v>496.67899999999997</v>
      </c>
      <c r="S13" s="14">
        <v>467.55646875000002</v>
      </c>
      <c r="T13" s="14">
        <v>469.846</v>
      </c>
      <c r="U13" s="14">
        <v>448.23899999999998</v>
      </c>
      <c r="V13" s="14">
        <v>492.053</v>
      </c>
      <c r="W13" s="14">
        <v>473.03199999999998</v>
      </c>
      <c r="X13" s="14">
        <v>455.762</v>
      </c>
      <c r="Y13" s="15">
        <v>444.43700000000001</v>
      </c>
      <c r="Z13" s="15">
        <v>455.2408878425905</v>
      </c>
      <c r="AA13" s="15">
        <v>462.30578936840243</v>
      </c>
      <c r="AB13" s="15">
        <v>475.03751887240094</v>
      </c>
      <c r="AC13" s="15">
        <v>484.89910359768089</v>
      </c>
      <c r="AD13" s="32">
        <f>AVERAGE(E13:G13)/AVERAGE('Presenti equivalenti serviti'!E13:G13)/0.365</f>
        <v>223.82848537309047</v>
      </c>
      <c r="AE13" s="32">
        <f>AVERAGE(N13:P13)/AVERAGE('Presenti equivalenti serviti'!N13:P13)/0.365</f>
        <v>212.74420109399819</v>
      </c>
      <c r="AF13" s="32">
        <f>AVERAGE(V13:X13)/AVERAGE('Presenti equivalenti serviti'!V13:X13)/0.365</f>
        <v>194.31687657303266</v>
      </c>
      <c r="AG13" s="35">
        <f>AC13/'Presenti equivalenti serviti'!AC13/0.365</f>
        <v>180.14217314302874</v>
      </c>
      <c r="AH13" s="32">
        <f>AVERAGE(I13:K13)/AVERAGE(Residenti!E13:G13)/0.365/AVERAGE('%serviti'!E13:G13)</f>
        <v>234.11015030396112</v>
      </c>
      <c r="AI13" s="32">
        <f>AVERAGE(N13:P13)/AVERAGE(Residenti!N13:P13)/0.365/AVERAGE('%serviti'!N13:P13)</f>
        <v>213.23598176385289</v>
      </c>
      <c r="AJ13" s="32">
        <f>AVERAGE(V13:X13)/AVERAGE(Residenti!V13:X13)/0.365/AVERAGE('%serviti'!V13:X13)</f>
        <v>194.5457601427955</v>
      </c>
      <c r="AK13" s="35">
        <f>AVERAGE(AC13)/AVERAGE(Residenti!AC13)/0.365/AVERAGE('%serviti'!AC13)</f>
        <v>180.34605655372863</v>
      </c>
    </row>
    <row r="14" spans="1:37" x14ac:dyDescent="0.2">
      <c r="A14" s="2" t="s">
        <v>4</v>
      </c>
      <c r="B14" s="2" t="str">
        <f t="shared" si="1"/>
        <v>33</v>
      </c>
      <c r="C14" s="2">
        <v>33012</v>
      </c>
      <c r="D14" s="2" t="s">
        <v>16</v>
      </c>
      <c r="E14" s="14">
        <v>353.80316233766263</v>
      </c>
      <c r="F14" s="14">
        <v>352.18792532467563</v>
      </c>
      <c r="G14" s="14">
        <v>350.57268831168858</v>
      </c>
      <c r="H14" s="14">
        <v>348.95745129870159</v>
      </c>
      <c r="I14" s="14">
        <v>347.34221428571453</v>
      </c>
      <c r="J14" s="14">
        <v>307</v>
      </c>
      <c r="K14" s="14">
        <v>305.65350000000001</v>
      </c>
      <c r="L14" s="14">
        <v>304.30700000000002</v>
      </c>
      <c r="M14" s="14">
        <v>304.30700000000002</v>
      </c>
      <c r="N14" s="14">
        <v>304.06299999999999</v>
      </c>
      <c r="O14" s="14">
        <v>406.62799999999999</v>
      </c>
      <c r="P14" s="14">
        <v>401.24400000000003</v>
      </c>
      <c r="Q14" s="14">
        <v>413.05</v>
      </c>
      <c r="R14" s="14">
        <v>363.911</v>
      </c>
      <c r="S14" s="14">
        <v>361.99254375000004</v>
      </c>
      <c r="T14" s="14">
        <v>384.39400000000001</v>
      </c>
      <c r="U14" s="14">
        <v>370.97500000000002</v>
      </c>
      <c r="V14" s="14">
        <v>376.64299999999997</v>
      </c>
      <c r="W14" s="14">
        <v>371.96199999999999</v>
      </c>
      <c r="X14" s="14">
        <v>358.45400000000001</v>
      </c>
      <c r="Y14" s="15">
        <v>359.10399999999998</v>
      </c>
      <c r="Z14" s="15">
        <v>359.58403588252418</v>
      </c>
      <c r="AA14" s="15">
        <v>359.54428351498768</v>
      </c>
      <c r="AB14" s="15">
        <v>360.90827297675139</v>
      </c>
      <c r="AC14" s="15">
        <v>361.25988648868355</v>
      </c>
      <c r="AD14" s="32">
        <f>AVERAGE(E14:G14)/AVERAGE('Presenti equivalenti serviti'!E14:G14)/0.365</f>
        <v>224.16730690220476</v>
      </c>
      <c r="AE14" s="32">
        <f>AVERAGE(N14:P14)/AVERAGE('Presenti equivalenti serviti'!N14:P14)/0.365</f>
        <v>225.53667878235538</v>
      </c>
      <c r="AF14" s="32">
        <f>AVERAGE(V14:X14)/AVERAGE('Presenti equivalenti serviti'!V14:X14)/0.365</f>
        <v>222.35119187344142</v>
      </c>
      <c r="AG14" s="35">
        <f>AC14/'Presenti equivalenti serviti'!AC14/0.365</f>
        <v>219.99294341656369</v>
      </c>
      <c r="AH14" s="32">
        <f>AVERAGE(I14:K14)/AVERAGE(Residenti!E14:G14)/0.365/AVERAGE('%serviti'!E14:G14)</f>
        <v>206.68588579481465</v>
      </c>
      <c r="AI14" s="32">
        <f>AVERAGE(N14:P14)/AVERAGE(Residenti!N14:P14)/0.365/AVERAGE('%serviti'!N14:P14)</f>
        <v>230.37265368947689</v>
      </c>
      <c r="AJ14" s="32">
        <f>AVERAGE(V14:X14)/AVERAGE(Residenti!V14:X14)/0.365/AVERAGE('%serviti'!V14:X14)</f>
        <v>229.31130929053825</v>
      </c>
      <c r="AK14" s="35">
        <f>AVERAGE(AC14)/AVERAGE(Residenti!AC14)/0.365/AVERAGE('%serviti'!AC14)</f>
        <v>228.22499155795953</v>
      </c>
    </row>
    <row r="15" spans="1:37" x14ac:dyDescent="0.2">
      <c r="A15" s="2" t="s">
        <v>4</v>
      </c>
      <c r="B15" s="2" t="str">
        <f t="shared" si="1"/>
        <v>33</v>
      </c>
      <c r="C15" s="2">
        <v>33013</v>
      </c>
      <c r="D15" s="2" t="s">
        <v>17</v>
      </c>
      <c r="E15" s="14">
        <v>908.51366380952675</v>
      </c>
      <c r="F15" s="14">
        <v>922.12971238095315</v>
      </c>
      <c r="G15" s="14">
        <v>935.74576095238331</v>
      </c>
      <c r="H15" s="14">
        <v>949.36180952380971</v>
      </c>
      <c r="I15" s="14">
        <v>962.97785809523987</v>
      </c>
      <c r="J15" s="14">
        <v>976.59390666667002</v>
      </c>
      <c r="K15" s="14">
        <v>995.56345999999996</v>
      </c>
      <c r="L15" s="14">
        <v>1016.027</v>
      </c>
      <c r="M15" s="14">
        <v>1016.027</v>
      </c>
      <c r="N15" s="14">
        <v>1015.213</v>
      </c>
      <c r="O15" s="14">
        <v>1005.038</v>
      </c>
      <c r="P15" s="14">
        <v>1097.6320000000001</v>
      </c>
      <c r="Q15" s="14">
        <v>1131.5</v>
      </c>
      <c r="R15" s="14">
        <v>1095.546</v>
      </c>
      <c r="S15" s="14">
        <v>1048.7729025000001</v>
      </c>
      <c r="T15" s="14">
        <v>1072.46</v>
      </c>
      <c r="U15" s="14">
        <v>1071.0250000000001</v>
      </c>
      <c r="V15" s="14">
        <v>1099.173</v>
      </c>
      <c r="W15" s="14">
        <v>1080.9090000000001</v>
      </c>
      <c r="X15" s="14">
        <v>1042.258</v>
      </c>
      <c r="Y15" s="15">
        <v>1050.1210000000001</v>
      </c>
      <c r="Z15" s="15">
        <v>1071.1325728778836</v>
      </c>
      <c r="AA15" s="15">
        <v>1076.7992778093719</v>
      </c>
      <c r="AB15" s="15">
        <v>1074.0767899434813</v>
      </c>
      <c r="AC15" s="15">
        <v>1079.7194238887312</v>
      </c>
      <c r="AD15" s="32">
        <f>AVERAGE(E15:G15)/AVERAGE('Presenti equivalenti serviti'!E15:G15)/0.365</f>
        <v>213.30900524233203</v>
      </c>
      <c r="AE15" s="32">
        <f>AVERAGE(N15:P15)/AVERAGE('Presenti equivalenti serviti'!N15:P15)/0.365</f>
        <v>207.71446107403122</v>
      </c>
      <c r="AF15" s="32">
        <f>AVERAGE(V15:X15)/AVERAGE('Presenti equivalenti serviti'!V15:X15)/0.365</f>
        <v>214.59001010561795</v>
      </c>
      <c r="AG15" s="35">
        <f>AC15/'Presenti equivalenti serviti'!AC15/0.365</f>
        <v>210.22477974273406</v>
      </c>
      <c r="AH15" s="32">
        <f>AVERAGE(I15:K15)/AVERAGE(Residenti!E15:G15)/0.365/AVERAGE('%serviti'!E15:G15)</f>
        <v>227.27752462558811</v>
      </c>
      <c r="AI15" s="32">
        <f>AVERAGE(N15:P15)/AVERAGE(Residenti!N15:P15)/0.365/AVERAGE('%serviti'!N15:P15)</f>
        <v>208.67696972198527</v>
      </c>
      <c r="AJ15" s="32">
        <f>AVERAGE(V15:X15)/AVERAGE(Residenti!V15:X15)/0.365/AVERAGE('%serviti'!V15:X15)</f>
        <v>216.32029538542091</v>
      </c>
      <c r="AK15" s="35">
        <f>AVERAGE(AC15)/AVERAGE(Residenti!AC15)/0.365/AVERAGE('%serviti'!AC15)</f>
        <v>214.58901956155481</v>
      </c>
    </row>
    <row r="16" spans="1:37" x14ac:dyDescent="0.2">
      <c r="A16" s="2" t="s">
        <v>4</v>
      </c>
      <c r="B16" s="2" t="str">
        <f t="shared" si="1"/>
        <v>33</v>
      </c>
      <c r="C16" s="2">
        <v>33014</v>
      </c>
      <c r="D16" s="2" t="s">
        <v>18</v>
      </c>
      <c r="E16" s="14">
        <v>344.33101411631702</v>
      </c>
      <c r="F16" s="14">
        <v>353.51297539054974</v>
      </c>
      <c r="G16" s="14">
        <v>362.69493666478246</v>
      </c>
      <c r="H16" s="14">
        <v>371.87689793901518</v>
      </c>
      <c r="I16" s="14">
        <v>381.0588592132479</v>
      </c>
      <c r="J16" s="14">
        <v>343</v>
      </c>
      <c r="K16" s="14">
        <v>357.0145</v>
      </c>
      <c r="L16" s="14">
        <v>371.029</v>
      </c>
      <c r="M16" s="14">
        <v>484.66852173913048</v>
      </c>
      <c r="N16" s="14">
        <v>484.28</v>
      </c>
      <c r="O16" s="14">
        <v>415.24400000000003</v>
      </c>
      <c r="P16" s="14">
        <v>442.238</v>
      </c>
      <c r="Q16" s="14">
        <v>444.95</v>
      </c>
      <c r="R16" s="14">
        <v>422.25900000000001</v>
      </c>
      <c r="S16" s="14">
        <v>406.18697624999999</v>
      </c>
      <c r="T16" s="14">
        <v>417.404</v>
      </c>
      <c r="U16" s="14">
        <v>390.572</v>
      </c>
      <c r="V16" s="14">
        <v>394.43700000000001</v>
      </c>
      <c r="W16" s="14">
        <v>397.88799999999998</v>
      </c>
      <c r="X16" s="14">
        <v>389.363</v>
      </c>
      <c r="Y16" s="15">
        <v>401.87400000000002</v>
      </c>
      <c r="Z16" s="15">
        <v>387.00062332821761</v>
      </c>
      <c r="AA16" s="15">
        <v>379.95770484041179</v>
      </c>
      <c r="AB16" s="15">
        <v>379.37087761106426</v>
      </c>
      <c r="AC16" s="15">
        <v>375.40131748524794</v>
      </c>
      <c r="AD16" s="32">
        <f>AVERAGE(E16:G16)/AVERAGE('Presenti equivalenti serviti'!E16:G16)/0.365</f>
        <v>220.21642685200521</v>
      </c>
      <c r="AE16" s="32">
        <f>AVERAGE(N16:P16)/AVERAGE('Presenti equivalenti serviti'!N16:P16)/0.365</f>
        <v>233.71316949800544</v>
      </c>
      <c r="AF16" s="32">
        <f>AVERAGE(V16:X16)/AVERAGE('Presenti equivalenti serviti'!V16:X16)/0.365</f>
        <v>207.88895291284447</v>
      </c>
      <c r="AG16" s="35">
        <f>AC16/'Presenti equivalenti serviti'!AC16/0.365</f>
        <v>207.2840596834348</v>
      </c>
      <c r="AH16" s="32">
        <f>AVERAGE(I16:K16)/AVERAGE(Residenti!E16:G16)/0.365/AVERAGE('%serviti'!E16:G16)</f>
        <v>225.37437395090072</v>
      </c>
      <c r="AI16" s="32">
        <f>AVERAGE(N16:P16)/AVERAGE(Residenti!N16:P16)/0.365/AVERAGE('%serviti'!N16:P16)</f>
        <v>235.47038534820072</v>
      </c>
      <c r="AJ16" s="32">
        <f>AVERAGE(V16:X16)/AVERAGE(Residenti!V16:X16)/0.365/AVERAGE('%serviti'!V16:X16)</f>
        <v>208.99619355276428</v>
      </c>
      <c r="AK16" s="35">
        <f>AVERAGE(AC16)/AVERAGE(Residenti!AC16)/0.365/AVERAGE('%serviti'!AC16)</f>
        <v>208.62994960299329</v>
      </c>
    </row>
    <row r="17" spans="1:37" x14ac:dyDescent="0.2">
      <c r="A17" s="2" t="s">
        <v>4</v>
      </c>
      <c r="B17" s="2" t="str">
        <f t="shared" si="1"/>
        <v>33</v>
      </c>
      <c r="C17" s="2">
        <v>33015</v>
      </c>
      <c r="D17" s="2" t="s">
        <v>19</v>
      </c>
      <c r="E17" s="14">
        <v>26</v>
      </c>
      <c r="F17" s="14">
        <v>25.5</v>
      </c>
      <c r="G17" s="14">
        <v>25</v>
      </c>
      <c r="H17" s="14">
        <v>24.5</v>
      </c>
      <c r="I17" s="14">
        <v>24</v>
      </c>
      <c r="J17" s="14">
        <v>23.5</v>
      </c>
      <c r="K17" s="14">
        <v>23</v>
      </c>
      <c r="L17" s="14">
        <v>22.5</v>
      </c>
      <c r="M17" s="14">
        <v>22</v>
      </c>
      <c r="N17" s="14">
        <v>21.5</v>
      </c>
      <c r="O17" s="14">
        <v>21</v>
      </c>
      <c r="P17" s="14">
        <v>20.5</v>
      </c>
      <c r="Q17" s="14">
        <v>20</v>
      </c>
      <c r="R17" s="14">
        <v>19.844999999999999</v>
      </c>
      <c r="S17" s="14">
        <v>18.569711250000001</v>
      </c>
      <c r="T17" s="14">
        <v>18.542000000000002</v>
      </c>
      <c r="U17" s="14">
        <v>19.010999999999999</v>
      </c>
      <c r="V17" s="14">
        <v>18.5</v>
      </c>
      <c r="W17" s="14">
        <v>18</v>
      </c>
      <c r="X17" s="14">
        <v>17.916</v>
      </c>
      <c r="Y17" s="15">
        <v>18</v>
      </c>
      <c r="Z17" s="15">
        <v>19.037518247869336</v>
      </c>
      <c r="AA17" s="15">
        <v>17.242750366228567</v>
      </c>
      <c r="AB17" s="15">
        <v>15.069466911541406</v>
      </c>
      <c r="AC17" s="15">
        <v>13.202797500005399</v>
      </c>
      <c r="AD17" s="32">
        <f>AVERAGE(E17:G17)/AVERAGE('Presenti equivalenti serviti'!E17:G17)/0.365</f>
        <v>269.9064546041177</v>
      </c>
      <c r="AE17" s="32">
        <f>AVERAGE(N17:P17)/AVERAGE('Presenti equivalenti serviti'!N17:P17)/0.365</f>
        <v>234.87919497141255</v>
      </c>
      <c r="AF17" s="32">
        <f>AVERAGE(V17:X17)/AVERAGE('Presenti equivalenti serviti'!V17:X17)/0.365</f>
        <v>284.69743615847483</v>
      </c>
      <c r="AG17" s="35">
        <f>AC17/'Presenti equivalenti serviti'!AC17/0.365</f>
        <v>331.05620191614832</v>
      </c>
      <c r="AH17" s="32">
        <f>AVERAGE(I17:K17)/AVERAGE(Residenti!E17:G17)/0.365/AVERAGE('%serviti'!E17:G17)</f>
        <v>318.71314752085596</v>
      </c>
      <c r="AI17" s="32">
        <f>AVERAGE(N17:P17)/AVERAGE(Residenti!N17:P17)/0.365/AVERAGE('%serviti'!N17:P17)</f>
        <v>381.55719669564201</v>
      </c>
      <c r="AJ17" s="32">
        <f>AVERAGE(V17:X17)/AVERAGE(Residenti!V17:X17)/0.365/AVERAGE('%serviti'!V17:X17)</f>
        <v>440.43141088737514</v>
      </c>
      <c r="AK17" s="35">
        <f>AVERAGE(AC17)/AVERAGE(Residenti!AC17)/0.365/AVERAGE('%serviti'!AC17)</f>
        <v>1271.0495790878479</v>
      </c>
    </row>
    <row r="18" spans="1:37" x14ac:dyDescent="0.2">
      <c r="A18" s="2" t="s">
        <v>4</v>
      </c>
      <c r="B18" s="2" t="str">
        <f t="shared" si="1"/>
        <v>33</v>
      </c>
      <c r="C18" s="2">
        <v>33016</v>
      </c>
      <c r="D18" s="2" t="s">
        <v>20</v>
      </c>
      <c r="E18" s="14">
        <v>79.937987969924933</v>
      </c>
      <c r="F18" s="14">
        <v>79.130733834586579</v>
      </c>
      <c r="G18" s="14">
        <v>78.32347969924821</v>
      </c>
      <c r="H18" s="14">
        <v>77.516225563909856</v>
      </c>
      <c r="I18" s="14">
        <v>76.708971428571502</v>
      </c>
      <c r="J18" s="14">
        <v>75.901717293233148</v>
      </c>
      <c r="K18" s="14">
        <v>75.094463157894793</v>
      </c>
      <c r="L18" s="14">
        <v>71.905000000000001</v>
      </c>
      <c r="M18" s="14">
        <v>79.537999999999997</v>
      </c>
      <c r="N18" s="14">
        <v>79.474000000000004</v>
      </c>
      <c r="O18" s="14">
        <v>69.8</v>
      </c>
      <c r="P18" s="14">
        <v>64.198999999999998</v>
      </c>
      <c r="Q18" s="14">
        <v>71.167000000000002</v>
      </c>
      <c r="R18" s="14">
        <v>74.045000000000002</v>
      </c>
      <c r="S18" s="14">
        <v>67.47393375</v>
      </c>
      <c r="T18" s="14">
        <v>65.436000000000007</v>
      </c>
      <c r="U18" s="14">
        <v>65.736999999999995</v>
      </c>
      <c r="V18" s="14">
        <v>69.340999999999994</v>
      </c>
      <c r="W18" s="14">
        <v>68.959999999999994</v>
      </c>
      <c r="X18" s="14">
        <v>63.715000000000003</v>
      </c>
      <c r="Y18" s="15">
        <v>59.405999999999999</v>
      </c>
      <c r="Z18" s="15">
        <v>63.245151320598829</v>
      </c>
      <c r="AA18" s="15">
        <v>61.412059291046511</v>
      </c>
      <c r="AB18" s="15">
        <v>58.343940790255786</v>
      </c>
      <c r="AC18" s="15">
        <v>56.287847584821854</v>
      </c>
      <c r="AD18" s="32">
        <f>AVERAGE(E18:G18)/AVERAGE('Presenti equivalenti serviti'!E18:G18)/0.365</f>
        <v>291.15867888438453</v>
      </c>
      <c r="AE18" s="32">
        <f>AVERAGE(N18:P18)/AVERAGE('Presenti equivalenti serviti'!N18:P18)/0.365</f>
        <v>269.60619030839206</v>
      </c>
      <c r="AF18" s="32">
        <f>AVERAGE(V18:X18)/AVERAGE('Presenti equivalenti serviti'!V18:X18)/0.365</f>
        <v>281.49439900401018</v>
      </c>
      <c r="AG18" s="35">
        <f>AC18/'Presenti equivalenti serviti'!AC18/0.365</f>
        <v>282.39802577017753</v>
      </c>
      <c r="AH18" s="32">
        <f>AVERAGE(I18:K18)/AVERAGE(Residenti!E18:G18)/0.365/AVERAGE('%serviti'!E18:G18)</f>
        <v>317.28314331289789</v>
      </c>
      <c r="AI18" s="32">
        <f>AVERAGE(N18:P18)/AVERAGE(Residenti!N18:P18)/0.365/AVERAGE('%serviti'!N18:P18)</f>
        <v>315.74461227189386</v>
      </c>
      <c r="AJ18" s="32">
        <f>AVERAGE(V18:X18)/AVERAGE(Residenti!V18:X18)/0.365/AVERAGE('%serviti'!V18:X18)</f>
        <v>331.15650692308157</v>
      </c>
      <c r="AK18" s="35">
        <f>AVERAGE(AC18)/AVERAGE(Residenti!AC18)/0.365/AVERAGE('%serviti'!AC18)</f>
        <v>358.08138778557128</v>
      </c>
    </row>
    <row r="19" spans="1:37" x14ac:dyDescent="0.2">
      <c r="A19" s="2" t="s">
        <v>4</v>
      </c>
      <c r="B19" s="2" t="str">
        <f t="shared" si="1"/>
        <v>33</v>
      </c>
      <c r="C19" s="2">
        <v>33017</v>
      </c>
      <c r="D19" s="2" t="s">
        <v>21</v>
      </c>
      <c r="E19" s="14">
        <v>76</v>
      </c>
      <c r="F19" s="14">
        <v>74.5</v>
      </c>
      <c r="G19" s="14">
        <v>73</v>
      </c>
      <c r="H19" s="14">
        <v>71.5</v>
      </c>
      <c r="I19" s="14">
        <v>70</v>
      </c>
      <c r="J19" s="14">
        <v>68.5</v>
      </c>
      <c r="K19" s="14">
        <v>67</v>
      </c>
      <c r="L19" s="14">
        <v>65.5</v>
      </c>
      <c r="M19" s="14">
        <v>64</v>
      </c>
      <c r="N19" s="14">
        <v>62.5</v>
      </c>
      <c r="O19" s="14">
        <v>61</v>
      </c>
      <c r="P19" s="14">
        <v>59.5</v>
      </c>
      <c r="Q19" s="14">
        <v>58</v>
      </c>
      <c r="R19" s="14">
        <v>57.313000000000002</v>
      </c>
      <c r="S19" s="14">
        <v>52.944018750000005</v>
      </c>
      <c r="T19" s="14">
        <v>52.131999999999998</v>
      </c>
      <c r="U19" s="14">
        <v>53.076000000000001</v>
      </c>
      <c r="V19" s="14">
        <v>34.481000000000002</v>
      </c>
      <c r="W19" s="14">
        <v>37.756</v>
      </c>
      <c r="X19" s="14">
        <v>49.78</v>
      </c>
      <c r="Y19" s="15">
        <v>35.350999999999999</v>
      </c>
      <c r="Z19" s="15">
        <v>40.392339846316169</v>
      </c>
      <c r="AA19" s="15">
        <v>37.70828049640032</v>
      </c>
      <c r="AB19" s="15">
        <v>35.605455157069784</v>
      </c>
      <c r="AC19" s="15">
        <v>33.441338844843749</v>
      </c>
      <c r="AD19" s="32">
        <f>AVERAGE(E19:G19)/AVERAGE('Presenti equivalenti serviti'!E19:G19)/0.365</f>
        <v>288.27081067072248</v>
      </c>
      <c r="AE19" s="32">
        <f>AVERAGE(N19:P19)/AVERAGE('Presenti equivalenti serviti'!N19:P19)/0.365</f>
        <v>269.77787575389084</v>
      </c>
      <c r="AF19" s="32">
        <f>AVERAGE(V19:X19)/AVERAGE('Presenti equivalenti serviti'!V19:X19)/0.365</f>
        <v>209.84452860591026</v>
      </c>
      <c r="AG19" s="35">
        <f>AC19/'Presenti equivalenti serviti'!AC19/0.365</f>
        <v>208.1569336092962</v>
      </c>
      <c r="AH19" s="32">
        <f>AVERAGE(I19:K19)/AVERAGE(Residenti!E19:G19)/0.365/AVERAGE('%serviti'!E19:G19)</f>
        <v>301.53801998250657</v>
      </c>
      <c r="AI19" s="32">
        <f>AVERAGE(N19:P19)/AVERAGE(Residenti!N19:P19)/0.365/AVERAGE('%serviti'!N19:P19)</f>
        <v>314.6051468164232</v>
      </c>
      <c r="AJ19" s="32">
        <f>AVERAGE(V19:X19)/AVERAGE(Residenti!V19:X19)/0.365/AVERAGE('%serviti'!V19:X19)</f>
        <v>248.75778597680628</v>
      </c>
      <c r="AK19" s="35">
        <f>AVERAGE(AC19)/AVERAGE(Residenti!AC19)/0.365/AVERAGE('%serviti'!AC19)</f>
        <v>268.32446216228527</v>
      </c>
    </row>
    <row r="20" spans="1:37" x14ac:dyDescent="0.2">
      <c r="A20" s="2" t="s">
        <v>4</v>
      </c>
      <c r="B20" s="2" t="str">
        <f t="shared" si="1"/>
        <v>33</v>
      </c>
      <c r="C20" s="2">
        <v>33018</v>
      </c>
      <c r="D20" s="2" t="s">
        <v>22</v>
      </c>
      <c r="E20" s="14">
        <v>360.517</v>
      </c>
      <c r="F20" s="14">
        <v>392.65499999999997</v>
      </c>
      <c r="G20" s="14">
        <v>397</v>
      </c>
      <c r="H20" s="14">
        <v>404</v>
      </c>
      <c r="I20" s="14">
        <v>408</v>
      </c>
      <c r="J20" s="14">
        <v>413</v>
      </c>
      <c r="K20" s="14">
        <v>418</v>
      </c>
      <c r="L20" s="14">
        <v>423</v>
      </c>
      <c r="M20" s="14">
        <v>428</v>
      </c>
      <c r="N20" s="14">
        <v>433</v>
      </c>
      <c r="O20" s="14">
        <v>438</v>
      </c>
      <c r="P20" s="14">
        <v>443</v>
      </c>
      <c r="Q20" s="14">
        <v>448</v>
      </c>
      <c r="R20" s="14">
        <v>559.29999999999995</v>
      </c>
      <c r="S20" s="14">
        <v>519.22699999999998</v>
      </c>
      <c r="T20" s="14">
        <v>464.45600000000002</v>
      </c>
      <c r="U20" s="14">
        <v>460</v>
      </c>
      <c r="V20" s="14">
        <v>460</v>
      </c>
      <c r="W20" s="14">
        <v>458.60899999999998</v>
      </c>
      <c r="X20" s="14">
        <v>443.20699999999999</v>
      </c>
      <c r="Y20" s="15">
        <v>449.363</v>
      </c>
      <c r="Z20" s="15">
        <v>453.91704089187994</v>
      </c>
      <c r="AA20" s="15">
        <v>464.84762497884412</v>
      </c>
      <c r="AB20" s="15">
        <v>477.38929634626976</v>
      </c>
      <c r="AC20" s="15">
        <v>490.17656369757009</v>
      </c>
      <c r="AD20" s="32">
        <f>AVERAGE(E20:G20)/AVERAGE('Presenti equivalenti serviti'!E20:G20)/0.365</f>
        <v>277.99049994447597</v>
      </c>
      <c r="AE20" s="32">
        <f>AVERAGE(N20:P20)/AVERAGE('Presenti equivalenti serviti'!N20:P20)/0.365</f>
        <v>288.30339568629324</v>
      </c>
      <c r="AF20" s="32">
        <f>AVERAGE(V20:X20)/AVERAGE('Presenti equivalenti serviti'!V20:X20)/0.365</f>
        <v>280.98857322268151</v>
      </c>
      <c r="AG20" s="35">
        <f>AC20/'Presenti equivalenti serviti'!AC20/0.365</f>
        <v>275.51059789923301</v>
      </c>
      <c r="AH20" s="32">
        <f>AVERAGE(I20:K20)/AVERAGE(Residenti!E20:G20)/0.365/AVERAGE('%serviti'!E20:G20)</f>
        <v>300.60971962757736</v>
      </c>
      <c r="AI20" s="32">
        <f>AVERAGE(N20:P20)/AVERAGE(Residenti!N20:P20)/0.365/AVERAGE('%serviti'!N20:P20)</f>
        <v>289.69359177669304</v>
      </c>
      <c r="AJ20" s="32">
        <f>AVERAGE(V20:X20)/AVERAGE(Residenti!V20:X20)/0.365/AVERAGE('%serviti'!V20:X20)</f>
        <v>282.50526631848936</v>
      </c>
      <c r="AK20" s="35">
        <f>AVERAGE(AC20)/AVERAGE(Residenti!AC20)/0.365/AVERAGE('%serviti'!AC20)</f>
        <v>277.5112964574613</v>
      </c>
    </row>
    <row r="21" spans="1:37" x14ac:dyDescent="0.2">
      <c r="A21" s="2" t="s">
        <v>4</v>
      </c>
      <c r="B21" s="2" t="str">
        <f t="shared" si="1"/>
        <v>33</v>
      </c>
      <c r="C21" s="2">
        <v>33019</v>
      </c>
      <c r="D21" s="2" t="s">
        <v>23</v>
      </c>
      <c r="E21" s="14">
        <v>168.3366136363633</v>
      </c>
      <c r="F21" s="14">
        <v>162.12670454545506</v>
      </c>
      <c r="G21" s="14">
        <v>155.91679545454494</v>
      </c>
      <c r="H21" s="14">
        <v>149.7068863636367</v>
      </c>
      <c r="I21" s="14">
        <v>143.49697727272658</v>
      </c>
      <c r="J21" s="14">
        <v>137.28706818181834</v>
      </c>
      <c r="K21" s="14">
        <v>131.0771590909101</v>
      </c>
      <c r="L21" s="14">
        <v>118.85299999999999</v>
      </c>
      <c r="M21" s="14">
        <v>118.85299999999999</v>
      </c>
      <c r="N21" s="14">
        <v>118.758</v>
      </c>
      <c r="O21" s="14">
        <v>103.45</v>
      </c>
      <c r="P21" s="14">
        <v>97.260999999999996</v>
      </c>
      <c r="Q21" s="14">
        <v>99.7</v>
      </c>
      <c r="R21" s="14">
        <v>99.980999999999995</v>
      </c>
      <c r="S21" s="14">
        <v>94.103403749999998</v>
      </c>
      <c r="T21" s="14">
        <v>94.548000000000002</v>
      </c>
      <c r="U21" s="14">
        <v>94.001000000000005</v>
      </c>
      <c r="V21" s="14">
        <v>93.178945000000013</v>
      </c>
      <c r="W21" s="14">
        <v>94.429000000000002</v>
      </c>
      <c r="X21" s="14">
        <v>90.031000000000006</v>
      </c>
      <c r="Y21" s="15">
        <v>88.784999999999997</v>
      </c>
      <c r="Z21" s="15">
        <v>89.279293394410857</v>
      </c>
      <c r="AA21" s="15">
        <v>84.252299676475076</v>
      </c>
      <c r="AB21" s="15">
        <v>76.84373810050316</v>
      </c>
      <c r="AC21" s="15">
        <v>69.250759134419567</v>
      </c>
      <c r="AD21" s="32">
        <f>AVERAGE(E21:G21)/AVERAGE('Presenti equivalenti serviti'!E21:G21)/0.365</f>
        <v>304.09420154643976</v>
      </c>
      <c r="AE21" s="32">
        <f>AVERAGE(N21:P21)/AVERAGE('Presenti equivalenti serviti'!N21:P21)/0.365</f>
        <v>238.46015256058189</v>
      </c>
      <c r="AF21" s="32">
        <f>AVERAGE(V21:X21)/AVERAGE('Presenti equivalenti serviti'!V21:X21)/0.365</f>
        <v>246.48409623786981</v>
      </c>
      <c r="AG21" s="35">
        <f>AC21/'Presenti equivalenti serviti'!AC21/0.365</f>
        <v>309.08264298773315</v>
      </c>
      <c r="AH21" s="32">
        <f>AVERAGE(I21:K21)/AVERAGE(Residenti!E21:G21)/0.365/AVERAGE('%serviti'!E21:G21)</f>
        <v>297.56613744645273</v>
      </c>
      <c r="AI21" s="32">
        <f>AVERAGE(N21:P21)/AVERAGE(Residenti!N21:P21)/0.365/AVERAGE('%serviti'!N21:P21)</f>
        <v>283.9385232555332</v>
      </c>
      <c r="AJ21" s="32">
        <f>AVERAGE(V21:X21)/AVERAGE(Residenti!V21:X21)/0.365/AVERAGE('%serviti'!V21:X21)</f>
        <v>302.75715447649867</v>
      </c>
      <c r="AK21" s="35">
        <f>AVERAGE(AC21)/AVERAGE(Residenti!AC21)/0.365/AVERAGE('%serviti'!AC21)</f>
        <v>503.48510654462211</v>
      </c>
    </row>
    <row r="22" spans="1:37" x14ac:dyDescent="0.2">
      <c r="A22" s="2" t="s">
        <v>4</v>
      </c>
      <c r="B22" s="2" t="str">
        <f t="shared" si="1"/>
        <v>33</v>
      </c>
      <c r="C22" s="2">
        <v>33020</v>
      </c>
      <c r="D22" s="2" t="s">
        <v>24</v>
      </c>
      <c r="E22" s="14">
        <v>89</v>
      </c>
      <c r="F22" s="14">
        <v>87</v>
      </c>
      <c r="G22" s="14">
        <v>85</v>
      </c>
      <c r="H22" s="14">
        <v>83</v>
      </c>
      <c r="I22" s="14">
        <v>81</v>
      </c>
      <c r="J22" s="14">
        <v>79</v>
      </c>
      <c r="K22" s="14">
        <v>77</v>
      </c>
      <c r="L22" s="14">
        <v>75</v>
      </c>
      <c r="M22" s="14">
        <v>73</v>
      </c>
      <c r="N22" s="14">
        <v>71</v>
      </c>
      <c r="O22" s="14">
        <v>69</v>
      </c>
      <c r="P22" s="14">
        <v>67</v>
      </c>
      <c r="Q22" s="14">
        <v>65</v>
      </c>
      <c r="R22" s="14">
        <v>63.866</v>
      </c>
      <c r="S22" s="14">
        <v>61.697958750000005</v>
      </c>
      <c r="T22" s="14">
        <v>63.674999999999997</v>
      </c>
      <c r="U22" s="14">
        <v>60.045000000000002</v>
      </c>
      <c r="V22" s="14">
        <v>60</v>
      </c>
      <c r="W22" s="14">
        <v>60</v>
      </c>
      <c r="X22" s="14">
        <v>60.42</v>
      </c>
      <c r="Y22" s="15">
        <v>60</v>
      </c>
      <c r="Z22" s="15">
        <v>58.079357280528612</v>
      </c>
      <c r="AA22" s="15">
        <v>55.847366888539263</v>
      </c>
      <c r="AB22" s="15">
        <v>52.896453451468297</v>
      </c>
      <c r="AC22" s="15">
        <v>49.227194757033075</v>
      </c>
      <c r="AD22" s="32">
        <f>AVERAGE(E22:G22)/AVERAGE('Presenti equivalenti serviti'!E22:G22)/0.365</f>
        <v>202.86929125876364</v>
      </c>
      <c r="AE22" s="32">
        <f>AVERAGE(N22:P22)/AVERAGE('Presenti equivalenti serviti'!N22:P22)/0.365</f>
        <v>201.08607508148251</v>
      </c>
      <c r="AF22" s="32">
        <f>AVERAGE(V22:X22)/AVERAGE('Presenti equivalenti serviti'!V22:X22)/0.365</f>
        <v>210.02180390124846</v>
      </c>
      <c r="AG22" s="35">
        <f>AC22/'Presenti equivalenti serviti'!AC22/0.365</f>
        <v>240.42346879792441</v>
      </c>
      <c r="AH22" s="32">
        <f>AVERAGE(I22:K22)/AVERAGE(Residenti!E22:G22)/0.365/AVERAGE('%serviti'!E22:G22)</f>
        <v>220.43558816307404</v>
      </c>
      <c r="AI22" s="32">
        <f>AVERAGE(N22:P22)/AVERAGE(Residenti!N22:P22)/0.365/AVERAGE('%serviti'!N22:P22)</f>
        <v>256.15718022374028</v>
      </c>
      <c r="AJ22" s="32">
        <f>AVERAGE(V22:X22)/AVERAGE(Residenti!V22:X22)/0.365/AVERAGE('%serviti'!V22:X22)</f>
        <v>276.86865935167901</v>
      </c>
      <c r="AK22" s="35">
        <f>AVERAGE(AC22)/AVERAGE(Residenti!AC22)/0.365/AVERAGE('%serviti'!AC22)</f>
        <v>425.97690540185408</v>
      </c>
    </row>
    <row r="23" spans="1:37" x14ac:dyDescent="0.2">
      <c r="A23" s="2" t="s">
        <v>4</v>
      </c>
      <c r="B23" s="2" t="str">
        <f t="shared" si="1"/>
        <v>33</v>
      </c>
      <c r="C23" s="2">
        <v>33021</v>
      </c>
      <c r="D23" s="2" t="s">
        <v>25</v>
      </c>
      <c r="E23" s="14">
        <v>1048.3640779220777</v>
      </c>
      <c r="F23" s="14">
        <v>1048.3346774891775</v>
      </c>
      <c r="G23" s="14">
        <v>1048.305277056277</v>
      </c>
      <c r="H23" s="14">
        <v>1048.2758766233767</v>
      </c>
      <c r="I23" s="14">
        <v>1048.2464761904762</v>
      </c>
      <c r="J23" s="14">
        <v>1071</v>
      </c>
      <c r="K23" s="14">
        <v>1060.6220000000001</v>
      </c>
      <c r="L23" s="14">
        <v>1050.2439999999999</v>
      </c>
      <c r="M23" s="14">
        <v>1050.2439999999999</v>
      </c>
      <c r="N23" s="14">
        <v>1049.403</v>
      </c>
      <c r="O23" s="14">
        <v>1006.403</v>
      </c>
      <c r="P23" s="14">
        <v>1062.4090000000001</v>
      </c>
      <c r="Q23" s="14">
        <v>1207.3</v>
      </c>
      <c r="R23" s="14">
        <v>918.30100000000004</v>
      </c>
      <c r="S23" s="14">
        <v>925.87379625000005</v>
      </c>
      <c r="T23" s="14">
        <v>995.65</v>
      </c>
      <c r="U23" s="14">
        <v>976.29700000000003</v>
      </c>
      <c r="V23" s="14">
        <v>1015.36</v>
      </c>
      <c r="W23" s="14">
        <v>983.404</v>
      </c>
      <c r="X23" s="14">
        <v>953.01800000000003</v>
      </c>
      <c r="Y23" s="15">
        <v>954.71500000000003</v>
      </c>
      <c r="Z23" s="15">
        <v>953.86708625465189</v>
      </c>
      <c r="AA23" s="15">
        <v>957.43500064362786</v>
      </c>
      <c r="AB23" s="15">
        <v>972.70213814256067</v>
      </c>
      <c r="AC23" s="15">
        <v>983.10720115126537</v>
      </c>
      <c r="AD23" s="32">
        <f>AVERAGE(E23:G23)/AVERAGE('Presenti equivalenti serviti'!E23:G23)/0.365</f>
        <v>231.41293777279711</v>
      </c>
      <c r="AE23" s="32">
        <f>AVERAGE(N23:P23)/AVERAGE('Presenti equivalenti serviti'!N23:P23)/0.365</f>
        <v>199.99321300357374</v>
      </c>
      <c r="AF23" s="32">
        <f>AVERAGE(V23:X23)/AVERAGE('Presenti equivalenti serviti'!V23:X23)/0.365</f>
        <v>181.07910917696185</v>
      </c>
      <c r="AG23" s="35">
        <f>AC23/'Presenti equivalenti serviti'!AC23/0.365</f>
        <v>174.03090787500551</v>
      </c>
      <c r="AH23" s="32">
        <f>AVERAGE(I23:K23)/AVERAGE(Residenti!E23:G23)/0.365/AVERAGE('%serviti'!E23:G23)</f>
        <v>234.74860582936654</v>
      </c>
      <c r="AI23" s="32">
        <f>AVERAGE(N23:P23)/AVERAGE(Residenti!N23:P23)/0.365/AVERAGE('%serviti'!N23:P23)</f>
        <v>201.19264090696447</v>
      </c>
      <c r="AJ23" s="32">
        <f>AVERAGE(V23:X23)/AVERAGE(Residenti!V23:X23)/0.365/AVERAGE('%serviti'!V23:X23)</f>
        <v>182.03323370635678</v>
      </c>
      <c r="AK23" s="35">
        <f>AVERAGE(AC23)/AVERAGE(Residenti!AC23)/0.365/AVERAGE('%serviti'!AC23)</f>
        <v>175.07947722613088</v>
      </c>
    </row>
    <row r="24" spans="1:37" x14ac:dyDescent="0.2">
      <c r="A24" s="2" t="s">
        <v>4</v>
      </c>
      <c r="B24" s="2" t="str">
        <f t="shared" si="1"/>
        <v>33</v>
      </c>
      <c r="C24" s="2">
        <v>33022</v>
      </c>
      <c r="D24" s="2" t="s">
        <v>26</v>
      </c>
      <c r="E24" s="14">
        <v>169.8248392857127</v>
      </c>
      <c r="F24" s="14">
        <v>178.62496428571268</v>
      </c>
      <c r="G24" s="14">
        <v>187.42508928571269</v>
      </c>
      <c r="H24" s="14">
        <v>196.2252142857127</v>
      </c>
      <c r="I24" s="14">
        <v>205.02533928571268</v>
      </c>
      <c r="J24" s="14">
        <v>213.82546428571268</v>
      </c>
      <c r="K24" s="14">
        <v>207.95699999999999</v>
      </c>
      <c r="L24" s="14">
        <v>235.61199999999999</v>
      </c>
      <c r="M24" s="14">
        <v>235.61199999999999</v>
      </c>
      <c r="N24" s="14">
        <v>235.423</v>
      </c>
      <c r="O24" s="14">
        <v>254.39099999999999</v>
      </c>
      <c r="P24" s="14">
        <v>290.98500000000001</v>
      </c>
      <c r="Q24" s="14">
        <v>273.77999999999997</v>
      </c>
      <c r="R24" s="14">
        <v>285.84100000000001</v>
      </c>
      <c r="S24" s="14">
        <v>255.19215374999999</v>
      </c>
      <c r="T24" s="14">
        <v>241.68799999999999</v>
      </c>
      <c r="U24" s="14">
        <v>223.68700000000001</v>
      </c>
      <c r="V24" s="14">
        <v>253.815</v>
      </c>
      <c r="W24" s="14">
        <v>261.678</v>
      </c>
      <c r="X24" s="14">
        <v>244.79599999999999</v>
      </c>
      <c r="Y24" s="15">
        <v>229.434</v>
      </c>
      <c r="Z24" s="15">
        <v>247.93157052657995</v>
      </c>
      <c r="AA24" s="15">
        <v>247.98411889702396</v>
      </c>
      <c r="AB24" s="15">
        <v>246.2359994656448</v>
      </c>
      <c r="AC24" s="15">
        <v>248.50635576543647</v>
      </c>
      <c r="AD24" s="32">
        <f>AVERAGE(E24:G24)/AVERAGE('Presenti equivalenti serviti'!E24:G24)/0.365</f>
        <v>303.61010443577624</v>
      </c>
      <c r="AE24" s="32">
        <f>AVERAGE(N24:P24)/AVERAGE('Presenti equivalenti serviti'!N24:P24)/0.365</f>
        <v>353.31254793937126</v>
      </c>
      <c r="AF24" s="32">
        <f>AVERAGE(V24:X24)/AVERAGE('Presenti equivalenti serviti'!V24:X24)/0.365</f>
        <v>328.87746422131772</v>
      </c>
      <c r="AG24" s="35">
        <f>AC24/'Presenti equivalenti serviti'!AC24/0.365</f>
        <v>298.2057087876741</v>
      </c>
      <c r="AH24" s="32">
        <f>AVERAGE(I24:K24)/AVERAGE(Residenti!E24:G24)/0.365/AVERAGE('%serviti'!E24:G24)</f>
        <v>366.72863662113701</v>
      </c>
      <c r="AI24" s="32">
        <f>AVERAGE(N24:P24)/AVERAGE(Residenti!N24:P24)/0.365/AVERAGE('%serviti'!N24:P24)</f>
        <v>363.59953795976617</v>
      </c>
      <c r="AJ24" s="32">
        <f>AVERAGE(V24:X24)/AVERAGE(Residenti!V24:X24)/0.365/AVERAGE('%serviti'!V24:X24)</f>
        <v>339.76109886487183</v>
      </c>
      <c r="AK24" s="35">
        <f>AVERAGE(AC24)/AVERAGE(Residenti!AC24)/0.365/AVERAGE('%serviti'!AC24)</f>
        <v>312.8245633701851</v>
      </c>
    </row>
    <row r="25" spans="1:37" x14ac:dyDescent="0.2">
      <c r="A25" s="2" t="s">
        <v>4</v>
      </c>
      <c r="B25" s="2" t="str">
        <f t="shared" si="1"/>
        <v>33</v>
      </c>
      <c r="C25" s="2">
        <v>33023</v>
      </c>
      <c r="D25" s="2" t="s">
        <v>27</v>
      </c>
      <c r="E25" s="14">
        <v>379.12234082769231</v>
      </c>
      <c r="F25" s="14">
        <v>387.28362528216837</v>
      </c>
      <c r="G25" s="14">
        <v>395.44490973664637</v>
      </c>
      <c r="H25" s="14">
        <v>342.51799999999997</v>
      </c>
      <c r="I25" s="14">
        <v>385.69099999999997</v>
      </c>
      <c r="J25" s="14">
        <v>431.779</v>
      </c>
      <c r="K25" s="14">
        <v>445.13400000000001</v>
      </c>
      <c r="L25" s="14">
        <v>431.06799999999998</v>
      </c>
      <c r="M25" s="14">
        <v>452.62140000000005</v>
      </c>
      <c r="N25" s="14">
        <v>470.34935999999999</v>
      </c>
      <c r="O25" s="14">
        <v>439.608</v>
      </c>
      <c r="P25" s="14">
        <v>489.29300000000001</v>
      </c>
      <c r="Q25" s="14">
        <v>479.6</v>
      </c>
      <c r="R25" s="14">
        <v>486.58800000000002</v>
      </c>
      <c r="S25" s="14">
        <v>462.98503125000002</v>
      </c>
      <c r="T25" s="14">
        <v>470.48700000000002</v>
      </c>
      <c r="U25" s="14">
        <v>445.19200000000001</v>
      </c>
      <c r="V25" s="14">
        <v>464.82</v>
      </c>
      <c r="W25" s="14">
        <v>473.14600000000002</v>
      </c>
      <c r="X25" s="14">
        <v>455.99</v>
      </c>
      <c r="Y25" s="15">
        <v>457.35596399999997</v>
      </c>
      <c r="Z25" s="15">
        <v>462.30233024029667</v>
      </c>
      <c r="AA25" s="15">
        <v>467.11982879776963</v>
      </c>
      <c r="AB25" s="15">
        <v>474.28357122983761</v>
      </c>
      <c r="AC25" s="15">
        <v>483.39764518455081</v>
      </c>
      <c r="AD25" s="32">
        <f>AVERAGE(E25:G25)/AVERAGE('Presenti equivalenti serviti'!E25:G25)/0.365</f>
        <v>300.64913585725208</v>
      </c>
      <c r="AE25" s="32">
        <f>AVERAGE(N25:P25)/AVERAGE('Presenti equivalenti serviti'!N25:P25)/0.365</f>
        <v>256.37305393206793</v>
      </c>
      <c r="AF25" s="32">
        <f>AVERAGE(V25:X25)/AVERAGE('Presenti equivalenti serviti'!V25:X25)/0.365</f>
        <v>230.4182726052546</v>
      </c>
      <c r="AG25" s="35">
        <f>AC25/'Presenti equivalenti serviti'!AC25/0.365</f>
        <v>214.78001696537933</v>
      </c>
      <c r="AH25" s="32">
        <f>AVERAGE(I25:K25)/AVERAGE(Residenti!E25:G25)/0.365/AVERAGE('%serviti'!E25:G25)</f>
        <v>326.72665915899483</v>
      </c>
      <c r="AI25" s="32">
        <f>AVERAGE(N25:P25)/AVERAGE(Residenti!N25:P25)/0.365/AVERAGE('%serviti'!N25:P25)</f>
        <v>256.38138188038494</v>
      </c>
      <c r="AJ25" s="32">
        <f>AVERAGE(V25:X25)/AVERAGE(Residenti!V25:X25)/0.365/AVERAGE('%serviti'!V25:X25)</f>
        <v>230.50071888789347</v>
      </c>
      <c r="AK25" s="35">
        <f>AVERAGE(AC25)/AVERAGE(Residenti!AC25)/0.365/AVERAGE('%serviti'!AC25)</f>
        <v>214.9538542554306</v>
      </c>
    </row>
    <row r="26" spans="1:37" x14ac:dyDescent="0.2">
      <c r="A26" s="2" t="s">
        <v>4</v>
      </c>
      <c r="B26" s="2" t="str">
        <f t="shared" si="1"/>
        <v>33</v>
      </c>
      <c r="C26" s="2">
        <v>33024</v>
      </c>
      <c r="D26" s="2" t="s">
        <v>28</v>
      </c>
      <c r="E26" s="14">
        <v>215.06723418972456</v>
      </c>
      <c r="F26" s="14">
        <v>204.41399999999999</v>
      </c>
      <c r="G26" s="14">
        <v>220.27500000000001</v>
      </c>
      <c r="H26" s="14">
        <v>226.59299999999999</v>
      </c>
      <c r="I26" s="14">
        <v>263.50900000000001</v>
      </c>
      <c r="J26" s="14">
        <v>285.54300000000001</v>
      </c>
      <c r="K26" s="14">
        <v>250.90199999999999</v>
      </c>
      <c r="L26" s="14">
        <v>260.07499999999999</v>
      </c>
      <c r="M26" s="14">
        <v>260.07499999999999</v>
      </c>
      <c r="N26" s="14">
        <v>259.86700000000002</v>
      </c>
      <c r="O26" s="14">
        <v>291.61500000000001</v>
      </c>
      <c r="P26" s="14">
        <v>306.16300000000001</v>
      </c>
      <c r="Q26" s="14">
        <v>303.5</v>
      </c>
      <c r="R26" s="14">
        <v>301.97000000000003</v>
      </c>
      <c r="S26" s="14">
        <v>287.84189250000003</v>
      </c>
      <c r="T26" s="14">
        <v>293.05200000000002</v>
      </c>
      <c r="U26" s="14">
        <v>274.88200000000001</v>
      </c>
      <c r="V26" s="14">
        <v>285.79399999999998</v>
      </c>
      <c r="W26" s="14">
        <v>280.92</v>
      </c>
      <c r="X26" s="14">
        <v>271.12299999999999</v>
      </c>
      <c r="Y26" s="15">
        <v>273.38499999999999</v>
      </c>
      <c r="Z26" s="15">
        <v>273.09796499017392</v>
      </c>
      <c r="AA26" s="15">
        <v>275.11139185504516</v>
      </c>
      <c r="AB26" s="15">
        <v>277.78110815702127</v>
      </c>
      <c r="AC26" s="15">
        <v>281.32282201146796</v>
      </c>
      <c r="AD26" s="32">
        <f>AVERAGE(E26:G26)/AVERAGE('Presenti equivalenti serviti'!E26:G26)/0.365</f>
        <v>178.56764763447367</v>
      </c>
      <c r="AE26" s="32">
        <f>AVERAGE(N26:P26)/AVERAGE('Presenti equivalenti serviti'!N26:P26)/0.365</f>
        <v>189.86344897732565</v>
      </c>
      <c r="AF26" s="32">
        <f>AVERAGE(V26:X26)/AVERAGE('Presenti equivalenti serviti'!V26:X26)/0.365</f>
        <v>173.77878127360054</v>
      </c>
      <c r="AG26" s="35">
        <f>AC26/'Presenti equivalenti serviti'!AC26/0.365</f>
        <v>164.29105811152547</v>
      </c>
      <c r="AH26" s="32">
        <f>AVERAGE(I26:K26)/AVERAGE(Residenti!E26:G26)/0.365/AVERAGE('%serviti'!E26:G26)</f>
        <v>223.46926108081405</v>
      </c>
      <c r="AI26" s="32">
        <f>AVERAGE(N26:P26)/AVERAGE(Residenti!N26:P26)/0.365/AVERAGE('%serviti'!N26:P26)</f>
        <v>190.1008141861098</v>
      </c>
      <c r="AJ26" s="32">
        <f>AVERAGE(V26:X26)/AVERAGE(Residenti!V26:X26)/0.365/AVERAGE('%serviti'!V26:X26)</f>
        <v>174.06051320215613</v>
      </c>
      <c r="AK26" s="35">
        <f>AVERAGE(AC26)/AVERAGE(Residenti!AC26)/0.365/AVERAGE('%serviti'!AC26)</f>
        <v>164.6801483791987</v>
      </c>
    </row>
    <row r="27" spans="1:37" x14ac:dyDescent="0.2">
      <c r="A27" s="2" t="s">
        <v>4</v>
      </c>
      <c r="B27" s="2" t="str">
        <f t="shared" si="1"/>
        <v>33</v>
      </c>
      <c r="C27" s="2">
        <v>33025</v>
      </c>
      <c r="D27" s="2" t="s">
        <v>29</v>
      </c>
      <c r="E27" s="14">
        <v>190.24235064935078</v>
      </c>
      <c r="F27" s="14">
        <v>192.0233403679654</v>
      </c>
      <c r="G27" s="14">
        <v>193.80433008658002</v>
      </c>
      <c r="H27" s="14">
        <v>195.58531980519462</v>
      </c>
      <c r="I27" s="14">
        <v>197.36630952380969</v>
      </c>
      <c r="J27" s="14">
        <v>178</v>
      </c>
      <c r="K27" s="14">
        <v>199.53125</v>
      </c>
      <c r="L27" s="14">
        <v>221.0625</v>
      </c>
      <c r="M27" s="14">
        <v>221.0625</v>
      </c>
      <c r="N27" s="14">
        <v>220.88499999999999</v>
      </c>
      <c r="O27" s="14">
        <v>198.40899999999999</v>
      </c>
      <c r="P27" s="14">
        <v>193.16200000000001</v>
      </c>
      <c r="Q27" s="14">
        <v>189.1</v>
      </c>
      <c r="R27" s="14">
        <v>193.125</v>
      </c>
      <c r="S27" s="14">
        <v>181.61861625</v>
      </c>
      <c r="T27" s="14">
        <v>182.31399999999999</v>
      </c>
      <c r="U27" s="14">
        <v>174.273</v>
      </c>
      <c r="V27" s="14">
        <v>181.37799999999999</v>
      </c>
      <c r="W27" s="14">
        <v>173.76</v>
      </c>
      <c r="X27" s="14">
        <v>164.47200000000001</v>
      </c>
      <c r="Y27" s="15">
        <v>163.096</v>
      </c>
      <c r="Z27" s="15">
        <v>164.11534752573704</v>
      </c>
      <c r="AA27" s="15">
        <v>156.48251954993742</v>
      </c>
      <c r="AB27" s="15">
        <v>149.14641968607569</v>
      </c>
      <c r="AC27" s="15">
        <v>142.77967871444613</v>
      </c>
      <c r="AD27" s="32">
        <f>AVERAGE(E27:G27)/AVERAGE('Presenti equivalenti serviti'!E27:G27)/0.365</f>
        <v>210.92527968356941</v>
      </c>
      <c r="AE27" s="32">
        <f>AVERAGE(N27:P27)/AVERAGE('Presenti equivalenti serviti'!N27:P27)/0.365</f>
        <v>231.1347528271244</v>
      </c>
      <c r="AF27" s="32">
        <f>AVERAGE(V27:X27)/AVERAGE('Presenti equivalenti serviti'!V27:X27)/0.365</f>
        <v>208.99934682276447</v>
      </c>
      <c r="AG27" s="35">
        <f>AC27/'Presenti equivalenti serviti'!AC27/0.365</f>
        <v>202.11861347404621</v>
      </c>
      <c r="AH27" s="32">
        <f>AVERAGE(I27:K27)/AVERAGE(Residenti!E27:G27)/0.365/AVERAGE('%serviti'!E27:G27)</f>
        <v>218.34407861887399</v>
      </c>
      <c r="AI27" s="32">
        <f>AVERAGE(N27:P27)/AVERAGE(Residenti!N27:P27)/0.365/AVERAGE('%serviti'!N27:P27)</f>
        <v>236.64156423313838</v>
      </c>
      <c r="AJ27" s="32">
        <f>AVERAGE(V27:X27)/AVERAGE(Residenti!V27:X27)/0.365/AVERAGE('%serviti'!V27:X27)</f>
        <v>214.69524947732157</v>
      </c>
      <c r="AK27" s="35">
        <f>AVERAGE(AC27)/AVERAGE(Residenti!AC27)/0.365/AVERAGE('%serviti'!AC27)</f>
        <v>209.56817387775351</v>
      </c>
    </row>
    <row r="28" spans="1:37" x14ac:dyDescent="0.2">
      <c r="A28" s="2" t="s">
        <v>4</v>
      </c>
      <c r="B28" s="2" t="str">
        <f t="shared" si="1"/>
        <v>33</v>
      </c>
      <c r="C28" s="2">
        <v>33026</v>
      </c>
      <c r="D28" s="2" t="s">
        <v>30</v>
      </c>
      <c r="E28" s="14">
        <v>425.34042857142913</v>
      </c>
      <c r="F28" s="14">
        <v>416.00572619047387</v>
      </c>
      <c r="G28" s="14">
        <v>406.67102380952241</v>
      </c>
      <c r="H28" s="14">
        <v>397.3363214285709</v>
      </c>
      <c r="I28" s="14">
        <v>388.00161904761939</v>
      </c>
      <c r="J28" s="14">
        <v>423</v>
      </c>
      <c r="K28" s="14">
        <v>377.23849999999999</v>
      </c>
      <c r="L28" s="14">
        <v>331.47699999999998</v>
      </c>
      <c r="M28" s="14">
        <v>331.47699999999998</v>
      </c>
      <c r="N28" s="14">
        <v>331.21100000000001</v>
      </c>
      <c r="O28" s="14">
        <v>348.46499999999997</v>
      </c>
      <c r="P28" s="14">
        <v>321.78100000000001</v>
      </c>
      <c r="Q28" s="14">
        <v>340.7</v>
      </c>
      <c r="R28" s="14">
        <v>327.04500000000002</v>
      </c>
      <c r="S28" s="14">
        <v>298.42295624999997</v>
      </c>
      <c r="T28" s="14">
        <v>289.85000000000002</v>
      </c>
      <c r="U28" s="14">
        <v>311.089</v>
      </c>
      <c r="V28" s="14">
        <v>309.85700000000003</v>
      </c>
      <c r="W28" s="14">
        <v>297.71699999999998</v>
      </c>
      <c r="X28" s="14">
        <v>306.02</v>
      </c>
      <c r="Y28" s="15">
        <v>294.45332400000001</v>
      </c>
      <c r="Z28" s="15">
        <v>291.17016627607069</v>
      </c>
      <c r="AA28" s="15">
        <v>276.92841426705519</v>
      </c>
      <c r="AB28" s="15">
        <v>263.32827781590584</v>
      </c>
      <c r="AC28" s="15">
        <v>249.94237920225365</v>
      </c>
      <c r="AD28" s="32">
        <f>AVERAGE(E28:G28)/AVERAGE('Presenti equivalenti serviti'!E28:G28)/0.365</f>
        <v>270.03471306351986</v>
      </c>
      <c r="AE28" s="32">
        <f>AVERAGE(N28:P28)/AVERAGE('Presenti equivalenti serviti'!N28:P28)/0.365</f>
        <v>214.65192826394613</v>
      </c>
      <c r="AF28" s="32">
        <f>AVERAGE(V28:X28)/AVERAGE('Presenti equivalenti serviti'!V28:X28)/0.365</f>
        <v>211.01454357630993</v>
      </c>
      <c r="AG28" s="35">
        <f>AC28/'Presenti equivalenti serviti'!AC28/0.365</f>
        <v>215.30966034200134</v>
      </c>
      <c r="AH28" s="32">
        <f>AVERAGE(I28:K28)/AVERAGE(Residenti!E28:G28)/0.365/AVERAGE('%serviti'!E28:G28)</f>
        <v>258.36852344786013</v>
      </c>
      <c r="AI28" s="32">
        <f>AVERAGE(N28:P28)/AVERAGE(Residenti!N28:P28)/0.365/AVERAGE('%serviti'!N28:P28)</f>
        <v>215.95139345440296</v>
      </c>
      <c r="AJ28" s="32">
        <f>AVERAGE(V28:X28)/AVERAGE(Residenti!V28:X28)/0.365/AVERAGE('%serviti'!V28:X28)</f>
        <v>212.56913375578557</v>
      </c>
      <c r="AK28" s="35">
        <f>AVERAGE(AC28)/AVERAGE(Residenti!AC28)/0.365/AVERAGE('%serviti'!AC28)</f>
        <v>217.5008181759269</v>
      </c>
    </row>
    <row r="29" spans="1:37" x14ac:dyDescent="0.2">
      <c r="A29" s="2" t="s">
        <v>4</v>
      </c>
      <c r="B29" s="2" t="str">
        <f t="shared" si="1"/>
        <v>33</v>
      </c>
      <c r="C29" s="2">
        <v>33027</v>
      </c>
      <c r="D29" s="2" t="s">
        <v>31</v>
      </c>
      <c r="E29" s="14">
        <v>387.50958441558436</v>
      </c>
      <c r="F29" s="14">
        <v>389.30283116883083</v>
      </c>
      <c r="G29" s="14">
        <v>391.09607792207782</v>
      </c>
      <c r="H29" s="14">
        <v>392.88932467532436</v>
      </c>
      <c r="I29" s="14">
        <v>394.68257142857135</v>
      </c>
      <c r="J29" s="14">
        <v>326</v>
      </c>
      <c r="K29" s="14">
        <v>374.108</v>
      </c>
      <c r="L29" s="14">
        <v>422.21600000000001</v>
      </c>
      <c r="M29" s="14">
        <v>422.21600000000001</v>
      </c>
      <c r="N29" s="14">
        <v>421.87799999999999</v>
      </c>
      <c r="O29" s="14">
        <v>423.94799999999998</v>
      </c>
      <c r="P29" s="14">
        <v>396.54599999999999</v>
      </c>
      <c r="Q29" s="14">
        <v>386.75</v>
      </c>
      <c r="R29" s="14">
        <v>375.452</v>
      </c>
      <c r="S29" s="14">
        <v>356.00904000000003</v>
      </c>
      <c r="T29" s="14">
        <v>360.48399999999998</v>
      </c>
      <c r="U29" s="14">
        <v>371.16699999999997</v>
      </c>
      <c r="V29" s="14">
        <v>374.2</v>
      </c>
      <c r="W29" s="14">
        <v>363.92700000000002</v>
      </c>
      <c r="X29" s="14">
        <v>345.92500000000001</v>
      </c>
      <c r="Y29" s="15">
        <v>353.64400000000001</v>
      </c>
      <c r="Z29" s="15">
        <v>347.21831381374182</v>
      </c>
      <c r="AA29" s="15">
        <v>338.00033845235055</v>
      </c>
      <c r="AB29" s="15">
        <v>332.53657641507817</v>
      </c>
      <c r="AC29" s="15">
        <v>325.38083452154586</v>
      </c>
      <c r="AD29" s="32">
        <f>AVERAGE(E29:G29)/AVERAGE('Presenti equivalenti serviti'!E29:G29)/0.365</f>
        <v>211.54053302817439</v>
      </c>
      <c r="AE29" s="32">
        <f>AVERAGE(N29:P29)/AVERAGE('Presenti equivalenti serviti'!N29:P29)/0.365</f>
        <v>213.88794163733141</v>
      </c>
      <c r="AF29" s="32">
        <f>AVERAGE(V29:X29)/AVERAGE('Presenti equivalenti serviti'!V29:X29)/0.365</f>
        <v>191.72705113730632</v>
      </c>
      <c r="AG29" s="35">
        <f>AC29/'Presenti equivalenti serviti'!AC29/0.365</f>
        <v>186.94193173299189</v>
      </c>
      <c r="AH29" s="32">
        <f>AVERAGE(I29:K29)/AVERAGE(Residenti!E29:G29)/0.365/AVERAGE('%serviti'!E29:G29)</f>
        <v>198.55878508691242</v>
      </c>
      <c r="AI29" s="32">
        <f>AVERAGE(N29:P29)/AVERAGE(Residenti!N29:P29)/0.365/AVERAGE('%serviti'!N29:P29)</f>
        <v>214.48418009076207</v>
      </c>
      <c r="AJ29" s="32">
        <f>AVERAGE(V29:X29)/AVERAGE(Residenti!V29:X29)/0.365/AVERAGE('%serviti'!V29:X29)</f>
        <v>192.20854720683286</v>
      </c>
      <c r="AK29" s="35">
        <f>AVERAGE(AC29)/AVERAGE(Residenti!AC29)/0.365/AVERAGE('%serviti'!AC29)</f>
        <v>188.02406001699796</v>
      </c>
    </row>
    <row r="30" spans="1:37" x14ac:dyDescent="0.2">
      <c r="A30" s="2" t="s">
        <v>4</v>
      </c>
      <c r="B30" s="2" t="str">
        <f t="shared" si="1"/>
        <v>33</v>
      </c>
      <c r="C30" s="2">
        <v>33028</v>
      </c>
      <c r="D30" s="2" t="s">
        <v>32</v>
      </c>
      <c r="E30" s="14">
        <v>70.707110389610747</v>
      </c>
      <c r="F30" s="14">
        <v>67.988529220779427</v>
      </c>
      <c r="G30" s="14">
        <v>65.269948051948106</v>
      </c>
      <c r="H30" s="14">
        <v>62.551366883116778</v>
      </c>
      <c r="I30" s="14">
        <v>59.83278571428545</v>
      </c>
      <c r="J30" s="14">
        <v>66</v>
      </c>
      <c r="K30" s="14">
        <v>55.859499999999997</v>
      </c>
      <c r="L30" s="14">
        <v>45.719000000000001</v>
      </c>
      <c r="M30" s="14">
        <v>45.719000000000001</v>
      </c>
      <c r="N30" s="14">
        <v>45.682000000000002</v>
      </c>
      <c r="O30" s="14">
        <v>45.429000000000002</v>
      </c>
      <c r="P30" s="14">
        <v>40.445</v>
      </c>
      <c r="Q30" s="14">
        <v>47.57</v>
      </c>
      <c r="R30" s="14">
        <v>40.148000000000003</v>
      </c>
      <c r="S30" s="14">
        <v>37.521585000000002</v>
      </c>
      <c r="T30" s="14">
        <v>37.415999999999997</v>
      </c>
      <c r="U30" s="14">
        <v>36.258000000000003</v>
      </c>
      <c r="V30" s="14">
        <v>34.607999999999997</v>
      </c>
      <c r="W30" s="14">
        <v>36.518000000000001</v>
      </c>
      <c r="X30" s="14">
        <v>34.613999999999997</v>
      </c>
      <c r="Y30" s="15">
        <v>34.683999999999997</v>
      </c>
      <c r="Z30" s="15">
        <v>34.277697813589327</v>
      </c>
      <c r="AA30" s="15">
        <v>31.39822459847565</v>
      </c>
      <c r="AB30" s="15">
        <v>28.181565153350419</v>
      </c>
      <c r="AC30" s="15">
        <v>25.344390569330113</v>
      </c>
      <c r="AD30" s="32">
        <f>AVERAGE(E30:G30)/AVERAGE('Presenti equivalenti serviti'!E30:G30)/0.365</f>
        <v>231.72740498071477</v>
      </c>
      <c r="AE30" s="32">
        <f>AVERAGE(N30:P30)/AVERAGE('Presenti equivalenti serviti'!N30:P30)/0.365</f>
        <v>174.25776952086576</v>
      </c>
      <c r="AF30" s="32">
        <f>AVERAGE(V30:X30)/AVERAGE('Presenti equivalenti serviti'!V30:X30)/0.365</f>
        <v>161.35377235074108</v>
      </c>
      <c r="AG30" s="35">
        <f>AC30/'Presenti equivalenti serviti'!AC30/0.365</f>
        <v>178.60053522039792</v>
      </c>
      <c r="AH30" s="32">
        <f>AVERAGE(I30:K30)/AVERAGE(Residenti!E30:G30)/0.365/AVERAGE('%serviti'!E30:G30)</f>
        <v>224.35727012077999</v>
      </c>
      <c r="AI30" s="32">
        <f>AVERAGE(N30:P30)/AVERAGE(Residenti!N30:P30)/0.365/AVERAGE('%serviti'!N30:P30)</f>
        <v>195.53928568498344</v>
      </c>
      <c r="AJ30" s="32">
        <f>AVERAGE(V30:X30)/AVERAGE(Residenti!V30:X30)/0.365/AVERAGE('%serviti'!V30:X30)</f>
        <v>182.02438216943435</v>
      </c>
      <c r="AK30" s="35">
        <f>AVERAGE(AC30)/AVERAGE(Residenti!AC30)/0.365/AVERAGE('%serviti'!AC30)</f>
        <v>223.90138985589365</v>
      </c>
    </row>
    <row r="31" spans="1:37" x14ac:dyDescent="0.2">
      <c r="A31" s="2"/>
      <c r="B31" s="2"/>
      <c r="C31" s="2">
        <v>33029</v>
      </c>
      <c r="D31" s="3" t="s">
        <v>33</v>
      </c>
      <c r="E31" s="14">
        <v>209.1574301785715</v>
      </c>
      <c r="F31" s="14">
        <v>202.92415464285574</v>
      </c>
      <c r="G31" s="14">
        <v>196.69087910714185</v>
      </c>
      <c r="H31" s="14">
        <v>190.457603571428</v>
      </c>
      <c r="I31" s="14">
        <v>184.22432803571411</v>
      </c>
      <c r="J31" s="14">
        <v>177.99105250000022</v>
      </c>
      <c r="K31" s="14">
        <v>152.667</v>
      </c>
      <c r="L31" s="14">
        <v>130.0848</v>
      </c>
      <c r="M31" s="14">
        <v>143.09327999999999</v>
      </c>
      <c r="N31" s="14">
        <v>167.28542999999999</v>
      </c>
      <c r="O31" s="14">
        <v>165.28800000000001</v>
      </c>
      <c r="P31" s="14">
        <v>160.25299999999999</v>
      </c>
      <c r="Q31" s="14">
        <v>164.9</v>
      </c>
      <c r="R31" s="14">
        <v>166.62799999999999</v>
      </c>
      <c r="S31" s="14">
        <v>148.60122750000002</v>
      </c>
      <c r="T31" s="14">
        <v>140.55799999999999</v>
      </c>
      <c r="U31" s="14">
        <v>148.21199999999999</v>
      </c>
      <c r="V31" s="14">
        <v>165.54</v>
      </c>
      <c r="W31" s="14">
        <v>185.209</v>
      </c>
      <c r="X31" s="14">
        <v>149.90100000000001</v>
      </c>
      <c r="Y31" s="15">
        <v>148.15799999999999</v>
      </c>
      <c r="Z31" s="15">
        <v>157.72832088358382</v>
      </c>
      <c r="AA31" s="15">
        <v>152.18206026829642</v>
      </c>
      <c r="AB31" s="15">
        <v>146.71718286271047</v>
      </c>
      <c r="AC31" s="15">
        <v>140.49185777484297</v>
      </c>
      <c r="AD31" s="32">
        <f>AVERAGE(E31:G31)/AVERAGE('Presenti equivalenti serviti'!E31:G31)/0.365</f>
        <v>244.33730618229191</v>
      </c>
      <c r="AE31" s="32">
        <f>AVERAGE(N31:P31)/AVERAGE('Presenti equivalenti serviti'!N31:P31)/0.365</f>
        <v>206.41346077017812</v>
      </c>
      <c r="AF31" s="32">
        <f>AVERAGE(V31:X31)/AVERAGE('Presenti equivalenti serviti'!V31:X31)/0.365</f>
        <v>217.80263767759271</v>
      </c>
      <c r="AG31" s="35">
        <f>AC31/'Presenti equivalenti serviti'!AC31/0.365</f>
        <v>224.45327695303922</v>
      </c>
      <c r="AH31" s="32">
        <f>AVERAGE(I31:K31)/AVERAGE(Residenti!E31:G31)/0.365/AVERAGE('%serviti'!E31:G31)</f>
        <v>218.38480705788757</v>
      </c>
      <c r="AI31" s="32">
        <f>AVERAGE(N31:P31)/AVERAGE(Residenti!N31:P31)/0.365/AVERAGE('%serviti'!N31:P31)</f>
        <v>218.22335095224383</v>
      </c>
      <c r="AJ31" s="32">
        <f>AVERAGE(V31:X31)/AVERAGE(Residenti!V31:X31)/0.365/AVERAGE('%serviti'!V31:X31)</f>
        <v>231.43452076552171</v>
      </c>
      <c r="AK31" s="35">
        <f>AVERAGE(AC31)/AVERAGE(Residenti!AC31)/0.365/AVERAGE('%serviti'!AC31)</f>
        <v>245.47641519704754</v>
      </c>
    </row>
    <row r="32" spans="1:37" x14ac:dyDescent="0.2">
      <c r="A32" s="2" t="s">
        <v>4</v>
      </c>
      <c r="B32" s="2" t="str">
        <f>LEFT(C32,2)</f>
        <v>33</v>
      </c>
      <c r="C32" s="2">
        <v>33030</v>
      </c>
      <c r="D32" s="2" t="s">
        <v>34</v>
      </c>
      <c r="E32" s="14">
        <v>29.465831818181787</v>
      </c>
      <c r="F32" s="14">
        <v>28.936677272727248</v>
      </c>
      <c r="G32" s="14">
        <v>28.407522727272706</v>
      </c>
      <c r="H32" s="14">
        <v>27.878368181818164</v>
      </c>
      <c r="I32" s="14">
        <v>27.349213636363622</v>
      </c>
      <c r="J32" s="14">
        <v>26.820059090909083</v>
      </c>
      <c r="K32" s="14">
        <v>26.290904545454541</v>
      </c>
      <c r="L32" s="14">
        <v>25.761749999999999</v>
      </c>
      <c r="M32" s="14">
        <v>25.232595454545457</v>
      </c>
      <c r="N32" s="14">
        <v>28.978999999999999</v>
      </c>
      <c r="O32" s="14">
        <v>22.437000000000001</v>
      </c>
      <c r="P32" s="14">
        <v>21.631</v>
      </c>
      <c r="Q32" s="14">
        <v>23</v>
      </c>
      <c r="R32" s="14">
        <v>21.343</v>
      </c>
      <c r="S32" s="14">
        <v>19.54688625</v>
      </c>
      <c r="T32" s="14">
        <v>19.064</v>
      </c>
      <c r="U32" s="14">
        <v>18.989000000000001</v>
      </c>
      <c r="V32" s="14">
        <v>19.190999999999999</v>
      </c>
      <c r="W32" s="14">
        <v>18.841000000000001</v>
      </c>
      <c r="X32" s="14">
        <v>17.673999999999999</v>
      </c>
      <c r="Y32" s="15">
        <v>17.076000000000001</v>
      </c>
      <c r="Z32" s="15">
        <v>17.287526046022588</v>
      </c>
      <c r="AA32" s="15">
        <v>17.25066752301397</v>
      </c>
      <c r="AB32" s="15">
        <v>17.262522393429123</v>
      </c>
      <c r="AC32" s="15">
        <v>16.753959217505408</v>
      </c>
      <c r="AD32" s="32">
        <f>AVERAGE(E32:G32)/AVERAGE('Presenti equivalenti serviti'!E32:G32)/0.365</f>
        <v>231.35212078869029</v>
      </c>
      <c r="AE32" s="32">
        <f>AVERAGE(N32:P32)/AVERAGE('Presenti equivalenti serviti'!N32:P32)/0.365</f>
        <v>217.52105147457974</v>
      </c>
      <c r="AF32" s="32">
        <f>AVERAGE(V32:X32)/AVERAGE('Presenti equivalenti serviti'!V32:X32)/0.365</f>
        <v>189.54015863195352</v>
      </c>
      <c r="AG32" s="35">
        <f>AC32/'Presenti equivalenti serviti'!AC32/0.365</f>
        <v>194.01343471715356</v>
      </c>
      <c r="AH32" s="32">
        <f>AVERAGE(I32:K32)/AVERAGE(Residenti!E32:G32)/0.365/AVERAGE('%serviti'!E32:G32)</f>
        <v>274.15447678938665</v>
      </c>
      <c r="AI32" s="32">
        <f>AVERAGE(N32:P32)/AVERAGE(Residenti!N32:P32)/0.365/AVERAGE('%serviti'!N32:P32)</f>
        <v>291.64786814819001</v>
      </c>
      <c r="AJ32" s="32">
        <f>AVERAGE(V32:X32)/AVERAGE(Residenti!V32:X32)/0.365/AVERAGE('%serviti'!V32:X32)</f>
        <v>257.75694865301205</v>
      </c>
      <c r="AK32" s="35">
        <f>AVERAGE(AC32)/AVERAGE(Residenti!AC32)/0.365/AVERAGE('%serviti'!AC32)</f>
        <v>353.02148865592227</v>
      </c>
    </row>
    <row r="33" spans="1:37" x14ac:dyDescent="0.2">
      <c r="A33" s="2"/>
      <c r="B33" s="2"/>
      <c r="C33" s="2">
        <v>33031</v>
      </c>
      <c r="D33" s="3" t="s">
        <v>35</v>
      </c>
      <c r="E33" s="14">
        <v>61.367232678571369</v>
      </c>
      <c r="F33" s="14">
        <v>60.987108214285691</v>
      </c>
      <c r="G33" s="14">
        <v>60.606983749999898</v>
      </c>
      <c r="H33" s="14">
        <v>60.22685928571422</v>
      </c>
      <c r="I33" s="14">
        <v>59.846734821428548</v>
      </c>
      <c r="J33" s="14">
        <v>59.466610357142756</v>
      </c>
      <c r="K33" s="14">
        <v>59.548000000000002</v>
      </c>
      <c r="L33" s="14">
        <v>51.293999999999997</v>
      </c>
      <c r="M33" s="14">
        <v>51.293999999999997</v>
      </c>
      <c r="N33" s="14">
        <v>51.765529999999998</v>
      </c>
      <c r="O33" s="14">
        <v>68.022999999999996</v>
      </c>
      <c r="P33" s="14">
        <v>63.02</v>
      </c>
      <c r="Q33" s="14">
        <v>72.709999999999994</v>
      </c>
      <c r="R33" s="14">
        <v>64.921999999999997</v>
      </c>
      <c r="S33" s="14">
        <v>61.480755000000002</v>
      </c>
      <c r="T33" s="14">
        <v>62.17</v>
      </c>
      <c r="U33" s="14">
        <v>60.356999999999999</v>
      </c>
      <c r="V33" s="14">
        <v>65.433999999999997</v>
      </c>
      <c r="W33" s="14">
        <v>65.549000000000007</v>
      </c>
      <c r="X33" s="14">
        <v>62.981000000000002</v>
      </c>
      <c r="Y33" s="15">
        <v>58.295000000000002</v>
      </c>
      <c r="Z33" s="15">
        <v>60.897947009899354</v>
      </c>
      <c r="AA33" s="15">
        <v>57.313446021897704</v>
      </c>
      <c r="AB33" s="15">
        <v>53.275997067933005</v>
      </c>
      <c r="AC33" s="15">
        <v>49.348822829282561</v>
      </c>
      <c r="AD33" s="32">
        <f>AVERAGE(E33:G33)/AVERAGE('Presenti equivalenti serviti'!E33:G33)/0.365</f>
        <v>190.34583012494167</v>
      </c>
      <c r="AE33" s="32">
        <f>AVERAGE(N33:P33)/AVERAGE('Presenti equivalenti serviti'!N33:P33)/0.365</f>
        <v>212.18986133989588</v>
      </c>
      <c r="AF33" s="32">
        <f>AVERAGE(V33:X33)/AVERAGE('Presenti equivalenti serviti'!V33:X33)/0.365</f>
        <v>252.57817376583475</v>
      </c>
      <c r="AG33" s="35">
        <f>AC33/'Presenti equivalenti serviti'!AC33/0.365</f>
        <v>268.05744903314763</v>
      </c>
      <c r="AH33" s="32">
        <f>AVERAGE(I33:K33)/AVERAGE(Residenti!E33:G33)/0.365/AVERAGE('%serviti'!E33:G33)</f>
        <v>215.84324725743056</v>
      </c>
      <c r="AI33" s="32">
        <f>AVERAGE(N33:P33)/AVERAGE(Residenti!N33:P33)/0.365/AVERAGE('%serviti'!N33:P33)</f>
        <v>250.01262313367707</v>
      </c>
      <c r="AJ33" s="32">
        <f>AVERAGE(V33:X33)/AVERAGE(Residenti!V33:X33)/0.365/AVERAGE('%serviti'!V33:X33)</f>
        <v>303.24621903665007</v>
      </c>
      <c r="AK33" s="35">
        <f>AVERAGE(AC33)/AVERAGE(Residenti!AC33)/0.365/AVERAGE('%serviti'!AC33)</f>
        <v>366.99112650511415</v>
      </c>
    </row>
    <row r="34" spans="1:37" x14ac:dyDescent="0.2">
      <c r="A34" s="2" t="s">
        <v>4</v>
      </c>
      <c r="B34" s="2" t="str">
        <f t="shared" ref="B34:B51" si="2">LEFT(C34,2)</f>
        <v>33</v>
      </c>
      <c r="C34" s="2">
        <v>33032</v>
      </c>
      <c r="D34" s="2" t="s">
        <v>36</v>
      </c>
      <c r="E34" s="14">
        <v>10559.3891001212</v>
      </c>
      <c r="F34" s="14">
        <v>10492.723</v>
      </c>
      <c r="G34" s="14">
        <v>10170.369000000001</v>
      </c>
      <c r="H34" s="14">
        <v>10115.279</v>
      </c>
      <c r="I34" s="14">
        <v>10228.081</v>
      </c>
      <c r="J34" s="14">
        <v>10830.572</v>
      </c>
      <c r="K34" s="14">
        <v>10174.895</v>
      </c>
      <c r="L34" s="14">
        <v>10287.944</v>
      </c>
      <c r="M34" s="14">
        <v>10288.478999999999</v>
      </c>
      <c r="N34" s="14">
        <v>10111.470668800001</v>
      </c>
      <c r="O34" s="14">
        <v>9991.4709170299993</v>
      </c>
      <c r="P34" s="14">
        <v>9734.5149999999994</v>
      </c>
      <c r="Q34" s="14">
        <v>9609</v>
      </c>
      <c r="R34" s="14">
        <v>9194.5509999999995</v>
      </c>
      <c r="S34" s="14">
        <v>8954.9369999999999</v>
      </c>
      <c r="T34" s="14">
        <v>8568.6970000000001</v>
      </c>
      <c r="U34" s="14">
        <v>8438.1470000000008</v>
      </c>
      <c r="V34" s="14">
        <v>8482.0910000000003</v>
      </c>
      <c r="W34" s="14">
        <v>8367.4615969999995</v>
      </c>
      <c r="X34" s="14">
        <v>8238.0619999999999</v>
      </c>
      <c r="Y34" s="15">
        <v>8155.7950839999994</v>
      </c>
      <c r="Z34" s="15">
        <v>8204.7640732415912</v>
      </c>
      <c r="AA34" s="15">
        <v>8072.2840322921738</v>
      </c>
      <c r="AB34" s="15">
        <v>8010.2894383699295</v>
      </c>
      <c r="AC34" s="15">
        <v>7984.3153033550816</v>
      </c>
      <c r="AD34" s="32">
        <f>AVERAGE(E34:G34)/AVERAGE('Presenti equivalenti serviti'!E34:G34)/0.365</f>
        <v>291.32580692743034</v>
      </c>
      <c r="AE34" s="32">
        <f>AVERAGE(N34:P34)/AVERAGE('Presenti equivalenti serviti'!N34:P34)/0.365</f>
        <v>265.39054843330473</v>
      </c>
      <c r="AF34" s="32">
        <f>AVERAGE(V34:X34)/AVERAGE('Presenti equivalenti serviti'!V34:X34)/0.365</f>
        <v>221.07413951386712</v>
      </c>
      <c r="AG34" s="35">
        <f>AC34/'Presenti equivalenti serviti'!AC34/0.365</f>
        <v>201.46893296639757</v>
      </c>
      <c r="AH34" s="32">
        <f>AVERAGE(I34:K34)/AVERAGE(Residenti!E34:G34)/0.365/AVERAGE('%serviti'!E34:G34)</f>
        <v>293.7214850872374</v>
      </c>
      <c r="AI34" s="32">
        <f>AVERAGE(N34:P34)/AVERAGE(Residenti!N34:P34)/0.365/AVERAGE('%serviti'!N34:P34)</f>
        <v>269.28118742315354</v>
      </c>
      <c r="AJ34" s="32">
        <f>AVERAGE(V34:X34)/AVERAGE(Residenti!V34:X34)/0.365/AVERAGE('%serviti'!V34:X34)</f>
        <v>224.7783898665844</v>
      </c>
      <c r="AK34" s="35">
        <f>AVERAGE(AC34)/AVERAGE(Residenti!AC34)/0.365/AVERAGE('%serviti'!AC34)</f>
        <v>205.15189643267965</v>
      </c>
    </row>
    <row r="35" spans="1:37" x14ac:dyDescent="0.2">
      <c r="A35" s="2" t="s">
        <v>4</v>
      </c>
      <c r="B35" s="2" t="str">
        <f t="shared" si="2"/>
        <v>33</v>
      </c>
      <c r="C35" s="2">
        <v>33033</v>
      </c>
      <c r="D35" s="2" t="s">
        <v>37</v>
      </c>
      <c r="E35" s="14">
        <v>199.07926571428567</v>
      </c>
      <c r="F35" s="14">
        <v>198.86271142857137</v>
      </c>
      <c r="G35" s="14">
        <v>198.64615714285708</v>
      </c>
      <c r="H35" s="14">
        <v>198.42960285714281</v>
      </c>
      <c r="I35" s="14">
        <v>198.21304857142852</v>
      </c>
      <c r="J35" s="14">
        <v>197.99649428571422</v>
      </c>
      <c r="K35" s="14">
        <v>205.53299999999999</v>
      </c>
      <c r="L35" s="14">
        <v>190.97399999999999</v>
      </c>
      <c r="M35" s="14">
        <v>194.79348000000002</v>
      </c>
      <c r="N35" s="14">
        <v>206.31522000000001</v>
      </c>
      <c r="O35" s="14">
        <v>180.45699999999999</v>
      </c>
      <c r="P35" s="14">
        <v>205.87100000000001</v>
      </c>
      <c r="Q35" s="14">
        <v>204.12</v>
      </c>
      <c r="R35" s="14">
        <v>197.81399999999999</v>
      </c>
      <c r="S35" s="14">
        <v>183.34318500000001</v>
      </c>
      <c r="T35" s="14">
        <v>181.19</v>
      </c>
      <c r="U35" s="14">
        <v>173.05199999999999</v>
      </c>
      <c r="V35" s="14">
        <v>190.59700000000001</v>
      </c>
      <c r="W35" s="14">
        <v>183.233</v>
      </c>
      <c r="X35" s="14">
        <v>182.58199999999999</v>
      </c>
      <c r="Y35" s="15">
        <v>178.91200000000001</v>
      </c>
      <c r="Z35" s="15">
        <v>179.91945220418495</v>
      </c>
      <c r="AA35" s="15">
        <v>175.64729360660561</v>
      </c>
      <c r="AB35" s="15">
        <v>171.66768161598173</v>
      </c>
      <c r="AC35" s="15">
        <v>168.03106122625243</v>
      </c>
      <c r="AD35" s="32">
        <f>AVERAGE(E35:G35)/AVERAGE('Presenti equivalenti serviti'!E35:G35)/0.365</f>
        <v>249.59304906394303</v>
      </c>
      <c r="AE35" s="32">
        <f>AVERAGE(N35:P35)/AVERAGE('Presenti equivalenti serviti'!N35:P35)/0.365</f>
        <v>238.33640480634278</v>
      </c>
      <c r="AF35" s="32">
        <f>AVERAGE(V35:X35)/AVERAGE('Presenti equivalenti serviti'!V35:X35)/0.365</f>
        <v>231.21526488308945</v>
      </c>
      <c r="AG35" s="35">
        <f>AC35/'Presenti equivalenti serviti'!AC35/0.365</f>
        <v>226.74582921663446</v>
      </c>
      <c r="AH35" s="32">
        <f>AVERAGE(I35:K35)/AVERAGE(Residenti!E35:G35)/0.365/AVERAGE('%serviti'!E35:G35)</f>
        <v>258.20392926402724</v>
      </c>
      <c r="AI35" s="32">
        <f>AVERAGE(N35:P35)/AVERAGE(Residenti!N35:P35)/0.365/AVERAGE('%serviti'!N35:P35)</f>
        <v>245.08384106671829</v>
      </c>
      <c r="AJ35" s="32">
        <f>AVERAGE(V35:X35)/AVERAGE(Residenti!V35:X35)/0.365/AVERAGE('%serviti'!V35:X35)</f>
        <v>237.21253811880479</v>
      </c>
      <c r="AK35" s="35">
        <f>AVERAGE(AC35)/AVERAGE(Residenti!AC35)/0.365/AVERAGE('%serviti'!AC35)</f>
        <v>233.84967402942732</v>
      </c>
    </row>
    <row r="36" spans="1:37" x14ac:dyDescent="0.2">
      <c r="A36" s="2" t="s">
        <v>4</v>
      </c>
      <c r="B36" s="2" t="str">
        <f t="shared" si="2"/>
        <v>33</v>
      </c>
      <c r="C36" s="2">
        <v>33034</v>
      </c>
      <c r="D36" s="2" t="s">
        <v>38</v>
      </c>
      <c r="E36" s="14">
        <v>34.57327312499983</v>
      </c>
      <c r="F36" s="14">
        <v>35.943546250000132</v>
      </c>
      <c r="G36" s="14">
        <v>37.313819374999966</v>
      </c>
      <c r="H36" s="14">
        <v>38.684092499999792</v>
      </c>
      <c r="I36" s="14">
        <v>40.054365625000095</v>
      </c>
      <c r="J36" s="14">
        <v>41.424638749999929</v>
      </c>
      <c r="K36" s="14">
        <v>37.511000000000003</v>
      </c>
      <c r="L36" s="14">
        <v>37.790999999999997</v>
      </c>
      <c r="M36" s="14">
        <v>37.790999999999997</v>
      </c>
      <c r="N36" s="14">
        <v>41.348295</v>
      </c>
      <c r="O36" s="14">
        <v>54.366</v>
      </c>
      <c r="P36" s="14">
        <v>62.348999999999997</v>
      </c>
      <c r="Q36" s="14">
        <v>65.260000000000005</v>
      </c>
      <c r="R36" s="14">
        <v>64.564999999999998</v>
      </c>
      <c r="S36" s="14">
        <v>61.895328749999997</v>
      </c>
      <c r="T36" s="14">
        <v>63.384</v>
      </c>
      <c r="U36" s="14">
        <v>57.124000000000002</v>
      </c>
      <c r="V36" s="14">
        <v>65.048000000000002</v>
      </c>
      <c r="W36" s="14">
        <v>65.591999999999999</v>
      </c>
      <c r="X36" s="14">
        <v>67.632999999999996</v>
      </c>
      <c r="Y36" s="15">
        <v>67.587999999999994</v>
      </c>
      <c r="Z36" s="15">
        <v>66.02590228461608</v>
      </c>
      <c r="AA36" s="15">
        <v>63.879715336849785</v>
      </c>
      <c r="AB36" s="15">
        <v>62.14435725711602</v>
      </c>
      <c r="AC36" s="15">
        <v>59.917261559069011</v>
      </c>
      <c r="AD36" s="32">
        <f>AVERAGE(E36:G36)/AVERAGE('Presenti equivalenti serviti'!E36:G36)/0.365</f>
        <v>175.6939315091596</v>
      </c>
      <c r="AE36" s="32">
        <f>AVERAGE(N36:P36)/AVERAGE('Presenti equivalenti serviti'!N36:P36)/0.365</f>
        <v>237.74549584998226</v>
      </c>
      <c r="AF36" s="32">
        <f>AVERAGE(V36:X36)/AVERAGE('Presenti equivalenti serviti'!V36:X36)/0.365</f>
        <v>281.63716569643333</v>
      </c>
      <c r="AG36" s="35">
        <f>AC36/'Presenti equivalenti serviti'!AC36/0.365</f>
        <v>296.598635056874</v>
      </c>
      <c r="AH36" s="32">
        <f>AVERAGE(I36:K36)/AVERAGE(Residenti!E36:G36)/0.365/AVERAGE('%serviti'!E36:G36)</f>
        <v>200.87924535539892</v>
      </c>
      <c r="AI36" s="32">
        <f>AVERAGE(N36:P36)/AVERAGE(Residenti!N36:P36)/0.365/AVERAGE('%serviti'!N36:P36)</f>
        <v>251.25265229080654</v>
      </c>
      <c r="AJ36" s="32">
        <f>AVERAGE(V36:X36)/AVERAGE(Residenti!V36:X36)/0.365/AVERAGE('%serviti'!V36:X36)</f>
        <v>300.45448835147909</v>
      </c>
      <c r="AK36" s="35">
        <f>AVERAGE(AC36)/AVERAGE(Residenti!AC36)/0.365/AVERAGE('%serviti'!AC36)</f>
        <v>323.58243525448177</v>
      </c>
    </row>
    <row r="37" spans="1:37" x14ac:dyDescent="0.2">
      <c r="A37" s="2" t="s">
        <v>4</v>
      </c>
      <c r="B37" s="2" t="str">
        <f t="shared" si="2"/>
        <v>33</v>
      </c>
      <c r="C37" s="2">
        <v>33035</v>
      </c>
      <c r="D37" s="2" t="s">
        <v>39</v>
      </c>
      <c r="E37" s="14">
        <v>680.18136086363347</v>
      </c>
      <c r="F37" s="14">
        <v>694.63154395454376</v>
      </c>
      <c r="G37" s="14">
        <v>709.08172704545041</v>
      </c>
      <c r="H37" s="14">
        <v>723.53191013636069</v>
      </c>
      <c r="I37" s="14">
        <v>737.98209322727098</v>
      </c>
      <c r="J37" s="14">
        <v>752.43227631817763</v>
      </c>
      <c r="K37" s="14">
        <v>766.88245940908791</v>
      </c>
      <c r="L37" s="14">
        <v>789.51800000000003</v>
      </c>
      <c r="M37" s="14">
        <v>765.83245999999997</v>
      </c>
      <c r="N37" s="14">
        <v>788.17556999999999</v>
      </c>
      <c r="O37" s="14">
        <v>807.45100000000002</v>
      </c>
      <c r="P37" s="14">
        <v>873.70399999999995</v>
      </c>
      <c r="Q37" s="14">
        <v>869.9</v>
      </c>
      <c r="R37" s="14">
        <v>826.54700000000003</v>
      </c>
      <c r="S37" s="14">
        <v>783.16657874999999</v>
      </c>
      <c r="T37" s="14">
        <v>792.40200000000004</v>
      </c>
      <c r="U37" s="14">
        <v>751.93200000000002</v>
      </c>
      <c r="V37" s="14">
        <v>775.096</v>
      </c>
      <c r="W37" s="14">
        <v>773.346</v>
      </c>
      <c r="X37" s="14">
        <v>749.48099999999999</v>
      </c>
      <c r="Y37" s="15">
        <v>765.27581700000007</v>
      </c>
      <c r="Z37" s="15">
        <v>758.14957538431952</v>
      </c>
      <c r="AA37" s="15">
        <v>750.48182774193106</v>
      </c>
      <c r="AB37" s="15">
        <v>742.4705405646439</v>
      </c>
      <c r="AC37" s="15">
        <v>740.90230041012194</v>
      </c>
      <c r="AD37" s="32">
        <f>AVERAGE(E37:G37)/AVERAGE('Presenti equivalenti serviti'!E37:G37)/0.365</f>
        <v>263.96996142320694</v>
      </c>
      <c r="AE37" s="32">
        <f>AVERAGE(N37:P37)/AVERAGE('Presenti equivalenti serviti'!N37:P37)/0.365</f>
        <v>256.54201796414941</v>
      </c>
      <c r="AF37" s="32">
        <f>AVERAGE(V37:X37)/AVERAGE('Presenti equivalenti serviti'!V37:X37)/0.365</f>
        <v>232.5676989718022</v>
      </c>
      <c r="AG37" s="35">
        <f>AC37/'Presenti equivalenti serviti'!AC37/0.365</f>
        <v>221.26645168412091</v>
      </c>
      <c r="AH37" s="32">
        <f>AVERAGE(I37:K37)/AVERAGE(Residenti!E37:G37)/0.365/AVERAGE('%serviti'!E37:G37)</f>
        <v>286.5234635889243</v>
      </c>
      <c r="AI37" s="32">
        <f>AVERAGE(N37:P37)/AVERAGE(Residenti!N37:P37)/0.365/AVERAGE('%serviti'!N37:P37)</f>
        <v>257.5894798246203</v>
      </c>
      <c r="AJ37" s="32">
        <f>AVERAGE(V37:X37)/AVERAGE(Residenti!V37:X37)/0.365/AVERAGE('%serviti'!V37:X37)</f>
        <v>233.06715632866928</v>
      </c>
      <c r="AK37" s="35">
        <f>AVERAGE(AC37)/AVERAGE(Residenti!AC37)/0.365/AVERAGE('%serviti'!AC37)</f>
        <v>221.85588466594146</v>
      </c>
    </row>
    <row r="38" spans="1:37" x14ac:dyDescent="0.2">
      <c r="A38" s="2" t="s">
        <v>4</v>
      </c>
      <c r="B38" s="2" t="str">
        <f t="shared" si="2"/>
        <v>33</v>
      </c>
      <c r="C38" s="2">
        <v>33036</v>
      </c>
      <c r="D38" s="2" t="s">
        <v>40</v>
      </c>
      <c r="E38" s="14">
        <v>427.73572727272705</v>
      </c>
      <c r="F38" s="14">
        <v>429.23090909090917</v>
      </c>
      <c r="G38" s="14">
        <v>430.72609090909083</v>
      </c>
      <c r="H38" s="14">
        <v>432.22127272727249</v>
      </c>
      <c r="I38" s="14">
        <v>433.71645454545461</v>
      </c>
      <c r="J38" s="14">
        <v>435.21163636363622</v>
      </c>
      <c r="K38" s="14">
        <v>436.70681818181788</v>
      </c>
      <c r="L38" s="14">
        <v>432.30599999999998</v>
      </c>
      <c r="M38" s="14">
        <v>432.30599999999998</v>
      </c>
      <c r="N38" s="14">
        <v>431.96</v>
      </c>
      <c r="O38" s="14">
        <v>444.84199999999998</v>
      </c>
      <c r="P38" s="14">
        <v>450.00599999999997</v>
      </c>
      <c r="Q38" s="14">
        <v>440.42</v>
      </c>
      <c r="R38" s="14">
        <v>422.14299999999997</v>
      </c>
      <c r="S38" s="14">
        <v>400.75639875000002</v>
      </c>
      <c r="T38" s="14">
        <v>406.29399999999998</v>
      </c>
      <c r="U38" s="14">
        <v>371.50799999999998</v>
      </c>
      <c r="V38" s="14">
        <v>393.34300000000002</v>
      </c>
      <c r="W38" s="14">
        <v>393.44900000000001</v>
      </c>
      <c r="X38" s="14">
        <v>376.09300000000002</v>
      </c>
      <c r="Y38" s="15">
        <v>363.21499999999997</v>
      </c>
      <c r="Z38" s="15">
        <v>372.64702163208938</v>
      </c>
      <c r="AA38" s="15">
        <v>357.15818235309996</v>
      </c>
      <c r="AB38" s="15">
        <v>342.93569519641574</v>
      </c>
      <c r="AC38" s="15">
        <v>330.06422015179953</v>
      </c>
      <c r="AD38" s="32">
        <f>AVERAGE(E38:G38)/AVERAGE('Presenti equivalenti serviti'!E38:G38)/0.365</f>
        <v>245.00263519467705</v>
      </c>
      <c r="AE38" s="32">
        <f>AVERAGE(N38:P38)/AVERAGE('Presenti equivalenti serviti'!N38:P38)/0.365</f>
        <v>238.55311997538575</v>
      </c>
      <c r="AF38" s="32">
        <f>AVERAGE(V38:X38)/AVERAGE('Presenti equivalenti serviti'!V38:X38)/0.365</f>
        <v>221.63738142807486</v>
      </c>
      <c r="AG38" s="35">
        <f>AC38/'Presenti equivalenti serviti'!AC38/0.365</f>
        <v>215.83089559956528</v>
      </c>
      <c r="AH38" s="32">
        <f>AVERAGE(I38:K38)/AVERAGE(Residenti!E38:G38)/0.365/AVERAGE('%serviti'!E38:G38)</f>
        <v>250.17382164429634</v>
      </c>
      <c r="AI38" s="32">
        <f>AVERAGE(N38:P38)/AVERAGE(Residenti!N38:P38)/0.365/AVERAGE('%serviti'!N38:P38)</f>
        <v>241.83218473581724</v>
      </c>
      <c r="AJ38" s="32">
        <f>AVERAGE(V38:X38)/AVERAGE(Residenti!V38:X38)/0.365/AVERAGE('%serviti'!V38:X38)</f>
        <v>225.56742771946708</v>
      </c>
      <c r="AK38" s="35">
        <f>AVERAGE(AC38)/AVERAGE(Residenti!AC38)/0.365/AVERAGE('%serviti'!AC38)</f>
        <v>220.83112984133069</v>
      </c>
    </row>
    <row r="39" spans="1:37" x14ac:dyDescent="0.2">
      <c r="A39" s="2" t="s">
        <v>4</v>
      </c>
      <c r="B39" s="2" t="str">
        <f t="shared" si="2"/>
        <v>33</v>
      </c>
      <c r="C39" s="2">
        <v>33037</v>
      </c>
      <c r="D39" s="2" t="s">
        <v>41</v>
      </c>
      <c r="E39" s="14">
        <v>382.09563814229239</v>
      </c>
      <c r="F39" s="14">
        <v>378.64</v>
      </c>
      <c r="G39" s="14">
        <v>378.50700000000001</v>
      </c>
      <c r="H39" s="14">
        <v>387.38</v>
      </c>
      <c r="I39" s="14">
        <v>389.678</v>
      </c>
      <c r="J39" s="14">
        <v>435.61099999999999</v>
      </c>
      <c r="K39" s="14">
        <v>420.54899999999998</v>
      </c>
      <c r="L39" s="14">
        <v>360.18400000000003</v>
      </c>
      <c r="M39" s="14">
        <v>378.19319999999999</v>
      </c>
      <c r="N39" s="14">
        <v>377.89</v>
      </c>
      <c r="O39" s="14">
        <v>449.4</v>
      </c>
      <c r="P39" s="14">
        <v>471.31</v>
      </c>
      <c r="Q39" s="14">
        <v>463.3</v>
      </c>
      <c r="R39" s="14">
        <v>475.19400000000002</v>
      </c>
      <c r="S39" s="14">
        <v>444.34517625000001</v>
      </c>
      <c r="T39" s="14">
        <v>443.34899999999999</v>
      </c>
      <c r="U39" s="14">
        <v>434.77699999999999</v>
      </c>
      <c r="V39" s="14">
        <v>461.85399999999998</v>
      </c>
      <c r="W39" s="14">
        <v>443.95699999999999</v>
      </c>
      <c r="X39" s="14">
        <v>440.26900000000001</v>
      </c>
      <c r="Y39" s="15">
        <v>435.45800000000003</v>
      </c>
      <c r="Z39" s="15">
        <v>442.46664103433761</v>
      </c>
      <c r="AA39" s="15">
        <v>451.21639101461761</v>
      </c>
      <c r="AB39" s="15">
        <v>460.77478290543718</v>
      </c>
      <c r="AC39" s="15">
        <v>471.38254019686099</v>
      </c>
      <c r="AD39" s="32">
        <f>AVERAGE(E39:G39)/AVERAGE('Presenti equivalenti serviti'!E39:G39)/0.365</f>
        <v>223.7496522614513</v>
      </c>
      <c r="AE39" s="32">
        <f>AVERAGE(N39:P39)/AVERAGE('Presenti equivalenti serviti'!N39:P39)/0.365</f>
        <v>208.66684668492178</v>
      </c>
      <c r="AF39" s="32">
        <f>AVERAGE(V39:X39)/AVERAGE('Presenti equivalenti serviti'!V39:X39)/0.365</f>
        <v>200.91174475564887</v>
      </c>
      <c r="AG39" s="35">
        <f>AC39/'Presenti equivalenti serviti'!AC39/0.365</f>
        <v>191.34398237734246</v>
      </c>
      <c r="AH39" s="32">
        <f>AVERAGE(I39:K39)/AVERAGE(Residenti!E39:G39)/0.365/AVERAGE('%serviti'!E39:G39)</f>
        <v>245.14078007629814</v>
      </c>
      <c r="AI39" s="32">
        <f>AVERAGE(N39:P39)/AVERAGE(Residenti!N39:P39)/0.365/AVERAGE('%serviti'!N39:P39)</f>
        <v>209.28095198711674</v>
      </c>
      <c r="AJ39" s="32">
        <f>AVERAGE(V39:X39)/AVERAGE(Residenti!V39:X39)/0.365/AVERAGE('%serviti'!V39:X39)</f>
        <v>201.56925403407539</v>
      </c>
      <c r="AK39" s="35">
        <f>AVERAGE(AC39)/AVERAGE(Residenti!AC39)/0.365/AVERAGE('%serviti'!AC39)</f>
        <v>192.69230539029954</v>
      </c>
    </row>
    <row r="40" spans="1:37" x14ac:dyDescent="0.2">
      <c r="A40" s="2" t="s">
        <v>4</v>
      </c>
      <c r="B40" s="2" t="str">
        <f t="shared" si="2"/>
        <v>33</v>
      </c>
      <c r="C40" s="2">
        <v>33038</v>
      </c>
      <c r="D40" s="2" t="s">
        <v>42</v>
      </c>
      <c r="E40" s="14">
        <v>536.17493873517958</v>
      </c>
      <c r="F40" s="14">
        <v>505.24299999999999</v>
      </c>
      <c r="G40" s="14">
        <v>579.71299999999997</v>
      </c>
      <c r="H40" s="14">
        <v>582.34100000000001</v>
      </c>
      <c r="I40" s="14">
        <v>599.10500000000002</v>
      </c>
      <c r="J40" s="14">
        <v>679.18299999999999</v>
      </c>
      <c r="K40" s="14">
        <v>638.21100000000001</v>
      </c>
      <c r="L40" s="14">
        <v>702.07899999999995</v>
      </c>
      <c r="M40" s="14">
        <v>702.07899999999995</v>
      </c>
      <c r="N40" s="14">
        <v>701.51599999999996</v>
      </c>
      <c r="O40" s="14">
        <v>725.70100000000002</v>
      </c>
      <c r="P40" s="14">
        <v>769.51900000000001</v>
      </c>
      <c r="Q40" s="14">
        <v>723.2</v>
      </c>
      <c r="R40" s="14">
        <v>723.61599999999999</v>
      </c>
      <c r="S40" s="14">
        <v>682.64864999999998</v>
      </c>
      <c r="T40" s="14">
        <v>687.54399999999998</v>
      </c>
      <c r="U40" s="14">
        <v>659.31299999999999</v>
      </c>
      <c r="V40" s="14">
        <v>656.79</v>
      </c>
      <c r="W40" s="14">
        <v>682.56299999999999</v>
      </c>
      <c r="X40" s="14">
        <v>664.80100000000004</v>
      </c>
      <c r="Y40" s="15">
        <v>661.230594</v>
      </c>
      <c r="Z40" s="15">
        <v>660.13951796055267</v>
      </c>
      <c r="AA40" s="15">
        <v>652.92408967178596</v>
      </c>
      <c r="AB40" s="15">
        <v>652.68057736111496</v>
      </c>
      <c r="AC40" s="15">
        <v>653.27923908758055</v>
      </c>
      <c r="AD40" s="32">
        <f>AVERAGE(E40:G40)/AVERAGE('Presenti equivalenti serviti'!E40:G40)/0.365</f>
        <v>282.10611154574934</v>
      </c>
      <c r="AE40" s="32">
        <f>AVERAGE(N40:P40)/AVERAGE('Presenti equivalenti serviti'!N40:P40)/0.365</f>
        <v>300.04231453790237</v>
      </c>
      <c r="AF40" s="32">
        <f>AVERAGE(V40:X40)/AVERAGE('Presenti equivalenti serviti'!V40:X40)/0.365</f>
        <v>260.58112906902687</v>
      </c>
      <c r="AG40" s="35">
        <f>AC40/'Presenti equivalenti serviti'!AC40/0.365</f>
        <v>242.64511299391836</v>
      </c>
      <c r="AH40" s="32">
        <f>AVERAGE(I40:K40)/AVERAGE(Residenti!E40:G40)/0.365/AVERAGE('%serviti'!E40:G40)</f>
        <v>336.55898788739978</v>
      </c>
      <c r="AI40" s="32">
        <f>AVERAGE(N40:P40)/AVERAGE(Residenti!N40:P40)/0.365/AVERAGE('%serviti'!N40:P40)</f>
        <v>306.52077900006373</v>
      </c>
      <c r="AJ40" s="32">
        <f>AVERAGE(V40:X40)/AVERAGE(Residenti!V40:X40)/0.365/AVERAGE('%serviti'!V40:X40)</f>
        <v>266.48863882617923</v>
      </c>
      <c r="AK40" s="35">
        <f>AVERAGE(AC40)/AVERAGE(Residenti!AC40)/0.365/AVERAGE('%serviti'!AC40)</f>
        <v>248.55532240149358</v>
      </c>
    </row>
    <row r="41" spans="1:37" x14ac:dyDescent="0.2">
      <c r="A41" s="2" t="s">
        <v>4</v>
      </c>
      <c r="B41" s="2" t="str">
        <f t="shared" si="2"/>
        <v>33</v>
      </c>
      <c r="C41" s="2">
        <v>33039</v>
      </c>
      <c r="D41" s="2" t="s">
        <v>43</v>
      </c>
      <c r="E41" s="14">
        <v>676.37586607142907</v>
      </c>
      <c r="F41" s="14">
        <v>682.24180357142916</v>
      </c>
      <c r="G41" s="14">
        <v>688.10774107142913</v>
      </c>
      <c r="H41" s="14">
        <v>693.9736785714291</v>
      </c>
      <c r="I41" s="14">
        <v>699.83961607142908</v>
      </c>
      <c r="J41" s="14">
        <v>705.70555357142905</v>
      </c>
      <c r="K41" s="14">
        <v>727.18299999999999</v>
      </c>
      <c r="L41" s="14">
        <v>696.82100000000003</v>
      </c>
      <c r="M41" s="14">
        <v>696.82100000000003</v>
      </c>
      <c r="N41" s="14">
        <v>696.26300000000003</v>
      </c>
      <c r="O41" s="14">
        <v>750.07500000000005</v>
      </c>
      <c r="P41" s="14">
        <v>779.899</v>
      </c>
      <c r="Q41" s="14">
        <v>798.81</v>
      </c>
      <c r="R41" s="14">
        <v>772.95299999999997</v>
      </c>
      <c r="S41" s="14">
        <v>750.26335499999993</v>
      </c>
      <c r="T41" s="14">
        <v>777.97900000000004</v>
      </c>
      <c r="U41" s="14">
        <v>728.721</v>
      </c>
      <c r="V41" s="14">
        <v>745.15899999999999</v>
      </c>
      <c r="W41" s="14">
        <v>740.35699999999997</v>
      </c>
      <c r="X41" s="14">
        <v>735.75599999999997</v>
      </c>
      <c r="Y41" s="15">
        <v>722.91600000000005</v>
      </c>
      <c r="Z41" s="15">
        <v>730.45183726794721</v>
      </c>
      <c r="AA41" s="15">
        <v>741.49493396691366</v>
      </c>
      <c r="AB41" s="15">
        <v>758.94668892118818</v>
      </c>
      <c r="AC41" s="15">
        <v>774.19548519006378</v>
      </c>
      <c r="AD41" s="32">
        <f>AVERAGE(E41:G41)/AVERAGE('Presenti equivalenti serviti'!E41:G41)/0.365</f>
        <v>225.00494512216858</v>
      </c>
      <c r="AE41" s="32">
        <f>AVERAGE(N41:P41)/AVERAGE('Presenti equivalenti serviti'!N41:P41)/0.365</f>
        <v>184.95066205538333</v>
      </c>
      <c r="AF41" s="32">
        <f>AVERAGE(V41:X41)/AVERAGE('Presenti equivalenti serviti'!V41:X41)/0.365</f>
        <v>168.9528924353335</v>
      </c>
      <c r="AG41" s="35">
        <f>AC41/'Presenti equivalenti serviti'!AC41/0.365</f>
        <v>159.96292242100824</v>
      </c>
      <c r="AH41" s="32">
        <f>AVERAGE(I41:K41)/AVERAGE(Residenti!E41:G41)/0.365/AVERAGE('%serviti'!E41:G41)</f>
        <v>234.46508642843793</v>
      </c>
      <c r="AI41" s="32">
        <f>AVERAGE(N41:P41)/AVERAGE(Residenti!N41:P41)/0.365/AVERAGE('%serviti'!N41:P41)</f>
        <v>184.95301060646156</v>
      </c>
      <c r="AJ41" s="32">
        <f>AVERAGE(V41:X41)/AVERAGE(Residenti!V41:X41)/0.365/AVERAGE('%serviti'!V41:X41)</f>
        <v>168.9607972447167</v>
      </c>
      <c r="AK41" s="35">
        <f>AVERAGE(AC41)/AVERAGE(Residenti!AC41)/0.365/AVERAGE('%serviti'!AC41)</f>
        <v>159.97725328023824</v>
      </c>
    </row>
    <row r="42" spans="1:37" x14ac:dyDescent="0.2">
      <c r="A42" s="2" t="s">
        <v>4</v>
      </c>
      <c r="B42" s="2" t="str">
        <f t="shared" si="2"/>
        <v>33</v>
      </c>
      <c r="C42" s="2">
        <v>33040</v>
      </c>
      <c r="D42" s="2" t="s">
        <v>44</v>
      </c>
      <c r="E42" s="14">
        <v>395.7423928571427</v>
      </c>
      <c r="F42" s="14">
        <v>398.41878571428543</v>
      </c>
      <c r="G42" s="14">
        <v>401.09517857142816</v>
      </c>
      <c r="H42" s="14">
        <v>403.77157142857089</v>
      </c>
      <c r="I42" s="14">
        <v>406.44796428571453</v>
      </c>
      <c r="J42" s="14">
        <v>409.12435714285726</v>
      </c>
      <c r="K42" s="14">
        <v>443.58600000000001</v>
      </c>
      <c r="L42" s="14">
        <v>376.58100000000002</v>
      </c>
      <c r="M42" s="14">
        <v>376.58100000000002</v>
      </c>
      <c r="N42" s="14">
        <v>376.279</v>
      </c>
      <c r="O42" s="14">
        <v>486.04899999999998</v>
      </c>
      <c r="P42" s="14">
        <v>441.26400000000001</v>
      </c>
      <c r="Q42" s="14">
        <v>468.5</v>
      </c>
      <c r="R42" s="14">
        <v>449.59699999999998</v>
      </c>
      <c r="S42" s="14">
        <v>418.32861750000001</v>
      </c>
      <c r="T42" s="14">
        <v>415.16500000000002</v>
      </c>
      <c r="U42" s="14">
        <v>454.60700000000003</v>
      </c>
      <c r="V42" s="14">
        <v>426.29199999999997</v>
      </c>
      <c r="W42" s="14">
        <v>430.01100000000002</v>
      </c>
      <c r="X42" s="14">
        <v>410.428</v>
      </c>
      <c r="Y42" s="15">
        <v>407.827</v>
      </c>
      <c r="Z42" s="15">
        <v>415.24462719619999</v>
      </c>
      <c r="AA42" s="15">
        <v>415.63545550558297</v>
      </c>
      <c r="AB42" s="15">
        <v>413.00593532657092</v>
      </c>
      <c r="AC42" s="15">
        <v>413.85980380733753</v>
      </c>
      <c r="AD42" s="32">
        <f>AVERAGE(E42:G42)/AVERAGE('Presenti equivalenti serviti'!E42:G42)/0.365</f>
        <v>237.61911350427087</v>
      </c>
      <c r="AE42" s="32">
        <f>AVERAGE(N42:P42)/AVERAGE('Presenti equivalenti serviti'!N42:P42)/0.365</f>
        <v>217.87187429055061</v>
      </c>
      <c r="AF42" s="32">
        <f>AVERAGE(V42:X42)/AVERAGE('Presenti equivalenti serviti'!V42:X42)/0.365</f>
        <v>214.60238239171642</v>
      </c>
      <c r="AG42" s="35">
        <f>AC42/'Presenti equivalenti serviti'!AC42/0.365</f>
        <v>214.50308376469906</v>
      </c>
      <c r="AH42" s="32">
        <f>AVERAGE(I42:K42)/AVERAGE(Residenti!E42:G42)/0.365/AVERAGE('%serviti'!E42:G42)</f>
        <v>252.71210734747291</v>
      </c>
      <c r="AI42" s="32">
        <f>AVERAGE(N42:P42)/AVERAGE(Residenti!N42:P42)/0.365/AVERAGE('%serviti'!N42:P42)</f>
        <v>221.82749958698616</v>
      </c>
      <c r="AJ42" s="32">
        <f>AVERAGE(V42:X42)/AVERAGE(Residenti!V42:X42)/0.365/AVERAGE('%serviti'!V42:X42)</f>
        <v>215.29860668709651</v>
      </c>
      <c r="AK42" s="35">
        <f>AVERAGE(AC42)/AVERAGE(Residenti!AC42)/0.365/AVERAGE('%serviti'!AC42)</f>
        <v>215.32141077953239</v>
      </c>
    </row>
    <row r="43" spans="1:37" x14ac:dyDescent="0.2">
      <c r="A43" s="2" t="s">
        <v>4</v>
      </c>
      <c r="B43" s="2" t="str">
        <f t="shared" si="2"/>
        <v>33</v>
      </c>
      <c r="C43" s="2">
        <v>33041</v>
      </c>
      <c r="D43" s="2" t="s">
        <v>45</v>
      </c>
      <c r="E43" s="14">
        <v>33.046884297520677</v>
      </c>
      <c r="F43" s="14">
        <v>33.297376859504148</v>
      </c>
      <c r="G43" s="14">
        <v>33.547869421487619</v>
      </c>
      <c r="H43" s="14">
        <v>33.798361983471082</v>
      </c>
      <c r="I43" s="14">
        <v>34.048854545454553</v>
      </c>
      <c r="J43" s="14">
        <v>38</v>
      </c>
      <c r="K43" s="14">
        <v>28.1098</v>
      </c>
      <c r="L43" s="14">
        <v>48.2196</v>
      </c>
      <c r="M43" s="14">
        <v>27.711272727272728</v>
      </c>
      <c r="N43" s="14">
        <v>27.689</v>
      </c>
      <c r="O43" s="14">
        <v>52.210999999999999</v>
      </c>
      <c r="P43" s="14">
        <v>45.960999999999999</v>
      </c>
      <c r="Q43" s="14">
        <v>45.79</v>
      </c>
      <c r="R43" s="14">
        <v>45.280999999999999</v>
      </c>
      <c r="S43" s="14">
        <v>41.511071250000001</v>
      </c>
      <c r="T43" s="14">
        <v>40.53</v>
      </c>
      <c r="U43" s="14">
        <v>43.122</v>
      </c>
      <c r="V43" s="14">
        <v>40.456000000000003</v>
      </c>
      <c r="W43" s="14">
        <v>50.354999999999997</v>
      </c>
      <c r="X43" s="14">
        <v>40.314</v>
      </c>
      <c r="Y43" s="15">
        <v>40.347999999999999</v>
      </c>
      <c r="Z43" s="15">
        <v>45.526999263993552</v>
      </c>
      <c r="AA43" s="15">
        <v>47.756497570511172</v>
      </c>
      <c r="AB43" s="15">
        <v>48.350100365793402</v>
      </c>
      <c r="AC43" s="15">
        <v>49.051870345544792</v>
      </c>
      <c r="AD43" s="32">
        <f>AVERAGE(E43:G43)/AVERAGE('Presenti equivalenti serviti'!E43:G43)/0.365</f>
        <v>181.32703167261803</v>
      </c>
      <c r="AE43" s="32">
        <f>AVERAGE(N43:P43)/AVERAGE('Presenti equivalenti serviti'!N43:P43)/0.365</f>
        <v>186.97617752168767</v>
      </c>
      <c r="AF43" s="32">
        <f>AVERAGE(V43:X43)/AVERAGE('Presenti equivalenti serviti'!V43:X43)/0.365</f>
        <v>175.52628429812677</v>
      </c>
      <c r="AG43" s="35">
        <f>AC43/'Presenti equivalenti serviti'!AC43/0.365</f>
        <v>223.96605818821871</v>
      </c>
      <c r="AH43" s="32">
        <f>AVERAGE(I43:K43)/AVERAGE(Residenti!E43:G43)/0.365/AVERAGE('%serviti'!E43:G43)</f>
        <v>181.93454947241213</v>
      </c>
      <c r="AI43" s="32">
        <f>AVERAGE(N43:P43)/AVERAGE(Residenti!N43:P43)/0.365/AVERAGE('%serviti'!N43:P43)</f>
        <v>187.19738382382636</v>
      </c>
      <c r="AJ43" s="32">
        <f>AVERAGE(V43:X43)/AVERAGE(Residenti!V43:X43)/0.365/AVERAGE('%serviti'!V43:X43)</f>
        <v>176.290462762896</v>
      </c>
      <c r="AK43" s="35">
        <f>AVERAGE(AC43)/AVERAGE(Residenti!AC43)/0.365/AVERAGE('%serviti'!AC43)</f>
        <v>227.31947967186494</v>
      </c>
    </row>
    <row r="44" spans="1:37" x14ac:dyDescent="0.2">
      <c r="A44" s="2" t="s">
        <v>4</v>
      </c>
      <c r="B44" s="2" t="str">
        <f t="shared" si="2"/>
        <v>33</v>
      </c>
      <c r="C44" s="2">
        <v>33042</v>
      </c>
      <c r="D44" s="2" t="s">
        <v>46</v>
      </c>
      <c r="E44" s="14">
        <v>211.92135714285729</v>
      </c>
      <c r="F44" s="14">
        <v>213.54542857142863</v>
      </c>
      <c r="G44" s="14">
        <v>215.1695</v>
      </c>
      <c r="H44" s="14">
        <v>216.79357142857137</v>
      </c>
      <c r="I44" s="14">
        <v>218.41764285714319</v>
      </c>
      <c r="J44" s="14">
        <v>220.04171428571456</v>
      </c>
      <c r="K44" s="14">
        <v>213.858</v>
      </c>
      <c r="L44" s="14">
        <v>225.53800000000001</v>
      </c>
      <c r="M44" s="14">
        <v>225.53800000000001</v>
      </c>
      <c r="N44" s="14">
        <v>225.357</v>
      </c>
      <c r="O44" s="14">
        <v>215.45</v>
      </c>
      <c r="P44" s="14">
        <v>245.28800000000001</v>
      </c>
      <c r="Q44" s="14">
        <v>245.58</v>
      </c>
      <c r="R44" s="14">
        <v>233.042</v>
      </c>
      <c r="S44" s="14">
        <v>202.30860375</v>
      </c>
      <c r="T44" s="14">
        <v>185.167</v>
      </c>
      <c r="U44" s="14">
        <v>194.529</v>
      </c>
      <c r="V44" s="14">
        <v>187.87</v>
      </c>
      <c r="W44" s="14">
        <v>197.08</v>
      </c>
      <c r="X44" s="14">
        <v>186.34800000000001</v>
      </c>
      <c r="Y44" s="15">
        <v>186.10499999999999</v>
      </c>
      <c r="Z44" s="15">
        <v>192.84469490945304</v>
      </c>
      <c r="AA44" s="15">
        <v>190.89976835962739</v>
      </c>
      <c r="AB44" s="15">
        <v>186.70730089171366</v>
      </c>
      <c r="AC44" s="15">
        <v>187.32730732280206</v>
      </c>
      <c r="AD44" s="32">
        <f>AVERAGE(E44:G44)/AVERAGE('Presenti equivalenti serviti'!E44:G44)/0.365</f>
        <v>245.38989037433669</v>
      </c>
      <c r="AE44" s="32">
        <f>AVERAGE(N44:P44)/AVERAGE('Presenti equivalenti serviti'!N44:P44)/0.365</f>
        <v>237.7593070338022</v>
      </c>
      <c r="AF44" s="32">
        <f>AVERAGE(V44:X44)/AVERAGE('Presenti equivalenti serviti'!V44:X44)/0.365</f>
        <v>193.33463813502382</v>
      </c>
      <c r="AG44" s="35">
        <f>AC44/'Presenti equivalenti serviti'!AC44/0.365</f>
        <v>180.96755099269907</v>
      </c>
      <c r="AH44" s="32">
        <f>AVERAGE(I44:K44)/AVERAGE(Residenti!E44:G44)/0.365/AVERAGE('%serviti'!E44:G44)</f>
        <v>250.04354259651154</v>
      </c>
      <c r="AI44" s="32">
        <f>AVERAGE(N44:P44)/AVERAGE(Residenti!N44:P44)/0.365/AVERAGE('%serviti'!N44:P44)</f>
        <v>238.10235801544098</v>
      </c>
      <c r="AJ44" s="32">
        <f>AVERAGE(V44:X44)/AVERAGE(Residenti!V44:X44)/0.365/AVERAGE('%serviti'!V44:X44)</f>
        <v>193.42904285562102</v>
      </c>
      <c r="AK44" s="35">
        <f>AVERAGE(AC44)/AVERAGE(Residenti!AC44)/0.365/AVERAGE('%serviti'!AC44)</f>
        <v>181.13952748667836</v>
      </c>
    </row>
    <row r="45" spans="1:37" x14ac:dyDescent="0.2">
      <c r="A45" s="2" t="s">
        <v>4</v>
      </c>
      <c r="B45" s="2" t="str">
        <f t="shared" si="2"/>
        <v>33</v>
      </c>
      <c r="C45" s="2">
        <v>33043</v>
      </c>
      <c r="D45" s="2" t="s">
        <v>47</v>
      </c>
      <c r="E45" s="14">
        <v>111.91271232142672</v>
      </c>
      <c r="F45" s="14">
        <v>118.86941749999859</v>
      </c>
      <c r="G45" s="14">
        <v>125.82612267857044</v>
      </c>
      <c r="H45" s="14">
        <v>132.78282785714231</v>
      </c>
      <c r="I45" s="14">
        <v>139.73953303571417</v>
      </c>
      <c r="J45" s="14">
        <v>146.69623821428419</v>
      </c>
      <c r="K45" s="14">
        <v>132.351</v>
      </c>
      <c r="L45" s="14">
        <v>150.40100000000001</v>
      </c>
      <c r="M45" s="14">
        <v>165.44110000000001</v>
      </c>
      <c r="N45" s="14">
        <v>191.75844000000001</v>
      </c>
      <c r="O45" s="14">
        <v>183.72</v>
      </c>
      <c r="P45" s="14">
        <v>193.596</v>
      </c>
      <c r="Q45" s="14">
        <v>188.32</v>
      </c>
      <c r="R45" s="14">
        <v>201.607</v>
      </c>
      <c r="S45" s="14">
        <v>198.94121999999999</v>
      </c>
      <c r="T45" s="14">
        <v>209.64099999999999</v>
      </c>
      <c r="U45" s="14">
        <v>198.316</v>
      </c>
      <c r="V45" s="14">
        <v>213.80099999999999</v>
      </c>
      <c r="W45" s="14">
        <v>222.678</v>
      </c>
      <c r="X45" s="14">
        <v>221.46899999999999</v>
      </c>
      <c r="Y45" s="15">
        <v>224.05500000000001</v>
      </c>
      <c r="Z45" s="15">
        <v>229.98140029885178</v>
      </c>
      <c r="AA45" s="15">
        <v>243.99459038324159</v>
      </c>
      <c r="AB45" s="15">
        <v>255.60586024916628</v>
      </c>
      <c r="AC45" s="15">
        <v>270.28668533607038</v>
      </c>
      <c r="AD45" s="32">
        <f>AVERAGE(E45:G45)/AVERAGE('Presenti equivalenti serviti'!E45:G45)/0.365</f>
        <v>192.93904563639725</v>
      </c>
      <c r="AE45" s="32">
        <f>AVERAGE(N45:P45)/AVERAGE('Presenti equivalenti serviti'!N45:P45)/0.365</f>
        <v>279.64124772005306</v>
      </c>
      <c r="AF45" s="32">
        <f>AVERAGE(V45:X45)/AVERAGE('Presenti equivalenti serviti'!V45:X45)/0.365</f>
        <v>290.87957934873668</v>
      </c>
      <c r="AG45" s="35">
        <f>AC45/'Presenti equivalenti serviti'!AC45/0.365</f>
        <v>289.93643429836533</v>
      </c>
      <c r="AH45" s="32">
        <f>AVERAGE(I45:K45)/AVERAGE(Residenti!E45:G45)/0.365/AVERAGE('%serviti'!E45:G45)</f>
        <v>238.91051664758095</v>
      </c>
      <c r="AI45" s="32">
        <f>AVERAGE(N45:P45)/AVERAGE(Residenti!N45:P45)/0.365/AVERAGE('%serviti'!N45:P45)</f>
        <v>300.15370880329669</v>
      </c>
      <c r="AJ45" s="32">
        <f>AVERAGE(V45:X45)/AVERAGE(Residenti!V45:X45)/0.365/AVERAGE('%serviti'!V45:X45)</f>
        <v>316.48724941851731</v>
      </c>
      <c r="AK45" s="35">
        <f>AVERAGE(AC45)/AVERAGE(Residenti!AC45)/0.365/AVERAGE('%serviti'!AC45)</f>
        <v>327.51990715577227</v>
      </c>
    </row>
    <row r="46" spans="1:37" x14ac:dyDescent="0.2">
      <c r="A46" s="2" t="s">
        <v>4</v>
      </c>
      <c r="B46" s="2" t="str">
        <f t="shared" si="2"/>
        <v>33</v>
      </c>
      <c r="C46" s="2">
        <v>33044</v>
      </c>
      <c r="D46" s="2" t="s">
        <v>48</v>
      </c>
      <c r="E46" s="14">
        <v>217.52258441558482</v>
      </c>
      <c r="F46" s="14">
        <v>211.71974783549831</v>
      </c>
      <c r="G46" s="14">
        <v>205.9169112554118</v>
      </c>
      <c r="H46" s="14">
        <v>200.1140746753253</v>
      </c>
      <c r="I46" s="14">
        <v>194.31123809523879</v>
      </c>
      <c r="J46" s="14">
        <v>208</v>
      </c>
      <c r="K46" s="14">
        <v>179.36949999999999</v>
      </c>
      <c r="L46" s="14">
        <v>150.739</v>
      </c>
      <c r="M46" s="14">
        <v>150.739</v>
      </c>
      <c r="N46" s="14">
        <v>150.61799999999999</v>
      </c>
      <c r="O46" s="14">
        <v>177.988</v>
      </c>
      <c r="P46" s="14">
        <v>174.374</v>
      </c>
      <c r="Q46" s="14">
        <v>166.84</v>
      </c>
      <c r="R46" s="14">
        <v>185.96299999999999</v>
      </c>
      <c r="S46" s="14">
        <v>171.22234499999999</v>
      </c>
      <c r="T46" s="14">
        <v>167.98500000000001</v>
      </c>
      <c r="U46" s="14">
        <v>172.786</v>
      </c>
      <c r="V46" s="14">
        <v>170.29400000000001</v>
      </c>
      <c r="W46" s="14">
        <v>176.22900000000001</v>
      </c>
      <c r="X46" s="14">
        <v>171.381</v>
      </c>
      <c r="Y46" s="15">
        <v>174.65700000000001</v>
      </c>
      <c r="Z46" s="15">
        <v>172.60912677783571</v>
      </c>
      <c r="AA46" s="15">
        <v>164.21101344321372</v>
      </c>
      <c r="AB46" s="15">
        <v>154.63876588427485</v>
      </c>
      <c r="AC46" s="15">
        <v>145.91664450642514</v>
      </c>
      <c r="AD46" s="32">
        <f>AVERAGE(E46:G46)/AVERAGE('Presenti equivalenti serviti'!E46:G46)/0.365</f>
        <v>249.56361068948343</v>
      </c>
      <c r="AE46" s="32">
        <f>AVERAGE(N46:P46)/AVERAGE('Presenti equivalenti serviti'!N46:P46)/0.365</f>
        <v>205.73844128845892</v>
      </c>
      <c r="AF46" s="32">
        <f>AVERAGE(V46:X46)/AVERAGE('Presenti equivalenti serviti'!V46:X46)/0.365</f>
        <v>232.53652122298399</v>
      </c>
      <c r="AG46" s="35">
        <f>AC46/'Presenti equivalenti serviti'!AC46/0.365</f>
        <v>250.94099621303081</v>
      </c>
      <c r="AH46" s="32">
        <f>AVERAGE(I46:K46)/AVERAGE(Residenti!E46:G46)/0.365/AVERAGE('%serviti'!E46:G46)</f>
        <v>237.00070934507468</v>
      </c>
      <c r="AI46" s="32">
        <f>AVERAGE(N46:P46)/AVERAGE(Residenti!N46:P46)/0.365/AVERAGE('%serviti'!N46:P46)</f>
        <v>215.37533599139056</v>
      </c>
      <c r="AJ46" s="32">
        <f>AVERAGE(V46:X46)/AVERAGE(Residenti!V46:X46)/0.365/AVERAGE('%serviti'!V46:X46)</f>
        <v>243.79722184996302</v>
      </c>
      <c r="AK46" s="35">
        <f>AVERAGE(AC46)/AVERAGE(Residenti!AC46)/0.365/AVERAGE('%serviti'!AC46)</f>
        <v>269.80309298334083</v>
      </c>
    </row>
    <row r="47" spans="1:37" x14ac:dyDescent="0.2">
      <c r="A47" s="2" t="s">
        <v>4</v>
      </c>
      <c r="B47" s="2" t="str">
        <f t="shared" si="2"/>
        <v>33</v>
      </c>
      <c r="C47" s="2">
        <v>33045</v>
      </c>
      <c r="D47" s="2" t="s">
        <v>49</v>
      </c>
      <c r="E47" s="14">
        <v>299.40035909090938</v>
      </c>
      <c r="F47" s="14">
        <v>304.73548636363631</v>
      </c>
      <c r="G47" s="14">
        <v>310.0706136363633</v>
      </c>
      <c r="H47" s="14">
        <v>315.40574090909024</v>
      </c>
      <c r="I47" s="14">
        <v>320.74086818181911</v>
      </c>
      <c r="J47" s="14">
        <v>326.07599545454605</v>
      </c>
      <c r="K47" s="14">
        <v>331.41112272727304</v>
      </c>
      <c r="L47" s="14">
        <v>320.14999999999998</v>
      </c>
      <c r="M47" s="14">
        <v>320.14999999999998</v>
      </c>
      <c r="N47" s="14">
        <v>319.89299999999997</v>
      </c>
      <c r="O47" s="14">
        <v>365.29</v>
      </c>
      <c r="P47" s="14">
        <v>369.80200000000002</v>
      </c>
      <c r="Q47" s="14">
        <v>351.9</v>
      </c>
      <c r="R47" s="14">
        <v>333.44900000000001</v>
      </c>
      <c r="S47" s="14">
        <v>322.2790875</v>
      </c>
      <c r="T47" s="14">
        <v>332.76100000000002</v>
      </c>
      <c r="U47" s="14">
        <v>320.35000000000002</v>
      </c>
      <c r="V47" s="14">
        <v>350.11700000000002</v>
      </c>
      <c r="W47" s="14">
        <v>330.46100000000001</v>
      </c>
      <c r="X47" s="14">
        <v>311.65100000000001</v>
      </c>
      <c r="Y47" s="15">
        <v>322.51103699999999</v>
      </c>
      <c r="Z47" s="15">
        <v>313.97577179559107</v>
      </c>
      <c r="AA47" s="15">
        <v>307.45651824394696</v>
      </c>
      <c r="AB47" s="15">
        <v>302.34112871299743</v>
      </c>
      <c r="AC47" s="15">
        <v>297.49384222871157</v>
      </c>
      <c r="AD47" s="32">
        <f>AVERAGE(E47:G47)/AVERAGE('Presenti equivalenti serviti'!E47:G47)/0.365</f>
        <v>239.09976699393917</v>
      </c>
      <c r="AE47" s="32">
        <f>AVERAGE(N47:P47)/AVERAGE('Presenti equivalenti serviti'!N47:P47)/0.365</f>
        <v>229.7375542979018</v>
      </c>
      <c r="AF47" s="32">
        <f>AVERAGE(V47:X47)/AVERAGE('Presenti equivalenti serviti'!V47:X47)/0.365</f>
        <v>215.45335763594784</v>
      </c>
      <c r="AG47" s="35">
        <f>AC47/'Presenti equivalenti serviti'!AC47/0.365</f>
        <v>206.25773571774002</v>
      </c>
      <c r="AH47" s="32">
        <f>AVERAGE(I47:K47)/AVERAGE(Residenti!E47:G47)/0.365/AVERAGE('%serviti'!E47:G47)</f>
        <v>256.49475691916786</v>
      </c>
      <c r="AI47" s="32">
        <f>AVERAGE(N47:P47)/AVERAGE(Residenti!N47:P47)/0.365/AVERAGE('%serviti'!N47:P47)</f>
        <v>230.48486041251684</v>
      </c>
      <c r="AJ47" s="32">
        <f>AVERAGE(V47:X47)/AVERAGE(Residenti!V47:X47)/0.365/AVERAGE('%serviti'!V47:X47)</f>
        <v>216.33523026829897</v>
      </c>
      <c r="AK47" s="35">
        <f>AVERAGE(AC47)/AVERAGE(Residenti!AC47)/0.365/AVERAGE('%serviti'!AC47)</f>
        <v>207.63215624301344</v>
      </c>
    </row>
    <row r="48" spans="1:37" x14ac:dyDescent="0.2">
      <c r="A48" s="2" t="s">
        <v>4</v>
      </c>
      <c r="B48" s="2" t="str">
        <f t="shared" si="2"/>
        <v>33</v>
      </c>
      <c r="C48" s="2">
        <v>33046</v>
      </c>
      <c r="D48" s="2" t="s">
        <v>50</v>
      </c>
      <c r="E48" s="14">
        <v>97.897611012986857</v>
      </c>
      <c r="F48" s="14">
        <v>97.359789974025688</v>
      </c>
      <c r="G48" s="14">
        <v>96.821968935064746</v>
      </c>
      <c r="H48" s="14">
        <v>96.284147896103789</v>
      </c>
      <c r="I48" s="14">
        <v>95.74632685714262</v>
      </c>
      <c r="J48" s="14">
        <v>93</v>
      </c>
      <c r="K48" s="14">
        <v>81.677880000000002</v>
      </c>
      <c r="L48" s="14">
        <v>70.355759999999989</v>
      </c>
      <c r="M48" s="14">
        <v>84.426911999999987</v>
      </c>
      <c r="N48" s="14">
        <v>84.358999999999995</v>
      </c>
      <c r="O48" s="14">
        <v>115.396</v>
      </c>
      <c r="P48" s="14">
        <v>110.923</v>
      </c>
      <c r="Q48" s="14">
        <v>118.794</v>
      </c>
      <c r="R48" s="14">
        <v>116.373</v>
      </c>
      <c r="S48" s="14">
        <v>109.15770375</v>
      </c>
      <c r="T48" s="14">
        <v>109.276</v>
      </c>
      <c r="U48" s="14">
        <v>108.922</v>
      </c>
      <c r="V48" s="14">
        <v>113.93</v>
      </c>
      <c r="W48" s="14">
        <v>118.873</v>
      </c>
      <c r="X48" s="14">
        <v>109.77200000000001</v>
      </c>
      <c r="Y48" s="15">
        <v>111.217</v>
      </c>
      <c r="Z48" s="15">
        <v>113.53194429109041</v>
      </c>
      <c r="AA48" s="15">
        <v>111.79003736839537</v>
      </c>
      <c r="AB48" s="15">
        <v>108.60741372320609</v>
      </c>
      <c r="AC48" s="15">
        <v>105.43251575037209</v>
      </c>
      <c r="AD48" s="32">
        <f>AVERAGE(E48:G48)/AVERAGE('Presenti equivalenti serviti'!E48:G48)/0.365</f>
        <v>195.98993342437365</v>
      </c>
      <c r="AE48" s="32">
        <f>AVERAGE(N48:P48)/AVERAGE('Presenti equivalenti serviti'!N48:P48)/0.365</f>
        <v>194.85978377915995</v>
      </c>
      <c r="AF48" s="32">
        <f>AVERAGE(V48:X48)/AVERAGE('Presenti equivalenti serviti'!V48:X48)/0.365</f>
        <v>215.58607757637841</v>
      </c>
      <c r="AG48" s="35">
        <f>AC48/'Presenti equivalenti serviti'!AC48/0.365</f>
        <v>233.47971172817844</v>
      </c>
      <c r="AH48" s="32">
        <f>AVERAGE(I48:K48)/AVERAGE(Residenti!E48:G48)/0.365/AVERAGE('%serviti'!E48:G48)</f>
        <v>182.16442954134209</v>
      </c>
      <c r="AI48" s="32">
        <f>AVERAGE(N48:P48)/AVERAGE(Residenti!N48:P48)/0.365/AVERAGE('%serviti'!N48:P48)</f>
        <v>196.05134599379144</v>
      </c>
      <c r="AJ48" s="32">
        <f>AVERAGE(V48:X48)/AVERAGE(Residenti!V48:X48)/0.365/AVERAGE('%serviti'!V48:X48)</f>
        <v>216.86055611446835</v>
      </c>
      <c r="AK48" s="35">
        <f>AVERAGE(AC48)/AVERAGE(Residenti!AC48)/0.365/AVERAGE('%serviti'!AC48)</f>
        <v>235.8204080990495</v>
      </c>
    </row>
    <row r="49" spans="1:37" x14ac:dyDescent="0.2">
      <c r="A49" s="2" t="s">
        <v>4</v>
      </c>
      <c r="B49" s="2" t="str">
        <f t="shared" si="2"/>
        <v>33</v>
      </c>
      <c r="C49" s="2">
        <v>33047</v>
      </c>
      <c r="D49" s="2" t="s">
        <v>51</v>
      </c>
      <c r="E49" s="14">
        <v>9.8045181818181888</v>
      </c>
      <c r="F49" s="14">
        <v>9.6313727272727405</v>
      </c>
      <c r="G49" s="14">
        <v>9.458227272727294</v>
      </c>
      <c r="H49" s="14">
        <v>9.2850818181818475</v>
      </c>
      <c r="I49" s="14">
        <v>9.1119363636363992</v>
      </c>
      <c r="J49" s="14">
        <v>8.9387909090909528</v>
      </c>
      <c r="K49" s="14">
        <v>8.7656454545454476</v>
      </c>
      <c r="L49" s="14">
        <v>7.3</v>
      </c>
      <c r="M49" s="14">
        <v>8.76</v>
      </c>
      <c r="N49" s="14">
        <v>8.7530000000000001</v>
      </c>
      <c r="O49" s="14">
        <v>9.02</v>
      </c>
      <c r="P49" s="14">
        <v>6.5970000000000004</v>
      </c>
      <c r="Q49" s="14">
        <v>8.9570000000000007</v>
      </c>
      <c r="R49" s="14">
        <v>8.8019999999999996</v>
      </c>
      <c r="S49" s="14">
        <v>7.2625387500000009</v>
      </c>
      <c r="T49" s="14">
        <v>6.2110000000000003</v>
      </c>
      <c r="U49" s="14">
        <v>7.2320000000000002</v>
      </c>
      <c r="V49" s="14">
        <v>6.6390000000000002</v>
      </c>
      <c r="W49" s="14">
        <v>7.2140000000000004</v>
      </c>
      <c r="X49" s="14">
        <v>6.68</v>
      </c>
      <c r="Y49" s="15">
        <v>6.2359999999999998</v>
      </c>
      <c r="Z49" s="15">
        <v>6.7146270674769069</v>
      </c>
      <c r="AA49" s="15">
        <v>6.6016377108614028</v>
      </c>
      <c r="AB49" s="15">
        <v>6.5362630713404846</v>
      </c>
      <c r="AC49" s="15">
        <v>6.3608326075549106</v>
      </c>
      <c r="AD49" s="32">
        <f>AVERAGE(E49:G49)/AVERAGE('Presenti equivalenti serviti'!E49:G49)/0.365</f>
        <v>195.82140260683022</v>
      </c>
      <c r="AE49" s="32">
        <f>AVERAGE(N49:P49)/AVERAGE('Presenti equivalenti serviti'!N49:P49)/0.365</f>
        <v>195.42370432884283</v>
      </c>
      <c r="AF49" s="32">
        <f>AVERAGE(V49:X49)/AVERAGE('Presenti equivalenti serviti'!V49:X49)/0.365</f>
        <v>205.78052917584554</v>
      </c>
      <c r="AG49" s="35">
        <f>AC49/'Presenti equivalenti serviti'!AC49/0.365</f>
        <v>211.62809577095882</v>
      </c>
      <c r="AH49" s="32">
        <f>AVERAGE(I49:K49)/AVERAGE(Residenti!E49:G49)/0.365/AVERAGE('%serviti'!E49:G49)</f>
        <v>305.42304851920801</v>
      </c>
      <c r="AI49" s="32">
        <f>AVERAGE(N49:P49)/AVERAGE(Residenti!N49:P49)/0.365/AVERAGE('%serviti'!N49:P49)</f>
        <v>373.43044670219018</v>
      </c>
      <c r="AJ49" s="32">
        <f>AVERAGE(V49:X49)/AVERAGE(Residenti!V49:X49)/0.365/AVERAGE('%serviti'!V49:X49)</f>
        <v>385.5180545541927</v>
      </c>
      <c r="AK49" s="35">
        <f>AVERAGE(AC49)/AVERAGE(Residenti!AC49)/0.365/AVERAGE('%serviti'!AC49)</f>
        <v>667.77148930143846</v>
      </c>
    </row>
    <row r="50" spans="1:37" x14ac:dyDescent="0.2">
      <c r="A50" s="2" t="s">
        <v>4</v>
      </c>
      <c r="B50" s="2" t="str">
        <f t="shared" si="2"/>
        <v>33</v>
      </c>
      <c r="C50" s="2">
        <v>33048</v>
      </c>
      <c r="D50" s="2" t="s">
        <v>52</v>
      </c>
      <c r="E50" s="14">
        <v>155.09240535714383</v>
      </c>
      <c r="F50" s="14">
        <v>158.72416785714404</v>
      </c>
      <c r="G50" s="14">
        <v>162.35593035714328</v>
      </c>
      <c r="H50" s="14">
        <v>165.98769285714346</v>
      </c>
      <c r="I50" s="14">
        <v>169.61945535714366</v>
      </c>
      <c r="J50" s="14">
        <v>173.25121785714384</v>
      </c>
      <c r="K50" s="14">
        <v>151.321</v>
      </c>
      <c r="L50" s="14">
        <v>184.952</v>
      </c>
      <c r="M50" s="14">
        <v>184.952</v>
      </c>
      <c r="N50" s="14">
        <v>194.04420000000002</v>
      </c>
      <c r="O50" s="14">
        <v>193.298</v>
      </c>
      <c r="P50" s="14">
        <v>200.036</v>
      </c>
      <c r="Q50" s="14">
        <v>198.25</v>
      </c>
      <c r="R50" s="14">
        <v>201.92400000000001</v>
      </c>
      <c r="S50" s="14">
        <v>190.43399249999999</v>
      </c>
      <c r="T50" s="14">
        <v>191.738</v>
      </c>
      <c r="U50" s="14">
        <v>191.31299999999999</v>
      </c>
      <c r="V50" s="14">
        <v>193.76499999999999</v>
      </c>
      <c r="W50" s="14">
        <v>200.40199999999999</v>
      </c>
      <c r="X50" s="14">
        <v>196.767</v>
      </c>
      <c r="Y50" s="15">
        <v>191.166</v>
      </c>
      <c r="Z50" s="15">
        <v>193.33632990310304</v>
      </c>
      <c r="AA50" s="15">
        <v>186.67557357825143</v>
      </c>
      <c r="AB50" s="15">
        <v>179.83820139990041</v>
      </c>
      <c r="AC50" s="15">
        <v>173.15513533392092</v>
      </c>
      <c r="AD50" s="32">
        <f>AVERAGE(E50:G50)/AVERAGE('Presenti equivalenti serviti'!E50:G50)/0.365</f>
        <v>166.02300298360115</v>
      </c>
      <c r="AE50" s="32">
        <f>AVERAGE(N50:P50)/AVERAGE('Presenti equivalenti serviti'!N50:P50)/0.365</f>
        <v>198.6984411294921</v>
      </c>
      <c r="AF50" s="32">
        <f>AVERAGE(V50:X50)/AVERAGE('Presenti equivalenti serviti'!V50:X50)/0.365</f>
        <v>211.30846341830031</v>
      </c>
      <c r="AG50" s="35">
        <f>AC50/'Presenti equivalenti serviti'!AC50/0.365</f>
        <v>218.83092344143964</v>
      </c>
      <c r="AH50" s="32">
        <f>AVERAGE(I50:K50)/AVERAGE(Residenti!E50:G50)/0.365/AVERAGE('%serviti'!E50:G50)</f>
        <v>176.60963648596305</v>
      </c>
      <c r="AI50" s="32">
        <f>AVERAGE(N50:P50)/AVERAGE(Residenti!N50:P50)/0.365/AVERAGE('%serviti'!N50:P50)</f>
        <v>205.36102196205044</v>
      </c>
      <c r="AJ50" s="32">
        <f>AVERAGE(V50:X50)/AVERAGE(Residenti!V50:X50)/0.365/AVERAGE('%serviti'!V50:X50)</f>
        <v>220.25599227063586</v>
      </c>
      <c r="AK50" s="35">
        <f>AVERAGE(AC50)/AVERAGE(Residenti!AC50)/0.365/AVERAGE('%serviti'!AC50)</f>
        <v>230.91091234732465</v>
      </c>
    </row>
    <row r="51" spans="1:37" x14ac:dyDescent="0.2">
      <c r="A51" s="2" t="s">
        <v>4</v>
      </c>
      <c r="B51" s="2" t="str">
        <f t="shared" si="2"/>
        <v>33</v>
      </c>
      <c r="C51" s="2">
        <v>33049</v>
      </c>
      <c r="D51" s="3" t="s">
        <v>379</v>
      </c>
      <c r="E51" s="14">
        <v>297.75708250000002</v>
      </c>
      <c r="F51" s="14">
        <v>290.7270307142843</v>
      </c>
      <c r="G51" s="14">
        <v>283.69697892857039</v>
      </c>
      <c r="H51" s="14">
        <v>276.66692714285654</v>
      </c>
      <c r="I51" s="14">
        <v>269.63687535714263</v>
      </c>
      <c r="J51" s="14">
        <v>262.60682357142866</v>
      </c>
      <c r="K51" s="14">
        <v>241.21299999999999</v>
      </c>
      <c r="L51" s="14">
        <v>202.97879999999998</v>
      </c>
      <c r="M51" s="14">
        <v>215.98728</v>
      </c>
      <c r="N51" s="14">
        <v>240.63396</v>
      </c>
      <c r="O51" s="14">
        <v>257.464</v>
      </c>
      <c r="P51" s="14">
        <v>247.55</v>
      </c>
      <c r="Q51" s="14">
        <v>260.7</v>
      </c>
      <c r="R51" s="14">
        <v>255.88399999999999</v>
      </c>
      <c r="S51" s="14">
        <v>232.13953125</v>
      </c>
      <c r="T51" s="14">
        <v>223.99100000000001</v>
      </c>
      <c r="U51" s="14">
        <v>228.25200000000001</v>
      </c>
      <c r="V51" s="14">
        <v>252.05500000000001</v>
      </c>
      <c r="W51" s="14">
        <v>271.83100000000002</v>
      </c>
      <c r="X51" s="14">
        <v>231.86799999999999</v>
      </c>
      <c r="Y51" s="15">
        <v>224.697</v>
      </c>
      <c r="Z51" s="15">
        <v>237.51798929646748</v>
      </c>
      <c r="AA51" s="15">
        <v>226.64610439554997</v>
      </c>
      <c r="AB51" s="15">
        <v>215.20818358337758</v>
      </c>
      <c r="AC51" s="15">
        <v>203.25506945482886</v>
      </c>
      <c r="AD51" s="32">
        <f>AVERAGE(E51:G51)/AVERAGE('Presenti equivalenti serviti'!E51:G51)/0.365</f>
        <v>229.05612901417962</v>
      </c>
      <c r="AE51" s="32">
        <f>AVERAGE(N51:P51)/AVERAGE('Presenti equivalenti serviti'!N51:P51)/0.365</f>
        <v>207.18629086045439</v>
      </c>
      <c r="AF51" s="32">
        <f>AVERAGE(V51:X51)/AVERAGE('Presenti equivalenti serviti'!V51:X51)/0.365</f>
        <v>224.19600918327183</v>
      </c>
      <c r="AG51" s="35">
        <f>AC51/'Presenti equivalenti serviti'!AC51/0.365</f>
        <v>233.4094863332131</v>
      </c>
      <c r="AH51" s="32">
        <f>AVERAGE(I51:K51)/AVERAGE(Residenti!E51:G51)/0.365/AVERAGE('%serviti'!E51:G51)</f>
        <v>220.40681563482849</v>
      </c>
      <c r="AI51" s="32">
        <f>AVERAGE(N51:P51)/AVERAGE(Residenti!N51:P51)/0.365/AVERAGE('%serviti'!N51:P51)</f>
        <v>225.94337335879777</v>
      </c>
      <c r="AJ51" s="32">
        <f>AVERAGE(V51:X51)/AVERAGE(Residenti!V51:X51)/0.365/AVERAGE('%serviti'!V51:X51)</f>
        <v>246.45987343519505</v>
      </c>
      <c r="AK51" s="35">
        <f>AVERAGE(AC51)/AVERAGE(Residenti!AC51)/0.365/AVERAGE('%serviti'!AC51)</f>
        <v>270.49322337152074</v>
      </c>
    </row>
    <row r="52" spans="1:37" x14ac:dyDescent="0.2">
      <c r="A52" s="2" t="s">
        <v>53</v>
      </c>
      <c r="B52" s="2" t="str">
        <f t="shared" ref="B52:B71" si="3">LEFT(C52,2)</f>
        <v>34</v>
      </c>
      <c r="C52" s="2">
        <v>34001</v>
      </c>
      <c r="D52" s="2" t="s">
        <v>54</v>
      </c>
      <c r="E52" s="14">
        <v>136.16982000000002</v>
      </c>
      <c r="F52" s="14">
        <v>135.16533999999999</v>
      </c>
      <c r="G52" s="14">
        <v>136.16982000000002</v>
      </c>
      <c r="H52" s="14">
        <v>137.95904999999999</v>
      </c>
      <c r="I52" s="14">
        <v>139.21465000000001</v>
      </c>
      <c r="J52" s="14">
        <v>140.97248999999999</v>
      </c>
      <c r="K52" s="14">
        <v>141.72585000000001</v>
      </c>
      <c r="L52" s="14">
        <v>141.34917000000002</v>
      </c>
      <c r="M52" s="14">
        <v>140.28191000000001</v>
      </c>
      <c r="N52" s="14">
        <v>139.84299999999999</v>
      </c>
      <c r="O52" s="14">
        <v>146.95599999999999</v>
      </c>
      <c r="P52" s="14">
        <v>148.553</v>
      </c>
      <c r="Q52" s="14">
        <v>144.3065</v>
      </c>
      <c r="R52" s="14">
        <v>140.06</v>
      </c>
      <c r="S52" s="14">
        <v>133.648</v>
      </c>
      <c r="T52" s="14">
        <v>129.63855999999998</v>
      </c>
      <c r="U52" s="14">
        <v>38.579000000000001</v>
      </c>
      <c r="V52" s="14">
        <v>173.50293794953066</v>
      </c>
      <c r="W52" s="14">
        <v>133.66809828352359</v>
      </c>
      <c r="X52" s="14">
        <v>141.96100000000001</v>
      </c>
      <c r="Y52" s="15">
        <v>84.39</v>
      </c>
      <c r="Z52" s="15">
        <v>118.32110577024068</v>
      </c>
      <c r="AA52" s="15">
        <v>117.0938674205844</v>
      </c>
      <c r="AB52" s="15">
        <v>117.07128718988463</v>
      </c>
      <c r="AC52" s="15">
        <v>116.61827688827206</v>
      </c>
      <c r="AD52" s="32">
        <f>AVERAGE(E52:G52)/AVERAGE('Presenti equivalenti serviti'!E52:G52)/0.365</f>
        <v>188.46271005614122</v>
      </c>
      <c r="AE52" s="32">
        <f>AVERAGE(N52:P52)/AVERAGE('Presenti equivalenti serviti'!N52:P52)/0.365</f>
        <v>188.46657902061753</v>
      </c>
      <c r="AF52" s="32">
        <f>AVERAGE(V52:X52)/AVERAGE('Presenti equivalenti serviti'!V52:X52)/0.365</f>
        <v>197.06467560742945</v>
      </c>
      <c r="AG52" s="35">
        <f>AC52/'Presenti equivalenti serviti'!AC52/0.365</f>
        <v>153.15802900067303</v>
      </c>
      <c r="AH52" s="32">
        <f>AVERAGE(I52:K52)/AVERAGE(Residenti!E52:G52)/0.365/AVERAGE('%serviti'!E52:G52)</f>
        <v>209.64630621637477</v>
      </c>
      <c r="AI52" s="32">
        <f>AVERAGE(N52:P52)/AVERAGE(Residenti!N52:P52)/0.365/AVERAGE('%serviti'!N52:P52)</f>
        <v>206.58526060061658</v>
      </c>
      <c r="AJ52" s="32">
        <f>AVERAGE(V52:X52)/AVERAGE(Residenti!V52:X52)/0.365/AVERAGE('%serviti'!V52:X52)</f>
        <v>216.2311339073309</v>
      </c>
      <c r="AK52" s="35">
        <f>AVERAGE(AC52)/AVERAGE(Residenti!AC52)/0.365/AVERAGE('%serviti'!AC52)</f>
        <v>170.43316902458005</v>
      </c>
    </row>
    <row r="53" spans="1:37" x14ac:dyDescent="0.2">
      <c r="A53" s="2" t="s">
        <v>53</v>
      </c>
      <c r="B53" s="2" t="str">
        <f t="shared" si="3"/>
        <v>34</v>
      </c>
      <c r="C53" s="2">
        <v>34002</v>
      </c>
      <c r="D53" s="2" t="s">
        <v>55</v>
      </c>
      <c r="E53" s="14">
        <v>325</v>
      </c>
      <c r="F53" s="14">
        <v>320</v>
      </c>
      <c r="G53" s="14">
        <v>315</v>
      </c>
      <c r="H53" s="14">
        <v>310</v>
      </c>
      <c r="I53" s="14">
        <v>259.97756521739063</v>
      </c>
      <c r="J53" s="14">
        <v>287</v>
      </c>
      <c r="K53" s="14">
        <v>301</v>
      </c>
      <c r="L53" s="14">
        <v>312.73573291925339</v>
      </c>
      <c r="M53" s="14">
        <v>224.94800000000001</v>
      </c>
      <c r="N53" s="14">
        <v>220.38200000000001</v>
      </c>
      <c r="O53" s="14">
        <v>200.113</v>
      </c>
      <c r="P53" s="14">
        <v>203.32</v>
      </c>
      <c r="Q53" s="14">
        <v>201.77</v>
      </c>
      <c r="R53" s="14">
        <v>200.22</v>
      </c>
      <c r="S53" s="14">
        <v>210.55199999999999</v>
      </c>
      <c r="T53" s="14">
        <v>204.23544000000001</v>
      </c>
      <c r="U53" s="14">
        <v>138.626</v>
      </c>
      <c r="V53" s="14">
        <v>182.2503108618798</v>
      </c>
      <c r="W53" s="14">
        <v>215.58780831227674</v>
      </c>
      <c r="X53" s="14">
        <v>202.64300000000003</v>
      </c>
      <c r="Y53" s="15">
        <v>203.14599999999999</v>
      </c>
      <c r="Z53" s="15">
        <v>203.37080081230636</v>
      </c>
      <c r="AA53" s="15">
        <v>193.50307342962913</v>
      </c>
      <c r="AB53" s="15">
        <v>183.41406628992195</v>
      </c>
      <c r="AC53" s="15">
        <v>173.32264713427097</v>
      </c>
      <c r="AD53" s="32">
        <f>AVERAGE(E53:G53)/AVERAGE('Presenti equivalenti serviti'!E53:G53)/0.365</f>
        <v>309.40488855985234</v>
      </c>
      <c r="AE53" s="32">
        <f>AVERAGE(N53:P53)/AVERAGE('Presenti equivalenti serviti'!N53:P53)/0.365</f>
        <v>228.31394397206429</v>
      </c>
      <c r="AF53" s="32">
        <f>AVERAGE(V53:X53)/AVERAGE('Presenti equivalenti serviti'!V53:X53)/0.365</f>
        <v>238.5501145591399</v>
      </c>
      <c r="AG53" s="35">
        <f>AC53/'Presenti equivalenti serviti'!AC53/0.365</f>
        <v>263.09081876807807</v>
      </c>
      <c r="AH53" s="32">
        <f>AVERAGE(I53:K53)/AVERAGE(Residenti!E53:G53)/0.365/AVERAGE('%serviti'!E53:G53)</f>
        <v>284.77183592281312</v>
      </c>
      <c r="AI53" s="32">
        <f>AVERAGE(N53:P53)/AVERAGE(Residenti!N53:P53)/0.365/AVERAGE('%serviti'!N53:P53)</f>
        <v>240.76838563160777</v>
      </c>
      <c r="AJ53" s="32">
        <f>AVERAGE(V53:X53)/AVERAGE(Residenti!V53:X53)/0.365/AVERAGE('%serviti'!V53:X53)</f>
        <v>254.76236319320833</v>
      </c>
      <c r="AK53" s="35">
        <f>AVERAGE(AC53)/AVERAGE(Residenti!AC53)/0.365/AVERAGE('%serviti'!AC53)</f>
        <v>289.42665559755483</v>
      </c>
    </row>
    <row r="54" spans="1:37" x14ac:dyDescent="0.2">
      <c r="A54" s="2" t="s">
        <v>53</v>
      </c>
      <c r="B54" s="2" t="str">
        <f t="shared" si="3"/>
        <v>34</v>
      </c>
      <c r="C54" s="2">
        <v>34003</v>
      </c>
      <c r="D54" s="2" t="s">
        <v>56</v>
      </c>
      <c r="E54" s="14">
        <v>285.38391020548715</v>
      </c>
      <c r="F54" s="14">
        <v>280.98402602740379</v>
      </c>
      <c r="G54" s="14">
        <v>276.58414184932036</v>
      </c>
      <c r="H54" s="14">
        <v>272.18425767123699</v>
      </c>
      <c r="I54" s="14">
        <v>257.53800000000001</v>
      </c>
      <c r="J54" s="14">
        <v>302.03050999999999</v>
      </c>
      <c r="K54" s="14">
        <v>240.31800000000001</v>
      </c>
      <c r="L54" s="14">
        <v>254.58472095890531</v>
      </c>
      <c r="M54" s="14">
        <v>229.59200000000001</v>
      </c>
      <c r="N54" s="14">
        <v>242.565</v>
      </c>
      <c r="O54" s="14">
        <v>242.785</v>
      </c>
      <c r="P54" s="14">
        <v>249.66499999999999</v>
      </c>
      <c r="Q54" s="14">
        <v>236.6925</v>
      </c>
      <c r="R54" s="14">
        <v>223.72</v>
      </c>
      <c r="S54" s="14">
        <v>234.04599999999999</v>
      </c>
      <c r="T54" s="14">
        <v>227.02462</v>
      </c>
      <c r="U54" s="14">
        <v>141.74100000000001</v>
      </c>
      <c r="V54" s="14">
        <v>285.77426551261732</v>
      </c>
      <c r="W54" s="14">
        <v>274.46759989544307</v>
      </c>
      <c r="X54" s="14">
        <v>198.47700000000003</v>
      </c>
      <c r="Y54" s="15">
        <v>192.095</v>
      </c>
      <c r="Z54" s="15">
        <v>219.07954171789174</v>
      </c>
      <c r="AA54" s="15">
        <v>214.22606169362479</v>
      </c>
      <c r="AB54" s="15">
        <v>208.42569867290419</v>
      </c>
      <c r="AC54" s="15">
        <v>203.16280240517176</v>
      </c>
      <c r="AD54" s="32">
        <f>AVERAGE(E54:G54)/AVERAGE('Presenti equivalenti serviti'!E54:G54)/0.365</f>
        <v>196.23694298459054</v>
      </c>
      <c r="AE54" s="32">
        <f>AVERAGE(N54:P54)/AVERAGE('Presenti equivalenti serviti'!N54:P54)/0.365</f>
        <v>181.31639626307918</v>
      </c>
      <c r="AF54" s="32">
        <f>AVERAGE(V54:X54)/AVERAGE('Presenti equivalenti serviti'!V54:X54)/0.365</f>
        <v>197.71309105640924</v>
      </c>
      <c r="AG54" s="35">
        <f>AC54/'Presenti equivalenti serviti'!AC54/0.365</f>
        <v>179.50253267113649</v>
      </c>
      <c r="AH54" s="32">
        <f>AVERAGE(I54:K54)/AVERAGE(Residenti!E54:G54)/0.365/AVERAGE('%serviti'!E54:G54)</f>
        <v>200.73946146042138</v>
      </c>
      <c r="AI54" s="32">
        <f>AVERAGE(N54:P54)/AVERAGE(Residenti!N54:P54)/0.365/AVERAGE('%serviti'!N54:P54)</f>
        <v>197.39658924669041</v>
      </c>
      <c r="AJ54" s="32">
        <f>AVERAGE(V54:X54)/AVERAGE(Residenti!V54:X54)/0.365/AVERAGE('%serviti'!V54:X54)</f>
        <v>220.89187914097872</v>
      </c>
      <c r="AK54" s="35">
        <f>AVERAGE(AC54)/AVERAGE(Residenti!AC54)/0.365/AVERAGE('%serviti'!AC54)</f>
        <v>227.90352826867542</v>
      </c>
    </row>
    <row r="55" spans="1:37" x14ac:dyDescent="0.2">
      <c r="A55" s="2" t="s">
        <v>3</v>
      </c>
      <c r="B55" s="2" t="str">
        <f t="shared" si="3"/>
        <v>34</v>
      </c>
      <c r="C55" s="2">
        <v>34004</v>
      </c>
      <c r="D55" s="2" t="s">
        <v>57</v>
      </c>
      <c r="E55" s="14">
        <v>264.85540753424539</v>
      </c>
      <c r="F55" s="14">
        <v>259.89378767123259</v>
      </c>
      <c r="G55" s="14">
        <v>254.93216780821979</v>
      </c>
      <c r="H55" s="14">
        <v>249.97054794520511</v>
      </c>
      <c r="I55" s="14">
        <v>231.696</v>
      </c>
      <c r="J55" s="14">
        <v>249.77099999999999</v>
      </c>
      <c r="K55" s="14">
        <v>249.77099999999999</v>
      </c>
      <c r="L55" s="14">
        <v>230.12406849315016</v>
      </c>
      <c r="M55" s="14">
        <v>214.214</v>
      </c>
      <c r="N55" s="14">
        <v>218.68799999999999</v>
      </c>
      <c r="O55" s="14">
        <v>218.54300000000001</v>
      </c>
      <c r="P55" s="14">
        <v>212.53200000000001</v>
      </c>
      <c r="Q55" s="14">
        <v>204.465</v>
      </c>
      <c r="R55" s="14">
        <v>194.58</v>
      </c>
      <c r="S55" s="14">
        <v>195.602</v>
      </c>
      <c r="T55" s="14">
        <v>189.73393999999999</v>
      </c>
      <c r="U55" s="14">
        <v>175.99700000000001</v>
      </c>
      <c r="V55" s="14">
        <v>190.06200000000001</v>
      </c>
      <c r="W55" s="14">
        <v>204.12700000000001</v>
      </c>
      <c r="X55" s="14">
        <v>240.72200000000001</v>
      </c>
      <c r="Y55" s="15">
        <v>204.06243936031561</v>
      </c>
      <c r="Z55" s="15">
        <v>205.85622838429276</v>
      </c>
      <c r="AA55" s="15">
        <v>196.65051219597521</v>
      </c>
      <c r="AB55" s="15">
        <v>184.22335465851191</v>
      </c>
      <c r="AC55" s="15">
        <v>175.09482060973446</v>
      </c>
      <c r="AD55" s="32">
        <f>AVERAGE(E55:G55)/AVERAGE('Presenti equivalenti serviti'!E55:G55)/0.365</f>
        <v>262.14312225857543</v>
      </c>
      <c r="AE55" s="32">
        <f>AVERAGE(N55:P55)/AVERAGE('Presenti equivalenti serviti'!N55:P55)/0.365</f>
        <v>243.02356072268913</v>
      </c>
      <c r="AF55" s="32">
        <f>AVERAGE(V55:X55)/AVERAGE('Presenti equivalenti serviti'!V55:X55)/0.365</f>
        <v>260.35155554349689</v>
      </c>
      <c r="AG55" s="35">
        <f>AC55/'Presenti equivalenti serviti'!AC55/0.365</f>
        <v>269.26528537471438</v>
      </c>
      <c r="AH55" s="32">
        <f>AVERAGE(I55:K55)/AVERAGE(Residenti!E55:G55)/0.365/AVERAGE('%serviti'!E55:G55)</f>
        <v>278.97285745205659</v>
      </c>
      <c r="AI55" s="32">
        <f>AVERAGE(N55:P55)/AVERAGE(Residenti!N55:P55)/0.365/AVERAGE('%serviti'!N55:P55)</f>
        <v>275.65582851828799</v>
      </c>
      <c r="AJ55" s="32">
        <f>AVERAGE(V55:X55)/AVERAGE(Residenti!V55:X55)/0.365/AVERAGE('%serviti'!V55:X55)</f>
        <v>293.61368830330019</v>
      </c>
      <c r="AK55" s="35">
        <f>AVERAGE(AC55)/AVERAGE(Residenti!AC55)/0.365/AVERAGE('%serviti'!AC55)</f>
        <v>318.95863189820824</v>
      </c>
    </row>
    <row r="56" spans="1:37" x14ac:dyDescent="0.2">
      <c r="A56" s="2" t="s">
        <v>53</v>
      </c>
      <c r="B56" s="2" t="str">
        <f t="shared" si="3"/>
        <v>34</v>
      </c>
      <c r="C56" s="2">
        <v>34005</v>
      </c>
      <c r="D56" s="2" t="s">
        <v>58</v>
      </c>
      <c r="E56" s="14">
        <v>89.59091304347757</v>
      </c>
      <c r="F56" s="14">
        <v>87.246944099378766</v>
      </c>
      <c r="G56" s="14">
        <v>84.902975155279037</v>
      </c>
      <c r="H56" s="14">
        <v>82.559006211180247</v>
      </c>
      <c r="I56" s="14">
        <v>73.183130434782242</v>
      </c>
      <c r="J56" s="14">
        <v>74</v>
      </c>
      <c r="K56" s="14">
        <v>82</v>
      </c>
      <c r="L56" s="14">
        <v>80.215037267080504</v>
      </c>
      <c r="M56" s="14">
        <v>68.72</v>
      </c>
      <c r="N56" s="14">
        <v>68.5</v>
      </c>
      <c r="O56" s="14">
        <v>63.360999999999997</v>
      </c>
      <c r="P56" s="14">
        <v>66.11</v>
      </c>
      <c r="Q56" s="14">
        <v>67.834999999999994</v>
      </c>
      <c r="R56" s="14">
        <v>69.56</v>
      </c>
      <c r="S56" s="14">
        <v>65.826999999999998</v>
      </c>
      <c r="T56" s="14">
        <v>63.852189999999993</v>
      </c>
      <c r="U56" s="14">
        <v>38.042000000000002</v>
      </c>
      <c r="V56" s="14">
        <v>63.237888577349743</v>
      </c>
      <c r="W56" s="14">
        <v>94.71966472074584</v>
      </c>
      <c r="X56" s="14">
        <v>61.536999999999999</v>
      </c>
      <c r="Y56" s="15">
        <v>53.892000000000003</v>
      </c>
      <c r="Z56" s="15">
        <v>66.980626477121049</v>
      </c>
      <c r="AA56" s="15">
        <v>63.218009656349999</v>
      </c>
      <c r="AB56" s="15">
        <v>59.885275229774408</v>
      </c>
      <c r="AC56" s="15">
        <v>56.024330336869511</v>
      </c>
      <c r="AD56" s="32">
        <f>AVERAGE(E56:G56)/AVERAGE('Presenti equivalenti serviti'!E56:G56)/0.365</f>
        <v>232.3047134726034</v>
      </c>
      <c r="AE56" s="32">
        <f>AVERAGE(N56:P56)/AVERAGE('Presenti equivalenti serviti'!N56:P56)/0.365</f>
        <v>198.46620493937417</v>
      </c>
      <c r="AF56" s="32">
        <f>AVERAGE(V56:X56)/AVERAGE('Presenti equivalenti serviti'!V56:X56)/0.365</f>
        <v>241.963505016314</v>
      </c>
      <c r="AG56" s="35">
        <f>AC56/'Presenti equivalenti serviti'!AC56/0.365</f>
        <v>248.80760936782545</v>
      </c>
      <c r="AH56" s="32">
        <f>AVERAGE(I56:K56)/AVERAGE(Residenti!E56:G56)/0.365/AVERAGE('%serviti'!E56:G56)</f>
        <v>224.57045332351726</v>
      </c>
      <c r="AI56" s="32">
        <f>AVERAGE(N56:P56)/AVERAGE(Residenti!N56:P56)/0.365/AVERAGE('%serviti'!N56:P56)</f>
        <v>225.71215204738365</v>
      </c>
      <c r="AJ56" s="32">
        <f>AVERAGE(V56:X56)/AVERAGE(Residenti!V56:X56)/0.365/AVERAGE('%serviti'!V56:X56)</f>
        <v>276.23102459473017</v>
      </c>
      <c r="AK56" s="35">
        <f>AVERAGE(AC56)/AVERAGE(Residenti!AC56)/0.365/AVERAGE('%serviti'!AC56)</f>
        <v>307.22579871748167</v>
      </c>
    </row>
    <row r="57" spans="1:37" x14ac:dyDescent="0.2">
      <c r="A57" s="2" t="s">
        <v>53</v>
      </c>
      <c r="B57" s="2" t="str">
        <f t="shared" si="3"/>
        <v>34</v>
      </c>
      <c r="C57" s="2">
        <v>34006</v>
      </c>
      <c r="D57" s="2" t="s">
        <v>59</v>
      </c>
      <c r="E57" s="14">
        <v>720</v>
      </c>
      <c r="F57" s="14">
        <v>720</v>
      </c>
      <c r="G57" s="14">
        <v>712.64410958904773</v>
      </c>
      <c r="H57" s="14">
        <v>691.32960273972901</v>
      </c>
      <c r="I57" s="14">
        <v>678.96799999999996</v>
      </c>
      <c r="J57" s="14">
        <v>700.05899999999997</v>
      </c>
      <c r="K57" s="14">
        <v>601.42399999999998</v>
      </c>
      <c r="L57" s="14">
        <v>606.07157534246892</v>
      </c>
      <c r="M57" s="14">
        <v>511.56</v>
      </c>
      <c r="N57" s="14">
        <v>550.71199999999999</v>
      </c>
      <c r="O57" s="14">
        <v>546.16999999999996</v>
      </c>
      <c r="P57" s="14">
        <v>568.35</v>
      </c>
      <c r="Q57" s="14">
        <v>542.20500000000004</v>
      </c>
      <c r="R57" s="14">
        <v>516.05999999999995</v>
      </c>
      <c r="S57" s="14">
        <v>519.18399999999997</v>
      </c>
      <c r="T57" s="14">
        <v>503.60847999999999</v>
      </c>
      <c r="U57" s="14">
        <v>123.76300000000001</v>
      </c>
      <c r="V57" s="14">
        <v>571.62878215287094</v>
      </c>
      <c r="W57" s="14">
        <v>438.39844820074933</v>
      </c>
      <c r="X57" s="14">
        <v>487.11099999999999</v>
      </c>
      <c r="Y57" s="15">
        <v>509.12299999999999</v>
      </c>
      <c r="Z57" s="15">
        <v>466.22260498329456</v>
      </c>
      <c r="AA57" s="15">
        <v>447.42941168568831</v>
      </c>
      <c r="AB57" s="15">
        <v>433.08513652898159</v>
      </c>
      <c r="AC57" s="15">
        <v>419.18663885916874</v>
      </c>
      <c r="AD57" s="32">
        <f>AVERAGE(E57:G57)/AVERAGE('Presenti equivalenti serviti'!E57:G57)/0.365</f>
        <v>273.64847796945463</v>
      </c>
      <c r="AE57" s="32">
        <f>AVERAGE(N57:P57)/AVERAGE('Presenti equivalenti serviti'!N57:P57)/0.365</f>
        <v>206.55222604748357</v>
      </c>
      <c r="AF57" s="32">
        <f>AVERAGE(V57:X57)/AVERAGE('Presenti equivalenti serviti'!V57:X57)/0.365</f>
        <v>192.76417681697299</v>
      </c>
      <c r="AG57" s="35">
        <f>AC57/'Presenti equivalenti serviti'!AC57/0.365</f>
        <v>179.55844209247294</v>
      </c>
      <c r="AH57" s="32">
        <f>AVERAGE(I57:K57)/AVERAGE(Residenti!E57:G57)/0.365/AVERAGE('%serviti'!E57:G57)</f>
        <v>256.48376383568029</v>
      </c>
      <c r="AI57" s="32">
        <f>AVERAGE(N57:P57)/AVERAGE(Residenti!N57:P57)/0.365/AVERAGE('%serviti'!N57:P57)</f>
        <v>211.56557707467772</v>
      </c>
      <c r="AJ57" s="32">
        <f>AVERAGE(V57:X57)/AVERAGE(Residenti!V57:X57)/0.365/AVERAGE('%serviti'!V57:X57)</f>
        <v>200.13769402046751</v>
      </c>
      <c r="AK57" s="35">
        <f>AVERAGE(AC57)/AVERAGE(Residenti!AC57)/0.365/AVERAGE('%serviti'!AC57)</f>
        <v>192.6064359899614</v>
      </c>
    </row>
    <row r="58" spans="1:37" x14ac:dyDescent="0.2">
      <c r="A58" s="2" t="s">
        <v>60</v>
      </c>
      <c r="B58" s="2" t="str">
        <f t="shared" si="3"/>
        <v>34</v>
      </c>
      <c r="C58" s="2">
        <v>34007</v>
      </c>
      <c r="D58" s="2" t="s">
        <v>61</v>
      </c>
      <c r="E58" s="14">
        <v>446.91510147601457</v>
      </c>
      <c r="F58" s="14">
        <v>448.34957195571951</v>
      </c>
      <c r="G58" s="14">
        <v>449.7840424354244</v>
      </c>
      <c r="H58" s="14">
        <v>451.21851291512928</v>
      </c>
      <c r="I58" s="14">
        <v>498.78</v>
      </c>
      <c r="J58" s="14">
        <v>498</v>
      </c>
      <c r="K58" s="14">
        <v>431</v>
      </c>
      <c r="L58" s="14">
        <v>456.95639483394848</v>
      </c>
      <c r="M58" s="14">
        <v>458.39086531365336</v>
      </c>
      <c r="N58" s="14">
        <v>422.35300000000001</v>
      </c>
      <c r="O58" s="14">
        <v>510.108</v>
      </c>
      <c r="P58" s="14">
        <v>414.97800000000001</v>
      </c>
      <c r="Q58" s="14">
        <v>466.57900000000001</v>
      </c>
      <c r="R58" s="14">
        <v>429.58</v>
      </c>
      <c r="S58" s="14">
        <v>421.37799999999999</v>
      </c>
      <c r="T58" s="14">
        <v>456.76499999999999</v>
      </c>
      <c r="U58" s="14">
        <v>450.40100000000001</v>
      </c>
      <c r="V58" s="14">
        <v>433.41699999999997</v>
      </c>
      <c r="W58" s="14">
        <v>417.46600000000001</v>
      </c>
      <c r="X58" s="14">
        <v>400.26</v>
      </c>
      <c r="Y58" s="15">
        <v>407.84699999999998</v>
      </c>
      <c r="Z58" s="15">
        <v>403.52696372070136</v>
      </c>
      <c r="AA58" s="15">
        <v>404.23384400470042</v>
      </c>
      <c r="AB58" s="15">
        <v>408.4354998567282</v>
      </c>
      <c r="AC58" s="15">
        <v>411.55577698353108</v>
      </c>
      <c r="AD58" s="32">
        <f>AVERAGE(E58:G58)/AVERAGE('Presenti equivalenti serviti'!E58:G58)/0.365</f>
        <v>215.7806649828886</v>
      </c>
      <c r="AE58" s="32">
        <f>AVERAGE(N58:P58)/AVERAGE('Presenti equivalenti serviti'!N58:P58)/0.365</f>
        <v>205.37890618297942</v>
      </c>
      <c r="AF58" s="32">
        <f>AVERAGE(V58:X58)/AVERAGE('Presenti equivalenti serviti'!V58:X58)/0.365</f>
        <v>186.23086403473971</v>
      </c>
      <c r="AG58" s="35">
        <f>AC58/'Presenti equivalenti serviti'!AC58/0.365</f>
        <v>176.14726794036179</v>
      </c>
      <c r="AH58" s="32">
        <f>AVERAGE(I58:K58)/AVERAGE(Residenti!E58:G58)/0.365/AVERAGE('%serviti'!E58:G58)</f>
        <v>230.89031886818501</v>
      </c>
      <c r="AI58" s="32">
        <f>AVERAGE(N58:P58)/AVERAGE(Residenti!N58:P58)/0.365/AVERAGE('%serviti'!N58:P58)</f>
        <v>206.71239113972223</v>
      </c>
      <c r="AJ58" s="32">
        <f>AVERAGE(V58:X58)/AVERAGE(Residenti!V58:X58)/0.365/AVERAGE('%serviti'!V58:X58)</f>
        <v>187.75312965001748</v>
      </c>
      <c r="AK58" s="35">
        <f>AVERAGE(AC58)/AVERAGE(Residenti!AC58)/0.365/AVERAGE('%serviti'!AC58)</f>
        <v>177.82512549156894</v>
      </c>
    </row>
    <row r="59" spans="1:37" x14ac:dyDescent="0.2">
      <c r="A59" s="2" t="s">
        <v>62</v>
      </c>
      <c r="B59" s="2" t="str">
        <f t="shared" si="3"/>
        <v>34</v>
      </c>
      <c r="C59" s="2">
        <v>34008</v>
      </c>
      <c r="D59" s="2" t="s">
        <v>63</v>
      </c>
      <c r="E59" s="14">
        <v>167</v>
      </c>
      <c r="F59" s="14">
        <v>165.5</v>
      </c>
      <c r="G59" s="14">
        <v>164</v>
      </c>
      <c r="H59" s="14">
        <v>162.5</v>
      </c>
      <c r="I59" s="14">
        <v>161</v>
      </c>
      <c r="J59" s="14">
        <v>159.5</v>
      </c>
      <c r="K59" s="14">
        <v>158</v>
      </c>
      <c r="L59" s="14">
        <v>156.5</v>
      </c>
      <c r="M59" s="14">
        <v>155</v>
      </c>
      <c r="N59" s="14">
        <v>125.565</v>
      </c>
      <c r="O59" s="14">
        <v>160.16300000000001</v>
      </c>
      <c r="P59" s="14">
        <v>166.34899999999999</v>
      </c>
      <c r="Q59" s="14">
        <v>163.37700000000004</v>
      </c>
      <c r="R59" s="14">
        <v>158.86000000000001</v>
      </c>
      <c r="S59" s="14">
        <v>152.94550000000001</v>
      </c>
      <c r="T59" s="14">
        <v>147.03100000000001</v>
      </c>
      <c r="U59" s="14">
        <v>151.43100000000001</v>
      </c>
      <c r="V59" s="14">
        <v>150.83199999999999</v>
      </c>
      <c r="W59" s="14">
        <v>148.929</v>
      </c>
      <c r="X59" s="14">
        <v>143.88200000000001</v>
      </c>
      <c r="Y59" s="15">
        <v>140.39500000000001</v>
      </c>
      <c r="Z59" s="15">
        <v>142.7816859981869</v>
      </c>
      <c r="AA59" s="15">
        <v>143.11867229975161</v>
      </c>
      <c r="AB59" s="15">
        <v>144.6360574889743</v>
      </c>
      <c r="AC59" s="15">
        <v>145.68747020508087</v>
      </c>
      <c r="AD59" s="32">
        <f>AVERAGE(E59:G59)/AVERAGE('Presenti equivalenti serviti'!E59:G59)/0.365</f>
        <v>256.63820140511433</v>
      </c>
      <c r="AE59" s="32">
        <f>AVERAGE(N59:P59)/AVERAGE('Presenti equivalenti serviti'!N59:P59)/0.365</f>
        <v>198.62345438977383</v>
      </c>
      <c r="AF59" s="32">
        <f>AVERAGE(V59:X59)/AVERAGE('Presenti equivalenti serviti'!V59:X59)/0.365</f>
        <v>189.39694279619903</v>
      </c>
      <c r="AG59" s="35">
        <f>AC59/'Presenti equivalenti serviti'!AC59/0.365</f>
        <v>178.64007394965128</v>
      </c>
      <c r="AH59" s="32">
        <f>AVERAGE(I59:K59)/AVERAGE(Residenti!E59:G59)/0.365/AVERAGE('%serviti'!E59:G59)</f>
        <v>254.88973093584281</v>
      </c>
      <c r="AI59" s="32">
        <f>AVERAGE(N59:P59)/AVERAGE(Residenti!N59:P59)/0.365/AVERAGE('%serviti'!N59:P59)</f>
        <v>205.31480678237617</v>
      </c>
      <c r="AJ59" s="32">
        <f>AVERAGE(V59:X59)/AVERAGE(Residenti!V59:X59)/0.365/AVERAGE('%serviti'!V59:X59)</f>
        <v>196.38675639392622</v>
      </c>
      <c r="AK59" s="35">
        <f>AVERAGE(AC59)/AVERAGE(Residenti!AC59)/0.365/AVERAGE('%serviti'!AC59)</f>
        <v>185.80357280679092</v>
      </c>
    </row>
    <row r="60" spans="1:37" x14ac:dyDescent="0.2">
      <c r="A60" s="2" t="s">
        <v>62</v>
      </c>
      <c r="B60" s="2" t="str">
        <f t="shared" si="3"/>
        <v>34</v>
      </c>
      <c r="C60" s="2">
        <v>34009</v>
      </c>
      <c r="D60" s="2" t="s">
        <v>64</v>
      </c>
      <c r="E60" s="14">
        <v>943.37662822877621</v>
      </c>
      <c r="F60" s="14">
        <v>962.99981365313386</v>
      </c>
      <c r="G60" s="14">
        <v>982.6229990774915</v>
      </c>
      <c r="H60" s="14">
        <v>1002.2461845018416</v>
      </c>
      <c r="I60" s="14">
        <v>921.53399999999999</v>
      </c>
      <c r="J60" s="14">
        <v>1027.8330000000001</v>
      </c>
      <c r="K60" s="14">
        <v>1038</v>
      </c>
      <c r="L60" s="14">
        <v>1080.7389261992573</v>
      </c>
      <c r="M60" s="14">
        <v>1100.362111623615</v>
      </c>
      <c r="N60" s="14">
        <v>1097.625</v>
      </c>
      <c r="O60" s="14">
        <v>1257.471</v>
      </c>
      <c r="P60" s="14">
        <v>1145.7239999999999</v>
      </c>
      <c r="Q60" s="14">
        <v>1198.4100000000001</v>
      </c>
      <c r="R60" s="14">
        <v>1144.92</v>
      </c>
      <c r="S60" s="14">
        <v>1126.605</v>
      </c>
      <c r="T60" s="14">
        <v>1108.29</v>
      </c>
      <c r="U60" s="14">
        <v>1111.5909999999999</v>
      </c>
      <c r="V60" s="14">
        <v>1098.24</v>
      </c>
      <c r="W60" s="14">
        <v>1151.8879999999999</v>
      </c>
      <c r="X60" s="14">
        <v>1114.8470559999998</v>
      </c>
      <c r="Y60" s="15">
        <v>1114.8800000000001</v>
      </c>
      <c r="Z60" s="15">
        <v>1121.9619487478928</v>
      </c>
      <c r="AA60" s="15">
        <v>1147.9803664228839</v>
      </c>
      <c r="AB60" s="15">
        <v>1192.2645417541116</v>
      </c>
      <c r="AC60" s="15">
        <v>1227.5390133889161</v>
      </c>
      <c r="AD60" s="32">
        <f>AVERAGE(E60:G60)/AVERAGE('Presenti equivalenti serviti'!E60:G60)/0.365</f>
        <v>231.12796098760961</v>
      </c>
      <c r="AE60" s="32">
        <f>AVERAGE(N60:P60)/AVERAGE('Presenti equivalenti serviti'!N60:P60)/0.365</f>
        <v>238.55728396794962</v>
      </c>
      <c r="AF60" s="32">
        <f>AVERAGE(V60:X60)/AVERAGE('Presenti equivalenti serviti'!V60:X60)/0.365</f>
        <v>214.19575377164182</v>
      </c>
      <c r="AG60" s="35">
        <f>AC60/'Presenti equivalenti serviti'!AC60/0.365</f>
        <v>200.65312347410776</v>
      </c>
      <c r="AH60" s="32">
        <f>AVERAGE(I60:K60)/AVERAGE(Residenti!E60:G60)/0.365/AVERAGE('%serviti'!E60:G60)</f>
        <v>242.046045475027</v>
      </c>
      <c r="AI60" s="32">
        <f>AVERAGE(N60:P60)/AVERAGE(Residenti!N60:P60)/0.365/AVERAGE('%serviti'!N60:P60)</f>
        <v>240.89094606937573</v>
      </c>
      <c r="AJ60" s="32">
        <f>AVERAGE(V60:X60)/AVERAGE(Residenti!V60:X60)/0.365/AVERAGE('%serviti'!V60:X60)</f>
        <v>216.58310028050138</v>
      </c>
      <c r="AK60" s="35">
        <f>AVERAGE(AC60)/AVERAGE(Residenti!AC60)/0.365/AVERAGE('%serviti'!AC60)</f>
        <v>203.55982575783392</v>
      </c>
    </row>
    <row r="61" spans="1:37" x14ac:dyDescent="0.2">
      <c r="A61" s="2" t="s">
        <v>60</v>
      </c>
      <c r="B61" s="2" t="str">
        <f t="shared" si="3"/>
        <v>34</v>
      </c>
      <c r="C61" s="2">
        <v>34010</v>
      </c>
      <c r="D61" s="2" t="s">
        <v>65</v>
      </c>
      <c r="E61" s="14">
        <v>627.75232038835441</v>
      </c>
      <c r="F61" s="14">
        <v>616.72571116505196</v>
      </c>
      <c r="G61" s="14">
        <v>605.6991019417494</v>
      </c>
      <c r="H61" s="14">
        <v>582.625</v>
      </c>
      <c r="I61" s="14">
        <v>628.04499999999996</v>
      </c>
      <c r="J61" s="14">
        <v>552</v>
      </c>
      <c r="K61" s="14">
        <v>535</v>
      </c>
      <c r="L61" s="14">
        <v>550.56605582524469</v>
      </c>
      <c r="M61" s="14">
        <v>539.53944660194588</v>
      </c>
      <c r="N61" s="14">
        <v>511.23500000000001</v>
      </c>
      <c r="O61" s="14">
        <v>594.30700000000002</v>
      </c>
      <c r="P61" s="14">
        <v>461.77699999999999</v>
      </c>
      <c r="Q61" s="14">
        <v>608.55200000000002</v>
      </c>
      <c r="R61" s="14">
        <v>549.9</v>
      </c>
      <c r="S61" s="14">
        <v>509.44200000000001</v>
      </c>
      <c r="T61" s="14">
        <v>501.505</v>
      </c>
      <c r="U61" s="14">
        <v>499.17399999999998</v>
      </c>
      <c r="V61" s="14">
        <v>534.63099999999997</v>
      </c>
      <c r="W61" s="14">
        <v>533.07399999999996</v>
      </c>
      <c r="X61" s="14">
        <v>525.78599999999994</v>
      </c>
      <c r="Y61" s="15">
        <v>517.62599999999998</v>
      </c>
      <c r="Z61" s="15">
        <v>540.09737041040921</v>
      </c>
      <c r="AA61" s="15">
        <v>557.45848852103893</v>
      </c>
      <c r="AB61" s="15">
        <v>577.18438142523792</v>
      </c>
      <c r="AC61" s="15">
        <v>598.07326671746591</v>
      </c>
      <c r="AD61" s="32">
        <f>AVERAGE(E61:G61)/AVERAGE('Presenti equivalenti serviti'!E61:G61)/0.365</f>
        <v>240.29758150086374</v>
      </c>
      <c r="AE61" s="32">
        <f>AVERAGE(N61:P61)/AVERAGE('Presenti equivalenti serviti'!N61:P61)/0.365</f>
        <v>178.15432333755646</v>
      </c>
      <c r="AF61" s="32">
        <f>AVERAGE(V61:X61)/AVERAGE('Presenti equivalenti serviti'!V61:X61)/0.365</f>
        <v>170.76652188737629</v>
      </c>
      <c r="AG61" s="35">
        <f>AC61/'Presenti equivalenti serviti'!AC61/0.365</f>
        <v>161.17204604817655</v>
      </c>
      <c r="AH61" s="32">
        <f>AVERAGE(I61:K61)/AVERAGE(Residenti!E61:G61)/0.365/AVERAGE('%serviti'!E61:G61)</f>
        <v>224.41420486350998</v>
      </c>
      <c r="AI61" s="32">
        <f>AVERAGE(N61:P61)/AVERAGE(Residenti!N61:P61)/0.365/AVERAGE('%serviti'!N61:P61)</f>
        <v>179.74753259141116</v>
      </c>
      <c r="AJ61" s="32">
        <f>AVERAGE(V61:X61)/AVERAGE(Residenti!V61:X61)/0.365/AVERAGE('%serviti'!V61:X61)</f>
        <v>175.95817050055624</v>
      </c>
      <c r="AK61" s="35">
        <f>AVERAGE(AC61)/AVERAGE(Residenti!AC61)/0.365/AVERAGE('%serviti'!AC61)</f>
        <v>178.79795687342263</v>
      </c>
    </row>
    <row r="62" spans="1:37" x14ac:dyDescent="0.2">
      <c r="A62" s="2" t="s">
        <v>53</v>
      </c>
      <c r="B62" s="2" t="str">
        <f t="shared" si="3"/>
        <v>34</v>
      </c>
      <c r="C62" s="2">
        <v>34011</v>
      </c>
      <c r="D62" s="2" t="s">
        <v>66</v>
      </c>
      <c r="E62" s="14">
        <v>87.329170000000005</v>
      </c>
      <c r="F62" s="14">
        <v>88.157719999999998</v>
      </c>
      <c r="G62" s="14">
        <v>88.82056</v>
      </c>
      <c r="H62" s="14">
        <v>89.7733925</v>
      </c>
      <c r="I62" s="14">
        <v>90.311949999999996</v>
      </c>
      <c r="J62" s="14">
        <v>89.731965000000002</v>
      </c>
      <c r="K62" s="14">
        <v>89.23483499999999</v>
      </c>
      <c r="L62" s="14">
        <v>89.400544999999994</v>
      </c>
      <c r="M62" s="14">
        <v>86.233000000000004</v>
      </c>
      <c r="N62" s="14">
        <v>86.393000000000001</v>
      </c>
      <c r="O62" s="14">
        <v>86.619</v>
      </c>
      <c r="P62" s="14">
        <v>88.34</v>
      </c>
      <c r="Q62" s="14">
        <v>86</v>
      </c>
      <c r="R62" s="14">
        <v>83.66</v>
      </c>
      <c r="S62" s="14">
        <v>87.028999999999996</v>
      </c>
      <c r="T62" s="14">
        <v>84.418130000000005</v>
      </c>
      <c r="U62" s="14">
        <v>52.512</v>
      </c>
      <c r="V62" s="14">
        <v>88.516993782762398</v>
      </c>
      <c r="W62" s="14">
        <v>74.6968784525573</v>
      </c>
      <c r="X62" s="14">
        <v>83.736000000000004</v>
      </c>
      <c r="Y62" s="15">
        <v>73.305999999999997</v>
      </c>
      <c r="Z62" s="15">
        <v>77.181390443439312</v>
      </c>
      <c r="AA62" s="15">
        <v>76.418406639586621</v>
      </c>
      <c r="AB62" s="15">
        <v>76.145606190137499</v>
      </c>
      <c r="AC62" s="15">
        <v>75.884558685521327</v>
      </c>
      <c r="AD62" s="32">
        <f>AVERAGE(E62:G62)/AVERAGE('Presenti equivalenti serviti'!E62:G62)/0.365</f>
        <v>211.0321941984478</v>
      </c>
      <c r="AE62" s="32">
        <f>AVERAGE(N62:P62)/AVERAGE('Presenti equivalenti serviti'!N62:P62)/0.365</f>
        <v>200.1193740325358</v>
      </c>
      <c r="AF62" s="32">
        <f>AVERAGE(V62:X62)/AVERAGE('Presenti equivalenti serviti'!V62:X62)/0.365</f>
        <v>192.41656277907515</v>
      </c>
      <c r="AG62" s="35">
        <f>AC62/'Presenti equivalenti serviti'!AC62/0.365</f>
        <v>173.93206821048457</v>
      </c>
      <c r="AH62" s="32">
        <f>AVERAGE(I62:K62)/AVERAGE(Residenti!E62:G62)/0.365/AVERAGE('%serviti'!E62:G62)</f>
        <v>230.59877770255</v>
      </c>
      <c r="AI62" s="32">
        <f>AVERAGE(N62:P62)/AVERAGE(Residenti!N62:P62)/0.365/AVERAGE('%serviti'!N62:P62)</f>
        <v>211.72883503125473</v>
      </c>
      <c r="AJ62" s="32">
        <f>AVERAGE(V62:X62)/AVERAGE(Residenti!V62:X62)/0.365/AVERAGE('%serviti'!V62:X62)</f>
        <v>206.26753339902513</v>
      </c>
      <c r="AK62" s="35">
        <f>AVERAGE(AC62)/AVERAGE(Residenti!AC62)/0.365/AVERAGE('%serviti'!AC62)</f>
        <v>197.28770543137026</v>
      </c>
    </row>
    <row r="63" spans="1:37" x14ac:dyDescent="0.2">
      <c r="A63" s="2" t="s">
        <v>62</v>
      </c>
      <c r="B63" s="2" t="str">
        <f t="shared" si="3"/>
        <v>34</v>
      </c>
      <c r="C63" s="2">
        <v>34012</v>
      </c>
      <c r="D63" s="2" t="s">
        <v>67</v>
      </c>
      <c r="E63" s="14">
        <v>215</v>
      </c>
      <c r="F63" s="14">
        <v>212.5</v>
      </c>
      <c r="G63" s="14">
        <v>210</v>
      </c>
      <c r="H63" s="14">
        <v>207.5</v>
      </c>
      <c r="I63" s="14">
        <v>205</v>
      </c>
      <c r="J63" s="14">
        <v>202.5</v>
      </c>
      <c r="K63" s="14">
        <v>200</v>
      </c>
      <c r="L63" s="14">
        <v>197.5</v>
      </c>
      <c r="M63" s="14">
        <v>195</v>
      </c>
      <c r="N63" s="14">
        <v>174.56700000000001</v>
      </c>
      <c r="O63" s="14">
        <v>197.554</v>
      </c>
      <c r="P63" s="14">
        <v>200.58699999999999</v>
      </c>
      <c r="Q63" s="14">
        <v>190.38999999999996</v>
      </c>
      <c r="R63" s="14">
        <v>190.82</v>
      </c>
      <c r="S63" s="14">
        <v>184.50749999999999</v>
      </c>
      <c r="T63" s="14">
        <v>178.19499999999999</v>
      </c>
      <c r="U63" s="14">
        <v>181.32</v>
      </c>
      <c r="V63" s="14">
        <v>177.41</v>
      </c>
      <c r="W63" s="14">
        <v>174.92599999999999</v>
      </c>
      <c r="X63" s="14">
        <v>168.589</v>
      </c>
      <c r="Y63" s="15">
        <v>175.577</v>
      </c>
      <c r="Z63" s="15">
        <v>167.04930917775903</v>
      </c>
      <c r="AA63" s="15">
        <v>158.00647506793285</v>
      </c>
      <c r="AB63" s="15">
        <v>150.69311692228769</v>
      </c>
      <c r="AC63" s="15">
        <v>141.55940524878346</v>
      </c>
      <c r="AD63" s="32">
        <f>AVERAGE(E63:G63)/AVERAGE('Presenti equivalenti serviti'!E63:G63)/0.365</f>
        <v>232.10580941675832</v>
      </c>
      <c r="AE63" s="32">
        <f>AVERAGE(N63:P63)/AVERAGE('Presenti equivalenti serviti'!N63:P63)/0.365</f>
        <v>223.49033606974496</v>
      </c>
      <c r="AF63" s="32">
        <f>AVERAGE(V63:X63)/AVERAGE('Presenti equivalenti serviti'!V63:X63)/0.365</f>
        <v>223.47916835884479</v>
      </c>
      <c r="AG63" s="35">
        <f>AC63/'Presenti equivalenti serviti'!AC63/0.365</f>
        <v>236.80649592417689</v>
      </c>
      <c r="AH63" s="32">
        <f>AVERAGE(I63:K63)/AVERAGE(Residenti!E63:G63)/0.365/AVERAGE('%serviti'!E63:G63)</f>
        <v>247.50053432926515</v>
      </c>
      <c r="AI63" s="32">
        <f>AVERAGE(N63:P63)/AVERAGE(Residenti!N63:P63)/0.365/AVERAGE('%serviti'!N63:P63)</f>
        <v>253.86498004506302</v>
      </c>
      <c r="AJ63" s="32">
        <f>AVERAGE(V63:X63)/AVERAGE(Residenti!V63:X63)/0.365/AVERAGE('%serviti'!V63:X63)</f>
        <v>256.36615392321107</v>
      </c>
      <c r="AK63" s="35">
        <f>AVERAGE(AC63)/AVERAGE(Residenti!AC63)/0.365/AVERAGE('%serviti'!AC63)</f>
        <v>289.60236096555815</v>
      </c>
    </row>
    <row r="64" spans="1:37" x14ac:dyDescent="0.2">
      <c r="A64" s="2" t="s">
        <v>62</v>
      </c>
      <c r="B64" s="2" t="str">
        <f t="shared" si="3"/>
        <v>34</v>
      </c>
      <c r="C64" s="2">
        <v>34013</v>
      </c>
      <c r="D64" s="2" t="s">
        <v>68</v>
      </c>
      <c r="E64" s="14">
        <v>498.95126666666755</v>
      </c>
      <c r="F64" s="14">
        <v>488</v>
      </c>
      <c r="G64" s="14">
        <v>507.31138095238151</v>
      </c>
      <c r="H64" s="14">
        <v>511.491438095239</v>
      </c>
      <c r="I64" s="14">
        <v>515.67149523809553</v>
      </c>
      <c r="J64" s="14">
        <v>517.13400000000001</v>
      </c>
      <c r="K64" s="14">
        <v>562</v>
      </c>
      <c r="L64" s="14">
        <v>528.21166666666693</v>
      </c>
      <c r="M64" s="14">
        <v>532.39172380952448</v>
      </c>
      <c r="N64" s="14">
        <v>532.495</v>
      </c>
      <c r="O64" s="14">
        <v>526.68200000000002</v>
      </c>
      <c r="P64" s="14">
        <v>542.95899999999995</v>
      </c>
      <c r="Q64" s="14">
        <v>558.83000000000015</v>
      </c>
      <c r="R64" s="14">
        <v>542.38</v>
      </c>
      <c r="S64" s="14">
        <v>543.37199999999996</v>
      </c>
      <c r="T64" s="14">
        <v>544.36400000000003</v>
      </c>
      <c r="U64" s="14">
        <v>533.17200000000003</v>
      </c>
      <c r="V64" s="14">
        <v>526.93600000000004</v>
      </c>
      <c r="W64" s="14">
        <v>543.80799999999999</v>
      </c>
      <c r="X64" s="14">
        <v>544.66600000000005</v>
      </c>
      <c r="Y64" s="15">
        <v>533.62400000000002</v>
      </c>
      <c r="Z64" s="15">
        <v>557.55680544102574</v>
      </c>
      <c r="AA64" s="15">
        <v>581.17938742185117</v>
      </c>
      <c r="AB64" s="15">
        <v>602.00435217885899</v>
      </c>
      <c r="AC64" s="15">
        <v>629.03164900505294</v>
      </c>
      <c r="AD64" s="32">
        <f>AVERAGE(E64:G64)/AVERAGE('Presenti equivalenti serviti'!E64:G64)/0.365</f>
        <v>218.20122367344663</v>
      </c>
      <c r="AE64" s="32">
        <f>AVERAGE(N64:P64)/AVERAGE('Presenti equivalenti serviti'!N64:P64)/0.365</f>
        <v>190.62654224536806</v>
      </c>
      <c r="AF64" s="32">
        <f>AVERAGE(V64:X64)/AVERAGE('Presenti equivalenti serviti'!V64:X64)/0.365</f>
        <v>175.54979001589879</v>
      </c>
      <c r="AG64" s="35">
        <f>AC64/'Presenti equivalenti serviti'!AC64/0.365</f>
        <v>169.47123918809396</v>
      </c>
      <c r="AH64" s="32">
        <f>AVERAGE(I64:K64)/AVERAGE(Residenti!E64:G64)/0.365/AVERAGE('%serviti'!E64:G64)</f>
        <v>233.62160441633139</v>
      </c>
      <c r="AI64" s="32">
        <f>AVERAGE(N64:P64)/AVERAGE(Residenti!N64:P64)/0.365/AVERAGE('%serviti'!N64:P64)</f>
        <v>191.13510313868002</v>
      </c>
      <c r="AJ64" s="32">
        <f>AVERAGE(V64:X64)/AVERAGE(Residenti!V64:X64)/0.365/AVERAGE('%serviti'!V64:X64)</f>
        <v>175.96699845530142</v>
      </c>
      <c r="AK64" s="35">
        <f>AVERAGE(AC64)/AVERAGE(Residenti!AC64)/0.365/AVERAGE('%serviti'!AC64)</f>
        <v>169.83950100187491</v>
      </c>
    </row>
    <row r="65" spans="1:37" x14ac:dyDescent="0.2">
      <c r="A65" s="2" t="s">
        <v>60</v>
      </c>
      <c r="B65" s="2" t="str">
        <f t="shared" si="3"/>
        <v>34</v>
      </c>
      <c r="C65" s="2">
        <v>34014</v>
      </c>
      <c r="D65" s="2" t="s">
        <v>69</v>
      </c>
      <c r="E65" s="14">
        <v>1931.2049999999999</v>
      </c>
      <c r="F65" s="14">
        <v>1922.3165833333321</v>
      </c>
      <c r="G65" s="14">
        <v>1913.4281666666641</v>
      </c>
      <c r="H65" s="14">
        <v>1904.5397499999999</v>
      </c>
      <c r="I65" s="14">
        <v>2030</v>
      </c>
      <c r="J65" s="14">
        <v>1813.491</v>
      </c>
      <c r="K65" s="14">
        <v>1804.9860000000001</v>
      </c>
      <c r="L65" s="14">
        <v>1843.952</v>
      </c>
      <c r="M65" s="14">
        <v>1878.1279999999999</v>
      </c>
      <c r="N65" s="14">
        <v>1819.462</v>
      </c>
      <c r="O65" s="14">
        <v>1815.4939999999999</v>
      </c>
      <c r="P65" s="14">
        <v>1910.8219999999999</v>
      </c>
      <c r="Q65" s="14">
        <v>1836.01</v>
      </c>
      <c r="R65" s="14">
        <v>1675.08</v>
      </c>
      <c r="S65" s="14">
        <v>1695.45</v>
      </c>
      <c r="T65" s="14">
        <v>1726.2629999999999</v>
      </c>
      <c r="U65" s="14">
        <v>1694.069</v>
      </c>
      <c r="V65" s="14">
        <v>1665.6</v>
      </c>
      <c r="W65" s="14">
        <v>1726.002</v>
      </c>
      <c r="X65" s="14">
        <v>1693.5440000000001</v>
      </c>
      <c r="Y65" s="15">
        <v>1663.3409999999999</v>
      </c>
      <c r="Z65" s="15">
        <v>1696.5337592873593</v>
      </c>
      <c r="AA65" s="15">
        <v>1727.833968213761</v>
      </c>
      <c r="AB65" s="15">
        <v>1770.006236702756</v>
      </c>
      <c r="AC65" s="15">
        <v>1815.9606903497938</v>
      </c>
      <c r="AD65" s="32">
        <f>AVERAGE(E65:G65)/AVERAGE('Presenti equivalenti serviti'!E65:G65)/0.365</f>
        <v>241.75314310709933</v>
      </c>
      <c r="AE65" s="32">
        <f>AVERAGE(N65:P65)/AVERAGE('Presenti equivalenti serviti'!N65:P65)/0.365</f>
        <v>205.02191926185984</v>
      </c>
      <c r="AF65" s="32">
        <f>AVERAGE(V65:X65)/AVERAGE('Presenti equivalenti serviti'!V65:X65)/0.365</f>
        <v>175.8395735581235</v>
      </c>
      <c r="AG65" s="35">
        <f>AC65/'Presenti equivalenti serviti'!AC65/0.365</f>
        <v>166.22244285024956</v>
      </c>
      <c r="AH65" s="32">
        <f>AVERAGE(I65:K65)/AVERAGE(Residenti!E65:G65)/0.365/AVERAGE('%serviti'!E65:G65)</f>
        <v>238.62628180068643</v>
      </c>
      <c r="AI65" s="32">
        <f>AVERAGE(N65:P65)/AVERAGE(Residenti!N65:P65)/0.365/AVERAGE('%serviti'!N65:P65)</f>
        <v>206.31444148813807</v>
      </c>
      <c r="AJ65" s="32">
        <f>AVERAGE(V65:X65)/AVERAGE(Residenti!V65:X65)/0.365/AVERAGE('%serviti'!V65:X65)</f>
        <v>177.08954417532649</v>
      </c>
      <c r="AK65" s="35">
        <f>AVERAGE(AC65)/AVERAGE(Residenti!AC65)/0.365/AVERAGE('%serviti'!AC65)</f>
        <v>167.6260296091385</v>
      </c>
    </row>
    <row r="66" spans="1:37" x14ac:dyDescent="0.2">
      <c r="A66" s="2" t="s">
        <v>60</v>
      </c>
      <c r="B66" s="2" t="str">
        <f t="shared" si="3"/>
        <v>34</v>
      </c>
      <c r="C66" s="2">
        <v>34015</v>
      </c>
      <c r="D66" s="2" t="s">
        <v>70</v>
      </c>
      <c r="E66" s="14">
        <v>320.31087962962965</v>
      </c>
      <c r="F66" s="14">
        <v>324.130333333333</v>
      </c>
      <c r="G66" s="14">
        <v>327.94978703703731</v>
      </c>
      <c r="H66" s="14">
        <v>323.904</v>
      </c>
      <c r="I66" s="14">
        <v>299.40199999999999</v>
      </c>
      <c r="J66" s="14">
        <v>332</v>
      </c>
      <c r="K66" s="14">
        <v>328</v>
      </c>
      <c r="L66" s="14">
        <v>347.04705555555506</v>
      </c>
      <c r="M66" s="14">
        <v>350.86650925925932</v>
      </c>
      <c r="N66" s="14">
        <v>342.697</v>
      </c>
      <c r="O66" s="14">
        <v>399.79500000000002</v>
      </c>
      <c r="P66" s="14">
        <v>371.745</v>
      </c>
      <c r="Q66" s="14">
        <v>402.69400000000002</v>
      </c>
      <c r="R66" s="14">
        <v>319.60000000000002</v>
      </c>
      <c r="S66" s="14">
        <v>309.74700000000001</v>
      </c>
      <c r="T66" s="14">
        <v>287.07299999999998</v>
      </c>
      <c r="U66" s="14">
        <v>302.166</v>
      </c>
      <c r="V66" s="14">
        <v>378.48399999999998</v>
      </c>
      <c r="W66" s="14">
        <v>314.97899999999998</v>
      </c>
      <c r="X66" s="14">
        <v>299.42700000000002</v>
      </c>
      <c r="Y66" s="15">
        <v>299.11599999999999</v>
      </c>
      <c r="Z66" s="15">
        <v>309.56640955187697</v>
      </c>
      <c r="AA66" s="15">
        <v>317.81888101741839</v>
      </c>
      <c r="AB66" s="15">
        <v>326.05212674524944</v>
      </c>
      <c r="AC66" s="15">
        <v>337.95891001037558</v>
      </c>
      <c r="AD66" s="32">
        <f>AVERAGE(E66:G66)/AVERAGE('Presenti equivalenti serviti'!E66:G66)/0.365</f>
        <v>200.94450089547126</v>
      </c>
      <c r="AE66" s="32">
        <f>AVERAGE(N66:P66)/AVERAGE('Presenti equivalenti serviti'!N66:P66)/0.365</f>
        <v>195.31760412584654</v>
      </c>
      <c r="AF66" s="32">
        <f>AVERAGE(V66:X66)/AVERAGE('Presenti equivalenti serviti'!V66:X66)/0.365</f>
        <v>162.00876460294148</v>
      </c>
      <c r="AG66" s="35">
        <f>AC66/'Presenti equivalenti serviti'!AC66/0.365</f>
        <v>136.49660793443974</v>
      </c>
      <c r="AH66" s="32">
        <f>AVERAGE(I66:K66)/AVERAGE(Residenti!E66:G66)/0.365/AVERAGE('%serviti'!E66:G66)</f>
        <v>199.67332334424208</v>
      </c>
      <c r="AI66" s="32">
        <f>AVERAGE(N66:P66)/AVERAGE(Residenti!N66:P66)/0.365/AVERAGE('%serviti'!N66:P66)</f>
        <v>196.45106070617507</v>
      </c>
      <c r="AJ66" s="32">
        <f>AVERAGE(V66:X66)/AVERAGE(Residenti!V66:X66)/0.365/AVERAGE('%serviti'!V66:X66)</f>
        <v>163.82648164639488</v>
      </c>
      <c r="AK66" s="35">
        <f>AVERAGE(AC66)/AVERAGE(Residenti!AC66)/0.365/AVERAGE('%serviti'!AC66)</f>
        <v>141.0872271851639</v>
      </c>
    </row>
    <row r="67" spans="1:37" x14ac:dyDescent="0.2">
      <c r="A67" s="2" t="s">
        <v>62</v>
      </c>
      <c r="B67" s="2" t="str">
        <f t="shared" si="3"/>
        <v>34</v>
      </c>
      <c r="C67" s="2">
        <v>34016</v>
      </c>
      <c r="D67" s="2" t="s">
        <v>71</v>
      </c>
      <c r="E67" s="14">
        <v>380.15279116022214</v>
      </c>
      <c r="F67" s="14">
        <v>392.93625745856389</v>
      </c>
      <c r="G67" s="14">
        <v>405.71972375690564</v>
      </c>
      <c r="H67" s="14">
        <v>418.50319005524739</v>
      </c>
      <c r="I67" s="14">
        <v>431.28665635358914</v>
      </c>
      <c r="J67" s="14">
        <v>562.63499999999999</v>
      </c>
      <c r="K67" s="14">
        <v>554</v>
      </c>
      <c r="L67" s="14">
        <v>469.63705524861814</v>
      </c>
      <c r="M67" s="14">
        <v>482.42052154695989</v>
      </c>
      <c r="N67" s="14">
        <v>524.48500000000001</v>
      </c>
      <c r="O67" s="14">
        <v>437.58800000000002</v>
      </c>
      <c r="P67" s="14">
        <v>425.197</v>
      </c>
      <c r="Q67" s="14">
        <v>405.50300000000004</v>
      </c>
      <c r="R67" s="14">
        <v>406.08</v>
      </c>
      <c r="S67" s="14">
        <v>394.98250000000002</v>
      </c>
      <c r="T67" s="14">
        <v>383.88499999999999</v>
      </c>
      <c r="U67" s="14">
        <v>392.56799999999998</v>
      </c>
      <c r="V67" s="14">
        <v>386.44600000000003</v>
      </c>
      <c r="W67" s="14">
        <v>392.74099999999999</v>
      </c>
      <c r="X67" s="14">
        <v>374.14499999999998</v>
      </c>
      <c r="Y67" s="15">
        <v>384.03699999999998</v>
      </c>
      <c r="Z67" s="15">
        <v>385.37611639411483</v>
      </c>
      <c r="AA67" s="15">
        <v>390.1785899840184</v>
      </c>
      <c r="AB67" s="15">
        <v>397.18417225222913</v>
      </c>
      <c r="AC67" s="15">
        <v>407.45885808745516</v>
      </c>
      <c r="AD67" s="32">
        <f>AVERAGE(E67:G67)/AVERAGE('Presenti equivalenti serviti'!E67:G67)/0.365</f>
        <v>270.7127858560886</v>
      </c>
      <c r="AE67" s="32">
        <f>AVERAGE(N67:P67)/AVERAGE('Presenti equivalenti serviti'!N67:P67)/0.365</f>
        <v>261.73753802535572</v>
      </c>
      <c r="AF67" s="32">
        <f>AVERAGE(V67:X67)/AVERAGE('Presenti equivalenti serviti'!V67:X67)/0.365</f>
        <v>203.5726034945952</v>
      </c>
      <c r="AG67" s="35">
        <f>AC67/'Presenti equivalenti serviti'!AC67/0.365</f>
        <v>187.99490921728648</v>
      </c>
      <c r="AH67" s="32">
        <f>AVERAGE(I67:K67)/AVERAGE(Residenti!E67:G67)/0.365/AVERAGE('%serviti'!E67:G67)</f>
        <v>358.81422738486327</v>
      </c>
      <c r="AI67" s="32">
        <f>AVERAGE(N67:P67)/AVERAGE(Residenti!N67:P67)/0.365/AVERAGE('%serviti'!N67:P67)</f>
        <v>263.64003859685448</v>
      </c>
      <c r="AJ67" s="32">
        <f>AVERAGE(V67:X67)/AVERAGE(Residenti!V67:X67)/0.365/AVERAGE('%serviti'!V67:X67)</f>
        <v>205.53631997231523</v>
      </c>
      <c r="AK67" s="35">
        <f>AVERAGE(AC67)/AVERAGE(Residenti!AC67)/0.365/AVERAGE('%serviti'!AC67)</f>
        <v>191.79198388694803</v>
      </c>
    </row>
    <row r="68" spans="1:37" x14ac:dyDescent="0.2">
      <c r="A68" s="2" t="s">
        <v>53</v>
      </c>
      <c r="B68" s="2" t="str">
        <f t="shared" si="3"/>
        <v>34</v>
      </c>
      <c r="C68" s="2">
        <v>34017</v>
      </c>
      <c r="D68" s="2" t="s">
        <v>72</v>
      </c>
      <c r="E68" s="14">
        <v>400</v>
      </c>
      <c r="F68" s="14">
        <v>400</v>
      </c>
      <c r="G68" s="14">
        <v>400</v>
      </c>
      <c r="H68" s="14">
        <v>400</v>
      </c>
      <c r="I68" s="14">
        <v>405</v>
      </c>
      <c r="J68" s="14">
        <v>398</v>
      </c>
      <c r="K68" s="14">
        <v>408</v>
      </c>
      <c r="L68" s="14">
        <v>385.18504347825984</v>
      </c>
      <c r="M68" s="14">
        <v>382.5</v>
      </c>
      <c r="N68" s="14">
        <v>424.55599999999998</v>
      </c>
      <c r="O68" s="14">
        <v>428.27199999999999</v>
      </c>
      <c r="P68" s="14">
        <v>442.92899999999997</v>
      </c>
      <c r="Q68" s="14">
        <v>420.74450000000002</v>
      </c>
      <c r="R68" s="14">
        <v>398.56</v>
      </c>
      <c r="S68" s="14">
        <v>418.49299999999999</v>
      </c>
      <c r="T68" s="14">
        <v>405.93820999999997</v>
      </c>
      <c r="U68" s="14">
        <v>65.135000000000005</v>
      </c>
      <c r="V68" s="14">
        <v>498.4397537486285</v>
      </c>
      <c r="W68" s="14">
        <v>283.06185518863816</v>
      </c>
      <c r="X68" s="14">
        <v>362.02699999999999</v>
      </c>
      <c r="Y68" s="15">
        <v>400.44600000000003</v>
      </c>
      <c r="Z68" s="15">
        <v>343.076109326113</v>
      </c>
      <c r="AA68" s="15">
        <v>330.04137728008101</v>
      </c>
      <c r="AB68" s="15">
        <v>319.30559542903433</v>
      </c>
      <c r="AC68" s="15">
        <v>310.21281205667782</v>
      </c>
      <c r="AD68" s="32">
        <f>AVERAGE(E68:G68)/AVERAGE('Presenti equivalenti serviti'!E68:G68)/0.365</f>
        <v>182.25128824624943</v>
      </c>
      <c r="AE68" s="32">
        <f>AVERAGE(N68:P68)/AVERAGE('Presenti equivalenti serviti'!N68:P68)/0.365</f>
        <v>187.82065625013732</v>
      </c>
      <c r="AF68" s="32">
        <f>AVERAGE(V68:X68)/AVERAGE('Presenti equivalenti serviti'!V68:X68)/0.365</f>
        <v>171.65658078612631</v>
      </c>
      <c r="AG68" s="35">
        <f>AC68/'Presenti equivalenti serviti'!AC68/0.365</f>
        <v>151.25405565647947</v>
      </c>
      <c r="AH68" s="32">
        <f>AVERAGE(I68:K68)/AVERAGE(Residenti!E68:G68)/0.365/AVERAGE('%serviti'!E68:G68)</f>
        <v>185.03543409104091</v>
      </c>
      <c r="AI68" s="32">
        <f>AVERAGE(N68:P68)/AVERAGE(Residenti!N68:P68)/0.365/AVERAGE('%serviti'!N68:P68)</f>
        <v>189.60490288531037</v>
      </c>
      <c r="AJ68" s="32">
        <f>AVERAGE(V68:X68)/AVERAGE(Residenti!V68:X68)/0.365/AVERAGE('%serviti'!V68:X68)</f>
        <v>174.10733122215996</v>
      </c>
      <c r="AK68" s="35">
        <f>AVERAGE(AC68)/AVERAGE(Residenti!AC68)/0.365/AVERAGE('%serviti'!AC68)</f>
        <v>154.22659349648649</v>
      </c>
    </row>
    <row r="69" spans="1:37" x14ac:dyDescent="0.2">
      <c r="A69" s="2" t="s">
        <v>62</v>
      </c>
      <c r="B69" s="2" t="str">
        <f t="shared" si="3"/>
        <v>34</v>
      </c>
      <c r="C69" s="2">
        <v>34018</v>
      </c>
      <c r="D69" s="2" t="s">
        <v>73</v>
      </c>
      <c r="E69" s="14">
        <v>739.98814475137931</v>
      </c>
      <c r="F69" s="14">
        <v>748.74595911602114</v>
      </c>
      <c r="G69" s="14">
        <v>757.50377348066309</v>
      </c>
      <c r="H69" s="14">
        <v>766.26158784530503</v>
      </c>
      <c r="I69" s="14">
        <v>775.01940220994311</v>
      </c>
      <c r="J69" s="14">
        <v>825.33799999999997</v>
      </c>
      <c r="K69" s="14">
        <v>814</v>
      </c>
      <c r="L69" s="14">
        <v>801.29284530386519</v>
      </c>
      <c r="M69" s="14">
        <v>810.05065966850702</v>
      </c>
      <c r="N69" s="14">
        <v>825.43100000000004</v>
      </c>
      <c r="O69" s="14">
        <v>816.98500000000001</v>
      </c>
      <c r="P69" s="14">
        <v>801.21400000000006</v>
      </c>
      <c r="Q69" s="14">
        <v>875.46999999999991</v>
      </c>
      <c r="R69" s="14">
        <v>824.38</v>
      </c>
      <c r="S69" s="14">
        <v>797.93050000000005</v>
      </c>
      <c r="T69" s="14">
        <v>771.48099999999999</v>
      </c>
      <c r="U69" s="14">
        <v>809.96400000000006</v>
      </c>
      <c r="V69" s="14">
        <v>794.48199999999997</v>
      </c>
      <c r="W69" s="14">
        <v>805.03300000000002</v>
      </c>
      <c r="X69" s="14">
        <v>795.66758100000004</v>
      </c>
      <c r="Y69" s="15">
        <v>796.11099999999999</v>
      </c>
      <c r="Z69" s="15">
        <v>809.61377912272553</v>
      </c>
      <c r="AA69" s="15">
        <v>830.12283868745578</v>
      </c>
      <c r="AB69" s="15">
        <v>848.40489197303077</v>
      </c>
      <c r="AC69" s="15">
        <v>874.85361192677078</v>
      </c>
      <c r="AD69" s="32">
        <f>AVERAGE(E69:G69)/AVERAGE('Presenti equivalenti serviti'!E69:G69)/0.365</f>
        <v>256.36539159537256</v>
      </c>
      <c r="AE69" s="32">
        <f>AVERAGE(N69:P69)/AVERAGE('Presenti equivalenti serviti'!N69:P69)/0.365</f>
        <v>239.2144816470441</v>
      </c>
      <c r="AF69" s="32">
        <f>AVERAGE(V69:X69)/AVERAGE('Presenti equivalenti serviti'!V69:X69)/0.365</f>
        <v>216.22603708368354</v>
      </c>
      <c r="AG69" s="35">
        <f>AC69/'Presenti equivalenti serviti'!AC69/0.365</f>
        <v>200.60990258304994</v>
      </c>
      <c r="AH69" s="32">
        <f>AVERAGE(I69:K69)/AVERAGE(Residenti!E69:G69)/0.365/AVERAGE('%serviti'!E69:G69)</f>
        <v>278.66550570495122</v>
      </c>
      <c r="AI69" s="32">
        <f>AVERAGE(N69:P69)/AVERAGE(Residenti!N69:P69)/0.365/AVERAGE('%serviti'!N69:P69)</f>
        <v>242.12658952356171</v>
      </c>
      <c r="AJ69" s="32">
        <f>AVERAGE(V69:X69)/AVERAGE(Residenti!V69:X69)/0.365/AVERAGE('%serviti'!V69:X69)</f>
        <v>219.21104654889629</v>
      </c>
      <c r="AK69" s="35">
        <f>AVERAGE(AC69)/AVERAGE(Residenti!AC69)/0.365/AVERAGE('%serviti'!AC69)</f>
        <v>204.35206540800911</v>
      </c>
    </row>
    <row r="70" spans="1:37" x14ac:dyDescent="0.2">
      <c r="A70" s="2" t="s">
        <v>62</v>
      </c>
      <c r="B70" s="2" t="str">
        <f t="shared" si="3"/>
        <v>34</v>
      </c>
      <c r="C70" s="2">
        <v>34019</v>
      </c>
      <c r="D70" s="2" t="s">
        <v>74</v>
      </c>
      <c r="E70" s="14">
        <v>435.12193333333335</v>
      </c>
      <c r="F70" s="14">
        <v>405</v>
      </c>
      <c r="G70" s="14">
        <v>434.75090476190479</v>
      </c>
      <c r="H70" s="14">
        <v>434.56539047619049</v>
      </c>
      <c r="I70" s="14">
        <v>434.37987619047618</v>
      </c>
      <c r="J70" s="14">
        <v>472.75099999999998</v>
      </c>
      <c r="K70" s="14">
        <v>444</v>
      </c>
      <c r="L70" s="14">
        <v>433.82333333333332</v>
      </c>
      <c r="M70" s="14">
        <v>433.63781904761908</v>
      </c>
      <c r="N70" s="14">
        <v>455.95600000000002</v>
      </c>
      <c r="O70" s="14">
        <v>406.32799999999997</v>
      </c>
      <c r="P70" s="14">
        <v>418.90499999999997</v>
      </c>
      <c r="Q70" s="14">
        <v>433.40400000000005</v>
      </c>
      <c r="R70" s="14">
        <v>421.12</v>
      </c>
      <c r="S70" s="14">
        <v>418.767</v>
      </c>
      <c r="T70" s="14">
        <v>416.41399999999999</v>
      </c>
      <c r="U70" s="14">
        <v>393.26</v>
      </c>
      <c r="V70" s="14">
        <v>433.15100000000001</v>
      </c>
      <c r="W70" s="14">
        <v>417.91</v>
      </c>
      <c r="X70" s="14">
        <v>409.29799300000002</v>
      </c>
      <c r="Y70" s="15">
        <v>406.608</v>
      </c>
      <c r="Z70" s="15">
        <v>410.31068761270012</v>
      </c>
      <c r="AA70" s="15">
        <v>408.53238754064523</v>
      </c>
      <c r="AB70" s="15">
        <v>409.40659039517186</v>
      </c>
      <c r="AC70" s="15">
        <v>411.23504393144049</v>
      </c>
      <c r="AD70" s="32">
        <f>AVERAGE(E70:G70)/AVERAGE('Presenti equivalenti serviti'!E70:G70)/0.365</f>
        <v>316.81151726821344</v>
      </c>
      <c r="AE70" s="32">
        <f>AVERAGE(N70:P70)/AVERAGE('Presenti equivalenti serviti'!N70:P70)/0.365</f>
        <v>252.13713408654604</v>
      </c>
      <c r="AF70" s="32">
        <f>AVERAGE(V70:X70)/AVERAGE('Presenti equivalenti serviti'!V70:X70)/0.365</f>
        <v>229.25033941308217</v>
      </c>
      <c r="AG70" s="35">
        <f>AC70/'Presenti equivalenti serviti'!AC70/0.365</f>
        <v>212.25269066886273</v>
      </c>
      <c r="AH70" s="32">
        <f>AVERAGE(I70:K70)/AVERAGE(Residenti!E70:G70)/0.365/AVERAGE('%serviti'!E70:G70)</f>
        <v>339.71618478119746</v>
      </c>
      <c r="AI70" s="32">
        <f>AVERAGE(N70:P70)/AVERAGE(Residenti!N70:P70)/0.365/AVERAGE('%serviti'!N70:P70)</f>
        <v>254.11431806388808</v>
      </c>
      <c r="AJ70" s="32">
        <f>AVERAGE(V70:X70)/AVERAGE(Residenti!V70:X70)/0.365/AVERAGE('%serviti'!V70:X70)</f>
        <v>231.6103970331593</v>
      </c>
      <c r="AK70" s="35">
        <f>AVERAGE(AC70)/AVERAGE(Residenti!AC70)/0.365/AVERAGE('%serviti'!AC70)</f>
        <v>215.91275432448035</v>
      </c>
    </row>
    <row r="71" spans="1:37" x14ac:dyDescent="0.2">
      <c r="A71" s="2" t="s">
        <v>62</v>
      </c>
      <c r="B71" s="2" t="str">
        <f t="shared" si="3"/>
        <v>34</v>
      </c>
      <c r="C71" s="2">
        <v>34020</v>
      </c>
      <c r="D71" s="2" t="s">
        <v>75</v>
      </c>
      <c r="E71" s="14">
        <v>1102.7707822878212</v>
      </c>
      <c r="F71" s="14">
        <v>1125.7401365313679</v>
      </c>
      <c r="G71" s="14">
        <v>1148.7094907749072</v>
      </c>
      <c r="H71" s="14">
        <v>1171.6788450184465</v>
      </c>
      <c r="I71" s="14">
        <v>1444.8150000000001</v>
      </c>
      <c r="J71" s="14">
        <v>1639.769</v>
      </c>
      <c r="K71" s="14">
        <v>1680</v>
      </c>
      <c r="L71" s="14">
        <v>1263.5562619926184</v>
      </c>
      <c r="M71" s="14">
        <v>1286.5256162361652</v>
      </c>
      <c r="N71" s="14">
        <v>1314.278</v>
      </c>
      <c r="O71" s="14">
        <v>1005.157</v>
      </c>
      <c r="P71" s="14">
        <v>977.12</v>
      </c>
      <c r="Q71" s="14">
        <v>1004.499</v>
      </c>
      <c r="R71" s="14">
        <v>943.76</v>
      </c>
      <c r="S71" s="14">
        <v>881.50649999999996</v>
      </c>
      <c r="T71" s="14">
        <v>819.25300000000004</v>
      </c>
      <c r="U71" s="14">
        <v>757.71</v>
      </c>
      <c r="V71" s="14">
        <v>752.16200000000003</v>
      </c>
      <c r="W71" s="14">
        <v>771.25720100000001</v>
      </c>
      <c r="X71" s="14">
        <v>705.33660499999996</v>
      </c>
      <c r="Y71" s="15">
        <v>729.19597400000009</v>
      </c>
      <c r="Z71" s="15">
        <v>709.63834494583216</v>
      </c>
      <c r="AA71" s="15">
        <v>676.76825239876393</v>
      </c>
      <c r="AB71" s="15">
        <v>660.5906331201071</v>
      </c>
      <c r="AC71" s="15">
        <v>647.67282510294535</v>
      </c>
      <c r="AD71" s="32">
        <f>AVERAGE(E71:G71)/AVERAGE('Presenti equivalenti serviti'!E71:G71)/0.365</f>
        <v>343.6221880079317</v>
      </c>
      <c r="AE71" s="32">
        <f>AVERAGE(N71:P71)/AVERAGE('Presenti equivalenti serviti'!N71:P71)/0.365</f>
        <v>281.63324678404541</v>
      </c>
      <c r="AF71" s="32">
        <f>AVERAGE(V71:X71)/AVERAGE('Presenti equivalenti serviti'!V71:X71)/0.365</f>
        <v>185.84616518099395</v>
      </c>
      <c r="AG71" s="35">
        <f>AC71/'Presenti equivalenti serviti'!AC71/0.365</f>
        <v>155.46438940021883</v>
      </c>
      <c r="AH71" s="32">
        <f>AVERAGE(I71:K71)/AVERAGE(Residenti!E71:G71)/0.365/AVERAGE('%serviti'!E71:G71)</f>
        <v>490.17786123767155</v>
      </c>
      <c r="AI71" s="32">
        <f>AVERAGE(N71:P71)/AVERAGE(Residenti!N71:P71)/0.365/AVERAGE('%serviti'!N71:P71)</f>
        <v>286.01222990709806</v>
      </c>
      <c r="AJ71" s="32">
        <f>AVERAGE(V71:X71)/AVERAGE(Residenti!V71:X71)/0.365/AVERAGE('%serviti'!V71:X71)</f>
        <v>189.74828554492433</v>
      </c>
      <c r="AK71" s="35">
        <f>AVERAGE(AC71)/AVERAGE(Residenti!AC71)/0.365/AVERAGE('%serviti'!AC71)</f>
        <v>160.34685144274547</v>
      </c>
    </row>
    <row r="72" spans="1:37" x14ac:dyDescent="0.2">
      <c r="A72" s="2"/>
      <c r="B72" s="2"/>
      <c r="C72" s="2">
        <v>34021</v>
      </c>
      <c r="D72" s="3" t="s">
        <v>76</v>
      </c>
      <c r="E72" s="14">
        <v>137.88467469879518</v>
      </c>
      <c r="F72" s="14">
        <v>142.01051807228941</v>
      </c>
      <c r="G72" s="14">
        <v>146.13636144578271</v>
      </c>
      <c r="H72" s="14">
        <v>150.26220481927692</v>
      </c>
      <c r="I72" s="14">
        <v>130.96799999999999</v>
      </c>
      <c r="J72" s="14">
        <v>185.791</v>
      </c>
      <c r="K72" s="14">
        <v>165</v>
      </c>
      <c r="L72" s="14">
        <v>166.76557831325289</v>
      </c>
      <c r="M72" s="14">
        <v>170.89142168674712</v>
      </c>
      <c r="N72" s="14">
        <v>171.173</v>
      </c>
      <c r="O72" s="14">
        <v>175.30799999999999</v>
      </c>
      <c r="P72" s="14">
        <v>184.73099999999999</v>
      </c>
      <c r="Q72" s="14">
        <v>189.49</v>
      </c>
      <c r="R72" s="14">
        <v>168.26</v>
      </c>
      <c r="S72" s="14">
        <v>177.57249999999999</v>
      </c>
      <c r="T72" s="14">
        <v>186.88499999999999</v>
      </c>
      <c r="U72" s="14">
        <v>180.08799999999999</v>
      </c>
      <c r="V72" s="14">
        <v>175.863</v>
      </c>
      <c r="W72" s="14">
        <v>182.56106500000001</v>
      </c>
      <c r="X72" s="14">
        <v>156.041</v>
      </c>
      <c r="Y72" s="15">
        <v>170</v>
      </c>
      <c r="Z72" s="15">
        <v>170.94060825008134</v>
      </c>
      <c r="AA72" s="15">
        <v>177.03710620095919</v>
      </c>
      <c r="AB72" s="15">
        <v>183.686152082429</v>
      </c>
      <c r="AC72" s="15">
        <v>190.20952312401076</v>
      </c>
      <c r="AD72" s="32">
        <f>AVERAGE(E72:G72)/AVERAGE('Presenti equivalenti serviti'!E72:G72)/0.365</f>
        <v>183.37851737032</v>
      </c>
      <c r="AE72" s="32">
        <f>AVERAGE(N72:P72)/AVERAGE('Presenti equivalenti serviti'!N72:P72)/0.365</f>
        <v>177.59314198534594</v>
      </c>
      <c r="AF72" s="32">
        <f>AVERAGE(V72:X72)/AVERAGE('Presenti equivalenti serviti'!V72:X72)/0.365</f>
        <v>161.55000275097106</v>
      </c>
      <c r="AG72" s="35">
        <f>AC72/'Presenti equivalenti serviti'!AC72/0.365</f>
        <v>170.05951673130866</v>
      </c>
      <c r="AH72" s="32">
        <f>AVERAGE(I72:K72)/AVERAGE(Residenti!E72:G72)/0.365/AVERAGE('%serviti'!E72:G72)</f>
        <v>207.38907085415184</v>
      </c>
      <c r="AI72" s="32">
        <f>AVERAGE(N72:P72)/AVERAGE(Residenti!N72:P72)/0.365/AVERAGE('%serviti'!N72:P72)</f>
        <v>177.63675482302472</v>
      </c>
      <c r="AJ72" s="32">
        <f>AVERAGE(V72:X72)/AVERAGE(Residenti!V72:X72)/0.365/AVERAGE('%serviti'!V72:X72)</f>
        <v>161.5423801237084</v>
      </c>
      <c r="AK72" s="35">
        <f>AVERAGE(AC72)/AVERAGE(Residenti!AC72)/0.365/AVERAGE('%serviti'!AC72)</f>
        <v>170.05951673130866</v>
      </c>
    </row>
    <row r="73" spans="1:37" x14ac:dyDescent="0.2">
      <c r="A73" s="2" t="s">
        <v>62</v>
      </c>
      <c r="B73" s="2" t="str">
        <f t="shared" ref="B73:B79" si="4">LEFT(C73,2)</f>
        <v>34</v>
      </c>
      <c r="C73" s="2">
        <v>34022</v>
      </c>
      <c r="D73" s="2" t="s">
        <v>77</v>
      </c>
      <c r="E73" s="14">
        <v>81.212892857142961</v>
      </c>
      <c r="F73" s="14">
        <v>80.359821428571593</v>
      </c>
      <c r="G73" s="14">
        <v>79.506749999999997</v>
      </c>
      <c r="H73" s="14">
        <v>78.653678571428642</v>
      </c>
      <c r="I73" s="14">
        <v>77.800607142857274</v>
      </c>
      <c r="J73" s="14">
        <v>76.94753571428592</v>
      </c>
      <c r="K73" s="14">
        <v>74</v>
      </c>
      <c r="L73" s="14">
        <v>75.241392857142955</v>
      </c>
      <c r="M73" s="14">
        <v>74.388321428571601</v>
      </c>
      <c r="N73" s="14">
        <v>81.787000000000006</v>
      </c>
      <c r="O73" s="14">
        <v>66.650999999999996</v>
      </c>
      <c r="P73" s="14">
        <v>71.703000000000003</v>
      </c>
      <c r="Q73" s="14">
        <v>76.763999999999996</v>
      </c>
      <c r="R73" s="14">
        <v>71.44</v>
      </c>
      <c r="S73" s="14">
        <v>66.334999999999994</v>
      </c>
      <c r="T73" s="14">
        <v>61.23</v>
      </c>
      <c r="U73" s="14">
        <v>56</v>
      </c>
      <c r="V73" s="14">
        <v>56.524000000000001</v>
      </c>
      <c r="W73" s="14">
        <v>58.877561999999998</v>
      </c>
      <c r="X73" s="14">
        <v>54.427999999999997</v>
      </c>
      <c r="Y73" s="15">
        <v>60.692999999999998</v>
      </c>
      <c r="Z73" s="15">
        <v>55.980830759919975</v>
      </c>
      <c r="AA73" s="15">
        <v>51.967885080985134</v>
      </c>
      <c r="AB73" s="15">
        <v>48.293928175337385</v>
      </c>
      <c r="AC73" s="15">
        <v>44.639242464879153</v>
      </c>
      <c r="AD73" s="32">
        <f>AVERAGE(E73:G73)/AVERAGE('Presenti equivalenti serviti'!E73:G73)/0.365</f>
        <v>251.33457023532404</v>
      </c>
      <c r="AE73" s="32">
        <f>AVERAGE(N73:P73)/AVERAGE('Presenti equivalenti serviti'!N73:P73)/0.365</f>
        <v>252.2577312276197</v>
      </c>
      <c r="AF73" s="32">
        <f>AVERAGE(V73:X73)/AVERAGE('Presenti equivalenti serviti'!V73:X73)/0.365</f>
        <v>218.64129597207352</v>
      </c>
      <c r="AG73" s="35">
        <f>AC73/'Presenti equivalenti serviti'!AC73/0.365</f>
        <v>232.19138843988924</v>
      </c>
      <c r="AH73" s="32">
        <f>AVERAGE(I73:K73)/AVERAGE(Residenti!E73:G73)/0.365/AVERAGE('%serviti'!E73:G73)</f>
        <v>276.00880148493508</v>
      </c>
      <c r="AI73" s="32">
        <f>AVERAGE(N73:P73)/AVERAGE(Residenti!N73:P73)/0.365/AVERAGE('%serviti'!N73:P73)</f>
        <v>314.01561700664604</v>
      </c>
      <c r="AJ73" s="32">
        <f>AVERAGE(V73:X73)/AVERAGE(Residenti!V73:X73)/0.365/AVERAGE('%serviti'!V73:X73)</f>
        <v>273.99061069523464</v>
      </c>
      <c r="AK73" s="35">
        <f>AVERAGE(AC73)/AVERAGE(Residenti!AC73)/0.365/AVERAGE('%serviti'!AC73)</f>
        <v>339.762022903998</v>
      </c>
    </row>
    <row r="74" spans="1:37" x14ac:dyDescent="0.2">
      <c r="A74" s="2" t="s">
        <v>62</v>
      </c>
      <c r="B74" s="2" t="str">
        <f t="shared" si="4"/>
        <v>34</v>
      </c>
      <c r="C74" s="2">
        <v>34023</v>
      </c>
      <c r="D74" s="2" t="s">
        <v>78</v>
      </c>
      <c r="E74" s="14">
        <v>759.55960662982989</v>
      </c>
      <c r="F74" s="14">
        <v>770.269156906072</v>
      </c>
      <c r="G74" s="14">
        <v>780.97870718231798</v>
      </c>
      <c r="H74" s="14">
        <v>791.6882574585602</v>
      </c>
      <c r="I74" s="14">
        <v>802.39780773480231</v>
      </c>
      <c r="J74" s="14">
        <v>755.79600000000005</v>
      </c>
      <c r="K74" s="14">
        <v>750</v>
      </c>
      <c r="L74" s="14">
        <v>834.52645856353263</v>
      </c>
      <c r="M74" s="14">
        <v>845.23600883977485</v>
      </c>
      <c r="N74" s="14">
        <v>1146.5509999999999</v>
      </c>
      <c r="O74" s="14">
        <v>784.21799999999996</v>
      </c>
      <c r="P74" s="14">
        <v>786.04600000000005</v>
      </c>
      <c r="Q74" s="14">
        <v>770.23199999999997</v>
      </c>
      <c r="R74" s="14">
        <v>705</v>
      </c>
      <c r="S74" s="14">
        <v>722.34500000000003</v>
      </c>
      <c r="T74" s="14">
        <v>739.69</v>
      </c>
      <c r="U74" s="14">
        <v>692.30700000000002</v>
      </c>
      <c r="V74" s="14">
        <v>727.58500000000004</v>
      </c>
      <c r="W74" s="14">
        <v>748.24300000000005</v>
      </c>
      <c r="X74" s="14">
        <v>699.92208400000004</v>
      </c>
      <c r="Y74" s="15">
        <v>670.28700000000003</v>
      </c>
      <c r="Z74" s="15">
        <v>706.64531227582052</v>
      </c>
      <c r="AA74" s="15">
        <v>714.06481353744152</v>
      </c>
      <c r="AB74" s="15">
        <v>729.39130970303609</v>
      </c>
      <c r="AC74" s="15">
        <v>747.04813356900786</v>
      </c>
      <c r="AD74" s="32">
        <f>AVERAGE(E74:G74)/AVERAGE('Presenti equivalenti serviti'!E74:G74)/0.365</f>
        <v>247.19232420648558</v>
      </c>
      <c r="AE74" s="32">
        <f>AVERAGE(N74:P74)/AVERAGE('Presenti equivalenti serviti'!N74:P74)/0.365</f>
        <v>246.3274303554395</v>
      </c>
      <c r="AF74" s="32">
        <f>AVERAGE(V74:X74)/AVERAGE('Presenti equivalenti serviti'!V74:X74)/0.365</f>
        <v>184.4720685375091</v>
      </c>
      <c r="AG74" s="35">
        <f>AC74/'Presenti equivalenti serviti'!AC74/0.365</f>
        <v>162.71427454806482</v>
      </c>
      <c r="AH74" s="32">
        <f>AVERAGE(I74:K74)/AVERAGE(Residenti!E74:G74)/0.365/AVERAGE('%serviti'!E74:G74)</f>
        <v>251.5457324656424</v>
      </c>
      <c r="AI74" s="32">
        <f>AVERAGE(N74:P74)/AVERAGE(Residenti!N74:P74)/0.365/AVERAGE('%serviti'!N74:P74)</f>
        <v>248.88500631886183</v>
      </c>
      <c r="AJ74" s="32">
        <f>AVERAGE(V74:X74)/AVERAGE(Residenti!V74:X74)/0.365/AVERAGE('%serviti'!V74:X74)</f>
        <v>186.49042972996583</v>
      </c>
      <c r="AK74" s="35">
        <f>AVERAGE(AC74)/AVERAGE(Residenti!AC74)/0.365/AVERAGE('%serviti'!AC74)</f>
        <v>164.3516093408827</v>
      </c>
    </row>
    <row r="75" spans="1:37" x14ac:dyDescent="0.2">
      <c r="A75" s="2" t="s">
        <v>62</v>
      </c>
      <c r="B75" s="2" t="str">
        <f t="shared" si="4"/>
        <v>34</v>
      </c>
      <c r="C75" s="2">
        <v>34024</v>
      </c>
      <c r="D75" s="2" t="s">
        <v>79</v>
      </c>
      <c r="E75" s="14">
        <v>289.69342857142863</v>
      </c>
      <c r="F75" s="14">
        <v>291.74421428571458</v>
      </c>
      <c r="G75" s="14">
        <v>293.79500000000002</v>
      </c>
      <c r="H75" s="14">
        <v>295.84578571428591</v>
      </c>
      <c r="I75" s="14">
        <v>297.89657142857135</v>
      </c>
      <c r="J75" s="14">
        <v>299.9473571428573</v>
      </c>
      <c r="K75" s="14">
        <v>296</v>
      </c>
      <c r="L75" s="14">
        <v>304.04892857142863</v>
      </c>
      <c r="M75" s="14">
        <v>306.09971428571453</v>
      </c>
      <c r="N75" s="14">
        <v>309.358</v>
      </c>
      <c r="O75" s="14">
        <v>337.77699999999999</v>
      </c>
      <c r="P75" s="14">
        <v>289.46699999999998</v>
      </c>
      <c r="Q75" s="14">
        <v>291.98</v>
      </c>
      <c r="R75" s="14">
        <v>301.74</v>
      </c>
      <c r="S75" s="14">
        <v>299.52949999999998</v>
      </c>
      <c r="T75" s="14">
        <v>297.31900000000002</v>
      </c>
      <c r="U75" s="14">
        <v>322.50599999999997</v>
      </c>
      <c r="V75" s="14">
        <v>281.93</v>
      </c>
      <c r="W75" s="14">
        <v>304.35204100000004</v>
      </c>
      <c r="X75" s="14">
        <v>293.27300000000002</v>
      </c>
      <c r="Y75" s="15">
        <v>299.40800000000002</v>
      </c>
      <c r="Z75" s="15">
        <v>295.6757631977481</v>
      </c>
      <c r="AA75" s="15">
        <v>293.96154597809306</v>
      </c>
      <c r="AB75" s="15">
        <v>294.97994401987887</v>
      </c>
      <c r="AC75" s="15">
        <v>293.8709449147496</v>
      </c>
      <c r="AD75" s="32">
        <f>AVERAGE(E75:G75)/AVERAGE('Presenti equivalenti serviti'!E75:G75)/0.365</f>
        <v>271.97074826529348</v>
      </c>
      <c r="AE75" s="32">
        <f>AVERAGE(N75:P75)/AVERAGE('Presenti equivalenti serviti'!N75:P75)/0.365</f>
        <v>274.75397889034025</v>
      </c>
      <c r="AF75" s="32">
        <f>AVERAGE(V75:X75)/AVERAGE('Presenti equivalenti serviti'!V75:X75)/0.365</f>
        <v>257.744156875974</v>
      </c>
      <c r="AG75" s="35">
        <f>AC75/'Presenti equivalenti serviti'!AC75/0.365</f>
        <v>262.01093000654055</v>
      </c>
      <c r="AH75" s="32">
        <f>AVERAGE(I75:K75)/AVERAGE(Residenti!E75:G75)/0.365/AVERAGE('%serviti'!E75:G75)</f>
        <v>296.27623015492145</v>
      </c>
      <c r="AI75" s="32">
        <f>AVERAGE(N75:P75)/AVERAGE(Residenti!N75:P75)/0.365/AVERAGE('%serviti'!N75:P75)</f>
        <v>295.48020984034702</v>
      </c>
      <c r="AJ75" s="32">
        <f>AVERAGE(V75:X75)/AVERAGE(Residenti!V75:X75)/0.365/AVERAGE('%serviti'!V75:X75)</f>
        <v>278.21301899905518</v>
      </c>
      <c r="AK75" s="35">
        <f>AVERAGE(AC75)/AVERAGE(Residenti!AC75)/0.365/AVERAGE('%serviti'!AC75)</f>
        <v>287.19116482525408</v>
      </c>
    </row>
    <row r="76" spans="1:37" x14ac:dyDescent="0.2">
      <c r="A76" s="2" t="s">
        <v>62</v>
      </c>
      <c r="B76" s="2" t="str">
        <f t="shared" si="4"/>
        <v>34</v>
      </c>
      <c r="C76" s="2">
        <v>34025</v>
      </c>
      <c r="D76" s="2" t="s">
        <v>80</v>
      </c>
      <c r="E76" s="14">
        <v>879.92760424354299</v>
      </c>
      <c r="F76" s="14">
        <v>893.06676937269424</v>
      </c>
      <c r="G76" s="14">
        <v>906.20593450184538</v>
      </c>
      <c r="H76" s="14">
        <v>919.34509963099663</v>
      </c>
      <c r="I76" s="14">
        <v>980.4</v>
      </c>
      <c r="J76" s="14">
        <v>1012.698</v>
      </c>
      <c r="K76" s="14">
        <v>1064</v>
      </c>
      <c r="L76" s="14">
        <v>971.90176014760141</v>
      </c>
      <c r="M76" s="14">
        <v>985.04092527675255</v>
      </c>
      <c r="N76" s="14">
        <v>999.28200000000004</v>
      </c>
      <c r="O76" s="14">
        <v>965.63499999999999</v>
      </c>
      <c r="P76" s="14">
        <v>930.18399999999997</v>
      </c>
      <c r="Q76" s="14">
        <v>978.8</v>
      </c>
      <c r="R76" s="14">
        <v>907.1</v>
      </c>
      <c r="S76" s="14">
        <v>882.00250000000005</v>
      </c>
      <c r="T76" s="14">
        <v>856.90499999999997</v>
      </c>
      <c r="U76" s="14">
        <v>880.67399999999998</v>
      </c>
      <c r="V76" s="14">
        <v>852.96400000000006</v>
      </c>
      <c r="W76" s="14">
        <v>829.14</v>
      </c>
      <c r="X76" s="14">
        <v>806.56544499999995</v>
      </c>
      <c r="Y76" s="15">
        <v>809.29899999999998</v>
      </c>
      <c r="Z76" s="15">
        <v>809.91032041955305</v>
      </c>
      <c r="AA76" s="15">
        <v>803.49004871129</v>
      </c>
      <c r="AB76" s="15">
        <v>805.54626832272743</v>
      </c>
      <c r="AC76" s="15">
        <v>810.83663769913881</v>
      </c>
      <c r="AD76" s="32">
        <f>AVERAGE(E76:G76)/AVERAGE('Presenti equivalenti serviti'!E76:G76)/0.365</f>
        <v>259.44682005219192</v>
      </c>
      <c r="AE76" s="32">
        <f>AVERAGE(N76:P76)/AVERAGE('Presenti equivalenti serviti'!N76:P76)/0.365</f>
        <v>233.94407689251219</v>
      </c>
      <c r="AF76" s="32">
        <f>AVERAGE(V76:X76)/AVERAGE('Presenti equivalenti serviti'!V76:X76)/0.365</f>
        <v>185.86217675539532</v>
      </c>
      <c r="AG76" s="35">
        <f>AC76/'Presenti equivalenti serviti'!AC76/0.365</f>
        <v>169.50916361153605</v>
      </c>
      <c r="AH76" s="32">
        <f>AVERAGE(I76:K76)/AVERAGE(Residenti!E76:G76)/0.365/AVERAGE('%serviti'!E76:G76)</f>
        <v>298.67704209429422</v>
      </c>
      <c r="AI76" s="32">
        <f>AVERAGE(N76:P76)/AVERAGE(Residenti!N76:P76)/0.365/AVERAGE('%serviti'!N76:P76)</f>
        <v>235.53782459641877</v>
      </c>
      <c r="AJ76" s="32">
        <f>AVERAGE(V76:X76)/AVERAGE(Residenti!V76:X76)/0.365/AVERAGE('%serviti'!V76:X76)</f>
        <v>187.61313311597351</v>
      </c>
      <c r="AK76" s="35">
        <f>AVERAGE(AC76)/AVERAGE(Residenti!AC76)/0.365/AVERAGE('%serviti'!AC76)</f>
        <v>172.61229780172329</v>
      </c>
    </row>
    <row r="77" spans="1:37" x14ac:dyDescent="0.2">
      <c r="A77" s="2" t="s">
        <v>62</v>
      </c>
      <c r="B77" s="2" t="str">
        <f t="shared" si="4"/>
        <v>34</v>
      </c>
      <c r="C77" s="2">
        <v>34026</v>
      </c>
      <c r="D77" s="2" t="s">
        <v>81</v>
      </c>
      <c r="E77" s="14">
        <v>158</v>
      </c>
      <c r="F77" s="14">
        <v>156</v>
      </c>
      <c r="G77" s="14">
        <v>154</v>
      </c>
      <c r="H77" s="14">
        <v>152</v>
      </c>
      <c r="I77" s="14">
        <v>150</v>
      </c>
      <c r="J77" s="14">
        <v>148</v>
      </c>
      <c r="K77" s="14">
        <v>146</v>
      </c>
      <c r="L77" s="14">
        <v>144</v>
      </c>
      <c r="M77" s="14">
        <v>142</v>
      </c>
      <c r="N77" s="14">
        <v>140</v>
      </c>
      <c r="O77" s="14">
        <v>138</v>
      </c>
      <c r="P77" s="14">
        <v>136</v>
      </c>
      <c r="Q77" s="14">
        <v>134</v>
      </c>
      <c r="R77" s="14">
        <v>131.6</v>
      </c>
      <c r="S77" s="14">
        <v>144.53200000000001</v>
      </c>
      <c r="T77" s="14">
        <v>120</v>
      </c>
      <c r="U77" s="14">
        <v>120</v>
      </c>
      <c r="V77" s="14">
        <v>98.254999999999995</v>
      </c>
      <c r="W77" s="14">
        <v>127.218003</v>
      </c>
      <c r="X77" s="14">
        <v>118.67</v>
      </c>
      <c r="Y77" s="15">
        <v>120.157</v>
      </c>
      <c r="Z77" s="15">
        <v>118.79698120405774</v>
      </c>
      <c r="AA77" s="15">
        <v>113.45264814126878</v>
      </c>
      <c r="AB77" s="15">
        <v>109.3345761066616</v>
      </c>
      <c r="AC77" s="15">
        <v>104.80200730195197</v>
      </c>
      <c r="AD77" s="32">
        <f>AVERAGE(E77:G77)/AVERAGE('Presenti equivalenti serviti'!E77:G77)/0.365</f>
        <v>325.16696101194464</v>
      </c>
      <c r="AE77" s="32">
        <f>AVERAGE(N77:P77)/AVERAGE('Presenti equivalenti serviti'!N77:P77)/0.365</f>
        <v>300.37701871646152</v>
      </c>
      <c r="AF77" s="32">
        <f>AVERAGE(V77:X77)/AVERAGE('Presenti equivalenti serviti'!V77:X77)/0.365</f>
        <v>266.63734841968665</v>
      </c>
      <c r="AG77" s="35">
        <f>AC77/'Presenti equivalenti serviti'!AC77/0.365</f>
        <v>284.06766573577636</v>
      </c>
      <c r="AH77" s="32">
        <f>AVERAGE(I77:K77)/AVERAGE(Residenti!E77:G77)/0.365/AVERAGE('%serviti'!E77:G77)</f>
        <v>331.76791928409335</v>
      </c>
      <c r="AI77" s="32">
        <f>AVERAGE(N77:P77)/AVERAGE(Residenti!N77:P77)/0.365/AVERAGE('%serviti'!N77:P77)</f>
        <v>337.95318052146285</v>
      </c>
      <c r="AJ77" s="32">
        <f>AVERAGE(V77:X77)/AVERAGE(Residenti!V77:X77)/0.365/AVERAGE('%serviti'!V77:X77)</f>
        <v>303.52526962967329</v>
      </c>
      <c r="AK77" s="35">
        <f>AVERAGE(AC77)/AVERAGE(Residenti!AC77)/0.365/AVERAGE('%serviti'!AC77)</f>
        <v>338.86011028482318</v>
      </c>
    </row>
    <row r="78" spans="1:37" x14ac:dyDescent="0.2">
      <c r="A78" s="2" t="s">
        <v>62</v>
      </c>
      <c r="B78" s="2" t="str">
        <f t="shared" si="4"/>
        <v>34</v>
      </c>
      <c r="C78" s="2">
        <v>34027</v>
      </c>
      <c r="D78" s="2" t="s">
        <v>82</v>
      </c>
      <c r="E78" s="14">
        <v>16592.824866995066</v>
      </c>
      <c r="F78" s="14">
        <v>16544.131118226604</v>
      </c>
      <c r="G78" s="14">
        <v>16495.437369458123</v>
      </c>
      <c r="H78" s="14">
        <v>16446.743620689645</v>
      </c>
      <c r="I78" s="14">
        <v>17640.511999999999</v>
      </c>
      <c r="J78" s="14">
        <v>16349.356123152704</v>
      </c>
      <c r="K78" s="14">
        <v>16070</v>
      </c>
      <c r="L78" s="14">
        <v>16251.96862561576</v>
      </c>
      <c r="M78" s="14">
        <v>16203.274876847283</v>
      </c>
      <c r="N78" s="14">
        <v>16198.225</v>
      </c>
      <c r="O78" s="14">
        <v>14972.9</v>
      </c>
      <c r="P78" s="14">
        <v>16676.256000000001</v>
      </c>
      <c r="Q78" s="14">
        <v>14913.367</v>
      </c>
      <c r="R78" s="14">
        <v>14939.1</v>
      </c>
      <c r="S78" s="14">
        <v>14245.037</v>
      </c>
      <c r="T78" s="14">
        <v>14092.150733999999</v>
      </c>
      <c r="U78" s="14">
        <v>14536.914000000001</v>
      </c>
      <c r="V78" s="14">
        <v>14383.161</v>
      </c>
      <c r="W78" s="14">
        <v>14471.30314</v>
      </c>
      <c r="X78" s="14">
        <v>14030.343414000001</v>
      </c>
      <c r="Y78" s="15">
        <v>13746.169609999999</v>
      </c>
      <c r="Z78" s="15">
        <v>14175.47070073326</v>
      </c>
      <c r="AA78" s="15">
        <v>14512.553509203941</v>
      </c>
      <c r="AB78" s="15">
        <v>14921.661295954349</v>
      </c>
      <c r="AC78" s="15">
        <v>15392.203656774747</v>
      </c>
      <c r="AD78" s="32">
        <f>AVERAGE(E78:G78)/AVERAGE('Presenti equivalenti serviti'!E78:G78)/0.365</f>
        <v>271.39395810434689</v>
      </c>
      <c r="AE78" s="32">
        <f>AVERAGE(N78:P78)/AVERAGE('Presenti equivalenti serviti'!N78:P78)/0.365</f>
        <v>238.82217441222664</v>
      </c>
      <c r="AF78" s="32">
        <f>AVERAGE(V78:X78)/AVERAGE('Presenti equivalenti serviti'!V78:X78)/0.365</f>
        <v>200.45627989552548</v>
      </c>
      <c r="AG78" s="35">
        <f>AC78/'Presenti equivalenti serviti'!AC78/0.365</f>
        <v>180.60248016992156</v>
      </c>
      <c r="AH78" s="32">
        <f>AVERAGE(I78:K78)/AVERAGE(Residenti!E78:G78)/0.365/AVERAGE('%serviti'!E78:G78)</f>
        <v>276.7499448096026</v>
      </c>
      <c r="AI78" s="32">
        <f>AVERAGE(N78:P78)/AVERAGE(Residenti!N78:P78)/0.365/AVERAGE('%serviti'!N78:P78)</f>
        <v>243.76016083003896</v>
      </c>
      <c r="AJ78" s="32">
        <f>AVERAGE(V78:X78)/AVERAGE(Residenti!V78:X78)/0.365/AVERAGE('%serviti'!V78:X78)</f>
        <v>205.46738667539299</v>
      </c>
      <c r="AK78" s="35">
        <f>AVERAGE(AC78)/AVERAGE(Residenti!AC78)/0.365/AVERAGE('%serviti'!AC78)</f>
        <v>186.85833354313382</v>
      </c>
    </row>
    <row r="79" spans="1:37" x14ac:dyDescent="0.2">
      <c r="A79" s="2" t="s">
        <v>53</v>
      </c>
      <c r="B79" s="2" t="str">
        <f t="shared" si="4"/>
        <v>34</v>
      </c>
      <c r="C79" s="2">
        <v>34028</v>
      </c>
      <c r="D79" s="2" t="s">
        <v>83</v>
      </c>
      <c r="E79" s="14">
        <v>118</v>
      </c>
      <c r="F79" s="14">
        <v>116</v>
      </c>
      <c r="G79" s="14">
        <v>114</v>
      </c>
      <c r="H79" s="14">
        <v>112</v>
      </c>
      <c r="I79" s="14">
        <v>110</v>
      </c>
      <c r="J79" s="14">
        <v>108</v>
      </c>
      <c r="K79" s="14">
        <v>106</v>
      </c>
      <c r="L79" s="14">
        <v>104</v>
      </c>
      <c r="M79" s="14">
        <v>102</v>
      </c>
      <c r="N79" s="14">
        <v>100.613</v>
      </c>
      <c r="O79" s="14">
        <v>89.328999999999994</v>
      </c>
      <c r="P79" s="14">
        <v>92.45</v>
      </c>
      <c r="Q79" s="14">
        <v>97.454999999999998</v>
      </c>
      <c r="R79" s="14">
        <v>102.46</v>
      </c>
      <c r="S79" s="14">
        <v>102.405</v>
      </c>
      <c r="T79" s="14">
        <v>99.332849999999993</v>
      </c>
      <c r="U79" s="14">
        <v>74.516000000000005</v>
      </c>
      <c r="V79" s="14">
        <v>87.152724612946486</v>
      </c>
      <c r="W79" s="14">
        <v>56.685513635967588</v>
      </c>
      <c r="X79" s="14">
        <v>95.254999999999981</v>
      </c>
      <c r="Y79" s="15">
        <v>90.784999999999997</v>
      </c>
      <c r="Z79" s="15">
        <v>78.481149749860464</v>
      </c>
      <c r="AA79" s="15">
        <v>75.03506366208434</v>
      </c>
      <c r="AB79" s="15">
        <v>72.715709772593755</v>
      </c>
      <c r="AC79" s="15">
        <v>69.506912565395027</v>
      </c>
      <c r="AD79" s="32">
        <f>AVERAGE(E79:G79)/AVERAGE('Presenti equivalenti serviti'!E79:G79)/0.365</f>
        <v>276.78177176563167</v>
      </c>
      <c r="AE79" s="32">
        <f>AVERAGE(N79:P79)/AVERAGE('Presenti equivalenti serviti'!N79:P79)/0.365</f>
        <v>241.69349244541468</v>
      </c>
      <c r="AF79" s="32">
        <f>AVERAGE(V79:X79)/AVERAGE('Presenti equivalenti serviti'!V79:X79)/0.365</f>
        <v>213.87866094982442</v>
      </c>
      <c r="AG79" s="35">
        <f>AC79/'Presenti equivalenti serviti'!AC79/0.365</f>
        <v>219.85938157904059</v>
      </c>
      <c r="AH79" s="32">
        <f>AVERAGE(I79:K79)/AVERAGE(Residenti!E79:G79)/0.365/AVERAGE('%serviti'!E79:G79)</f>
        <v>286.15263673095035</v>
      </c>
      <c r="AI79" s="32">
        <f>AVERAGE(N79:P79)/AVERAGE(Residenti!N79:P79)/0.365/AVERAGE('%serviti'!N79:P79)</f>
        <v>272.9827223335198</v>
      </c>
      <c r="AJ79" s="32">
        <f>AVERAGE(V79:X79)/AVERAGE(Residenti!V79:X79)/0.365/AVERAGE('%serviti'!V79:X79)</f>
        <v>241.21029274628987</v>
      </c>
      <c r="AK79" s="35">
        <f>AVERAGE(AC79)/AVERAGE(Residenti!AC79)/0.365/AVERAGE('%serviti'!AC79)</f>
        <v>264.79802235227487</v>
      </c>
    </row>
    <row r="80" spans="1:37" x14ac:dyDescent="0.2">
      <c r="A80" s="2"/>
      <c r="B80" s="2"/>
      <c r="C80" s="2">
        <v>34029</v>
      </c>
      <c r="D80" s="3" t="s">
        <v>84</v>
      </c>
      <c r="E80" s="14">
        <v>91.290934413726902</v>
      </c>
      <c r="F80" s="14">
        <v>95</v>
      </c>
      <c r="G80" s="14">
        <v>94.798785128693567</v>
      </c>
      <c r="H80" s="14">
        <v>89.265000000000001</v>
      </c>
      <c r="I80" s="14">
        <v>96.847999999999999</v>
      </c>
      <c r="J80" s="14">
        <v>120</v>
      </c>
      <c r="K80" s="14">
        <v>89</v>
      </c>
      <c r="L80" s="14">
        <v>98.986999999999995</v>
      </c>
      <c r="M80" s="14">
        <v>118.1508</v>
      </c>
      <c r="N80" s="14">
        <v>103.545</v>
      </c>
      <c r="O80" s="14">
        <v>138.25800000000001</v>
      </c>
      <c r="P80" s="14">
        <v>79.382000000000005</v>
      </c>
      <c r="Q80" s="14">
        <v>87.801000000000002</v>
      </c>
      <c r="R80" s="14">
        <v>109.04</v>
      </c>
      <c r="S80" s="14">
        <v>94.057000000000002</v>
      </c>
      <c r="T80" s="14">
        <v>91.433999999999997</v>
      </c>
      <c r="U80" s="14">
        <v>89.248999999999995</v>
      </c>
      <c r="V80" s="14">
        <v>89.921999999999997</v>
      </c>
      <c r="W80" s="14">
        <v>89.670419999999993</v>
      </c>
      <c r="X80" s="14">
        <v>90.559560000000005</v>
      </c>
      <c r="Y80" s="15">
        <v>90.956039999999987</v>
      </c>
      <c r="Z80" s="15">
        <v>91.017783651666292</v>
      </c>
      <c r="AA80" s="15">
        <v>89.510670249577799</v>
      </c>
      <c r="AB80" s="15">
        <v>87.52207375461154</v>
      </c>
      <c r="AC80" s="15">
        <v>86.632401249673137</v>
      </c>
      <c r="AD80" s="32">
        <f>AVERAGE(E80:G80)/AVERAGE('Presenti equivalenti serviti'!E80:G80)/0.365</f>
        <v>212.84869332239623</v>
      </c>
      <c r="AE80" s="32">
        <f>AVERAGE(N80:P80)/AVERAGE('Presenti equivalenti serviti'!N80:P80)/0.365</f>
        <v>227.56612122406111</v>
      </c>
      <c r="AF80" s="32">
        <f>AVERAGE(V80:X80)/AVERAGE('Presenti equivalenti serviti'!V80:X80)/0.365</f>
        <v>192.59508659351289</v>
      </c>
      <c r="AG80" s="35">
        <f>AC80/'Presenti equivalenti serviti'!AC80/0.365</f>
        <v>197.49205683647781</v>
      </c>
      <c r="AH80" s="32">
        <f>AVERAGE(I80:K80)/AVERAGE(Residenti!E80:G80)/0.365/AVERAGE('%serviti'!E80:G80)</f>
        <v>231.57983833016323</v>
      </c>
      <c r="AI80" s="32">
        <f>AVERAGE(N80:P80)/AVERAGE(Residenti!N80:P80)/0.365/AVERAGE('%serviti'!N80:P80)</f>
        <v>227.57898709392344</v>
      </c>
      <c r="AJ80" s="32">
        <f>AVERAGE(V80:X80)/AVERAGE(Residenti!V80:X80)/0.365/AVERAGE('%serviti'!V80:X80)</f>
        <v>192.6979002570734</v>
      </c>
      <c r="AK80" s="35">
        <f>AVERAGE(AC80)/AVERAGE(Residenti!AC80)/0.365/AVERAGE('%serviti'!AC80)</f>
        <v>197.79171754941189</v>
      </c>
    </row>
    <row r="81" spans="1:37" x14ac:dyDescent="0.2">
      <c r="A81" s="2" t="s">
        <v>60</v>
      </c>
      <c r="B81" s="2" t="str">
        <f>LEFT(C81,2)</f>
        <v>34</v>
      </c>
      <c r="C81" s="2">
        <v>34030</v>
      </c>
      <c r="D81" s="2" t="s">
        <v>85</v>
      </c>
      <c r="E81" s="14">
        <v>95.763753078556391</v>
      </c>
      <c r="F81" s="14">
        <v>110</v>
      </c>
      <c r="G81" s="14">
        <v>96.866348407643386</v>
      </c>
      <c r="H81" s="14">
        <v>104.95099999999999</v>
      </c>
      <c r="I81" s="14">
        <v>97.968943736730381</v>
      </c>
      <c r="J81" s="14">
        <v>92</v>
      </c>
      <c r="K81" s="14">
        <v>94</v>
      </c>
      <c r="L81" s="14">
        <v>94.061000000000007</v>
      </c>
      <c r="M81" s="14">
        <v>123.1652</v>
      </c>
      <c r="N81" s="14">
        <v>95.768000000000001</v>
      </c>
      <c r="O81" s="14">
        <v>105.20699999999999</v>
      </c>
      <c r="P81" s="14">
        <v>87.358000000000004</v>
      </c>
      <c r="Q81" s="14">
        <v>97.064999999999998</v>
      </c>
      <c r="R81" s="14">
        <v>86.48</v>
      </c>
      <c r="S81" s="14">
        <v>88.040999999999997</v>
      </c>
      <c r="T81" s="14">
        <v>91.52</v>
      </c>
      <c r="U81" s="14">
        <v>89.213999999999999</v>
      </c>
      <c r="V81" s="14">
        <v>94.400999999999996</v>
      </c>
      <c r="W81" s="14">
        <v>89.665999999999997</v>
      </c>
      <c r="X81" s="14">
        <v>90.106999999999999</v>
      </c>
      <c r="Y81" s="15">
        <v>84.852999999999994</v>
      </c>
      <c r="Z81" s="15">
        <v>87.8370017933714</v>
      </c>
      <c r="AA81" s="15">
        <v>87.272883375534818</v>
      </c>
      <c r="AB81" s="15">
        <v>86.338149911029518</v>
      </c>
      <c r="AC81" s="15">
        <v>85.8655285319103</v>
      </c>
      <c r="AD81" s="32">
        <f>AVERAGE(E81:G81)/AVERAGE('Presenti equivalenti serviti'!E81:G81)/0.365</f>
        <v>176.89891622308991</v>
      </c>
      <c r="AE81" s="32">
        <f>AVERAGE(N81:P81)/AVERAGE('Presenti equivalenti serviti'!N81:P81)/0.365</f>
        <v>160.16801451333021</v>
      </c>
      <c r="AF81" s="32">
        <f>AVERAGE(V81:X81)/AVERAGE('Presenti equivalenti serviti'!V81:X81)/0.365</f>
        <v>152.62061242058678</v>
      </c>
      <c r="AG81" s="35">
        <f>AC81/'Presenti equivalenti serviti'!AC81/0.365</f>
        <v>147.20483959469999</v>
      </c>
      <c r="AH81" s="32">
        <f>AVERAGE(I81:K81)/AVERAGE(Residenti!E81:G81)/0.365/AVERAGE('%serviti'!E81:G81)</f>
        <v>166.21220338126199</v>
      </c>
      <c r="AI81" s="32">
        <f>AVERAGE(N81:P81)/AVERAGE(Residenti!N81:P81)/0.365/AVERAGE('%serviti'!N81:P81)</f>
        <v>160.36003654344353</v>
      </c>
      <c r="AJ81" s="32">
        <f>AVERAGE(V81:X81)/AVERAGE(Residenti!V81:X81)/0.365/AVERAGE('%serviti'!V81:X81)</f>
        <v>152.69188972684319</v>
      </c>
      <c r="AK81" s="35">
        <f>AVERAGE(AC81)/AVERAGE(Residenti!AC81)/0.365/AVERAGE('%serviti'!AC81)</f>
        <v>147.30671656903348</v>
      </c>
    </row>
    <row r="82" spans="1:37" x14ac:dyDescent="0.2">
      <c r="A82" s="2" t="s">
        <v>62</v>
      </c>
      <c r="B82" s="2" t="str">
        <f>LEFT(C82,2)</f>
        <v>34</v>
      </c>
      <c r="C82" s="2">
        <v>34031</v>
      </c>
      <c r="D82" s="2" t="s">
        <v>86</v>
      </c>
      <c r="E82" s="14">
        <v>540.3833534136545</v>
      </c>
      <c r="F82" s="14">
        <v>544.97146184738915</v>
      </c>
      <c r="G82" s="14">
        <v>549.5595702811238</v>
      </c>
      <c r="H82" s="14">
        <v>554.14767871485833</v>
      </c>
      <c r="I82" s="14">
        <v>491.40300000000002</v>
      </c>
      <c r="J82" s="14">
        <v>654.85799999999995</v>
      </c>
      <c r="K82" s="14">
        <v>558</v>
      </c>
      <c r="L82" s="14">
        <v>572.50011244979873</v>
      </c>
      <c r="M82" s="14">
        <v>577.08822088353338</v>
      </c>
      <c r="N82" s="14">
        <v>565.80200000000002</v>
      </c>
      <c r="O82" s="14">
        <v>589.69799999999998</v>
      </c>
      <c r="P82" s="14">
        <v>589.00400000000002</v>
      </c>
      <c r="Q82" s="14">
        <v>586.44000000000005</v>
      </c>
      <c r="R82" s="14">
        <v>571.52</v>
      </c>
      <c r="S82" s="14">
        <v>565.96299999999997</v>
      </c>
      <c r="T82" s="14">
        <v>560.40599999999995</v>
      </c>
      <c r="U82" s="14">
        <v>568.53200000000004</v>
      </c>
      <c r="V82" s="14">
        <v>536.08100000000002</v>
      </c>
      <c r="W82" s="14">
        <v>526.47299999999996</v>
      </c>
      <c r="X82" s="14">
        <v>521.064435</v>
      </c>
      <c r="Y82" s="15">
        <v>557.36500000000001</v>
      </c>
      <c r="Z82" s="15">
        <v>537.02022114454405</v>
      </c>
      <c r="AA82" s="15">
        <v>542.04994358733256</v>
      </c>
      <c r="AB82" s="15">
        <v>550.05652115619239</v>
      </c>
      <c r="AC82" s="15">
        <v>560.70263609516519</v>
      </c>
      <c r="AD82" s="32">
        <f>AVERAGE(E82:G82)/AVERAGE('Presenti equivalenti serviti'!E82:G82)/0.365</f>
        <v>329.05774364858388</v>
      </c>
      <c r="AE82" s="32">
        <f>AVERAGE(N82:P82)/AVERAGE('Presenti equivalenti serviti'!N82:P82)/0.365</f>
        <v>303.37557300536611</v>
      </c>
      <c r="AF82" s="32">
        <f>AVERAGE(V82:X82)/AVERAGE('Presenti equivalenti serviti'!V82:X82)/0.365</f>
        <v>259.47474068065537</v>
      </c>
      <c r="AG82" s="35">
        <f>AC82/'Presenti equivalenti serviti'!AC82/0.365</f>
        <v>239.53032721420701</v>
      </c>
      <c r="AH82" s="32">
        <f>AVERAGE(I82:K82)/AVERAGE(Residenti!E82:G82)/0.365/AVERAGE('%serviti'!E82:G82)</f>
        <v>345.79209105136124</v>
      </c>
      <c r="AI82" s="32">
        <f>AVERAGE(N82:P82)/AVERAGE(Residenti!N82:P82)/0.365/AVERAGE('%serviti'!N82:P82)</f>
        <v>305.79368345202596</v>
      </c>
      <c r="AJ82" s="32">
        <f>AVERAGE(V82:X82)/AVERAGE(Residenti!V82:X82)/0.365/AVERAGE('%serviti'!V82:X82)</f>
        <v>262.94315070744761</v>
      </c>
      <c r="AK82" s="35">
        <f>AVERAGE(AC82)/AVERAGE(Residenti!AC82)/0.365/AVERAGE('%serviti'!AC82)</f>
        <v>246.47419554870021</v>
      </c>
    </row>
    <row r="83" spans="1:37" x14ac:dyDescent="0.2">
      <c r="A83" s="2" t="s">
        <v>60</v>
      </c>
      <c r="B83" s="2" t="str">
        <f>LEFT(C83,2)</f>
        <v>34</v>
      </c>
      <c r="C83" s="2">
        <v>34032</v>
      </c>
      <c r="D83" s="2" t="s">
        <v>87</v>
      </c>
      <c r="E83" s="14">
        <v>2458.2363037790656</v>
      </c>
      <c r="F83" s="14">
        <v>2600</v>
      </c>
      <c r="G83" s="14">
        <v>2423.6967936046494</v>
      </c>
      <c r="H83" s="14">
        <v>2406.4270385174377</v>
      </c>
      <c r="I83" s="14">
        <v>2815.7460000000001</v>
      </c>
      <c r="J83" s="14">
        <v>2364.451</v>
      </c>
      <c r="K83" s="14">
        <v>2358.7249999999999</v>
      </c>
      <c r="L83" s="14">
        <v>2358.9699999999998</v>
      </c>
      <c r="M83" s="14">
        <v>2309.096</v>
      </c>
      <c r="N83" s="14">
        <v>2172.2420000000002</v>
      </c>
      <c r="O83" s="14">
        <v>2100.4879999999998</v>
      </c>
      <c r="P83" s="14">
        <v>2268.2689978197664</v>
      </c>
      <c r="Q83" s="14">
        <v>1932.4179999999999</v>
      </c>
      <c r="R83" s="14">
        <v>1645.94</v>
      </c>
      <c r="S83" s="14">
        <v>1707.5160000000001</v>
      </c>
      <c r="T83" s="14">
        <v>1653.45</v>
      </c>
      <c r="U83" s="14">
        <v>1764.6079999999999</v>
      </c>
      <c r="V83" s="14">
        <v>1760.7560000000001</v>
      </c>
      <c r="W83" s="14">
        <v>1828.6959999999999</v>
      </c>
      <c r="X83" s="14">
        <v>1669.8879999999999</v>
      </c>
      <c r="Y83" s="15">
        <v>1651.4269999999999</v>
      </c>
      <c r="Z83" s="15">
        <v>1717.0666292041817</v>
      </c>
      <c r="AA83" s="15">
        <v>1678.8214775023548</v>
      </c>
      <c r="AB83" s="15">
        <v>1644.004809215169</v>
      </c>
      <c r="AC83" s="15">
        <v>1626.3800368176057</v>
      </c>
      <c r="AD83" s="32">
        <f>AVERAGE(E83:G83)/AVERAGE('Presenti equivalenti serviti'!E83:G83)/0.365</f>
        <v>324.34263464703537</v>
      </c>
      <c r="AE83" s="32">
        <f>AVERAGE(N83:P83)/AVERAGE('Presenti equivalenti serviti'!N83:P83)/0.365</f>
        <v>273.67611103048574</v>
      </c>
      <c r="AF83" s="32">
        <f>AVERAGE(V83:X83)/AVERAGE('Presenti equivalenti serviti'!V83:X83)/0.365</f>
        <v>228.94012480556157</v>
      </c>
      <c r="AG83" s="35">
        <f>AC83/'Presenti equivalenti serviti'!AC83/0.365</f>
        <v>210.34206046529559</v>
      </c>
      <c r="AH83" s="32">
        <f>AVERAGE(I83:K83)/AVERAGE(Residenti!E83:G83)/0.365/AVERAGE('%serviti'!E83:G83)</f>
        <v>371.97724885195555</v>
      </c>
      <c r="AI83" s="32">
        <f>AVERAGE(N83:P83)/AVERAGE(Residenti!N83:P83)/0.365/AVERAGE('%serviti'!N83:P83)</f>
        <v>298.44297064311962</v>
      </c>
      <c r="AJ83" s="32">
        <f>AVERAGE(V83:X83)/AVERAGE(Residenti!V83:X83)/0.365/AVERAGE('%serviti'!V83:X83)</f>
        <v>243.97440478624836</v>
      </c>
      <c r="AK83" s="35">
        <f>AVERAGE(AC83)/AVERAGE(Residenti!AC83)/0.365/AVERAGE('%serviti'!AC83)</f>
        <v>225.69529556576947</v>
      </c>
    </row>
    <row r="84" spans="1:37" x14ac:dyDescent="0.2">
      <c r="A84" s="2" t="s">
        <v>60</v>
      </c>
      <c r="B84" s="2" t="str">
        <f>LEFT(C84,2)</f>
        <v>34</v>
      </c>
      <c r="C84" s="2">
        <v>34033</v>
      </c>
      <c r="D84" s="2" t="s">
        <v>88</v>
      </c>
      <c r="E84" s="14">
        <v>306.0831530981888</v>
      </c>
      <c r="F84" s="14">
        <v>265</v>
      </c>
      <c r="G84" s="14">
        <v>308.61401029551962</v>
      </c>
      <c r="H84" s="14">
        <v>394.97300000000001</v>
      </c>
      <c r="I84" s="14">
        <v>350.78500000000003</v>
      </c>
      <c r="J84" s="14">
        <v>316</v>
      </c>
      <c r="K84" s="14">
        <v>286</v>
      </c>
      <c r="L84" s="14">
        <v>369.62</v>
      </c>
      <c r="M84" s="14">
        <v>331.67740000000003</v>
      </c>
      <c r="N84" s="14">
        <v>275.47699999999998</v>
      </c>
      <c r="O84" s="14">
        <v>335.01799999999997</v>
      </c>
      <c r="P84" s="14">
        <v>258.29000000000002</v>
      </c>
      <c r="Q84" s="14">
        <v>361.32900000000001</v>
      </c>
      <c r="R84" s="14">
        <v>313.95999999999998</v>
      </c>
      <c r="S84" s="14">
        <v>287.79000000000002</v>
      </c>
      <c r="T84" s="14">
        <v>285.27300000000002</v>
      </c>
      <c r="U84" s="14">
        <v>285.21499999999997</v>
      </c>
      <c r="V84" s="14">
        <v>287.76400000000001</v>
      </c>
      <c r="W84" s="14">
        <v>288.25700000000001</v>
      </c>
      <c r="X84" s="14">
        <v>278.80799999999999</v>
      </c>
      <c r="Y84" s="15">
        <v>279.14</v>
      </c>
      <c r="Z84" s="15">
        <v>289.94649829277455</v>
      </c>
      <c r="AA84" s="15">
        <v>300.33324438727635</v>
      </c>
      <c r="AB84" s="15">
        <v>308.19480668944868</v>
      </c>
      <c r="AC84" s="15">
        <v>320.98144790549765</v>
      </c>
      <c r="AD84" s="32">
        <f>AVERAGE(E84:G84)/AVERAGE('Presenti equivalenti serviti'!E84:G84)/0.365</f>
        <v>205.55437422258638</v>
      </c>
      <c r="AE84" s="32">
        <f>AVERAGE(N84:P84)/AVERAGE('Presenti equivalenti serviti'!N84:P84)/0.365</f>
        <v>179.41043123102943</v>
      </c>
      <c r="AF84" s="32">
        <f>AVERAGE(V84:X84)/AVERAGE('Presenti equivalenti serviti'!V84:X84)/0.365</f>
        <v>163.26404673835822</v>
      </c>
      <c r="AG84" s="35">
        <f>AC84/'Presenti equivalenti serviti'!AC84/0.365</f>
        <v>151.53103231550426</v>
      </c>
      <c r="AH84" s="32">
        <f>AVERAGE(I84:K84)/AVERAGE(Residenti!E84:G84)/0.365/AVERAGE('%serviti'!E84:G84)</f>
        <v>223.07895236492598</v>
      </c>
      <c r="AI84" s="32">
        <f>AVERAGE(N84:P84)/AVERAGE(Residenti!N84:P84)/0.365/AVERAGE('%serviti'!N84:P84)</f>
        <v>179.69998983319965</v>
      </c>
      <c r="AJ84" s="32">
        <f>AVERAGE(V84:X84)/AVERAGE(Residenti!V84:X84)/0.365/AVERAGE('%serviti'!V84:X84)</f>
        <v>163.39029192640521</v>
      </c>
      <c r="AK84" s="35">
        <f>AVERAGE(AC84)/AVERAGE(Residenti!AC84)/0.365/AVERAGE('%serviti'!AC84)</f>
        <v>151.70548912642045</v>
      </c>
    </row>
    <row r="85" spans="1:37" x14ac:dyDescent="0.2">
      <c r="A85" s="2"/>
      <c r="B85" s="2"/>
      <c r="C85" s="2">
        <v>34034</v>
      </c>
      <c r="D85" s="3" t="s">
        <v>89</v>
      </c>
      <c r="E85" s="14">
        <v>241.68720533841756</v>
      </c>
      <c r="F85" s="14">
        <v>160</v>
      </c>
      <c r="G85" s="14">
        <v>245.49835004766425</v>
      </c>
      <c r="H85" s="14">
        <v>296.74099999999999</v>
      </c>
      <c r="I85" s="14">
        <v>284.70800000000003</v>
      </c>
      <c r="J85" s="14">
        <v>253</v>
      </c>
      <c r="K85" s="14">
        <v>261</v>
      </c>
      <c r="L85" s="14">
        <v>312.58199999999999</v>
      </c>
      <c r="M85" s="14">
        <v>264.03059999999999</v>
      </c>
      <c r="N85" s="14">
        <v>223.75899999999999</v>
      </c>
      <c r="O85" s="14">
        <v>283.68900000000002</v>
      </c>
      <c r="P85" s="14">
        <v>203.38399999999999</v>
      </c>
      <c r="Q85" s="14">
        <v>257.334</v>
      </c>
      <c r="R85" s="14">
        <v>224.66</v>
      </c>
      <c r="S85" s="14">
        <v>224.85986999999997</v>
      </c>
      <c r="T85" s="14">
        <v>224.36795999999998</v>
      </c>
      <c r="U85" s="14">
        <v>221.60288999999997</v>
      </c>
      <c r="V85" s="14">
        <v>233.09124</v>
      </c>
      <c r="W85" s="14">
        <v>226.73459999999997</v>
      </c>
      <c r="X85" s="14">
        <v>218.33963999999997</v>
      </c>
      <c r="Y85" s="15">
        <v>212.41277999999997</v>
      </c>
      <c r="Z85" s="15">
        <v>218.52847211978309</v>
      </c>
      <c r="AA85" s="15">
        <v>217.63928210763817</v>
      </c>
      <c r="AB85" s="15">
        <v>217.61415987600361</v>
      </c>
      <c r="AC85" s="15">
        <v>217.51901421800432</v>
      </c>
      <c r="AD85" s="32">
        <f>AVERAGE(E85:G85)/AVERAGE('Presenti equivalenti serviti'!E85:G85)/0.365</f>
        <v>166.98197564155262</v>
      </c>
      <c r="AE85" s="32">
        <f>AVERAGE(N85:P85)/AVERAGE('Presenti equivalenti serviti'!N85:P85)/0.365</f>
        <v>164.45856514011436</v>
      </c>
      <c r="AF85" s="32">
        <f>AVERAGE(V85:X85)/AVERAGE('Presenti equivalenti serviti'!V85:X85)/0.365</f>
        <v>157.97063613059086</v>
      </c>
      <c r="AG85" s="35">
        <f>AC85/'Presenti equivalenti serviti'!AC85/0.365</f>
        <v>154.04114181740619</v>
      </c>
      <c r="AH85" s="32">
        <f>AVERAGE(I85:K85)/AVERAGE(Residenti!E85:G85)/0.365/AVERAGE('%serviti'!E85:G85)</f>
        <v>206.07856276559207</v>
      </c>
      <c r="AI85" s="32">
        <f>AVERAGE(N85:P85)/AVERAGE(Residenti!N85:P85)/0.365/AVERAGE('%serviti'!N85:P85)</f>
        <v>164.45912696627698</v>
      </c>
      <c r="AJ85" s="32">
        <f>AVERAGE(V85:X85)/AVERAGE(Residenti!V85:X85)/0.365/AVERAGE('%serviti'!V85:X85)</f>
        <v>158.03503055329088</v>
      </c>
      <c r="AK85" s="35">
        <f>AVERAGE(AC85)/AVERAGE(Residenti!AC85)/0.365/AVERAGE('%serviti'!AC85)</f>
        <v>154.30325858285377</v>
      </c>
    </row>
    <row r="86" spans="1:37" x14ac:dyDescent="0.2">
      <c r="A86" s="2" t="s">
        <v>53</v>
      </c>
      <c r="B86" s="2" t="str">
        <f>LEFT(C86,2)</f>
        <v>34</v>
      </c>
      <c r="C86" s="2">
        <v>34035</v>
      </c>
      <c r="D86" s="2" t="s">
        <v>90</v>
      </c>
      <c r="E86" s="14">
        <v>186.96108219178114</v>
      </c>
      <c r="F86" s="14">
        <v>184.9054109589043</v>
      </c>
      <c r="G86" s="14">
        <v>182.84973972602793</v>
      </c>
      <c r="H86" s="14">
        <v>180.79406849315112</v>
      </c>
      <c r="I86" s="14">
        <v>156.876</v>
      </c>
      <c r="J86" s="14">
        <v>196.65899999999999</v>
      </c>
      <c r="K86" s="14">
        <v>196.65899999999999</v>
      </c>
      <c r="L86" s="14">
        <v>172.57138356164424</v>
      </c>
      <c r="M86" s="14">
        <v>145.904</v>
      </c>
      <c r="N86" s="14">
        <v>166.29300000000001</v>
      </c>
      <c r="O86" s="14">
        <v>167.59299999999999</v>
      </c>
      <c r="P86" s="14">
        <v>169.79300000000001</v>
      </c>
      <c r="Q86" s="14">
        <v>174.19649999999999</v>
      </c>
      <c r="R86" s="14">
        <v>178.6</v>
      </c>
      <c r="S86" s="14">
        <v>178.172</v>
      </c>
      <c r="T86" s="14">
        <v>172.82684</v>
      </c>
      <c r="U86" s="14">
        <v>120.104</v>
      </c>
      <c r="V86" s="14">
        <v>141.32223576740216</v>
      </c>
      <c r="W86" s="14">
        <v>99.473933606343124</v>
      </c>
      <c r="X86" s="14">
        <v>147.387</v>
      </c>
      <c r="Y86" s="15">
        <v>134.917</v>
      </c>
      <c r="Z86" s="15">
        <v>122.44770743457568</v>
      </c>
      <c r="AA86" s="15">
        <v>116.19696269304461</v>
      </c>
      <c r="AB86" s="15">
        <v>112.00561817595953</v>
      </c>
      <c r="AC86" s="15">
        <v>107.63887798046338</v>
      </c>
      <c r="AD86" s="32">
        <f>AVERAGE(E86:G86)/AVERAGE('Presenti equivalenti serviti'!E86:G86)/0.365</f>
        <v>266.68248137657815</v>
      </c>
      <c r="AE86" s="32">
        <f>AVERAGE(N86:P86)/AVERAGE('Presenti equivalenti serviti'!N86:P86)/0.365</f>
        <v>245.21087645036189</v>
      </c>
      <c r="AF86" s="32">
        <f>AVERAGE(V86:X86)/AVERAGE('Presenti equivalenti serviti'!V86:X86)/0.365</f>
        <v>197.22089741384602</v>
      </c>
      <c r="AG86" s="35">
        <f>AC86/'Presenti equivalenti serviti'!AC86/0.365</f>
        <v>184.56934455412198</v>
      </c>
      <c r="AH86" s="32">
        <f>AVERAGE(I86:K86)/AVERAGE(Residenti!E86:G86)/0.365/AVERAGE('%serviti'!E86:G86)</f>
        <v>270.67327819265057</v>
      </c>
      <c r="AI86" s="32">
        <f>AVERAGE(N86:P86)/AVERAGE(Residenti!N86:P86)/0.365/AVERAGE('%serviti'!N86:P86)</f>
        <v>254.06574840808094</v>
      </c>
      <c r="AJ86" s="32">
        <f>AVERAGE(V86:X86)/AVERAGE(Residenti!V86:X86)/0.365/AVERAGE('%serviti'!V86:X86)</f>
        <v>206.41156723454611</v>
      </c>
      <c r="AK86" s="35">
        <f>AVERAGE(AC86)/AVERAGE(Residenti!AC86)/0.365/AVERAGE('%serviti'!AC86)</f>
        <v>195.6424324306592</v>
      </c>
    </row>
    <row r="87" spans="1:37" x14ac:dyDescent="0.2">
      <c r="A87" s="2" t="s">
        <v>60</v>
      </c>
      <c r="B87" s="2" t="str">
        <f>LEFT(C87,2)</f>
        <v>34</v>
      </c>
      <c r="C87" s="2">
        <v>34036</v>
      </c>
      <c r="D87" s="2" t="s">
        <v>91</v>
      </c>
      <c r="E87" s="14">
        <v>290.25733659217877</v>
      </c>
      <c r="F87" s="14">
        <v>280</v>
      </c>
      <c r="G87" s="14">
        <v>297.23921759776584</v>
      </c>
      <c r="H87" s="14">
        <v>300.73015810055847</v>
      </c>
      <c r="I87" s="14">
        <v>312.72000000000003</v>
      </c>
      <c r="J87" s="14">
        <v>291</v>
      </c>
      <c r="K87" s="14">
        <v>291</v>
      </c>
      <c r="L87" s="14">
        <v>352.31700000000001</v>
      </c>
      <c r="M87" s="14">
        <v>357.5104</v>
      </c>
      <c r="N87" s="14">
        <v>316.702</v>
      </c>
      <c r="O87" s="14">
        <v>345.923</v>
      </c>
      <c r="P87" s="14">
        <v>278.09100000000001</v>
      </c>
      <c r="Q87" s="14">
        <v>307.803</v>
      </c>
      <c r="R87" s="14">
        <v>328.06</v>
      </c>
      <c r="S87" s="14">
        <v>298.23399999999998</v>
      </c>
      <c r="T87" s="14">
        <v>305.33300000000003</v>
      </c>
      <c r="U87" s="14">
        <v>306.45299999999997</v>
      </c>
      <c r="V87" s="14">
        <v>308.25299999999999</v>
      </c>
      <c r="W87" s="14">
        <v>303.32900000000001</v>
      </c>
      <c r="X87" s="14">
        <v>291.72899999999998</v>
      </c>
      <c r="Y87" s="15">
        <v>285.90199999999999</v>
      </c>
      <c r="Z87" s="15">
        <v>295.39981361296446</v>
      </c>
      <c r="AA87" s="15">
        <v>303.69851316302572</v>
      </c>
      <c r="AB87" s="15">
        <v>314.32371264234831</v>
      </c>
      <c r="AC87" s="15">
        <v>324.72125552428497</v>
      </c>
      <c r="AD87" s="32">
        <f>AVERAGE(E87:G87)/AVERAGE('Presenti equivalenti serviti'!E87:G87)/0.365</f>
        <v>224.16297986252309</v>
      </c>
      <c r="AE87" s="32">
        <f>AVERAGE(N87:P87)/AVERAGE('Presenti equivalenti serviti'!N87:P87)/0.365</f>
        <v>212.94802363485277</v>
      </c>
      <c r="AF87" s="32">
        <f>AVERAGE(V87:X87)/AVERAGE('Presenti equivalenti serviti'!V87:X87)/0.365</f>
        <v>191.81563878921924</v>
      </c>
      <c r="AG87" s="35">
        <f>AC87/'Presenti equivalenti serviti'!AC87/0.365</f>
        <v>185.70452110069954</v>
      </c>
      <c r="AH87" s="32">
        <f>AVERAGE(I87:K87)/AVERAGE(Residenti!E87:G87)/0.365/AVERAGE('%serviti'!E87:G87)</f>
        <v>233.41087370292675</v>
      </c>
      <c r="AI87" s="32">
        <f>AVERAGE(N87:P87)/AVERAGE(Residenti!N87:P87)/0.365/AVERAGE('%serviti'!N87:P87)</f>
        <v>214.61419732145396</v>
      </c>
      <c r="AJ87" s="32">
        <f>AVERAGE(V87:X87)/AVERAGE(Residenti!V87:X87)/0.365/AVERAGE('%serviti'!V87:X87)</f>
        <v>192.7514958463197</v>
      </c>
      <c r="AK87" s="35">
        <f>AVERAGE(AC87)/AVERAGE(Residenti!AC87)/0.365/AVERAGE('%serviti'!AC87)</f>
        <v>186.65945964439973</v>
      </c>
    </row>
    <row r="88" spans="1:37" x14ac:dyDescent="0.2">
      <c r="A88" s="2"/>
      <c r="B88" s="2"/>
      <c r="C88" s="2">
        <v>34037</v>
      </c>
      <c r="D88" s="3" t="s">
        <v>92</v>
      </c>
      <c r="E88" s="14">
        <v>652.45491176470364</v>
      </c>
      <c r="F88" s="14">
        <v>750</v>
      </c>
      <c r="G88" s="14">
        <v>627.97289052287488</v>
      </c>
      <c r="H88" s="14">
        <v>615.7318799019605</v>
      </c>
      <c r="I88" s="14">
        <v>632.63900000000001</v>
      </c>
      <c r="J88" s="14">
        <v>519.16999999999996</v>
      </c>
      <c r="K88" s="14">
        <v>579.0088480392136</v>
      </c>
      <c r="L88" s="14">
        <v>566.76783741829922</v>
      </c>
      <c r="M88" s="14">
        <v>554.52682679738473</v>
      </c>
      <c r="N88" s="14">
        <v>489.24200000000002</v>
      </c>
      <c r="O88" s="14">
        <v>537.99800000000005</v>
      </c>
      <c r="P88" s="14">
        <v>547.45899999999995</v>
      </c>
      <c r="Q88" s="14">
        <v>547.73900000000003</v>
      </c>
      <c r="R88" s="14">
        <v>493.5</v>
      </c>
      <c r="S88" s="14">
        <v>525.13599999999997</v>
      </c>
      <c r="T88" s="14">
        <v>556.77200000000005</v>
      </c>
      <c r="U88" s="14">
        <v>528.92600000000004</v>
      </c>
      <c r="V88" s="14">
        <v>541.33399999999995</v>
      </c>
      <c r="W88" s="14">
        <v>530.44424399999991</v>
      </c>
      <c r="X88" s="14">
        <v>519.51272499999993</v>
      </c>
      <c r="Y88" s="15">
        <v>718.452</v>
      </c>
      <c r="Z88" s="15">
        <v>592.68949505604996</v>
      </c>
      <c r="AA88" s="15">
        <v>602.71281497263305</v>
      </c>
      <c r="AB88" s="15">
        <v>614.17788239607307</v>
      </c>
      <c r="AC88" s="15">
        <v>624.18266591892097</v>
      </c>
      <c r="AD88" s="32">
        <f>AVERAGE(E88:G88)/AVERAGE('Presenti equivalenti serviti'!E88:G88)/0.365</f>
        <v>248.02415788552267</v>
      </c>
      <c r="AE88" s="32">
        <f>AVERAGE(N88:P88)/AVERAGE('Presenti equivalenti serviti'!N88:P88)/0.365</f>
        <v>167.70316946533097</v>
      </c>
      <c r="AF88" s="32">
        <f>AVERAGE(V88:X88)/AVERAGE('Presenti equivalenti serviti'!V88:X88)/0.365</f>
        <v>164.68207783262574</v>
      </c>
      <c r="AG88" s="35">
        <f>AC88/'Presenti equivalenti serviti'!AC88/0.365</f>
        <v>182.87546715906831</v>
      </c>
      <c r="AH88" s="32">
        <f>AVERAGE(I88:K88)/AVERAGE(Residenti!E88:G88)/0.365/AVERAGE('%serviti'!E88:G88)</f>
        <v>211.66709204233467</v>
      </c>
      <c r="AI88" s="32">
        <f>AVERAGE(N88:P88)/AVERAGE(Residenti!N88:P88)/0.365/AVERAGE('%serviti'!N88:P88)</f>
        <v>167.85613754378133</v>
      </c>
      <c r="AJ88" s="32">
        <f>AVERAGE(V88:X88)/AVERAGE(Residenti!V88:X88)/0.365/AVERAGE('%serviti'!V88:X88)</f>
        <v>164.76274225208488</v>
      </c>
      <c r="AK88" s="35">
        <f>AVERAGE(AC88)/AVERAGE(Residenti!AC88)/0.365/AVERAGE('%serviti'!AC88)</f>
        <v>182.97379172527616</v>
      </c>
    </row>
    <row r="89" spans="1:37" x14ac:dyDescent="0.2">
      <c r="A89" s="2" t="s">
        <v>53</v>
      </c>
      <c r="B89" s="2" t="str">
        <f t="shared" ref="B89:B98" si="5">LEFT(C89,2)</f>
        <v>34</v>
      </c>
      <c r="C89" s="2">
        <v>34038</v>
      </c>
      <c r="D89" s="2" t="s">
        <v>93</v>
      </c>
      <c r="E89" s="14">
        <v>113.66939500000001</v>
      </c>
      <c r="F89" s="14">
        <v>114.75527000000001</v>
      </c>
      <c r="G89" s="14">
        <v>112.626955</v>
      </c>
      <c r="H89" s="14">
        <v>110.97642500000001</v>
      </c>
      <c r="I89" s="14">
        <v>110.58551</v>
      </c>
      <c r="J89" s="14">
        <v>109.41276499999999</v>
      </c>
      <c r="K89" s="14">
        <v>108.24002</v>
      </c>
      <c r="L89" s="14">
        <v>107.241015</v>
      </c>
      <c r="M89" s="14">
        <v>104.125</v>
      </c>
      <c r="N89" s="14">
        <v>91.1</v>
      </c>
      <c r="O89" s="14">
        <v>108.79600000000001</v>
      </c>
      <c r="P89" s="14">
        <v>107.321</v>
      </c>
      <c r="Q89" s="14">
        <v>105.3605</v>
      </c>
      <c r="R89" s="14">
        <v>103.4</v>
      </c>
      <c r="S89" s="14">
        <v>104.39100000000001</v>
      </c>
      <c r="T89" s="14">
        <v>101.25927</v>
      </c>
      <c r="U89" s="14">
        <v>70.444000000000003</v>
      </c>
      <c r="V89" s="14">
        <v>94.375326100207246</v>
      </c>
      <c r="W89" s="14">
        <v>100.20535958874271</v>
      </c>
      <c r="X89" s="14">
        <v>97.024000000000001</v>
      </c>
      <c r="Y89" s="15">
        <v>82.38</v>
      </c>
      <c r="Z89" s="15">
        <v>93.221934167602498</v>
      </c>
      <c r="AA89" s="15">
        <v>92.716823237985338</v>
      </c>
      <c r="AB89" s="15">
        <v>92.709443361927299</v>
      </c>
      <c r="AC89" s="15">
        <v>92.650326295077889</v>
      </c>
      <c r="AD89" s="32">
        <f>AVERAGE(E89:G89)/AVERAGE('Presenti equivalenti serviti'!E89:G89)/0.365</f>
        <v>223.10049776749835</v>
      </c>
      <c r="AE89" s="32">
        <f>AVERAGE(N89:P89)/AVERAGE('Presenti equivalenti serviti'!N89:P89)/0.365</f>
        <v>202.89255311136665</v>
      </c>
      <c r="AF89" s="32">
        <f>AVERAGE(V89:X89)/AVERAGE('Presenti equivalenti serviti'!V89:X89)/0.365</f>
        <v>200.15049688657035</v>
      </c>
      <c r="AG89" s="35">
        <f>AC89/'Presenti equivalenti serviti'!AC89/0.365</f>
        <v>186.37605883445315</v>
      </c>
      <c r="AH89" s="32">
        <f>AVERAGE(I89:K89)/AVERAGE(Residenti!E89:G89)/0.365/AVERAGE('%serviti'!E89:G89)</f>
        <v>232.08784067465342</v>
      </c>
      <c r="AI89" s="32">
        <f>AVERAGE(N89:P89)/AVERAGE(Residenti!N89:P89)/0.365/AVERAGE('%serviti'!N89:P89)</f>
        <v>229.33455739866125</v>
      </c>
      <c r="AJ89" s="32">
        <f>AVERAGE(V89:X89)/AVERAGE(Residenti!V89:X89)/0.365/AVERAGE('%serviti'!V89:X89)</f>
        <v>225.76711246330751</v>
      </c>
      <c r="AK89" s="35">
        <f>AVERAGE(AC89)/AVERAGE(Residenti!AC89)/0.365/AVERAGE('%serviti'!AC89)</f>
        <v>212.30301303444443</v>
      </c>
    </row>
    <row r="90" spans="1:37" x14ac:dyDescent="0.2">
      <c r="A90" s="2" t="s">
        <v>62</v>
      </c>
      <c r="B90" s="2" t="str">
        <f t="shared" si="5"/>
        <v>34</v>
      </c>
      <c r="C90" s="2">
        <v>34039</v>
      </c>
      <c r="D90" s="2" t="s">
        <v>94</v>
      </c>
      <c r="E90" s="14">
        <v>300</v>
      </c>
      <c r="F90" s="14">
        <v>300</v>
      </c>
      <c r="G90" s="14">
        <v>300</v>
      </c>
      <c r="H90" s="14">
        <v>300</v>
      </c>
      <c r="I90" s="14">
        <v>351.25799999999998</v>
      </c>
      <c r="J90" s="14">
        <v>307.56799999999998</v>
      </c>
      <c r="K90" s="14">
        <v>232</v>
      </c>
      <c r="L90" s="14">
        <v>279.49960240963844</v>
      </c>
      <c r="M90" s="14">
        <v>267.41839759036151</v>
      </c>
      <c r="N90" s="14">
        <v>261.45</v>
      </c>
      <c r="O90" s="14">
        <v>256.89499999999998</v>
      </c>
      <c r="P90" s="14">
        <v>231.583</v>
      </c>
      <c r="Q90" s="14">
        <v>262.64899999999994</v>
      </c>
      <c r="R90" s="14">
        <v>254.74</v>
      </c>
      <c r="S90" s="14">
        <v>246.17949999999999</v>
      </c>
      <c r="T90" s="14">
        <v>237.619</v>
      </c>
      <c r="U90" s="14">
        <v>244.42500000000001</v>
      </c>
      <c r="V90" s="14">
        <v>233.27799999999999</v>
      </c>
      <c r="W90" s="14">
        <v>254.47300000000001</v>
      </c>
      <c r="X90" s="14">
        <v>235.50299999999999</v>
      </c>
      <c r="Y90" s="15">
        <v>235.077</v>
      </c>
      <c r="Z90" s="15">
        <v>242.57619406858487</v>
      </c>
      <c r="AA90" s="15">
        <v>241.6351135372889</v>
      </c>
      <c r="AB90" s="15">
        <v>241.00561685422738</v>
      </c>
      <c r="AC90" s="15">
        <v>240.7789679025426</v>
      </c>
      <c r="AD90" s="32">
        <f>AVERAGE(E90:G90)/AVERAGE('Presenti equivalenti serviti'!E90:G90)/0.365</f>
        <v>335.96092279205595</v>
      </c>
      <c r="AE90" s="32">
        <f>AVERAGE(N90:P90)/AVERAGE('Presenti equivalenti serviti'!N90:P90)/0.365</f>
        <v>273.31007216048016</v>
      </c>
      <c r="AF90" s="32">
        <f>AVERAGE(V90:X90)/AVERAGE('Presenti equivalenti serviti'!V90:X90)/0.365</f>
        <v>270.26754990141882</v>
      </c>
      <c r="AG90" s="35">
        <f>AC90/'Presenti equivalenti serviti'!AC90/0.365</f>
        <v>266.5295825075732</v>
      </c>
      <c r="AH90" s="32">
        <f>AVERAGE(I90:K90)/AVERAGE(Residenti!E90:G90)/0.365/AVERAGE('%serviti'!E90:G90)</f>
        <v>386.8668641094589</v>
      </c>
      <c r="AI90" s="32">
        <f>AVERAGE(N90:P90)/AVERAGE(Residenti!N90:P90)/0.365/AVERAGE('%serviti'!N90:P90)</f>
        <v>322.65126736085324</v>
      </c>
      <c r="AJ90" s="32">
        <f>AVERAGE(V90:X90)/AVERAGE(Residenti!V90:X90)/0.365/AVERAGE('%serviti'!V90:X90)</f>
        <v>318.11008647108264</v>
      </c>
      <c r="AK90" s="35">
        <f>AVERAGE(AC90)/AVERAGE(Residenti!AC90)/0.365/AVERAGE('%serviti'!AC90)</f>
        <v>318.5577270745535</v>
      </c>
    </row>
    <row r="91" spans="1:37" x14ac:dyDescent="0.2">
      <c r="A91" s="2" t="s">
        <v>53</v>
      </c>
      <c r="B91" s="2" t="str">
        <f t="shared" si="5"/>
        <v>34</v>
      </c>
      <c r="C91" s="2">
        <v>34040</v>
      </c>
      <c r="D91" s="2" t="s">
        <v>95</v>
      </c>
      <c r="E91" s="14">
        <v>129.46568249999999</v>
      </c>
      <c r="F91" s="14">
        <v>126.8187025</v>
      </c>
      <c r="G91" s="14">
        <v>124.26625749999999</v>
      </c>
      <c r="H91" s="14">
        <v>121.9974175</v>
      </c>
      <c r="I91" s="14">
        <v>120.05945</v>
      </c>
      <c r="J91" s="14">
        <v>117.88514500000001</v>
      </c>
      <c r="K91" s="14">
        <v>116.8925275</v>
      </c>
      <c r="L91" s="14">
        <v>115.6635725</v>
      </c>
      <c r="M91" s="14">
        <v>113.8674075</v>
      </c>
      <c r="N91" s="14">
        <v>95.958500000000001</v>
      </c>
      <c r="O91" s="14">
        <v>97.534999999999997</v>
      </c>
      <c r="P91" s="14">
        <v>98.45</v>
      </c>
      <c r="Q91" s="14">
        <v>106.565</v>
      </c>
      <c r="R91" s="14">
        <v>114.68</v>
      </c>
      <c r="S91" s="14">
        <v>114</v>
      </c>
      <c r="T91" s="14">
        <v>110.58</v>
      </c>
      <c r="U91" s="14">
        <v>100</v>
      </c>
      <c r="V91" s="14">
        <v>84.985944166768235</v>
      </c>
      <c r="W91" s="14">
        <v>80.615422527139629</v>
      </c>
      <c r="X91" s="14">
        <v>80</v>
      </c>
      <c r="Y91" s="15">
        <v>80</v>
      </c>
      <c r="Z91" s="15">
        <v>77.707603897315181</v>
      </c>
      <c r="AA91" s="15">
        <v>71.853085302333128</v>
      </c>
      <c r="AB91" s="15">
        <v>65.245605645823005</v>
      </c>
      <c r="AC91" s="15">
        <v>58.815119065016134</v>
      </c>
      <c r="AD91" s="32">
        <f>AVERAGE(E91:G91)/AVERAGE('Presenti equivalenti serviti'!E91:G91)/0.365</f>
        <v>273.25567058582487</v>
      </c>
      <c r="AE91" s="32">
        <f>AVERAGE(N91:P91)/AVERAGE('Presenti equivalenti serviti'!N91:P91)/0.365</f>
        <v>222.64184367282434</v>
      </c>
      <c r="AF91" s="32">
        <f>AVERAGE(V91:X91)/AVERAGE('Presenti equivalenti serviti'!V91:X91)/0.365</f>
        <v>213.66675548355693</v>
      </c>
      <c r="AG91" s="35">
        <f>AC91/'Presenti equivalenti serviti'!AC91/0.365</f>
        <v>243.55143383828897</v>
      </c>
      <c r="AH91" s="32">
        <f>AVERAGE(I91:K91)/AVERAGE(Residenti!E91:G91)/0.365/AVERAGE('%serviti'!E91:G91)</f>
        <v>289.2109263672088</v>
      </c>
      <c r="AI91" s="32">
        <f>AVERAGE(N91:P91)/AVERAGE(Residenti!N91:P91)/0.365/AVERAGE('%serviti'!N91:P91)</f>
        <v>258.84287962753422</v>
      </c>
      <c r="AJ91" s="32">
        <f>AVERAGE(V91:X91)/AVERAGE(Residenti!V91:X91)/0.365/AVERAGE('%serviti'!V91:X91)</f>
        <v>251.57419081745783</v>
      </c>
      <c r="AK91" s="35">
        <f>AVERAGE(AC91)/AVERAGE(Residenti!AC91)/0.365/AVERAGE('%serviti'!AC91)</f>
        <v>336.99349901255209</v>
      </c>
    </row>
    <row r="92" spans="1:37" x14ac:dyDescent="0.2">
      <c r="A92" s="2" t="s">
        <v>60</v>
      </c>
      <c r="B92" s="2" t="str">
        <f t="shared" si="5"/>
        <v>34</v>
      </c>
      <c r="C92" s="2">
        <v>34041</v>
      </c>
      <c r="D92" s="2" t="s">
        <v>96</v>
      </c>
      <c r="E92" s="14">
        <v>607.52188333333334</v>
      </c>
      <c r="F92" s="14">
        <v>607.18689999999992</v>
      </c>
      <c r="G92" s="14">
        <v>606.85191666666663</v>
      </c>
      <c r="H92" s="14">
        <v>574.71699999999998</v>
      </c>
      <c r="I92" s="14">
        <v>545.89300000000003</v>
      </c>
      <c r="J92" s="14">
        <v>574</v>
      </c>
      <c r="K92" s="14">
        <v>648</v>
      </c>
      <c r="L92" s="14">
        <v>766.84500000000003</v>
      </c>
      <c r="M92" s="14">
        <v>628.97400000000005</v>
      </c>
      <c r="N92" s="14">
        <v>551.101</v>
      </c>
      <c r="O92" s="14">
        <v>646.98</v>
      </c>
      <c r="P92" s="14">
        <v>510.08300000000003</v>
      </c>
      <c r="Q92" s="14">
        <v>718.745</v>
      </c>
      <c r="R92" s="14">
        <v>597.84</v>
      </c>
      <c r="S92" s="14">
        <v>549.71100000000001</v>
      </c>
      <c r="T92" s="14">
        <v>586.65800000000002</v>
      </c>
      <c r="U92" s="14">
        <v>546.72199999999998</v>
      </c>
      <c r="V92" s="14">
        <v>534.31399999999996</v>
      </c>
      <c r="W92" s="14">
        <v>545.83600000000001</v>
      </c>
      <c r="X92" s="14">
        <v>514.53200000000004</v>
      </c>
      <c r="Y92" s="15">
        <v>481.27499999999998</v>
      </c>
      <c r="Z92" s="15">
        <v>513.59040443977403</v>
      </c>
      <c r="AA92" s="15">
        <v>522.68976639378218</v>
      </c>
      <c r="AB92" s="15">
        <v>532.35604387361468</v>
      </c>
      <c r="AC92" s="15">
        <v>547.52352505018268</v>
      </c>
      <c r="AD92" s="32">
        <f>AVERAGE(E92:G92)/AVERAGE('Presenti equivalenti serviti'!E92:G92)/0.365</f>
        <v>348.82002366643934</v>
      </c>
      <c r="AE92" s="32">
        <f>AVERAGE(N92:P92)/AVERAGE('Presenti equivalenti serviti'!N92:P92)/0.365</f>
        <v>232.88008882631866</v>
      </c>
      <c r="AF92" s="32">
        <f>AVERAGE(V92:X92)/AVERAGE('Presenti equivalenti serviti'!V92:X92)/0.365</f>
        <v>203.50283519935044</v>
      </c>
      <c r="AG92" s="35">
        <f>AC92/'Presenti equivalenti serviti'!AC92/0.365</f>
        <v>191.59094534010248</v>
      </c>
      <c r="AH92" s="32">
        <f>AVERAGE(I92:K92)/AVERAGE(Residenti!E92:G92)/0.365/AVERAGE('%serviti'!E92:G92)</f>
        <v>340.44528555496407</v>
      </c>
      <c r="AI92" s="32">
        <f>AVERAGE(N92:P92)/AVERAGE(Residenti!N92:P92)/0.365/AVERAGE('%serviti'!N92:P92)</f>
        <v>233.77252421332369</v>
      </c>
      <c r="AJ92" s="32">
        <f>AVERAGE(V92:X92)/AVERAGE(Residenti!V92:X92)/0.365/AVERAGE('%serviti'!V92:X92)</f>
        <v>203.85188720204874</v>
      </c>
      <c r="AK92" s="35">
        <f>AVERAGE(AC92)/AVERAGE(Residenti!AC92)/0.365/AVERAGE('%serviti'!AC92)</f>
        <v>192.01524827684997</v>
      </c>
    </row>
    <row r="93" spans="1:37" x14ac:dyDescent="0.2">
      <c r="A93" s="2" t="s">
        <v>62</v>
      </c>
      <c r="B93" s="2" t="str">
        <f t="shared" si="5"/>
        <v>34</v>
      </c>
      <c r="C93" s="2">
        <v>34042</v>
      </c>
      <c r="D93" s="2" t="s">
        <v>97</v>
      </c>
      <c r="E93" s="14">
        <v>840.92496666666864</v>
      </c>
      <c r="F93" s="14">
        <v>864</v>
      </c>
      <c r="G93" s="14">
        <v>823.12845238095144</v>
      </c>
      <c r="H93" s="14">
        <v>814.23019523809478</v>
      </c>
      <c r="I93" s="14">
        <v>805.33193809523812</v>
      </c>
      <c r="J93" s="14">
        <v>799.18799999999999</v>
      </c>
      <c r="K93" s="14">
        <v>717</v>
      </c>
      <c r="L93" s="14">
        <v>778.63716666666789</v>
      </c>
      <c r="M93" s="14">
        <v>769.73890952381123</v>
      </c>
      <c r="N93" s="14">
        <v>769.76300000000003</v>
      </c>
      <c r="O93" s="14">
        <v>750.51599999999996</v>
      </c>
      <c r="P93" s="14">
        <v>771.35599999999999</v>
      </c>
      <c r="Q93" s="14">
        <v>714.42100000000005</v>
      </c>
      <c r="R93" s="14">
        <v>686.2</v>
      </c>
      <c r="S93" s="14">
        <v>680.9515785000001</v>
      </c>
      <c r="T93" s="14">
        <v>675.70315700000003</v>
      </c>
      <c r="U93" s="14">
        <v>645.15800000000002</v>
      </c>
      <c r="V93" s="14">
        <v>689.95899999999995</v>
      </c>
      <c r="W93" s="14">
        <v>677.26975600000003</v>
      </c>
      <c r="X93" s="14">
        <v>682.96299999999997</v>
      </c>
      <c r="Y93" s="15">
        <v>649.67499999999995</v>
      </c>
      <c r="Z93" s="15">
        <v>668.78889646873301</v>
      </c>
      <c r="AA93" s="15">
        <v>665.27725925857681</v>
      </c>
      <c r="AB93" s="15">
        <v>663.61732612028948</v>
      </c>
      <c r="AC93" s="15">
        <v>666.15779933213798</v>
      </c>
      <c r="AD93" s="32">
        <f>AVERAGE(E93:G93)/AVERAGE('Presenti equivalenti serviti'!E93:G93)/0.365</f>
        <v>301.04056295868281</v>
      </c>
      <c r="AE93" s="32">
        <f>AVERAGE(N93:P93)/AVERAGE('Presenti equivalenti serviti'!N93:P93)/0.365</f>
        <v>232.92502325113622</v>
      </c>
      <c r="AF93" s="32">
        <f>AVERAGE(V93:X93)/AVERAGE('Presenti equivalenti serviti'!V93:X93)/0.365</f>
        <v>202.52411187077652</v>
      </c>
      <c r="AG93" s="35">
        <f>AC93/'Presenti equivalenti serviti'!AC93/0.365</f>
        <v>186.51184619502681</v>
      </c>
      <c r="AH93" s="32">
        <f>AVERAGE(I93:K93)/AVERAGE(Residenti!E93:G93)/0.365/AVERAGE('%serviti'!E93:G93)</f>
        <v>278.37559182488144</v>
      </c>
      <c r="AI93" s="32">
        <f>AVERAGE(N93:P93)/AVERAGE(Residenti!N93:P93)/0.365/AVERAGE('%serviti'!N93:P93)</f>
        <v>234.0242247534737</v>
      </c>
      <c r="AJ93" s="32">
        <f>AVERAGE(V93:X93)/AVERAGE(Residenti!V93:X93)/0.365/AVERAGE('%serviti'!V93:X93)</f>
        <v>203.72203084709545</v>
      </c>
      <c r="AK93" s="35">
        <f>AVERAGE(AC93)/AVERAGE(Residenti!AC93)/0.365/AVERAGE('%serviti'!AC93)</f>
        <v>187.70555884894003</v>
      </c>
    </row>
    <row r="94" spans="1:37" x14ac:dyDescent="0.2">
      <c r="A94" s="2" t="s">
        <v>60</v>
      </c>
      <c r="B94" s="2" t="str">
        <f t="shared" si="5"/>
        <v>34</v>
      </c>
      <c r="C94" s="2">
        <v>34043</v>
      </c>
      <c r="D94" s="3" t="s">
        <v>98</v>
      </c>
      <c r="E94" s="14">
        <v>115.15265204956941</v>
      </c>
      <c r="F94" s="14">
        <v>85</v>
      </c>
      <c r="G94" s="14">
        <v>125.87461296472698</v>
      </c>
      <c r="H94" s="14">
        <v>139.83199999999999</v>
      </c>
      <c r="I94" s="14">
        <v>142.83199999999999</v>
      </c>
      <c r="J94" s="14">
        <v>141</v>
      </c>
      <c r="K94" s="14">
        <v>150</v>
      </c>
      <c r="L94" s="14">
        <v>168.607</v>
      </c>
      <c r="M94" s="14">
        <v>162.34800000000001</v>
      </c>
      <c r="N94" s="14">
        <v>145.14699999999999</v>
      </c>
      <c r="O94" s="14">
        <v>194.32499999999999</v>
      </c>
      <c r="P94" s="14">
        <v>154.24700000000001</v>
      </c>
      <c r="Q94" s="14">
        <v>199.00200000000001</v>
      </c>
      <c r="R94" s="14">
        <v>172.02</v>
      </c>
      <c r="S94" s="14">
        <v>169.63113000000001</v>
      </c>
      <c r="T94" s="14">
        <v>169.26004</v>
      </c>
      <c r="U94" s="14">
        <v>167.17410999999998</v>
      </c>
      <c r="V94" s="14">
        <v>175.84076000000002</v>
      </c>
      <c r="W94" s="14">
        <v>171.0454</v>
      </c>
      <c r="X94" s="14">
        <v>164.71235999999999</v>
      </c>
      <c r="Y94" s="15">
        <v>160.24122</v>
      </c>
      <c r="Z94" s="15">
        <v>168.57026170452545</v>
      </c>
      <c r="AA94" s="15">
        <v>181.05963827020437</v>
      </c>
      <c r="AB94" s="15">
        <v>195.56628336459198</v>
      </c>
      <c r="AC94" s="15">
        <v>209.55953946388755</v>
      </c>
      <c r="AD94" s="32">
        <f>AVERAGE(E94:G94)/AVERAGE('Presenti equivalenti serviti'!E94:G94)/0.365</f>
        <v>174.71588431492796</v>
      </c>
      <c r="AE94" s="32">
        <f>AVERAGE(N94:P94)/AVERAGE('Presenti equivalenti serviti'!N94:P94)/0.365</f>
        <v>181.48255580700777</v>
      </c>
      <c r="AF94" s="32">
        <f>AVERAGE(V94:X94)/AVERAGE('Presenti equivalenti serviti'!V94:X94)/0.365</f>
        <v>154.32293484102163</v>
      </c>
      <c r="AG94" s="35">
        <f>AC94/'Presenti equivalenti serviti'!AC94/0.365</f>
        <v>155.6199160435178</v>
      </c>
      <c r="AH94" s="32">
        <f>AVERAGE(I94:K94)/AVERAGE(Residenti!E94:G94)/0.365/AVERAGE('%serviti'!E94:G94)</f>
        <v>232.8818103294843</v>
      </c>
      <c r="AI94" s="32">
        <f>AVERAGE(N94:P94)/AVERAGE(Residenti!N94:P94)/0.365/AVERAGE('%serviti'!N94:P94)</f>
        <v>181.77044879436295</v>
      </c>
      <c r="AJ94" s="32">
        <f>AVERAGE(V94:X94)/AVERAGE(Residenti!V94:X94)/0.365/AVERAGE('%serviti'!V94:X94)</f>
        <v>154.65995643655603</v>
      </c>
      <c r="AK94" s="35">
        <f>AVERAGE(AC94)/AVERAGE(Residenti!AC94)/0.365/AVERAGE('%serviti'!AC94)</f>
        <v>156.56808599767265</v>
      </c>
    </row>
    <row r="95" spans="1:37" x14ac:dyDescent="0.2">
      <c r="A95" s="2" t="s">
        <v>53</v>
      </c>
      <c r="B95" s="2" t="str">
        <f t="shared" si="5"/>
        <v>34</v>
      </c>
      <c r="C95" s="2">
        <v>34044</v>
      </c>
      <c r="D95" s="2" t="s">
        <v>99</v>
      </c>
      <c r="E95" s="14">
        <v>63.92104347826168</v>
      </c>
      <c r="F95" s="14">
        <v>61.841813664596991</v>
      </c>
      <c r="G95" s="14">
        <v>59.762583850932309</v>
      </c>
      <c r="H95" s="14">
        <v>57.68335403726762</v>
      </c>
      <c r="I95" s="14">
        <v>41.622</v>
      </c>
      <c r="J95" s="14">
        <v>70.192999999999998</v>
      </c>
      <c r="K95" s="14">
        <v>49.366434782609346</v>
      </c>
      <c r="L95" s="14">
        <v>55.604124223602938</v>
      </c>
      <c r="M95" s="14">
        <v>41.542000000000002</v>
      </c>
      <c r="N95" s="14">
        <v>43.414999999999999</v>
      </c>
      <c r="O95" s="14">
        <v>41.631</v>
      </c>
      <c r="P95" s="14">
        <v>43.241</v>
      </c>
      <c r="Q95" s="14">
        <v>39.950499999999998</v>
      </c>
      <c r="R95" s="14">
        <v>36.659999999999997</v>
      </c>
      <c r="S95" s="14">
        <v>40.631</v>
      </c>
      <c r="T95" s="14">
        <v>39.41207</v>
      </c>
      <c r="U95" s="14">
        <v>27.652999999999999</v>
      </c>
      <c r="V95" s="14">
        <v>44.619626965744239</v>
      </c>
      <c r="W95" s="14">
        <v>55.588374662368217</v>
      </c>
      <c r="X95" s="14">
        <v>37.64</v>
      </c>
      <c r="Y95" s="15">
        <v>35.139000000000003</v>
      </c>
      <c r="Z95" s="15">
        <v>43.438730425295766</v>
      </c>
      <c r="AA95" s="15">
        <v>41.279721255061681</v>
      </c>
      <c r="AB95" s="15">
        <v>37.920726206601202</v>
      </c>
      <c r="AC95" s="15">
        <v>35.783581880433069</v>
      </c>
      <c r="AD95" s="32">
        <f>AVERAGE(E95:G95)/AVERAGE('Presenti equivalenti serviti'!E95:G95)/0.365</f>
        <v>245.63904000647983</v>
      </c>
      <c r="AE95" s="32">
        <f>AVERAGE(N95:P95)/AVERAGE('Presenti equivalenti serviti'!N95:P95)/0.365</f>
        <v>190.10933409905502</v>
      </c>
      <c r="AF95" s="32">
        <f>AVERAGE(V95:X95)/AVERAGE('Presenti equivalenti serviti'!V95:X95)/0.365</f>
        <v>227.86991954106267</v>
      </c>
      <c r="AG95" s="35">
        <f>AC95/'Presenti equivalenti serviti'!AC95/0.365</f>
        <v>226.2430857650468</v>
      </c>
      <c r="AH95" s="32">
        <f>AVERAGE(I95:K95)/AVERAGE(Residenti!E95:G95)/0.365/AVERAGE('%serviti'!E95:G95)</f>
        <v>220.74258517496247</v>
      </c>
      <c r="AI95" s="32">
        <f>AVERAGE(N95:P95)/AVERAGE(Residenti!N95:P95)/0.365/AVERAGE('%serviti'!N95:P95)</f>
        <v>205.49043759676465</v>
      </c>
      <c r="AJ95" s="32">
        <f>AVERAGE(V95:X95)/AVERAGE(Residenti!V95:X95)/0.365/AVERAGE('%serviti'!V95:X95)</f>
        <v>252.45388471614444</v>
      </c>
      <c r="AK95" s="35">
        <f>AVERAGE(AC95)/AVERAGE(Residenti!AC95)/0.365/AVERAGE('%serviti'!AC95)</f>
        <v>263.24428338528367</v>
      </c>
    </row>
    <row r="96" spans="1:37" x14ac:dyDescent="0.2">
      <c r="A96" s="2" t="s">
        <v>53</v>
      </c>
      <c r="B96" s="2" t="str">
        <f t="shared" si="5"/>
        <v>34</v>
      </c>
      <c r="C96" s="2">
        <v>34045</v>
      </c>
      <c r="D96" s="2" t="s">
        <v>100</v>
      </c>
      <c r="E96" s="14">
        <v>188.73617391304344</v>
      </c>
      <c r="F96" s="14">
        <v>188.2956832298137</v>
      </c>
      <c r="G96" s="14">
        <v>187.85519254658382</v>
      </c>
      <c r="H96" s="14">
        <v>187.41470186335408</v>
      </c>
      <c r="I96" s="14">
        <v>185.65273913043481</v>
      </c>
      <c r="J96" s="14">
        <v>162</v>
      </c>
      <c r="K96" s="14">
        <v>219</v>
      </c>
      <c r="L96" s="14">
        <v>186.9742111801242</v>
      </c>
      <c r="M96" s="14">
        <v>180.69200000000001</v>
      </c>
      <c r="N96" s="14">
        <v>185.161</v>
      </c>
      <c r="O96" s="14">
        <v>179.78200000000001</v>
      </c>
      <c r="P96" s="14">
        <v>184.19800000000001</v>
      </c>
      <c r="Q96" s="14">
        <v>178.10900000000001</v>
      </c>
      <c r="R96" s="14">
        <v>172.02</v>
      </c>
      <c r="S96" s="14">
        <v>177.191</v>
      </c>
      <c r="T96" s="14">
        <v>171.87527</v>
      </c>
      <c r="U96" s="14">
        <v>73.569999999999993</v>
      </c>
      <c r="V96" s="14">
        <v>215.71503108618793</v>
      </c>
      <c r="W96" s="14">
        <v>148.02233318811537</v>
      </c>
      <c r="X96" s="14">
        <v>172.67399999999998</v>
      </c>
      <c r="Y96" s="15">
        <v>167.25700000000001</v>
      </c>
      <c r="Z96" s="15">
        <v>159.33240765695498</v>
      </c>
      <c r="AA96" s="15">
        <v>156.71905192977218</v>
      </c>
      <c r="AB96" s="15">
        <v>156.01462574074839</v>
      </c>
      <c r="AC96" s="15">
        <v>154.48313337782491</v>
      </c>
      <c r="AD96" s="32">
        <f>AVERAGE(E96:G96)/AVERAGE('Presenti equivalenti serviti'!E96:G96)/0.365</f>
        <v>229.62031813956631</v>
      </c>
      <c r="AE96" s="32">
        <f>AVERAGE(N96:P96)/AVERAGE('Presenti equivalenti serviti'!N96:P96)/0.365</f>
        <v>185.2466845245803</v>
      </c>
      <c r="AF96" s="32">
        <f>AVERAGE(V96:X96)/AVERAGE('Presenti equivalenti serviti'!V96:X96)/0.365</f>
        <v>181.70299596490986</v>
      </c>
      <c r="AG96" s="35">
        <f>AC96/'Presenti equivalenti serviti'!AC96/0.365</f>
        <v>160.07510734240373</v>
      </c>
      <c r="AH96" s="32">
        <f>AVERAGE(I96:K96)/AVERAGE(Residenti!E96:G96)/0.365/AVERAGE('%serviti'!E96:G96)</f>
        <v>237.45408685521249</v>
      </c>
      <c r="AI96" s="32">
        <f>AVERAGE(N96:P96)/AVERAGE(Residenti!N96:P96)/0.365/AVERAGE('%serviti'!N96:P96)</f>
        <v>191.06709826675612</v>
      </c>
      <c r="AJ96" s="32">
        <f>AVERAGE(V96:X96)/AVERAGE(Residenti!V96:X96)/0.365/AVERAGE('%serviti'!V96:X96)</f>
        <v>189.01118603566877</v>
      </c>
      <c r="AK96" s="35">
        <f>AVERAGE(AC96)/AVERAGE(Residenti!AC96)/0.365/AVERAGE('%serviti'!AC96)</f>
        <v>167.89686729361819</v>
      </c>
    </row>
    <row r="97" spans="1:37" x14ac:dyDescent="0.2">
      <c r="A97" s="2" t="s">
        <v>53</v>
      </c>
      <c r="B97" s="2" t="str">
        <f t="shared" si="5"/>
        <v>34</v>
      </c>
      <c r="C97" s="2">
        <v>34046</v>
      </c>
      <c r="D97" s="2" t="s">
        <v>101</v>
      </c>
      <c r="E97" s="14">
        <v>134.53293493150687</v>
      </c>
      <c r="F97" s="14">
        <v>132.62692465753435</v>
      </c>
      <c r="G97" s="14">
        <v>130.72091438356182</v>
      </c>
      <c r="H97" s="14">
        <v>128.81490410958929</v>
      </c>
      <c r="I97" s="14">
        <v>144.72999999999999</v>
      </c>
      <c r="J97" s="14">
        <v>112.553</v>
      </c>
      <c r="K97" s="14">
        <v>112.553</v>
      </c>
      <c r="L97" s="14">
        <v>121.19086301369872</v>
      </c>
      <c r="M97" s="14">
        <v>118.34</v>
      </c>
      <c r="N97" s="14">
        <v>121.5</v>
      </c>
      <c r="O97" s="14">
        <v>112.736</v>
      </c>
      <c r="P97" s="14">
        <v>118.3</v>
      </c>
      <c r="Q97" s="14">
        <v>112.73</v>
      </c>
      <c r="R97" s="14">
        <v>107.16</v>
      </c>
      <c r="S97" s="14">
        <v>109.21</v>
      </c>
      <c r="T97" s="14">
        <v>105.9337</v>
      </c>
      <c r="U97" s="14">
        <v>69.260999999999996</v>
      </c>
      <c r="V97" s="14">
        <v>101.67817871510422</v>
      </c>
      <c r="W97" s="14">
        <v>122.51385205192994</v>
      </c>
      <c r="X97" s="14">
        <v>89.93</v>
      </c>
      <c r="Y97" s="15">
        <v>95.058999999999997</v>
      </c>
      <c r="Z97" s="15">
        <v>100.5615566104985</v>
      </c>
      <c r="AA97" s="15">
        <v>94.59833108903787</v>
      </c>
      <c r="AB97" s="15">
        <v>88.401687472980427</v>
      </c>
      <c r="AC97" s="15">
        <v>82.979034310153338</v>
      </c>
      <c r="AD97" s="32">
        <f>AVERAGE(E97:G97)/AVERAGE('Presenti equivalenti serviti'!E97:G97)/0.365</f>
        <v>226.77049663073495</v>
      </c>
      <c r="AE97" s="32">
        <f>AVERAGE(N97:P97)/AVERAGE('Presenti equivalenti serviti'!N97:P97)/0.365</f>
        <v>229.03510258638624</v>
      </c>
      <c r="AF97" s="32">
        <f>AVERAGE(V97:X97)/AVERAGE('Presenti equivalenti serviti'!V97:X97)/0.365</f>
        <v>220.60374471617013</v>
      </c>
      <c r="AG97" s="35">
        <f>AC97/'Presenti equivalenti serviti'!AC97/0.365</f>
        <v>224.32961540606806</v>
      </c>
      <c r="AH97" s="32">
        <f>AVERAGE(I97:K97)/AVERAGE(Residenti!E97:G97)/0.365/AVERAGE('%serviti'!E97:G97)</f>
        <v>219.255976822723</v>
      </c>
      <c r="AI97" s="32">
        <f>AVERAGE(N97:P97)/AVERAGE(Residenti!N97:P97)/0.365/AVERAGE('%serviti'!N97:P97)</f>
        <v>247.27923695616144</v>
      </c>
      <c r="AJ97" s="32">
        <f>AVERAGE(V97:X97)/AVERAGE(Residenti!V97:X97)/0.365/AVERAGE('%serviti'!V97:X97)</f>
        <v>241.33335426070968</v>
      </c>
      <c r="AK97" s="35">
        <f>AVERAGE(AC97)/AVERAGE(Residenti!AC97)/0.365/AVERAGE('%serviti'!AC97)</f>
        <v>255.78580388601694</v>
      </c>
    </row>
    <row r="98" spans="1:37" x14ac:dyDescent="0.2">
      <c r="A98" s="2" t="s">
        <v>60</v>
      </c>
      <c r="B98" s="2" t="str">
        <f t="shared" si="5"/>
        <v>34</v>
      </c>
      <c r="C98" s="2">
        <v>34048</v>
      </c>
      <c r="D98" s="3" t="s">
        <v>102</v>
      </c>
      <c r="E98" s="14">
        <v>150.06564629156048</v>
      </c>
      <c r="F98" s="14">
        <v>185</v>
      </c>
      <c r="G98" s="14">
        <v>144.10333171355538</v>
      </c>
      <c r="H98" s="14">
        <v>146.601</v>
      </c>
      <c r="I98" s="14">
        <v>141.63800000000001</v>
      </c>
      <c r="J98" s="14">
        <v>162</v>
      </c>
      <c r="K98" s="14">
        <v>122</v>
      </c>
      <c r="L98" s="14">
        <v>151.518</v>
      </c>
      <c r="M98" s="14">
        <v>125.7692</v>
      </c>
      <c r="N98" s="14">
        <v>106.43899999999999</v>
      </c>
      <c r="O98" s="14">
        <v>120.85599999999999</v>
      </c>
      <c r="P98" s="14">
        <v>99.087999999999994</v>
      </c>
      <c r="Q98" s="14">
        <v>121.18899999999999</v>
      </c>
      <c r="R98" s="14">
        <v>113.74</v>
      </c>
      <c r="S98" s="14">
        <v>118.206</v>
      </c>
      <c r="T98" s="14">
        <v>125.60299999999999</v>
      </c>
      <c r="U98" s="14">
        <v>119.65900000000001</v>
      </c>
      <c r="V98" s="14">
        <v>124.17799999999998</v>
      </c>
      <c r="W98" s="14">
        <v>123.83057999999998</v>
      </c>
      <c r="X98" s="14">
        <v>125.05843999999999</v>
      </c>
      <c r="Y98" s="15">
        <v>125.60596</v>
      </c>
      <c r="Z98" s="15">
        <v>129.24539653264225</v>
      </c>
      <c r="AA98" s="15">
        <v>135.19443105252017</v>
      </c>
      <c r="AB98" s="15">
        <v>139.41339249742643</v>
      </c>
      <c r="AC98" s="15">
        <v>144.55352318411153</v>
      </c>
      <c r="AD98" s="32">
        <f>AVERAGE(E98:G98)/AVERAGE('Presenti equivalenti serviti'!E98:G98)/0.365</f>
        <v>333.71437422037621</v>
      </c>
      <c r="AE98" s="32">
        <f>AVERAGE(N98:P98)/AVERAGE('Presenti equivalenti serviti'!N98:P98)/0.365</f>
        <v>203.05480513783903</v>
      </c>
      <c r="AF98" s="32">
        <f>AVERAGE(V98:X98)/AVERAGE('Presenti equivalenti serviti'!V98:X98)/0.365</f>
        <v>216.99945392577558</v>
      </c>
      <c r="AG98" s="35">
        <f>AC98/'Presenti equivalenti serviti'!AC98/0.365</f>
        <v>244.12718524457512</v>
      </c>
      <c r="AH98" s="32">
        <f>AVERAGE(I98:K98)/AVERAGE(Residenti!E98:G98)/0.365/AVERAGE('%serviti'!E98:G98)</f>
        <v>297.36741613852541</v>
      </c>
      <c r="AI98" s="32">
        <f>AVERAGE(N98:P98)/AVERAGE(Residenti!N98:P98)/0.365/AVERAGE('%serviti'!N98:P98)</f>
        <v>203.63431401059557</v>
      </c>
      <c r="AJ98" s="32">
        <f>AVERAGE(V98:X98)/AVERAGE(Residenti!V98:X98)/0.365/AVERAGE('%serviti'!V98:X98)</f>
        <v>217.64339924070012</v>
      </c>
      <c r="AK98" s="35">
        <f>AVERAGE(AC98)/AVERAGE(Residenti!AC98)/0.365/AVERAGE('%serviti'!AC98)</f>
        <v>245.00647381572091</v>
      </c>
    </row>
    <row r="99" spans="1:37" x14ac:dyDescent="0.2">
      <c r="A99" s="2" t="s">
        <v>60</v>
      </c>
      <c r="B99" s="2" t="str">
        <f t="shared" ref="B99:B101" si="6">LEFT(C99,2)</f>
        <v>34</v>
      </c>
      <c r="C99" s="2">
        <v>34049</v>
      </c>
      <c r="D99" s="3" t="s">
        <v>370</v>
      </c>
      <c r="E99" s="14">
        <v>356.83985738798697</v>
      </c>
      <c r="F99" s="14">
        <v>245</v>
      </c>
      <c r="G99" s="14">
        <v>371.37296301239121</v>
      </c>
      <c r="H99" s="14">
        <v>436.57299999999998</v>
      </c>
      <c r="I99" s="14">
        <v>427.54</v>
      </c>
      <c r="J99" s="14">
        <v>394</v>
      </c>
      <c r="K99" s="14">
        <v>411</v>
      </c>
      <c r="L99" s="14">
        <v>481.18900000000002</v>
      </c>
      <c r="M99" s="14">
        <v>426.37859999999995</v>
      </c>
      <c r="N99" s="14">
        <v>368.90600000000001</v>
      </c>
      <c r="O99" s="14">
        <v>478.01400000000001</v>
      </c>
      <c r="P99" s="14">
        <v>357.63099999999997</v>
      </c>
      <c r="Q99" s="14">
        <v>456.33600000000001</v>
      </c>
      <c r="R99" s="14">
        <v>396.68</v>
      </c>
      <c r="S99" s="14">
        <v>394.49099999999999</v>
      </c>
      <c r="T99" s="14">
        <v>393.62799999999999</v>
      </c>
      <c r="U99" s="14">
        <v>388.77699999999999</v>
      </c>
      <c r="V99" s="14">
        <v>408.93200000000002</v>
      </c>
      <c r="W99" s="14">
        <v>397.78</v>
      </c>
      <c r="X99" s="14">
        <v>383.05200000000002</v>
      </c>
      <c r="Y99" s="15">
        <v>372.654</v>
      </c>
      <c r="Z99" s="15">
        <v>387.09873382430851</v>
      </c>
      <c r="AA99" s="15">
        <v>398.69892037784251</v>
      </c>
      <c r="AB99" s="15">
        <v>413.18044324059559</v>
      </c>
      <c r="AC99" s="15">
        <v>427.07855368189189</v>
      </c>
      <c r="AD99" s="32">
        <f>AVERAGE(E99:G99)/AVERAGE('Presenti equivalenti serviti'!E99:G99)/0.365</f>
        <v>169.69436820967059</v>
      </c>
      <c r="AE99" s="32">
        <f>AVERAGE(N99:P99)/AVERAGE('Presenti equivalenti serviti'!N99:P99)/0.365</f>
        <v>170.86716310523943</v>
      </c>
      <c r="AF99" s="32">
        <f>AVERAGE(V99:X99)/AVERAGE('Presenti equivalenti serviti'!V99:X99)/0.365</f>
        <v>156.371190792184</v>
      </c>
      <c r="AG99" s="35">
        <f>AC99/'Presenti equivalenti serviti'!AC99/0.365</f>
        <v>154.82252573132394</v>
      </c>
      <c r="AH99" s="32">
        <f>AVERAGE(I99:K99)/AVERAGE(Residenti!E99:G99)/0.365/AVERAGE('%serviti'!E99:G99)</f>
        <v>215.0761089484848</v>
      </c>
      <c r="AI99" s="32">
        <f>AVERAGE(N99:P99)/AVERAGE(Residenti!N99:P99)/0.365/AVERAGE('%serviti'!N99:P99)</f>
        <v>170.97557056000542</v>
      </c>
      <c r="AJ99" s="32">
        <f>AVERAGE(V99:X99)/AVERAGE(Residenti!V99:X99)/0.365/AVERAGE('%serviti'!V99:X99)</f>
        <v>156.56586422557788</v>
      </c>
      <c r="AK99" s="35">
        <f>AVERAGE(AC99)/AVERAGE(Residenti!AC99)/0.365/AVERAGE('%serviti'!AC99)</f>
        <v>155.41880866135941</v>
      </c>
    </row>
    <row r="100" spans="1:37" x14ac:dyDescent="0.2">
      <c r="A100" s="2" t="s">
        <v>60</v>
      </c>
      <c r="B100" s="2" t="str">
        <f t="shared" si="6"/>
        <v>34</v>
      </c>
      <c r="C100" s="2">
        <v>34050</v>
      </c>
      <c r="D100" s="3" t="s">
        <v>371</v>
      </c>
      <c r="E100" s="14">
        <v>241.3565807052874</v>
      </c>
      <c r="F100" s="14">
        <v>280</v>
      </c>
      <c r="G100" s="14">
        <v>238.90211684224894</v>
      </c>
      <c r="H100" s="14">
        <v>235.86600000000001</v>
      </c>
      <c r="I100" s="14">
        <v>238.48599999999999</v>
      </c>
      <c r="J100" s="14">
        <v>282</v>
      </c>
      <c r="K100" s="14">
        <v>211</v>
      </c>
      <c r="L100" s="14">
        <v>250.505</v>
      </c>
      <c r="M100" s="14">
        <v>243.92</v>
      </c>
      <c r="N100" s="14">
        <v>209.98400000000001</v>
      </c>
      <c r="O100" s="14">
        <v>259.11399999999998</v>
      </c>
      <c r="P100" s="14">
        <v>178.47</v>
      </c>
      <c r="Q100" s="14">
        <v>208.99</v>
      </c>
      <c r="R100" s="14">
        <v>222.78</v>
      </c>
      <c r="S100" s="14">
        <v>212.26300000000001</v>
      </c>
      <c r="T100" s="14">
        <v>217.03700000000001</v>
      </c>
      <c r="U100" s="14">
        <v>208.90799999999999</v>
      </c>
      <c r="V100" s="14">
        <v>214.1</v>
      </c>
      <c r="W100" s="14">
        <v>213.501</v>
      </c>
      <c r="X100" s="14">
        <v>215.61799999999999</v>
      </c>
      <c r="Y100" s="15">
        <v>216.56200000000001</v>
      </c>
      <c r="Z100" s="15">
        <v>220.26318018430854</v>
      </c>
      <c r="AA100" s="15">
        <v>224.70510130209797</v>
      </c>
      <c r="AB100" s="15">
        <v>226.93546625203797</v>
      </c>
      <c r="AC100" s="15">
        <v>231.18592443378463</v>
      </c>
      <c r="AD100" s="32">
        <f>AVERAGE(E100:G100)/AVERAGE('Presenti equivalenti serviti'!E100:G100)/0.365</f>
        <v>275.80498971439891</v>
      </c>
      <c r="AE100" s="32">
        <f>AVERAGE(N100:P100)/AVERAGE('Presenti equivalenti serviti'!N100:P100)/0.365</f>
        <v>214.62648777346226</v>
      </c>
      <c r="AF100" s="32">
        <f>AVERAGE(V100:X100)/AVERAGE('Presenti equivalenti serviti'!V100:X100)/0.365</f>
        <v>206.02864550591067</v>
      </c>
      <c r="AG100" s="35">
        <f>AC100/'Presenti equivalenti serviti'!AC100/0.365</f>
        <v>224.38565933619111</v>
      </c>
      <c r="AH100" s="32">
        <f>AVERAGE(I100:K100)/AVERAGE(Residenti!E100:G100)/0.365/AVERAGE('%serviti'!E100:G100)</f>
        <v>265.82777932617307</v>
      </c>
      <c r="AI100" s="32">
        <f>AVERAGE(N100:P100)/AVERAGE(Residenti!N100:P100)/0.365/AVERAGE('%serviti'!N100:P100)</f>
        <v>214.97957896158437</v>
      </c>
      <c r="AJ100" s="32">
        <f>AVERAGE(V100:X100)/AVERAGE(Residenti!V100:X100)/0.365/AVERAGE('%serviti'!V100:X100)</f>
        <v>206.42019938153658</v>
      </c>
      <c r="AK100" s="35">
        <f>AVERAGE(AC100)/AVERAGE(Residenti!AC100)/0.365/AVERAGE('%serviti'!AC100)</f>
        <v>224.89215197795824</v>
      </c>
    </row>
    <row r="101" spans="1:37" x14ac:dyDescent="0.2">
      <c r="A101" s="2" t="s">
        <v>62</v>
      </c>
      <c r="B101" s="2" t="str">
        <f t="shared" si="6"/>
        <v>34</v>
      </c>
      <c r="C101" s="2">
        <v>34051</v>
      </c>
      <c r="D101" s="3" t="s">
        <v>382</v>
      </c>
      <c r="E101" s="14">
        <v>790.3395864634989</v>
      </c>
      <c r="F101" s="14">
        <v>892.01051807228941</v>
      </c>
      <c r="G101" s="14">
        <v>774.10925196865765</v>
      </c>
      <c r="H101" s="14">
        <v>765.99408472123741</v>
      </c>
      <c r="I101" s="14">
        <v>763.60699999999997</v>
      </c>
      <c r="J101" s="14">
        <v>704.96100000000001</v>
      </c>
      <c r="K101" s="14">
        <v>744.0088480392136</v>
      </c>
      <c r="L101" s="14">
        <v>733.53341573155205</v>
      </c>
      <c r="M101" s="14">
        <v>725.41824848413194</v>
      </c>
      <c r="N101" s="14">
        <v>660.41499999999996</v>
      </c>
      <c r="O101" s="14">
        <v>713.30600000000004</v>
      </c>
      <c r="P101" s="14">
        <v>732.19</v>
      </c>
      <c r="Q101" s="14">
        <v>737.22900000000004</v>
      </c>
      <c r="R101" s="14">
        <v>661.76</v>
      </c>
      <c r="S101" s="14">
        <v>702.70849999999996</v>
      </c>
      <c r="T101" s="14">
        <v>743.65700000000004</v>
      </c>
      <c r="U101" s="14">
        <v>709.01400000000001</v>
      </c>
      <c r="V101" s="14">
        <v>717.197</v>
      </c>
      <c r="W101" s="14">
        <v>713.0053089999999</v>
      </c>
      <c r="X101" s="14">
        <v>675.55372499999999</v>
      </c>
      <c r="Y101" s="15">
        <v>888.452</v>
      </c>
      <c r="Z101" s="15">
        <v>763.63010330613133</v>
      </c>
      <c r="AA101" s="15">
        <v>779.74992117359227</v>
      </c>
      <c r="AB101" s="15">
        <v>797.86403447850216</v>
      </c>
      <c r="AC101" s="15">
        <v>814.39218904293182</v>
      </c>
      <c r="AD101" s="32">
        <f>AVERAGE(E101:G101)/AVERAGE('Presenti equivalenti serviti'!E101:G101)/0.365</f>
        <v>233.76108147884526</v>
      </c>
      <c r="AE101" s="32">
        <f>AVERAGE(N101:P101)/AVERAGE('Presenti equivalenti serviti'!N101:P101)/0.365</f>
        <v>170.01343205981522</v>
      </c>
      <c r="AF101" s="32">
        <f>AVERAGE(V101:X101)/AVERAGE('Presenti equivalenti serviti'!V101:X101)/0.365</f>
        <v>163.91128897801323</v>
      </c>
      <c r="AG101" s="35">
        <f>AC101/'Presenti equivalenti serviti'!AC101/0.365</f>
        <v>179.29646069289183</v>
      </c>
      <c r="AH101" s="32">
        <f>AVERAGE(I101:K101)/AVERAGE(Residenti!E101:G101)/0.365/AVERAGE('%serviti'!E101:G101)</f>
        <v>210.73734395374598</v>
      </c>
      <c r="AI101" s="32">
        <f>AVERAGE(N101:P101)/AVERAGE(Residenti!N101:P101)/0.365/AVERAGE('%serviti'!N101:P101)</f>
        <v>170.13348872510917</v>
      </c>
      <c r="AJ101" s="32">
        <f>AVERAGE(V101:X101)/AVERAGE(Residenti!V101:X101)/0.365/AVERAGE('%serviti'!V101:X101)</f>
        <v>163.9708267094808</v>
      </c>
      <c r="AK101" s="35">
        <f>AVERAGE(AC101)/AVERAGE(Residenti!AC101)/0.365/AVERAGE('%serviti'!AC101)</f>
        <v>179.36857062277616</v>
      </c>
    </row>
    <row r="102" spans="1:37" x14ac:dyDescent="0.2">
      <c r="A102" s="2" t="s">
        <v>103</v>
      </c>
      <c r="B102" s="2" t="str">
        <f t="shared" ref="B102:B107" si="7">LEFT(C102,2)</f>
        <v>35</v>
      </c>
      <c r="C102" s="2">
        <v>35001</v>
      </c>
      <c r="D102" s="2" t="s">
        <v>104</v>
      </c>
      <c r="E102" s="14">
        <v>595.34669011633639</v>
      </c>
      <c r="F102" s="14">
        <v>619</v>
      </c>
      <c r="G102" s="14">
        <v>594.14382754853784</v>
      </c>
      <c r="H102" s="14">
        <v>593.54239626463857</v>
      </c>
      <c r="I102" s="14">
        <v>554.73739761766672</v>
      </c>
      <c r="J102" s="14">
        <v>569.36395531152573</v>
      </c>
      <c r="K102" s="14">
        <v>614.07041699834008</v>
      </c>
      <c r="L102" s="14">
        <v>598.42985839307676</v>
      </c>
      <c r="M102" s="14">
        <v>597.83414257653294</v>
      </c>
      <c r="N102" s="14">
        <v>585.45536300000003</v>
      </c>
      <c r="O102" s="14">
        <v>521.59637699999996</v>
      </c>
      <c r="P102" s="14">
        <v>609.86690499999997</v>
      </c>
      <c r="Q102" s="14">
        <v>640.56799999999998</v>
      </c>
      <c r="R102" s="14">
        <v>643.85</v>
      </c>
      <c r="S102" s="14">
        <v>616.42340760749994</v>
      </c>
      <c r="T102" s="14">
        <v>598.31303799999989</v>
      </c>
      <c r="U102" s="14">
        <v>577.38800000000003</v>
      </c>
      <c r="V102" s="14">
        <v>605.495</v>
      </c>
      <c r="W102" s="14">
        <v>581.024</v>
      </c>
      <c r="X102" s="14">
        <v>561.20621800000004</v>
      </c>
      <c r="Y102" s="15">
        <v>559.36</v>
      </c>
      <c r="Z102" s="15">
        <v>567.47152767476098</v>
      </c>
      <c r="AA102" s="15">
        <v>571.34342485523746</v>
      </c>
      <c r="AB102" s="15">
        <v>576.2629572999424</v>
      </c>
      <c r="AC102" s="15">
        <v>581.84611595456272</v>
      </c>
      <c r="AD102" s="32">
        <f>AVERAGE(E102:G102)/AVERAGE('Presenti equivalenti serviti'!E102:G102)/0.365</f>
        <v>224.51784185629046</v>
      </c>
      <c r="AE102" s="32">
        <f>AVERAGE(N102:P102)/AVERAGE('Presenti equivalenti serviti'!N102:P102)/0.365</f>
        <v>189.46862731477424</v>
      </c>
      <c r="AF102" s="32">
        <f>AVERAGE(V102:X102)/AVERAGE('Presenti equivalenti serviti'!V102:X102)/0.365</f>
        <v>187.19316486605001</v>
      </c>
      <c r="AG102" s="35">
        <f>AC102/'Presenti equivalenti serviti'!AC102/0.365</f>
        <v>178.27456405857737</v>
      </c>
      <c r="AH102" s="32">
        <f>AVERAGE(I102:K102)/AVERAGE(Residenti!E102:G102)/0.365/AVERAGE('%serviti'!E102:G102)</f>
        <v>216.32377031822816</v>
      </c>
      <c r="AI102" s="32">
        <f>AVERAGE(N102:P102)/AVERAGE(Residenti!N102:P102)/0.365/AVERAGE('%serviti'!N102:P102)</f>
        <v>189.82847750130591</v>
      </c>
      <c r="AJ102" s="32">
        <f>AVERAGE(V102:X102)/AVERAGE(Residenti!V102:X102)/0.365/AVERAGE('%serviti'!V102:X102)</f>
        <v>187.40589204305022</v>
      </c>
      <c r="AK102" s="35">
        <f>AVERAGE(AC102)/AVERAGE(Residenti!AC102)/0.365/AVERAGE('%serviti'!AC102)</f>
        <v>178.3898179230234</v>
      </c>
    </row>
    <row r="103" spans="1:37" x14ac:dyDescent="0.2">
      <c r="A103" s="2" t="s">
        <v>103</v>
      </c>
      <c r="B103" s="2" t="str">
        <f t="shared" si="7"/>
        <v>35</v>
      </c>
      <c r="C103" s="2">
        <v>35002</v>
      </c>
      <c r="D103" s="2" t="s">
        <v>105</v>
      </c>
      <c r="E103" s="14">
        <v>617.9944638085309</v>
      </c>
      <c r="F103" s="14">
        <v>631</v>
      </c>
      <c r="G103" s="14">
        <v>615.82372093240588</v>
      </c>
      <c r="H103" s="14">
        <v>614.73834949434365</v>
      </c>
      <c r="I103" s="14">
        <v>606.76016846877724</v>
      </c>
      <c r="J103" s="14">
        <v>590.6129312118295</v>
      </c>
      <c r="K103" s="14">
        <v>610.39573972027301</v>
      </c>
      <c r="L103" s="14">
        <v>607.3687658237659</v>
      </c>
      <c r="M103" s="14">
        <v>628.18266304660085</v>
      </c>
      <c r="N103" s="14">
        <v>589.38140899999996</v>
      </c>
      <c r="O103" s="14">
        <v>446.90391899999997</v>
      </c>
      <c r="P103" s="14">
        <v>571.23644100000001</v>
      </c>
      <c r="Q103" s="14">
        <v>576.82100000000003</v>
      </c>
      <c r="R103" s="14">
        <v>581.90499999999997</v>
      </c>
      <c r="S103" s="14">
        <v>564.15134807625009</v>
      </c>
      <c r="T103" s="14">
        <v>554.92391299999997</v>
      </c>
      <c r="U103" s="14">
        <v>567.97</v>
      </c>
      <c r="V103" s="14">
        <v>572.79700000000003</v>
      </c>
      <c r="W103" s="14">
        <v>575.44200000000001</v>
      </c>
      <c r="X103" s="14">
        <v>564.52403499999991</v>
      </c>
      <c r="Y103" s="15">
        <v>557.35288600000001</v>
      </c>
      <c r="Z103" s="15">
        <v>566.64894858631772</v>
      </c>
      <c r="AA103" s="15">
        <v>572.46189493226859</v>
      </c>
      <c r="AB103" s="15">
        <v>579.81826104323591</v>
      </c>
      <c r="AC103" s="15">
        <v>585.8413544134811</v>
      </c>
      <c r="AD103" s="32">
        <f>AVERAGE(E103:G103)/AVERAGE('Presenti equivalenti serviti'!E103:G103)/0.365</f>
        <v>215.78861042444061</v>
      </c>
      <c r="AE103" s="32">
        <f>AVERAGE(N103:P103)/AVERAGE('Presenti equivalenti serviti'!N103:P103)/0.365</f>
        <v>157.23392435991002</v>
      </c>
      <c r="AF103" s="32">
        <f>AVERAGE(V103:X103)/AVERAGE('Presenti equivalenti serviti'!V103:X103)/0.365</f>
        <v>162.09414994905026</v>
      </c>
      <c r="AG103" s="35">
        <f>AC103/'Presenti equivalenti serviti'!AC103/0.365</f>
        <v>158.62542831164339</v>
      </c>
      <c r="AH103" s="32">
        <f>AVERAGE(I103:K103)/AVERAGE(Residenti!E103:G103)/0.365/AVERAGE('%serviti'!E103:G103)</f>
        <v>210.87774751868028</v>
      </c>
      <c r="AI103" s="32">
        <f>AVERAGE(N103:P103)/AVERAGE(Residenti!N103:P103)/0.365/AVERAGE('%serviti'!N103:P103)</f>
        <v>158.14104014175985</v>
      </c>
      <c r="AJ103" s="32">
        <f>AVERAGE(V103:X103)/AVERAGE(Residenti!V103:X103)/0.365/AVERAGE('%serviti'!V103:X103)</f>
        <v>162.79109281149388</v>
      </c>
      <c r="AK103" s="35">
        <f>AVERAGE(AC103)/AVERAGE(Residenti!AC103)/0.365/AVERAGE('%serviti'!AC103)</f>
        <v>159.64670162681776</v>
      </c>
    </row>
    <row r="104" spans="1:37" x14ac:dyDescent="0.2">
      <c r="A104" s="2" t="s">
        <v>103</v>
      </c>
      <c r="B104" s="2" t="str">
        <f t="shared" si="7"/>
        <v>35</v>
      </c>
      <c r="C104" s="2">
        <v>35003</v>
      </c>
      <c r="D104" s="2" t="s">
        <v>106</v>
      </c>
      <c r="E104" s="14">
        <v>298.95012352013401</v>
      </c>
      <c r="F104" s="14">
        <v>310</v>
      </c>
      <c r="G104" s="14">
        <v>313.13599218068458</v>
      </c>
      <c r="H104" s="14">
        <v>320.22892651095987</v>
      </c>
      <c r="I104" s="14">
        <v>316.90094446132213</v>
      </c>
      <c r="J104" s="14">
        <v>350.91281446014875</v>
      </c>
      <c r="K104" s="14">
        <v>326.68234822385512</v>
      </c>
      <c r="L104" s="14">
        <v>342.74243899435419</v>
      </c>
      <c r="M104" s="14">
        <v>366.34315921966277</v>
      </c>
      <c r="N104" s="14">
        <v>334.26908600000002</v>
      </c>
      <c r="O104" s="14">
        <v>251.13842099999999</v>
      </c>
      <c r="P104" s="14">
        <v>308.57365500000003</v>
      </c>
      <c r="Q104" s="14">
        <v>181.33</v>
      </c>
      <c r="R104" s="14">
        <v>343.654</v>
      </c>
      <c r="S104" s="14">
        <v>332.10191374999999</v>
      </c>
      <c r="T104" s="14">
        <v>325.56900000000002</v>
      </c>
      <c r="U104" s="14">
        <v>292.012</v>
      </c>
      <c r="V104" s="14">
        <v>292.92</v>
      </c>
      <c r="W104" s="14">
        <v>300.20499999999998</v>
      </c>
      <c r="X104" s="14">
        <v>297.02800000000002</v>
      </c>
      <c r="Y104" s="15">
        <v>301.59100000000001</v>
      </c>
      <c r="Z104" s="15">
        <v>296.16110982414864</v>
      </c>
      <c r="AA104" s="15">
        <v>288.30719821639047</v>
      </c>
      <c r="AB104" s="15">
        <v>280.301558917867</v>
      </c>
      <c r="AC104" s="15">
        <v>272.40568329210834</v>
      </c>
      <c r="AD104" s="32">
        <f>AVERAGE(E104:G104)/AVERAGE('Presenti equivalenti serviti'!E104:G104)/0.365</f>
        <v>254.24149528275424</v>
      </c>
      <c r="AE104" s="32">
        <f>AVERAGE(N104:P104)/AVERAGE('Presenti equivalenti serviti'!N104:P104)/0.365</f>
        <v>235.31841602020776</v>
      </c>
      <c r="AF104" s="32">
        <f>AVERAGE(V104:X104)/AVERAGE('Presenti equivalenti serviti'!V104:X104)/0.365</f>
        <v>246.90829912328147</v>
      </c>
      <c r="AG104" s="35">
        <f>AC104/'Presenti equivalenti serviti'!AC104/0.365</f>
        <v>256.75568749484421</v>
      </c>
      <c r="AH104" s="32">
        <f>AVERAGE(I104:K104)/AVERAGE(Residenti!E104:G104)/0.365/AVERAGE('%serviti'!E104:G104)</f>
        <v>278.86602796388757</v>
      </c>
      <c r="AI104" s="32">
        <f>AVERAGE(N104:P104)/AVERAGE(Residenti!N104:P104)/0.365/AVERAGE('%serviti'!N104:P104)</f>
        <v>239.38877219309569</v>
      </c>
      <c r="AJ104" s="32">
        <f>AVERAGE(V104:X104)/AVERAGE(Residenti!V104:X104)/0.365/AVERAGE('%serviti'!V104:X104)</f>
        <v>251.28964467068639</v>
      </c>
      <c r="AK104" s="35">
        <f>AVERAGE(AC104)/AVERAGE(Residenti!AC104)/0.365/AVERAGE('%serviti'!AC104)</f>
        <v>262.35133573394734</v>
      </c>
    </row>
    <row r="105" spans="1:37" x14ac:dyDescent="0.2">
      <c r="A105" s="2" t="s">
        <v>103</v>
      </c>
      <c r="B105" s="2" t="str">
        <f t="shared" si="7"/>
        <v>35</v>
      </c>
      <c r="C105" s="2">
        <v>35004</v>
      </c>
      <c r="D105" s="2" t="s">
        <v>107</v>
      </c>
      <c r="E105" s="14">
        <v>494.90957643239199</v>
      </c>
      <c r="F105" s="14">
        <v>508</v>
      </c>
      <c r="G105" s="14">
        <v>515.36406556516511</v>
      </c>
      <c r="H105" s="14">
        <v>525.59131013154979</v>
      </c>
      <c r="I105" s="14">
        <v>556.16867986399745</v>
      </c>
      <c r="J105" s="14">
        <v>526.97286936769547</v>
      </c>
      <c r="K105" s="14">
        <v>546.08231640436145</v>
      </c>
      <c r="L105" s="14">
        <v>542.65777926636315</v>
      </c>
      <c r="M105" s="14">
        <v>606.6203952499169</v>
      </c>
      <c r="N105" s="14">
        <v>574.53899200000001</v>
      </c>
      <c r="O105" s="14">
        <v>482.86500900000004</v>
      </c>
      <c r="P105" s="14">
        <v>593.37907499999994</v>
      </c>
      <c r="Q105" s="14">
        <v>644.45500000000004</v>
      </c>
      <c r="R105" s="14">
        <v>600.15599999999995</v>
      </c>
      <c r="S105" s="14">
        <v>568.14031772875001</v>
      </c>
      <c r="T105" s="14">
        <v>544.711139</v>
      </c>
      <c r="U105" s="14">
        <v>540.46600000000001</v>
      </c>
      <c r="V105" s="14">
        <v>543.22900000000004</v>
      </c>
      <c r="W105" s="14">
        <v>570.16270700000007</v>
      </c>
      <c r="X105" s="14">
        <v>544.06169999999997</v>
      </c>
      <c r="Y105" s="15">
        <v>556.38599999999997</v>
      </c>
      <c r="Z105" s="15">
        <v>553.13817803002814</v>
      </c>
      <c r="AA105" s="15">
        <v>563.50870724263189</v>
      </c>
      <c r="AB105" s="15">
        <v>580.29087723408713</v>
      </c>
      <c r="AC105" s="15">
        <v>593.94083929817486</v>
      </c>
      <c r="AD105" s="32">
        <f>AVERAGE(E105:G105)/AVERAGE('Presenti equivalenti serviti'!E105:G105)/0.365</f>
        <v>203.14762884353982</v>
      </c>
      <c r="AE105" s="32">
        <f>AVERAGE(N105:P105)/AVERAGE('Presenti equivalenti serviti'!N105:P105)/0.365</f>
        <v>166.23899243772786</v>
      </c>
      <c r="AF105" s="32">
        <f>AVERAGE(V105:X105)/AVERAGE('Presenti equivalenti serviti'!V105:X105)/0.365</f>
        <v>156.4160922108619</v>
      </c>
      <c r="AG105" s="35">
        <f>AC105/'Presenti equivalenti serviti'!AC105/0.365</f>
        <v>152.92636709343412</v>
      </c>
      <c r="AH105" s="32">
        <f>AVERAGE(I105:K105)/AVERAGE(Residenti!E105:G105)/0.365/AVERAGE('%serviti'!E105:G105)</f>
        <v>218.08264815019709</v>
      </c>
      <c r="AI105" s="32">
        <f>AVERAGE(N105:P105)/AVERAGE(Residenti!N105:P105)/0.365/AVERAGE('%serviti'!N105:P105)</f>
        <v>166.28587861398299</v>
      </c>
      <c r="AJ105" s="32">
        <f>AVERAGE(V105:X105)/AVERAGE(Residenti!V105:X105)/0.365/AVERAGE('%serviti'!V105:X105)</f>
        <v>156.46262327729562</v>
      </c>
      <c r="AK105" s="35">
        <f>AVERAGE(AC105)/AVERAGE(Residenti!AC105)/0.365/AVERAGE('%serviti'!AC105)</f>
        <v>153.01800757276021</v>
      </c>
    </row>
    <row r="106" spans="1:37" x14ac:dyDescent="0.2">
      <c r="A106" s="2" t="s">
        <v>103</v>
      </c>
      <c r="B106" s="2" t="str">
        <f t="shared" si="7"/>
        <v>35</v>
      </c>
      <c r="C106" s="2">
        <v>35005</v>
      </c>
      <c r="D106" s="2" t="s">
        <v>108</v>
      </c>
      <c r="E106" s="14">
        <v>266.04140773747014</v>
      </c>
      <c r="F106" s="14">
        <v>263</v>
      </c>
      <c r="G106" s="14">
        <v>265.97183825434712</v>
      </c>
      <c r="H106" s="14">
        <v>265.93705351278567</v>
      </c>
      <c r="I106" s="14">
        <v>274.1381201812498</v>
      </c>
      <c r="J106" s="14">
        <v>261.60569188011232</v>
      </c>
      <c r="K106" s="14">
        <v>265.81008074137941</v>
      </c>
      <c r="L106" s="14">
        <v>266.73148342038701</v>
      </c>
      <c r="M106" s="14">
        <v>263.8847432132859</v>
      </c>
      <c r="N106" s="14">
        <v>274.555072</v>
      </c>
      <c r="O106" s="14">
        <v>220.19081400000002</v>
      </c>
      <c r="P106" s="14">
        <v>271.0025</v>
      </c>
      <c r="Q106" s="14">
        <v>254.262</v>
      </c>
      <c r="R106" s="14">
        <v>250.63900000000001</v>
      </c>
      <c r="S106" s="14">
        <v>258.15503875625001</v>
      </c>
      <c r="T106" s="14">
        <v>269.57266499999997</v>
      </c>
      <c r="U106" s="14">
        <v>254.71100000000001</v>
      </c>
      <c r="V106" s="14">
        <v>250.67099999999999</v>
      </c>
      <c r="W106" s="14">
        <v>258.81900000000002</v>
      </c>
      <c r="X106" s="14">
        <v>250.79499999999999</v>
      </c>
      <c r="Y106" s="15">
        <v>253.41800000000001</v>
      </c>
      <c r="Z106" s="15">
        <v>255.59662500399361</v>
      </c>
      <c r="AA106" s="15">
        <v>259.95163129759044</v>
      </c>
      <c r="AB106" s="15">
        <v>265.97970281422539</v>
      </c>
      <c r="AC106" s="15">
        <v>270.82103245757224</v>
      </c>
      <c r="AD106" s="32">
        <f>AVERAGE(E106:G106)/AVERAGE('Presenti equivalenti serviti'!E106:G106)/0.365</f>
        <v>185.94106743684344</v>
      </c>
      <c r="AE106" s="32">
        <f>AVERAGE(N106:P106)/AVERAGE('Presenti equivalenti serviti'!N106:P106)/0.365</f>
        <v>152.54935371667415</v>
      </c>
      <c r="AF106" s="32">
        <f>AVERAGE(V106:X106)/AVERAGE('Presenti equivalenti serviti'!V106:X106)/0.365</f>
        <v>146.73030922368929</v>
      </c>
      <c r="AG106" s="35">
        <f>AC106/'Presenti equivalenti serviti'!AC106/0.365</f>
        <v>144.40655284151379</v>
      </c>
      <c r="AH106" s="32">
        <f>AVERAGE(I106:K106)/AVERAGE(Residenti!E106:G106)/0.365/AVERAGE('%serviti'!E106:G106)</f>
        <v>187.69726435272088</v>
      </c>
      <c r="AI106" s="32">
        <f>AVERAGE(N106:P106)/AVERAGE(Residenti!N106:P106)/0.365/AVERAGE('%serviti'!N106:P106)</f>
        <v>152.68503039699371</v>
      </c>
      <c r="AJ106" s="32">
        <f>AVERAGE(V106:X106)/AVERAGE(Residenti!V106:X106)/0.365/AVERAGE('%serviti'!V106:X106)</f>
        <v>146.86623679353525</v>
      </c>
      <c r="AK106" s="35">
        <f>AVERAGE(AC106)/AVERAGE(Residenti!AC106)/0.365/AVERAGE('%serviti'!AC106)</f>
        <v>144.6505206705508</v>
      </c>
    </row>
    <row r="107" spans="1:37" x14ac:dyDescent="0.2">
      <c r="A107" s="2" t="s">
        <v>103</v>
      </c>
      <c r="B107" s="2" t="str">
        <f t="shared" si="7"/>
        <v>35</v>
      </c>
      <c r="C107" s="2">
        <v>35006</v>
      </c>
      <c r="D107" s="2" t="s">
        <v>109</v>
      </c>
      <c r="E107" s="14">
        <v>279.84116621502676</v>
      </c>
      <c r="F107" s="14">
        <v>287</v>
      </c>
      <c r="G107" s="14">
        <v>296.61863795558548</v>
      </c>
      <c r="H107" s="14">
        <v>305.00737382586112</v>
      </c>
      <c r="I107" s="14">
        <v>313.86169136410996</v>
      </c>
      <c r="J107" s="14">
        <v>323.0140865529853</v>
      </c>
      <c r="K107" s="14">
        <v>334.68172134664559</v>
      </c>
      <c r="L107" s="14">
        <v>332.60530245383831</v>
      </c>
      <c r="M107" s="14">
        <v>347.93500755121778</v>
      </c>
      <c r="N107" s="14">
        <v>312.492772</v>
      </c>
      <c r="O107" s="14">
        <v>237.043532</v>
      </c>
      <c r="P107" s="14">
        <v>307.08546000000001</v>
      </c>
      <c r="Q107" s="14">
        <v>291.02499999999998</v>
      </c>
      <c r="R107" s="14">
        <v>298.43200000000002</v>
      </c>
      <c r="S107" s="14">
        <v>305.83681705125002</v>
      </c>
      <c r="T107" s="14">
        <v>317.86385300000001</v>
      </c>
      <c r="U107" s="14">
        <v>332.28699999999998</v>
      </c>
      <c r="V107" s="14">
        <v>317.16399999999999</v>
      </c>
      <c r="W107" s="14">
        <v>306.16899999999998</v>
      </c>
      <c r="X107" s="14">
        <v>300.98970800000001</v>
      </c>
      <c r="Y107" s="15">
        <v>296.13499999999999</v>
      </c>
      <c r="Z107" s="15">
        <v>306.19465777211587</v>
      </c>
      <c r="AA107" s="15">
        <v>315.78538429720555</v>
      </c>
      <c r="AB107" s="15">
        <v>324.43055277784123</v>
      </c>
      <c r="AC107" s="15">
        <v>334.34277347238043</v>
      </c>
      <c r="AD107" s="32">
        <f>AVERAGE(E107:G107)/AVERAGE('Presenti equivalenti serviti'!E107:G107)/0.365</f>
        <v>190.45402860418872</v>
      </c>
      <c r="AE107" s="32">
        <f>AVERAGE(N107:P107)/AVERAGE('Presenti equivalenti serviti'!N107:P107)/0.365</f>
        <v>160.29689558988022</v>
      </c>
      <c r="AF107" s="32">
        <f>AVERAGE(V107:X107)/AVERAGE('Presenti equivalenti serviti'!V107:X107)/0.365</f>
        <v>162.54136383206929</v>
      </c>
      <c r="AG107" s="35">
        <f>AC107/'Presenti equivalenti serviti'!AC107/0.365</f>
        <v>158.33038074340197</v>
      </c>
      <c r="AH107" s="32">
        <f>AVERAGE(I107:K107)/AVERAGE(Residenti!E107:G107)/0.365/AVERAGE('%serviti'!E107:G107)</f>
        <v>216.07563853952396</v>
      </c>
      <c r="AI107" s="32">
        <f>AVERAGE(N107:P107)/AVERAGE(Residenti!N107:P107)/0.365/AVERAGE('%serviti'!N107:P107)</f>
        <v>161.27718026564293</v>
      </c>
      <c r="AJ107" s="32">
        <f>AVERAGE(V107:X107)/AVERAGE(Residenti!V107:X107)/0.365/AVERAGE('%serviti'!V107:X107)</f>
        <v>164.55530729620071</v>
      </c>
      <c r="AK107" s="35">
        <f>AVERAGE(AC107)/AVERAGE(Residenti!AC107)/0.365/AVERAGE('%serviti'!AC107)</f>
        <v>163.92831120252217</v>
      </c>
    </row>
    <row r="108" spans="1:37" x14ac:dyDescent="0.2">
      <c r="A108" s="2"/>
      <c r="B108" s="2"/>
      <c r="C108" s="2">
        <v>35007</v>
      </c>
      <c r="D108" s="3" t="s">
        <v>110</v>
      </c>
      <c r="E108" s="14">
        <v>99.922498702063223</v>
      </c>
      <c r="F108" s="14">
        <v>99</v>
      </c>
      <c r="G108" s="14">
        <v>91.58751724886335</v>
      </c>
      <c r="H108" s="14">
        <v>87.420026522262958</v>
      </c>
      <c r="I108" s="14">
        <v>81.835052263908366</v>
      </c>
      <c r="J108" s="14">
        <v>72.261537046309854</v>
      </c>
      <c r="K108" s="14">
        <v>74.815822832235526</v>
      </c>
      <c r="L108" s="14">
        <v>74.379040659642527</v>
      </c>
      <c r="M108" s="14">
        <v>68.051326885682059</v>
      </c>
      <c r="N108" s="14">
        <v>68.662369999999996</v>
      </c>
      <c r="O108" s="14">
        <v>58.203427000000005</v>
      </c>
      <c r="P108" s="14">
        <v>70.787312</v>
      </c>
      <c r="Q108" s="14">
        <v>37.137999999999998</v>
      </c>
      <c r="R108" s="14">
        <v>63.68</v>
      </c>
      <c r="S108" s="14">
        <v>62.350835000000004</v>
      </c>
      <c r="T108" s="14">
        <v>61.963999999999999</v>
      </c>
      <c r="U108" s="14">
        <v>60.664000000000001</v>
      </c>
      <c r="V108" s="14">
        <v>40.418699999999994</v>
      </c>
      <c r="W108" s="14">
        <v>41.283900000000003</v>
      </c>
      <c r="X108" s="14">
        <v>77.132159999999999</v>
      </c>
      <c r="Y108" s="15">
        <v>39.229889999999997</v>
      </c>
      <c r="Z108" s="15">
        <v>51.67318843010181</v>
      </c>
      <c r="AA108" s="15">
        <v>51.167205124951323</v>
      </c>
      <c r="AB108" s="15">
        <v>51.034686382403436</v>
      </c>
      <c r="AC108" s="15">
        <v>50.694333146373857</v>
      </c>
      <c r="AD108" s="32">
        <f>AVERAGE(E108:G108)/AVERAGE('Presenti equivalenti serviti'!E108:G108)/0.365</f>
        <v>273.20519397928433</v>
      </c>
      <c r="AE108" s="32">
        <f>AVERAGE(N108:P108)/AVERAGE('Presenti equivalenti serviti'!N108:P108)/0.365</f>
        <v>179.20251987321214</v>
      </c>
      <c r="AF108" s="32">
        <f>AVERAGE(V108:X108)/AVERAGE('Presenti equivalenti serviti'!V108:X108)/0.365</f>
        <v>147.50655421169793</v>
      </c>
      <c r="AG108" s="35">
        <f>AC108/'Presenti equivalenti serviti'!AC108/0.365</f>
        <v>144.79776384106279</v>
      </c>
      <c r="AH108" s="32">
        <f>AVERAGE(I108:K108)/AVERAGE(Residenti!E108:G108)/0.365/AVERAGE('%serviti'!E108:G108)</f>
        <v>259.13042169446504</v>
      </c>
      <c r="AI108" s="32">
        <f>AVERAGE(N108:P108)/AVERAGE(Residenti!N108:P108)/0.365/AVERAGE('%serviti'!N108:P108)</f>
        <v>220.59305753396069</v>
      </c>
      <c r="AJ108" s="32">
        <f>AVERAGE(V108:X108)/AVERAGE(Residenti!V108:X108)/0.365/AVERAGE('%serviti'!V108:X108)</f>
        <v>179.85902201355924</v>
      </c>
      <c r="AK108" s="35">
        <f>AVERAGE(AC108)/AVERAGE(Residenti!AC108)/0.365/AVERAGE('%serviti'!AC108)</f>
        <v>186.00347652681347</v>
      </c>
    </row>
    <row r="109" spans="1:37" x14ac:dyDescent="0.2">
      <c r="A109" s="2" t="s">
        <v>103</v>
      </c>
      <c r="B109" s="2" t="str">
        <f t="shared" ref="B109:B119" si="8">LEFT(C109,2)</f>
        <v>35</v>
      </c>
      <c r="C109" s="2">
        <v>35008</v>
      </c>
      <c r="D109" s="2" t="s">
        <v>111</v>
      </c>
      <c r="E109" s="14">
        <v>484.59883079471439</v>
      </c>
      <c r="F109" s="14">
        <v>503</v>
      </c>
      <c r="G109" s="14">
        <v>514.92326036195834</v>
      </c>
      <c r="H109" s="14">
        <v>530.08547514558211</v>
      </c>
      <c r="I109" s="14">
        <v>553.29043295081374</v>
      </c>
      <c r="J109" s="14">
        <v>536.90369200426073</v>
      </c>
      <c r="K109" s="14">
        <v>593.08785810327618</v>
      </c>
      <c r="L109" s="14">
        <v>571.37784215361478</v>
      </c>
      <c r="M109" s="14">
        <v>619.96181784862358</v>
      </c>
      <c r="N109" s="14">
        <v>603.27748600000007</v>
      </c>
      <c r="O109" s="14">
        <v>469.69851699999998</v>
      </c>
      <c r="P109" s="14">
        <v>593.20274399999994</v>
      </c>
      <c r="Q109" s="14">
        <v>598.20699999999999</v>
      </c>
      <c r="R109" s="14">
        <v>585.62900000000002</v>
      </c>
      <c r="S109" s="14">
        <v>566.8926926262501</v>
      </c>
      <c r="T109" s="14">
        <v>556.72403300000008</v>
      </c>
      <c r="U109" s="14">
        <v>550.524</v>
      </c>
      <c r="V109" s="14">
        <v>552.43299999999999</v>
      </c>
      <c r="W109" s="14">
        <v>558.09470399999998</v>
      </c>
      <c r="X109" s="14">
        <v>555.75599999999997</v>
      </c>
      <c r="Y109" s="15">
        <v>556.56266799999992</v>
      </c>
      <c r="Z109" s="15">
        <v>560.62803278008494</v>
      </c>
      <c r="AA109" s="15">
        <v>567.92434454600982</v>
      </c>
      <c r="AB109" s="15">
        <v>572.87322456459026</v>
      </c>
      <c r="AC109" s="15">
        <v>581.42062938594654</v>
      </c>
      <c r="AD109" s="32">
        <f>AVERAGE(E109:G109)/AVERAGE('Presenti equivalenti serviti'!E109:G109)/0.365</f>
        <v>189.55990435274046</v>
      </c>
      <c r="AE109" s="32">
        <f>AVERAGE(N109:P109)/AVERAGE('Presenti equivalenti serviti'!N109:P109)/0.365</f>
        <v>151.13102407440613</v>
      </c>
      <c r="AF109" s="32">
        <f>AVERAGE(V109:X109)/AVERAGE('Presenti equivalenti serviti'!V109:X109)/0.365</f>
        <v>146.71864602355618</v>
      </c>
      <c r="AG109" s="35">
        <f>AC109/'Presenti equivalenti serviti'!AC109/0.365</f>
        <v>143.34050328479699</v>
      </c>
      <c r="AH109" s="32">
        <f>AVERAGE(I109:K109)/AVERAGE(Residenti!E109:G109)/0.365/AVERAGE('%serviti'!E109:G109)</f>
        <v>212.64105672482043</v>
      </c>
      <c r="AI109" s="32">
        <f>AVERAGE(N109:P109)/AVERAGE(Residenti!N109:P109)/0.365/AVERAGE('%serviti'!N109:P109)</f>
        <v>151.24941025308061</v>
      </c>
      <c r="AJ109" s="32">
        <f>AVERAGE(V109:X109)/AVERAGE(Residenti!V109:X109)/0.365/AVERAGE('%serviti'!V109:X109)</f>
        <v>146.80281184744592</v>
      </c>
      <c r="AK109" s="35">
        <f>AVERAGE(AC109)/AVERAGE(Residenti!AC109)/0.365/AVERAGE('%serviti'!AC109)</f>
        <v>143.43731528674337</v>
      </c>
    </row>
    <row r="110" spans="1:37" x14ac:dyDescent="0.2">
      <c r="A110" s="2" t="s">
        <v>103</v>
      </c>
      <c r="B110" s="2" t="str">
        <f t="shared" si="8"/>
        <v>35</v>
      </c>
      <c r="C110" s="2">
        <v>35009</v>
      </c>
      <c r="D110" s="2" t="s">
        <v>112</v>
      </c>
      <c r="E110" s="14">
        <v>298.67406561715666</v>
      </c>
      <c r="F110" s="14">
        <v>294</v>
      </c>
      <c r="G110" s="14">
        <v>301.79396320651563</v>
      </c>
      <c r="H110" s="14">
        <v>303.35391200119489</v>
      </c>
      <c r="I110" s="14">
        <v>322.52570595530256</v>
      </c>
      <c r="J110" s="14">
        <v>302.76541358233652</v>
      </c>
      <c r="K110" s="14">
        <v>302.04634127296362</v>
      </c>
      <c r="L110" s="14">
        <v>305.88444967437431</v>
      </c>
      <c r="M110" s="14">
        <v>313.18089585302465</v>
      </c>
      <c r="N110" s="14">
        <v>299.79209100000003</v>
      </c>
      <c r="O110" s="14">
        <v>234.327583</v>
      </c>
      <c r="P110" s="14">
        <v>297.56612000000001</v>
      </c>
      <c r="Q110" s="14">
        <v>277.50900000000001</v>
      </c>
      <c r="R110" s="14">
        <v>291.92899999999997</v>
      </c>
      <c r="S110" s="14">
        <v>293.78640658749993</v>
      </c>
      <c r="T110" s="14">
        <v>300.08390999999995</v>
      </c>
      <c r="U110" s="14">
        <v>287.25400000000002</v>
      </c>
      <c r="V110" s="14">
        <v>286.13299999999998</v>
      </c>
      <c r="W110" s="14">
        <v>303.12900000000002</v>
      </c>
      <c r="X110" s="14">
        <v>294.86799999999999</v>
      </c>
      <c r="Y110" s="15">
        <v>301.03013400000003</v>
      </c>
      <c r="Z110" s="15">
        <v>306.79099682007632</v>
      </c>
      <c r="AA110" s="15">
        <v>318.72839810210377</v>
      </c>
      <c r="AB110" s="15">
        <v>329.57617232957057</v>
      </c>
      <c r="AC110" s="15">
        <v>342.07729246138479</v>
      </c>
      <c r="AD110" s="32">
        <f>AVERAGE(E110:G110)/AVERAGE('Presenti equivalenti serviti'!E110:G110)/0.365</f>
        <v>198.13961165467035</v>
      </c>
      <c r="AE110" s="32">
        <f>AVERAGE(N110:P110)/AVERAGE('Presenti equivalenti serviti'!N110:P110)/0.365</f>
        <v>151.73791050359785</v>
      </c>
      <c r="AF110" s="32">
        <f>AVERAGE(V110:X110)/AVERAGE('Presenti equivalenti serviti'!V110:X110)/0.365</f>
        <v>150.69599390427211</v>
      </c>
      <c r="AG110" s="35">
        <f>AC110/'Presenti equivalenti serviti'!AC110/0.365</f>
        <v>158.18288657053793</v>
      </c>
      <c r="AH110" s="32">
        <f>AVERAGE(I110:K110)/AVERAGE(Residenti!E110:G110)/0.365/AVERAGE('%serviti'!E110:G110)</f>
        <v>206.10847518570981</v>
      </c>
      <c r="AI110" s="32">
        <f>AVERAGE(N110:P110)/AVERAGE(Residenti!N110:P110)/0.365/AVERAGE('%serviti'!N110:P110)</f>
        <v>152.11084710905638</v>
      </c>
      <c r="AJ110" s="32">
        <f>AVERAGE(V110:X110)/AVERAGE(Residenti!V110:X110)/0.365/AVERAGE('%serviti'!V110:X110)</f>
        <v>151.02276981008021</v>
      </c>
      <c r="AK110" s="35">
        <f>AVERAGE(AC110)/AVERAGE(Residenti!AC110)/0.365/AVERAGE('%serviti'!AC110)</f>
        <v>158.6845630145414</v>
      </c>
    </row>
    <row r="111" spans="1:37" x14ac:dyDescent="0.2">
      <c r="A111" s="2" t="s">
        <v>103</v>
      </c>
      <c r="B111" s="2" t="str">
        <f t="shared" si="8"/>
        <v>35</v>
      </c>
      <c r="C111" s="2">
        <v>35010</v>
      </c>
      <c r="D111" s="2" t="s">
        <v>113</v>
      </c>
      <c r="E111" s="14">
        <v>151.07539943112806</v>
      </c>
      <c r="F111" s="14">
        <v>162</v>
      </c>
      <c r="G111" s="14">
        <v>174.78265541125461</v>
      </c>
      <c r="H111" s="14">
        <v>186.63628340131788</v>
      </c>
      <c r="I111" s="14">
        <v>202.05439699807673</v>
      </c>
      <c r="J111" s="14">
        <v>204.76460914013958</v>
      </c>
      <c r="K111" s="14">
        <v>233.03418343478094</v>
      </c>
      <c r="L111" s="14">
        <v>221.35880348081534</v>
      </c>
      <c r="M111" s="14">
        <v>250.70287122492329</v>
      </c>
      <c r="N111" s="14">
        <v>231.80210699999998</v>
      </c>
      <c r="O111" s="14">
        <v>188.24448199999998</v>
      </c>
      <c r="P111" s="14">
        <v>249.47039900000001</v>
      </c>
      <c r="Q111" s="14">
        <v>267.04300000000001</v>
      </c>
      <c r="R111" s="14">
        <v>244.36199999999999</v>
      </c>
      <c r="S111" s="14">
        <v>236.20518467125004</v>
      </c>
      <c r="T111" s="14">
        <v>231.61822099999998</v>
      </c>
      <c r="U111" s="14">
        <v>243.322</v>
      </c>
      <c r="V111" s="14">
        <v>238.27600000000001</v>
      </c>
      <c r="W111" s="14">
        <v>248.197</v>
      </c>
      <c r="X111" s="14">
        <v>255.928</v>
      </c>
      <c r="Y111" s="15">
        <v>257.92815100000001</v>
      </c>
      <c r="Z111" s="15">
        <v>259.38100320451088</v>
      </c>
      <c r="AA111" s="15">
        <v>273.98395331950707</v>
      </c>
      <c r="AB111" s="15">
        <v>290.99067933722347</v>
      </c>
      <c r="AC111" s="15">
        <v>306.78673720385729</v>
      </c>
      <c r="AD111" s="32">
        <f>AVERAGE(E111:G111)/AVERAGE('Presenti equivalenti serviti'!E111:G111)/0.365</f>
        <v>152.44380947603796</v>
      </c>
      <c r="AE111" s="32">
        <f>AVERAGE(N111:P111)/AVERAGE('Presenti equivalenti serviti'!N111:P111)/0.365</f>
        <v>174.0806464027211</v>
      </c>
      <c r="AF111" s="32">
        <f>AVERAGE(V111:X111)/AVERAGE('Presenti equivalenti serviti'!V111:X111)/0.365</f>
        <v>177.0426979945874</v>
      </c>
      <c r="AG111" s="35">
        <f>AC111/'Presenti equivalenti serviti'!AC111/0.365</f>
        <v>175.22804885933164</v>
      </c>
      <c r="AH111" s="32">
        <f>AVERAGE(I111:K111)/AVERAGE(Residenti!E111:G111)/0.365/AVERAGE('%serviti'!E111:G111)</f>
        <v>201.29493535406837</v>
      </c>
      <c r="AI111" s="32">
        <f>AVERAGE(N111:P111)/AVERAGE(Residenti!N111:P111)/0.365/AVERAGE('%serviti'!N111:P111)</f>
        <v>174.95474869088389</v>
      </c>
      <c r="AJ111" s="32">
        <f>AVERAGE(V111:X111)/AVERAGE(Residenti!V111:X111)/0.365/AVERAGE('%serviti'!V111:X111)</f>
        <v>177.86096791693367</v>
      </c>
      <c r="AK111" s="35">
        <f>AVERAGE(AC111)/AVERAGE(Residenti!AC111)/0.365/AVERAGE('%serviti'!AC111)</f>
        <v>176.14966580724587</v>
      </c>
    </row>
    <row r="112" spans="1:37" x14ac:dyDescent="0.2">
      <c r="A112" s="2" t="s">
        <v>103</v>
      </c>
      <c r="B112" s="2" t="str">
        <f t="shared" si="8"/>
        <v>35</v>
      </c>
      <c r="C112" s="2">
        <v>35011</v>
      </c>
      <c r="D112" s="2" t="s">
        <v>114</v>
      </c>
      <c r="E112" s="14">
        <v>499.49558126321807</v>
      </c>
      <c r="F112" s="14">
        <v>516</v>
      </c>
      <c r="G112" s="14">
        <v>487.84006422587299</v>
      </c>
      <c r="H112" s="14">
        <v>482.01230570719952</v>
      </c>
      <c r="I112" s="14">
        <v>446.30600564272328</v>
      </c>
      <c r="J112" s="14">
        <v>468.41615638648568</v>
      </c>
      <c r="K112" s="14">
        <v>446.90242284896476</v>
      </c>
      <c r="L112" s="14">
        <v>462.96530848125889</v>
      </c>
      <c r="M112" s="14">
        <v>475.72308014102754</v>
      </c>
      <c r="N112" s="14">
        <v>459.27324699999997</v>
      </c>
      <c r="O112" s="14">
        <v>357.67385400000001</v>
      </c>
      <c r="P112" s="14">
        <v>451.87366800000001</v>
      </c>
      <c r="Q112" s="14">
        <v>249.131</v>
      </c>
      <c r="R112" s="14">
        <v>450.125</v>
      </c>
      <c r="S112" s="14">
        <v>436.88314751375009</v>
      </c>
      <c r="T112" s="14">
        <v>430.24406300000004</v>
      </c>
      <c r="U112" s="14">
        <v>426.78800000000001</v>
      </c>
      <c r="V112" s="14">
        <v>424.452</v>
      </c>
      <c r="W112" s="14">
        <v>436.96699999999998</v>
      </c>
      <c r="X112" s="14">
        <v>418.50200000000001</v>
      </c>
      <c r="Y112" s="15">
        <v>412.06444699999997</v>
      </c>
      <c r="Z112" s="15">
        <v>416.47721743828316</v>
      </c>
      <c r="AA112" s="15">
        <v>406.57294701162323</v>
      </c>
      <c r="AB112" s="15">
        <v>399.36053602748615</v>
      </c>
      <c r="AC112" s="15">
        <v>389.31336514334458</v>
      </c>
      <c r="AD112" s="32">
        <f>AVERAGE(E112:G112)/AVERAGE('Presenti equivalenti serviti'!E112:G112)/0.365</f>
        <v>317.52110401471896</v>
      </c>
      <c r="AE112" s="32">
        <f>AVERAGE(N112:P112)/AVERAGE('Presenti equivalenti serviti'!N112:P112)/0.365</f>
        <v>261.89190270961541</v>
      </c>
      <c r="AF112" s="32">
        <f>AVERAGE(V112:X112)/AVERAGE('Presenti equivalenti serviti'!V112:X112)/0.365</f>
        <v>276.51457638000227</v>
      </c>
      <c r="AG112" s="35">
        <f>AC112/'Presenti equivalenti serviti'!AC112/0.365</f>
        <v>281.09263902395321</v>
      </c>
      <c r="AH112" s="32">
        <f>AVERAGE(I112:K112)/AVERAGE(Residenti!E112:G112)/0.365/AVERAGE('%serviti'!E112:G112)</f>
        <v>308.59282374232242</v>
      </c>
      <c r="AI112" s="32">
        <f>AVERAGE(N112:P112)/AVERAGE(Residenti!N112:P112)/0.365/AVERAGE('%serviti'!N112:P112)</f>
        <v>284.20821808562795</v>
      </c>
      <c r="AJ112" s="32">
        <f>AVERAGE(V112:X112)/AVERAGE(Residenti!V112:X112)/0.365/AVERAGE('%serviti'!V112:X112)</f>
        <v>300.34105656814927</v>
      </c>
      <c r="AK112" s="35">
        <f>AVERAGE(AC112)/AVERAGE(Residenti!AC112)/0.365/AVERAGE('%serviti'!AC112)</f>
        <v>310.82973920995545</v>
      </c>
    </row>
    <row r="113" spans="1:37" x14ac:dyDescent="0.2">
      <c r="A113" s="2" t="s">
        <v>103</v>
      </c>
      <c r="B113" s="2" t="str">
        <f t="shared" si="8"/>
        <v>35</v>
      </c>
      <c r="C113" s="2">
        <v>35012</v>
      </c>
      <c r="D113" s="2" t="s">
        <v>115</v>
      </c>
      <c r="E113" s="14">
        <v>1080.5385609136522</v>
      </c>
      <c r="F113" s="14">
        <v>1134</v>
      </c>
      <c r="G113" s="14">
        <v>1119.3783202914597</v>
      </c>
      <c r="H113" s="14">
        <v>1138.7981999803558</v>
      </c>
      <c r="I113" s="14">
        <v>1120.2099348301647</v>
      </c>
      <c r="J113" s="14">
        <v>1155.6560399898697</v>
      </c>
      <c r="K113" s="14">
        <v>1199.6006719844695</v>
      </c>
      <c r="L113" s="14">
        <v>1191.0794745430946</v>
      </c>
      <c r="M113" s="14">
        <v>1284.7015144903055</v>
      </c>
      <c r="N113" s="14">
        <v>1950.1396380000001</v>
      </c>
      <c r="O113" s="14">
        <v>1975.019018</v>
      </c>
      <c r="P113" s="14">
        <v>1899.744717</v>
      </c>
      <c r="Q113" s="14">
        <v>1092.8119999999999</v>
      </c>
      <c r="R113" s="14">
        <v>1089.952</v>
      </c>
      <c r="S113" s="14">
        <v>1094.36691681</v>
      </c>
      <c r="T113" s="14">
        <v>1115.3213840000001</v>
      </c>
      <c r="U113" s="14">
        <v>1114.9570000000001</v>
      </c>
      <c r="V113" s="14">
        <v>1150.9680000000001</v>
      </c>
      <c r="W113" s="14">
        <v>1156.8669629999999</v>
      </c>
      <c r="X113" s="14">
        <v>1081.7159999999999</v>
      </c>
      <c r="Y113" s="15">
        <v>1099.405</v>
      </c>
      <c r="Z113" s="15">
        <v>1064.5986768605464</v>
      </c>
      <c r="AA113" s="15">
        <v>1015.7432931493582</v>
      </c>
      <c r="AB113" s="15">
        <v>992.98389844686676</v>
      </c>
      <c r="AC113" s="15">
        <v>974.21650172762065</v>
      </c>
      <c r="AD113" s="32">
        <f>AVERAGE(E113:G113)/AVERAGE('Presenti equivalenti serviti'!E113:G113)/0.365</f>
        <v>220.05551158169482</v>
      </c>
      <c r="AE113" s="32">
        <f>AVERAGE(N113:P113)/AVERAGE('Presenti equivalenti serviti'!N113:P113)/0.365</f>
        <v>290.35753799161</v>
      </c>
      <c r="AF113" s="32">
        <f>AVERAGE(V113:X113)/AVERAGE('Presenti equivalenti serviti'!V113:X113)/0.365</f>
        <v>163.04940638161602</v>
      </c>
      <c r="AG113" s="35">
        <f>AC113/'Presenti equivalenti serviti'!AC113/0.365</f>
        <v>135.35887741881939</v>
      </c>
      <c r="AH113" s="32">
        <f>AVERAGE(I113:K113)/AVERAGE(Residenti!E113:G113)/0.365/AVERAGE('%serviti'!E113:G113)</f>
        <v>229.612578827807</v>
      </c>
      <c r="AI113" s="32">
        <f>AVERAGE(N113:P113)/AVERAGE(Residenti!N113:P113)/0.365/AVERAGE('%serviti'!N113:P113)</f>
        <v>290.53067972384235</v>
      </c>
      <c r="AJ113" s="32">
        <f>AVERAGE(V113:X113)/AVERAGE(Residenti!V113:X113)/0.365/AVERAGE('%serviti'!V113:X113)</f>
        <v>163.4092784146489</v>
      </c>
      <c r="AK113" s="35">
        <f>AVERAGE(AC113)/AVERAGE(Residenti!AC113)/0.365/AVERAGE('%serviti'!AC113)</f>
        <v>136.35344261552532</v>
      </c>
    </row>
    <row r="114" spans="1:37" x14ac:dyDescent="0.2">
      <c r="A114" s="2" t="s">
        <v>103</v>
      </c>
      <c r="B114" s="2" t="str">
        <f t="shared" si="8"/>
        <v>35</v>
      </c>
      <c r="C114" s="2">
        <v>35013</v>
      </c>
      <c r="D114" s="2" t="s">
        <v>116</v>
      </c>
      <c r="E114" s="14">
        <v>371.09588400247412</v>
      </c>
      <c r="F114" s="14">
        <v>369</v>
      </c>
      <c r="G114" s="14">
        <v>374.39637746478382</v>
      </c>
      <c r="H114" s="14">
        <v>376.04662419593893</v>
      </c>
      <c r="I114" s="14">
        <v>384.83614466900923</v>
      </c>
      <c r="J114" s="14">
        <v>382.0252201143656</v>
      </c>
      <c r="K114" s="14">
        <v>375.55707239516221</v>
      </c>
      <c r="L114" s="14">
        <v>383.15970790876099</v>
      </c>
      <c r="M114" s="14">
        <v>383.15480759335259</v>
      </c>
      <c r="N114" s="14">
        <v>371.94689299999999</v>
      </c>
      <c r="O114" s="14">
        <v>295.003062</v>
      </c>
      <c r="P114" s="14">
        <v>359.96383199999997</v>
      </c>
      <c r="Q114" s="14">
        <v>184.43799999999999</v>
      </c>
      <c r="R114" s="14">
        <v>362.38600000000002</v>
      </c>
      <c r="S114" s="14">
        <v>353.10343160375004</v>
      </c>
      <c r="T114" s="14">
        <v>349.15743900000001</v>
      </c>
      <c r="U114" s="14">
        <v>350.13200000000001</v>
      </c>
      <c r="V114" s="14">
        <v>335.46100000000001</v>
      </c>
      <c r="W114" s="14">
        <v>351.96</v>
      </c>
      <c r="X114" s="14">
        <v>338.65699999999998</v>
      </c>
      <c r="Y114" s="15">
        <v>344.262</v>
      </c>
      <c r="Z114" s="15">
        <v>338.46734053515058</v>
      </c>
      <c r="AA114" s="15">
        <v>337.09190266173425</v>
      </c>
      <c r="AB114" s="15">
        <v>339.38970239749489</v>
      </c>
      <c r="AC114" s="15">
        <v>337.99322685964034</v>
      </c>
      <c r="AD114" s="32">
        <f>AVERAGE(E114:G114)/AVERAGE('Presenti equivalenti serviti'!E114:G114)/0.365</f>
        <v>234.84653450408106</v>
      </c>
      <c r="AE114" s="32">
        <f>AVERAGE(N114:P114)/AVERAGE('Presenti equivalenti serviti'!N114:P114)/0.365</f>
        <v>204.23551509214215</v>
      </c>
      <c r="AF114" s="32">
        <f>AVERAGE(V114:X114)/AVERAGE('Presenti equivalenti serviti'!V114:X114)/0.365</f>
        <v>204.444841810816</v>
      </c>
      <c r="AG114" s="35">
        <f>AC114/'Presenti equivalenti serviti'!AC114/0.365</f>
        <v>207.05390861884788</v>
      </c>
      <c r="AH114" s="32">
        <f>AVERAGE(I114:K114)/AVERAGE(Residenti!E114:G114)/0.365/AVERAGE('%serviti'!E114:G114)</f>
        <v>247.49212539605597</v>
      </c>
      <c r="AI114" s="32">
        <f>AVERAGE(N114:P114)/AVERAGE(Residenti!N114:P114)/0.365/AVERAGE('%serviti'!N114:P114)</f>
        <v>211.74041527971698</v>
      </c>
      <c r="AJ114" s="32">
        <f>AVERAGE(V114:X114)/AVERAGE(Residenti!V114:X114)/0.365/AVERAGE('%serviti'!V114:X114)</f>
        <v>212.79201811652561</v>
      </c>
      <c r="AK114" s="35">
        <f>AVERAGE(AC114)/AVERAGE(Residenti!AC114)/0.365/AVERAGE('%serviti'!AC114)</f>
        <v>217.0101642475062</v>
      </c>
    </row>
    <row r="115" spans="1:37" x14ac:dyDescent="0.2">
      <c r="A115" s="2" t="s">
        <v>103</v>
      </c>
      <c r="B115" s="2" t="str">
        <f t="shared" si="8"/>
        <v>35</v>
      </c>
      <c r="C115" s="2">
        <v>35014</v>
      </c>
      <c r="D115" s="2" t="s">
        <v>117</v>
      </c>
      <c r="E115" s="14">
        <v>667.42814524373409</v>
      </c>
      <c r="F115" s="14">
        <v>689</v>
      </c>
      <c r="G115" s="14">
        <v>765.669068883568</v>
      </c>
      <c r="H115" s="14">
        <v>814.78953070347006</v>
      </c>
      <c r="I115" s="14">
        <v>864.26237696002374</v>
      </c>
      <c r="J115" s="14">
        <v>1023.7229191321858</v>
      </c>
      <c r="K115" s="14">
        <v>908.68855231828138</v>
      </c>
      <c r="L115" s="14">
        <v>977.54942300614539</v>
      </c>
      <c r="M115" s="14">
        <v>1064.0799164631237</v>
      </c>
      <c r="N115" s="14">
        <v>1180.6187539999999</v>
      </c>
      <c r="O115" s="14">
        <v>964.04688999999996</v>
      </c>
      <c r="P115" s="14">
        <v>1092.8676029999999</v>
      </c>
      <c r="Q115" s="14">
        <v>998.44</v>
      </c>
      <c r="R115" s="14">
        <v>1070.682</v>
      </c>
      <c r="S115" s="14">
        <v>952.96809724374998</v>
      </c>
      <c r="T115" s="14">
        <v>849.65673500000003</v>
      </c>
      <c r="U115" s="14">
        <v>683.01700000000005</v>
      </c>
      <c r="V115" s="14">
        <v>871.38300000000004</v>
      </c>
      <c r="W115" s="14">
        <v>916.04404199999988</v>
      </c>
      <c r="X115" s="14">
        <v>1056.165</v>
      </c>
      <c r="Y115" s="15">
        <v>866.26300000000003</v>
      </c>
      <c r="Z115" s="15">
        <v>939.30527355168738</v>
      </c>
      <c r="AA115" s="15">
        <v>930.28739487551036</v>
      </c>
      <c r="AB115" s="15">
        <v>927.01188125617136</v>
      </c>
      <c r="AC115" s="15">
        <v>927.65170589701222</v>
      </c>
      <c r="AD115" s="32">
        <f>AVERAGE(E115:G115)/AVERAGE('Presenti equivalenti serviti'!E115:G115)/0.365</f>
        <v>169.66616000546796</v>
      </c>
      <c r="AE115" s="32">
        <f>AVERAGE(N115:P115)/AVERAGE('Presenti equivalenti serviti'!N115:P115)/0.365</f>
        <v>197.62795113186937</v>
      </c>
      <c r="AF115" s="32">
        <f>AVERAGE(V115:X115)/AVERAGE('Presenti equivalenti serviti'!V115:X115)/0.365</f>
        <v>169.52353935593337</v>
      </c>
      <c r="AG115" s="35">
        <f>AC115/'Presenti equivalenti serviti'!AC115/0.365</f>
        <v>158.17203553006075</v>
      </c>
      <c r="AH115" s="32">
        <f>AVERAGE(I115:K115)/AVERAGE(Residenti!E115:G115)/0.365/AVERAGE('%serviti'!E115:G115)</f>
        <v>224.60356037735744</v>
      </c>
      <c r="AI115" s="32">
        <f>AVERAGE(N115:P115)/AVERAGE(Residenti!N115:P115)/0.365/AVERAGE('%serviti'!N115:P115)</f>
        <v>198.67491817146808</v>
      </c>
      <c r="AJ115" s="32">
        <f>AVERAGE(V115:X115)/AVERAGE(Residenti!V115:X115)/0.365/AVERAGE('%serviti'!V115:X115)</f>
        <v>170.50323824500171</v>
      </c>
      <c r="AK115" s="35">
        <f>AVERAGE(AC115)/AVERAGE(Residenti!AC115)/0.365/AVERAGE('%serviti'!AC115)</f>
        <v>159.1599918697419</v>
      </c>
    </row>
    <row r="116" spans="1:37" x14ac:dyDescent="0.2">
      <c r="A116" s="2" t="s">
        <v>103</v>
      </c>
      <c r="B116" s="2" t="str">
        <f t="shared" si="8"/>
        <v>35</v>
      </c>
      <c r="C116" s="2">
        <v>35015</v>
      </c>
      <c r="D116" s="2" t="s">
        <v>118</v>
      </c>
      <c r="E116" s="14">
        <v>380.17926248950141</v>
      </c>
      <c r="F116" s="14">
        <v>377</v>
      </c>
      <c r="G116" s="14">
        <v>389.62796144505779</v>
      </c>
      <c r="H116" s="14">
        <v>394.35231092283504</v>
      </c>
      <c r="I116" s="14">
        <v>399.75221757507234</v>
      </c>
      <c r="J116" s="14">
        <v>418.7341232951315</v>
      </c>
      <c r="K116" s="14">
        <v>409.59054839059564</v>
      </c>
      <c r="L116" s="14">
        <v>418.94304558802617</v>
      </c>
      <c r="M116" s="14">
        <v>403.51047389930966</v>
      </c>
      <c r="N116" s="14">
        <v>393.83728400000001</v>
      </c>
      <c r="O116" s="14">
        <v>318.41950600000001</v>
      </c>
      <c r="P116" s="14">
        <v>398.39897200000001</v>
      </c>
      <c r="Q116" s="14">
        <v>384.75200000000001</v>
      </c>
      <c r="R116" s="14">
        <v>392.63099999999997</v>
      </c>
      <c r="S116" s="14">
        <v>383.48661625</v>
      </c>
      <c r="T116" s="14">
        <v>380.13799999999998</v>
      </c>
      <c r="U116" s="14">
        <v>369.92399999999998</v>
      </c>
      <c r="V116" s="14">
        <v>377.57799999999997</v>
      </c>
      <c r="W116" s="14">
        <v>381.161</v>
      </c>
      <c r="X116" s="14">
        <v>389.142</v>
      </c>
      <c r="Y116" s="15">
        <v>381.07799999999997</v>
      </c>
      <c r="Z116" s="15">
        <v>386.75945077969448</v>
      </c>
      <c r="AA116" s="15">
        <v>391.55339418378128</v>
      </c>
      <c r="AB116" s="15">
        <v>394.27633469002609</v>
      </c>
      <c r="AC116" s="15">
        <v>398.99015927705676</v>
      </c>
      <c r="AD116" s="32">
        <f>AVERAGE(E116:G116)/AVERAGE('Presenti equivalenti serviti'!E116:G116)/0.365</f>
        <v>170.58428222460751</v>
      </c>
      <c r="AE116" s="32">
        <f>AVERAGE(N116:P116)/AVERAGE('Presenti equivalenti serviti'!N116:P116)/0.365</f>
        <v>142.7432142237806</v>
      </c>
      <c r="AF116" s="32">
        <f>AVERAGE(V116:X116)/AVERAGE('Presenti equivalenti serviti'!V116:X116)/0.365</f>
        <v>146.97619893318023</v>
      </c>
      <c r="AG116" s="35">
        <f>AC116/'Presenti equivalenti serviti'!AC116/0.365</f>
        <v>147.34151374910203</v>
      </c>
      <c r="AH116" s="32">
        <f>AVERAGE(I116:K116)/AVERAGE(Residenti!E116:G116)/0.365/AVERAGE('%serviti'!E116:G116)</f>
        <v>183.5022918088211</v>
      </c>
      <c r="AI116" s="32">
        <f>AVERAGE(N116:P116)/AVERAGE(Residenti!N116:P116)/0.365/AVERAGE('%serviti'!N116:P116)</f>
        <v>143.22566797033002</v>
      </c>
      <c r="AJ116" s="32">
        <f>AVERAGE(V116:X116)/AVERAGE(Residenti!V116:X116)/0.365/AVERAGE('%serviti'!V116:X116)</f>
        <v>147.28307121349945</v>
      </c>
      <c r="AK116" s="35">
        <f>AVERAGE(AC116)/AVERAGE(Residenti!AC116)/0.365/AVERAGE('%serviti'!AC116)</f>
        <v>147.51157828386388</v>
      </c>
    </row>
    <row r="117" spans="1:37" x14ac:dyDescent="0.2">
      <c r="A117" s="2" t="s">
        <v>103</v>
      </c>
      <c r="B117" s="2" t="str">
        <f t="shared" si="8"/>
        <v>35</v>
      </c>
      <c r="C117" s="2">
        <v>35016</v>
      </c>
      <c r="D117" s="2" t="s">
        <v>119</v>
      </c>
      <c r="E117" s="14">
        <v>984.95737024513767</v>
      </c>
      <c r="F117" s="14">
        <v>995</v>
      </c>
      <c r="G117" s="14">
        <v>981.9380751046906</v>
      </c>
      <c r="H117" s="14">
        <v>980.42842753446757</v>
      </c>
      <c r="I117" s="14">
        <v>963.2550427699756</v>
      </c>
      <c r="J117" s="14">
        <v>965.1748709501743</v>
      </c>
      <c r="K117" s="14">
        <v>980.37559215860017</v>
      </c>
      <c r="L117" s="14">
        <v>983.9294144136619</v>
      </c>
      <c r="M117" s="14">
        <v>975.21022650148689</v>
      </c>
      <c r="N117" s="14">
        <v>897.22835699999996</v>
      </c>
      <c r="O117" s="14">
        <v>712.35392100000001</v>
      </c>
      <c r="P117" s="14">
        <v>902.20537100000001</v>
      </c>
      <c r="Q117" s="14">
        <v>552.67600000000004</v>
      </c>
      <c r="R117" s="14">
        <v>931.87800000000004</v>
      </c>
      <c r="S117" s="14">
        <v>910.86736082875007</v>
      </c>
      <c r="T117" s="14">
        <v>903.6229790000001</v>
      </c>
      <c r="U117" s="14">
        <v>860.67100000000005</v>
      </c>
      <c r="V117" s="14">
        <v>881.86900000000003</v>
      </c>
      <c r="W117" s="14">
        <v>909.94500000000005</v>
      </c>
      <c r="X117" s="14">
        <v>875.92800000000011</v>
      </c>
      <c r="Y117" s="15">
        <v>863.327</v>
      </c>
      <c r="Z117" s="15">
        <v>883.45340611238453</v>
      </c>
      <c r="AA117" s="15">
        <v>878.39273212205478</v>
      </c>
      <c r="AB117" s="15">
        <v>874.42416129232925</v>
      </c>
      <c r="AC117" s="15">
        <v>869.34621394260898</v>
      </c>
      <c r="AD117" s="32">
        <f>AVERAGE(E117:G117)/AVERAGE('Presenti equivalenti serviti'!E117:G117)/0.365</f>
        <v>265.77728413674743</v>
      </c>
      <c r="AE117" s="32">
        <f>AVERAGE(N117:P117)/AVERAGE('Presenti equivalenti serviti'!N117:P117)/0.365</f>
        <v>211.91473398500062</v>
      </c>
      <c r="AF117" s="32">
        <f>AVERAGE(V117:X117)/AVERAGE('Presenti equivalenti serviti'!V117:X117)/0.365</f>
        <v>227.98349483923337</v>
      </c>
      <c r="AG117" s="35">
        <f>AC117/'Presenti equivalenti serviti'!AC117/0.365</f>
        <v>227.72909842999101</v>
      </c>
      <c r="AH117" s="32">
        <f>AVERAGE(I117:K117)/AVERAGE(Residenti!E117:G117)/0.365/AVERAGE('%serviti'!E117:G117)</f>
        <v>264.03851337116862</v>
      </c>
      <c r="AI117" s="32">
        <f>AVERAGE(N117:P117)/AVERAGE(Residenti!N117:P117)/0.365/AVERAGE('%serviti'!N117:P117)</f>
        <v>216.50365773343341</v>
      </c>
      <c r="AJ117" s="32">
        <f>AVERAGE(V117:X117)/AVERAGE(Residenti!V117:X117)/0.365/AVERAGE('%serviti'!V117:X117)</f>
        <v>234.36433406383617</v>
      </c>
      <c r="AK117" s="35">
        <f>AVERAGE(AC117)/AVERAGE(Residenti!AC117)/0.365/AVERAGE('%serviti'!AC117)</f>
        <v>235.56324254498185</v>
      </c>
    </row>
    <row r="118" spans="1:37" x14ac:dyDescent="0.2">
      <c r="A118" s="2" t="s">
        <v>103</v>
      </c>
      <c r="B118" s="2" t="str">
        <f t="shared" si="8"/>
        <v>35</v>
      </c>
      <c r="C118" s="2">
        <v>35017</v>
      </c>
      <c r="D118" s="2" t="s">
        <v>120</v>
      </c>
      <c r="E118" s="14">
        <v>680.95061017818045</v>
      </c>
      <c r="F118" s="14">
        <v>672</v>
      </c>
      <c r="G118" s="14">
        <v>678.06170813655478</v>
      </c>
      <c r="H118" s="14">
        <v>676.61725711574172</v>
      </c>
      <c r="I118" s="14">
        <v>688.77295483193768</v>
      </c>
      <c r="J118" s="14">
        <v>666.16901746437554</v>
      </c>
      <c r="K118" s="14">
        <v>678.17559175323879</v>
      </c>
      <c r="L118" s="14">
        <v>679.87660961495294</v>
      </c>
      <c r="M118" s="14">
        <v>655.93150575937545</v>
      </c>
      <c r="N118" s="14">
        <v>633.3261040000001</v>
      </c>
      <c r="O118" s="14">
        <v>498.56155799999999</v>
      </c>
      <c r="P118" s="14">
        <v>613.10792299999991</v>
      </c>
      <c r="Q118" s="14">
        <v>622.30700000000002</v>
      </c>
      <c r="R118" s="14">
        <v>593.92100000000005</v>
      </c>
      <c r="S118" s="14">
        <v>580.25240859375003</v>
      </c>
      <c r="T118" s="14">
        <v>575.35337500000003</v>
      </c>
      <c r="U118" s="14">
        <v>564.35</v>
      </c>
      <c r="V118" s="14">
        <v>608.928</v>
      </c>
      <c r="W118" s="14">
        <v>607.82962699999996</v>
      </c>
      <c r="X118" s="14">
        <v>588.91399999999999</v>
      </c>
      <c r="Y118" s="15">
        <v>598.15740000000005</v>
      </c>
      <c r="Z118" s="15">
        <v>594.75131658783209</v>
      </c>
      <c r="AA118" s="15">
        <v>600.06139966073192</v>
      </c>
      <c r="AB118" s="15">
        <v>609.6728854406698</v>
      </c>
      <c r="AC118" s="15">
        <v>615.58384211754287</v>
      </c>
      <c r="AD118" s="32">
        <f>AVERAGE(E118:G118)/AVERAGE('Presenti equivalenti serviti'!E118:G118)/0.365</f>
        <v>212.55390387551628</v>
      </c>
      <c r="AE118" s="32">
        <f>AVERAGE(N118:P118)/AVERAGE('Presenti equivalenti serviti'!N118:P118)/0.365</f>
        <v>167.65404776823055</v>
      </c>
      <c r="AF118" s="32">
        <f>AVERAGE(V118:X118)/AVERAGE('Presenti equivalenti serviti'!V118:X118)/0.365</f>
        <v>169.14329589767055</v>
      </c>
      <c r="AG118" s="35">
        <f>AC118/'Presenti equivalenti serviti'!AC118/0.365</f>
        <v>165.50689336018786</v>
      </c>
      <c r="AH118" s="32">
        <f>AVERAGE(I118:K118)/AVERAGE(Residenti!E118:G118)/0.365/AVERAGE('%serviti'!E118:G118)</f>
        <v>213.11097191691857</v>
      </c>
      <c r="AI118" s="32">
        <f>AVERAGE(N118:P118)/AVERAGE(Residenti!N118:P118)/0.365/AVERAGE('%serviti'!N118:P118)</f>
        <v>167.86016174501208</v>
      </c>
      <c r="AJ118" s="32">
        <f>AVERAGE(V118:X118)/AVERAGE(Residenti!V118:X118)/0.365/AVERAGE('%serviti'!V118:X118)</f>
        <v>169.71219964051076</v>
      </c>
      <c r="AK118" s="35">
        <f>AVERAGE(AC118)/AVERAGE(Residenti!AC118)/0.365/AVERAGE('%serviti'!AC118)</f>
        <v>166.65568361557322</v>
      </c>
    </row>
    <row r="119" spans="1:37" x14ac:dyDescent="0.2">
      <c r="A119" s="2" t="s">
        <v>103</v>
      </c>
      <c r="B119" s="2" t="str">
        <f t="shared" si="8"/>
        <v>35</v>
      </c>
      <c r="C119" s="2">
        <v>35018</v>
      </c>
      <c r="D119" s="2" t="s">
        <v>121</v>
      </c>
      <c r="E119" s="14">
        <v>335.88864349484328</v>
      </c>
      <c r="F119" s="14">
        <v>338</v>
      </c>
      <c r="G119" s="14">
        <v>337.6031816832209</v>
      </c>
      <c r="H119" s="14">
        <v>338.46045077740962</v>
      </c>
      <c r="I119" s="14">
        <v>326.99728679354695</v>
      </c>
      <c r="J119" s="14">
        <v>343.85196586910945</v>
      </c>
      <c r="K119" s="14">
        <v>351.00800416391678</v>
      </c>
      <c r="L119" s="14">
        <v>351.41022467241743</v>
      </c>
      <c r="M119" s="14">
        <v>330.63972138992256</v>
      </c>
      <c r="N119" s="14">
        <v>347.01725300000004</v>
      </c>
      <c r="O119" s="14">
        <v>291.757565</v>
      </c>
      <c r="P119" s="14">
        <v>324.92309600000004</v>
      </c>
      <c r="Q119" s="14">
        <v>311.67599999999999</v>
      </c>
      <c r="R119" s="14">
        <v>342.73</v>
      </c>
      <c r="S119" s="14">
        <v>321.32924381625003</v>
      </c>
      <c r="T119" s="14">
        <v>304.78484900000001</v>
      </c>
      <c r="U119" s="14">
        <v>316.33600000000001</v>
      </c>
      <c r="V119" s="14">
        <v>351.05700000000002</v>
      </c>
      <c r="W119" s="14">
        <v>330.70600000000002</v>
      </c>
      <c r="X119" s="14">
        <v>334.54</v>
      </c>
      <c r="Y119" s="15">
        <v>331.19099999999997</v>
      </c>
      <c r="Z119" s="15">
        <v>329.67713981113457</v>
      </c>
      <c r="AA119" s="15">
        <v>329.57556889399075</v>
      </c>
      <c r="AB119" s="15">
        <v>330.25240544616906</v>
      </c>
      <c r="AC119" s="15">
        <v>330.14986269711022</v>
      </c>
      <c r="AD119" s="32">
        <f>AVERAGE(E119:G119)/AVERAGE('Presenti equivalenti serviti'!E119:G119)/0.365</f>
        <v>270.10493571476019</v>
      </c>
      <c r="AE119" s="32">
        <f>AVERAGE(N119:P119)/AVERAGE('Presenti equivalenti serviti'!N119:P119)/0.365</f>
        <v>228.9826259443854</v>
      </c>
      <c r="AF119" s="32">
        <f>AVERAGE(V119:X119)/AVERAGE('Presenti equivalenti serviti'!V119:X119)/0.365</f>
        <v>243.18245226556797</v>
      </c>
      <c r="AG119" s="35">
        <f>AC119/'Presenti equivalenti serviti'!AC119/0.365</f>
        <v>238.51843047678975</v>
      </c>
      <c r="AH119" s="32">
        <f>AVERAGE(I119:K119)/AVERAGE(Residenti!E119:G119)/0.365/AVERAGE('%serviti'!E119:G119)</f>
        <v>279.57248160459056</v>
      </c>
      <c r="AI119" s="32">
        <f>AVERAGE(N119:P119)/AVERAGE(Residenti!N119:P119)/0.365/AVERAGE('%serviti'!N119:P119)</f>
        <v>235.66565528448947</v>
      </c>
      <c r="AJ119" s="32">
        <f>AVERAGE(V119:X119)/AVERAGE(Residenti!V119:X119)/0.365/AVERAGE('%serviti'!V119:X119)</f>
        <v>250.93886313670896</v>
      </c>
      <c r="AK119" s="35">
        <f>AVERAGE(AC119)/AVERAGE(Residenti!AC119)/0.365/AVERAGE('%serviti'!AC119)</f>
        <v>247.1485323816336</v>
      </c>
    </row>
    <row r="120" spans="1:37" x14ac:dyDescent="0.2">
      <c r="A120" s="2"/>
      <c r="B120" s="2"/>
      <c r="C120" s="2">
        <v>35019</v>
      </c>
      <c r="D120" s="3" t="s">
        <v>122</v>
      </c>
      <c r="E120" s="14">
        <v>185.58481148254126</v>
      </c>
      <c r="F120" s="14">
        <v>169</v>
      </c>
      <c r="G120" s="14">
        <v>146.07858184728028</v>
      </c>
      <c r="H120" s="14">
        <v>126.3254670296535</v>
      </c>
      <c r="I120" s="14">
        <v>140.32420784369336</v>
      </c>
      <c r="J120" s="14">
        <v>139.57420784369336</v>
      </c>
      <c r="K120" s="14">
        <v>138.82420784369336</v>
      </c>
      <c r="L120" s="14">
        <v>138.07420784369336</v>
      </c>
      <c r="M120" s="14">
        <v>137.32420784369336</v>
      </c>
      <c r="N120" s="14">
        <v>136.57420784369336</v>
      </c>
      <c r="O120" s="14">
        <v>135.82420784369336</v>
      </c>
      <c r="P120" s="14">
        <v>135.07420784369336</v>
      </c>
      <c r="Q120" s="14">
        <v>24.135999999999999</v>
      </c>
      <c r="R120" s="14">
        <v>38.840000000000003</v>
      </c>
      <c r="S120" s="14">
        <v>74.75753807625</v>
      </c>
      <c r="T120" s="14">
        <v>111.804913</v>
      </c>
      <c r="U120" s="14">
        <v>35.325000000000003</v>
      </c>
      <c r="V120" s="14">
        <v>50.042200000000001</v>
      </c>
      <c r="W120" s="14">
        <v>51.113399999999999</v>
      </c>
      <c r="X120" s="14">
        <v>95.496960000000001</v>
      </c>
      <c r="Y120" s="15">
        <v>48.570340000000002</v>
      </c>
      <c r="Z120" s="15">
        <v>63.388801279320504</v>
      </c>
      <c r="AA120" s="15">
        <v>61.651909599694307</v>
      </c>
      <c r="AB120" s="15">
        <v>60.015701579251996</v>
      </c>
      <c r="AC120" s="15">
        <v>58.252472627775084</v>
      </c>
      <c r="AD120" s="32">
        <f>AVERAGE(E120:G120)/AVERAGE('Presenti equivalenti serviti'!E120:G120)/0.365</f>
        <v>346.69800493251523</v>
      </c>
      <c r="AE120" s="32">
        <f>AVERAGE(N120:P120)/AVERAGE('Presenti equivalenti serviti'!N120:P120)/0.365</f>
        <v>278.96129741328951</v>
      </c>
      <c r="AF120" s="32">
        <f>AVERAGE(V120:X120)/AVERAGE('Presenti equivalenti serviti'!V120:X120)/0.365</f>
        <v>144.66111538559574</v>
      </c>
      <c r="AG120" s="35">
        <f>AC120/'Presenti equivalenti serviti'!AC120/0.365</f>
        <v>148.05997801866488</v>
      </c>
      <c r="AH120" s="32">
        <f>AVERAGE(I120:K120)/AVERAGE(Residenti!E120:G120)/0.365/AVERAGE('%serviti'!E120:G120)</f>
        <v>383.62666992647405</v>
      </c>
      <c r="AI120" s="32">
        <f>AVERAGE(N120:P120)/AVERAGE(Residenti!N120:P120)/0.365/AVERAGE('%serviti'!N120:P120)</f>
        <v>381.95714905404634</v>
      </c>
      <c r="AJ120" s="32">
        <f>AVERAGE(V120:X120)/AVERAGE(Residenti!V120:X120)/0.365/AVERAGE('%serviti'!V120:X120)</f>
        <v>197.30092266626087</v>
      </c>
      <c r="AK120" s="35">
        <f>AVERAGE(AC120)/AVERAGE(Residenti!AC120)/0.365/AVERAGE('%serviti'!AC120)</f>
        <v>220.38062294292649</v>
      </c>
    </row>
    <row r="121" spans="1:37" x14ac:dyDescent="0.2">
      <c r="A121" s="2" t="s">
        <v>103</v>
      </c>
      <c r="B121" s="2" t="str">
        <f>LEFT(C121,2)</f>
        <v>35</v>
      </c>
      <c r="C121" s="2">
        <v>35020</v>
      </c>
      <c r="D121" s="2" t="s">
        <v>123</v>
      </c>
      <c r="E121" s="14">
        <v>1800.2372352549583</v>
      </c>
      <c r="F121" s="14">
        <v>1804</v>
      </c>
      <c r="G121" s="14">
        <v>1786.2125353846177</v>
      </c>
      <c r="H121" s="14">
        <v>1779.2001854494456</v>
      </c>
      <c r="I121" s="14">
        <v>1722.0249133609257</v>
      </c>
      <c r="J121" s="14">
        <v>1747.1864771612381</v>
      </c>
      <c r="K121" s="14">
        <v>1821.0851421210057</v>
      </c>
      <c r="L121" s="14">
        <v>1804.4996838590671</v>
      </c>
      <c r="M121" s="14">
        <v>1685.2443470372157</v>
      </c>
      <c r="N121" s="14">
        <v>1755.168627</v>
      </c>
      <c r="O121" s="14">
        <v>1485.1502660000001</v>
      </c>
      <c r="P121" s="14">
        <v>1758.7548430000002</v>
      </c>
      <c r="Q121" s="14">
        <v>1733.085</v>
      </c>
      <c r="R121" s="14">
        <v>1719.0070000000001</v>
      </c>
      <c r="S121" s="14">
        <v>1714.3105125000002</v>
      </c>
      <c r="T121" s="14">
        <v>1735.5229999999999</v>
      </c>
      <c r="U121" s="14">
        <v>1638.71</v>
      </c>
      <c r="V121" s="14">
        <v>1624.13</v>
      </c>
      <c r="W121" s="14">
        <v>1654.386</v>
      </c>
      <c r="X121" s="14">
        <v>1677.481</v>
      </c>
      <c r="Y121" s="15">
        <v>1647.5719779999999</v>
      </c>
      <c r="Z121" s="15">
        <v>1633.8548934701189</v>
      </c>
      <c r="AA121" s="15">
        <v>1631.8522992658652</v>
      </c>
      <c r="AB121" s="15">
        <v>1647.728853667867</v>
      </c>
      <c r="AC121" s="15">
        <v>1651.266990964346</v>
      </c>
      <c r="AD121" s="32">
        <f>AVERAGE(E121:G121)/AVERAGE('Presenti equivalenti serviti'!E121:G121)/0.365</f>
        <v>241.40981477102935</v>
      </c>
      <c r="AE121" s="32">
        <f>AVERAGE(N121:P121)/AVERAGE('Presenti equivalenti serviti'!N121:P121)/0.365</f>
        <v>185.81386705434687</v>
      </c>
      <c r="AF121" s="32">
        <f>AVERAGE(V121:X121)/AVERAGE('Presenti equivalenti serviti'!V121:X121)/0.365</f>
        <v>178.61926814740733</v>
      </c>
      <c r="AG121" s="35">
        <f>AC121/'Presenti equivalenti serviti'!AC121/0.365</f>
        <v>175.59456993022536</v>
      </c>
      <c r="AH121" s="32">
        <f>AVERAGE(I121:K121)/AVERAGE(Residenti!E121:G121)/0.365/AVERAGE('%serviti'!E121:G121)</f>
        <v>238.30273085773334</v>
      </c>
      <c r="AI121" s="32">
        <f>AVERAGE(N121:P121)/AVERAGE(Residenti!N121:P121)/0.365/AVERAGE('%serviti'!N121:P121)</f>
        <v>186.57490363356447</v>
      </c>
      <c r="AJ121" s="32">
        <f>AVERAGE(V121:X121)/AVERAGE(Residenti!V121:X121)/0.365/AVERAGE('%serviti'!V121:X121)</f>
        <v>179.55292171579114</v>
      </c>
      <c r="AK121" s="35">
        <f>AVERAGE(AC121)/AVERAGE(Residenti!AC121)/0.365/AVERAGE('%serviti'!AC121)</f>
        <v>177.14194370232954</v>
      </c>
    </row>
    <row r="122" spans="1:37" x14ac:dyDescent="0.2">
      <c r="A122" s="2" t="s">
        <v>103</v>
      </c>
      <c r="B122" s="2" t="str">
        <f>LEFT(C122,2)</f>
        <v>35</v>
      </c>
      <c r="C122" s="2">
        <v>35021</v>
      </c>
      <c r="D122" s="2" t="s">
        <v>124</v>
      </c>
      <c r="E122" s="14">
        <v>377.08401899180188</v>
      </c>
      <c r="F122" s="14">
        <v>380</v>
      </c>
      <c r="G122" s="14">
        <v>376.44829224252607</v>
      </c>
      <c r="H122" s="14">
        <v>376.13042886788816</v>
      </c>
      <c r="I122" s="14">
        <v>377.87210446242858</v>
      </c>
      <c r="J122" s="14">
        <v>366.79827965678749</v>
      </c>
      <c r="K122" s="14">
        <v>373.11470092231224</v>
      </c>
      <c r="L122" s="14">
        <v>374.19745184089271</v>
      </c>
      <c r="M122" s="14">
        <v>380.66781245461465</v>
      </c>
      <c r="N122" s="14">
        <v>379.92342400000001</v>
      </c>
      <c r="O122" s="14">
        <v>308.38813199999998</v>
      </c>
      <c r="P122" s="14">
        <v>395.92146500000001</v>
      </c>
      <c r="Q122" s="14">
        <v>372.38400000000001</v>
      </c>
      <c r="R122" s="14">
        <v>375.00700000000001</v>
      </c>
      <c r="S122" s="14">
        <v>378.16012630375002</v>
      </c>
      <c r="T122" s="14">
        <v>387.02851899999996</v>
      </c>
      <c r="U122" s="14">
        <v>365.851</v>
      </c>
      <c r="V122" s="14">
        <v>362.2</v>
      </c>
      <c r="W122" s="14">
        <v>357.12542300000001</v>
      </c>
      <c r="X122" s="14">
        <v>356.11700000000002</v>
      </c>
      <c r="Y122" s="15">
        <v>361.55282400000004</v>
      </c>
      <c r="Z122" s="15">
        <v>361.062155425166</v>
      </c>
      <c r="AA122" s="15">
        <v>357.84505723819257</v>
      </c>
      <c r="AB122" s="15">
        <v>352.79136277169471</v>
      </c>
      <c r="AC122" s="15">
        <v>350.50842230320518</v>
      </c>
      <c r="AD122" s="32">
        <f>AVERAGE(E122:G122)/AVERAGE('Presenti equivalenti serviti'!E122:G122)/0.365</f>
        <v>215.75204693791792</v>
      </c>
      <c r="AE122" s="32">
        <f>AVERAGE(N122:P122)/AVERAGE('Presenti equivalenti serviti'!N122:P122)/0.365</f>
        <v>157.16174793572716</v>
      </c>
      <c r="AF122" s="32">
        <f>AVERAGE(V122:X122)/AVERAGE('Presenti equivalenti serviti'!V122:X122)/0.365</f>
        <v>150.65952803051448</v>
      </c>
      <c r="AG122" s="35">
        <f>AC122/'Presenti equivalenti serviti'!AC122/0.365</f>
        <v>150.05384482068106</v>
      </c>
      <c r="AH122" s="32">
        <f>AVERAGE(I122:K122)/AVERAGE(Residenti!E122:G122)/0.365/AVERAGE('%serviti'!E122:G122)</f>
        <v>213.55127722843997</v>
      </c>
      <c r="AI122" s="32">
        <f>AVERAGE(N122:P122)/AVERAGE(Residenti!N122:P122)/0.365/AVERAGE('%serviti'!N122:P122)</f>
        <v>157.56687396358868</v>
      </c>
      <c r="AJ122" s="32">
        <f>AVERAGE(V122:X122)/AVERAGE(Residenti!V122:X122)/0.365/AVERAGE('%serviti'!V122:X122)</f>
        <v>150.912257788841</v>
      </c>
      <c r="AK122" s="35">
        <f>AVERAGE(AC122)/AVERAGE(Residenti!AC122)/0.365/AVERAGE('%serviti'!AC122)</f>
        <v>150.33156063988892</v>
      </c>
    </row>
    <row r="123" spans="1:37" x14ac:dyDescent="0.2">
      <c r="A123" s="2" t="s">
        <v>103</v>
      </c>
      <c r="B123" s="2" t="str">
        <f>LEFT(C123,2)</f>
        <v>35</v>
      </c>
      <c r="C123" s="2">
        <v>35022</v>
      </c>
      <c r="D123" s="2" t="s">
        <v>125</v>
      </c>
      <c r="E123" s="14">
        <v>257.67682667835334</v>
      </c>
      <c r="F123" s="14">
        <v>257</v>
      </c>
      <c r="G123" s="14">
        <v>263.10145533419399</v>
      </c>
      <c r="H123" s="14">
        <v>265.81376966211479</v>
      </c>
      <c r="I123" s="14">
        <v>285.42946295727012</v>
      </c>
      <c r="J123" s="14">
        <v>250.68034284669073</v>
      </c>
      <c r="K123" s="14">
        <v>285.5987486143257</v>
      </c>
      <c r="L123" s="14">
        <v>271.15159262597365</v>
      </c>
      <c r="M123" s="14">
        <v>280.28255719139582</v>
      </c>
      <c r="N123" s="14">
        <v>277.70208700000001</v>
      </c>
      <c r="O123" s="14">
        <v>272.14148899999998</v>
      </c>
      <c r="P123" s="14">
        <v>289.10311400000001</v>
      </c>
      <c r="Q123" s="14">
        <v>290.95800000000003</v>
      </c>
      <c r="R123" s="14">
        <v>278.79000000000002</v>
      </c>
      <c r="S123" s="14">
        <v>269.43178901875001</v>
      </c>
      <c r="T123" s="14">
        <v>264.14559499999996</v>
      </c>
      <c r="U123" s="14">
        <v>260.387</v>
      </c>
      <c r="V123" s="14">
        <v>259.762</v>
      </c>
      <c r="W123" s="14">
        <v>255.13399999999999</v>
      </c>
      <c r="X123" s="14">
        <v>250.04976399999998</v>
      </c>
      <c r="Y123" s="15">
        <v>262.863</v>
      </c>
      <c r="Z123" s="15">
        <v>256.50701773842815</v>
      </c>
      <c r="AA123" s="15">
        <v>255.18293397003603</v>
      </c>
      <c r="AB123" s="15">
        <v>253.00078973548426</v>
      </c>
      <c r="AC123" s="15">
        <v>253.01641518406643</v>
      </c>
      <c r="AD123" s="32">
        <f>AVERAGE(E123:G123)/AVERAGE('Presenti equivalenti serviti'!E123:G123)/0.365</f>
        <v>185.99222307258202</v>
      </c>
      <c r="AE123" s="32">
        <f>AVERAGE(N123:P123)/AVERAGE('Presenti equivalenti serviti'!N123:P123)/0.365</f>
        <v>169.56154301336753</v>
      </c>
      <c r="AF123" s="32">
        <f>AVERAGE(V123:X123)/AVERAGE('Presenti equivalenti serviti'!V123:X123)/0.365</f>
        <v>151.30725225066098</v>
      </c>
      <c r="AG123" s="35">
        <f>AC123/'Presenti equivalenti serviti'!AC123/0.365</f>
        <v>148.19806649342655</v>
      </c>
      <c r="AH123" s="32">
        <f>AVERAGE(I123:K123)/AVERAGE(Residenti!E123:G123)/0.365/AVERAGE('%serviti'!E123:G123)</f>
        <v>197.81793380283659</v>
      </c>
      <c r="AI123" s="32">
        <f>AVERAGE(N123:P123)/AVERAGE(Residenti!N123:P123)/0.365/AVERAGE('%serviti'!N123:P123)</f>
        <v>170.4338163641161</v>
      </c>
      <c r="AJ123" s="32">
        <f>AVERAGE(V123:X123)/AVERAGE(Residenti!V123:X123)/0.365/AVERAGE('%serviti'!V123:X123)</f>
        <v>151.59889767499808</v>
      </c>
      <c r="AK123" s="35">
        <f>AVERAGE(AC123)/AVERAGE(Residenti!AC123)/0.365/AVERAGE('%serviti'!AC123)</f>
        <v>148.41825557343228</v>
      </c>
    </row>
    <row r="124" spans="1:37" x14ac:dyDescent="0.2">
      <c r="A124" s="2" t="s">
        <v>103</v>
      </c>
      <c r="B124" s="2" t="str">
        <f>LEFT(C124,2)</f>
        <v>35</v>
      </c>
      <c r="C124" s="2">
        <v>35023</v>
      </c>
      <c r="D124" s="2" t="s">
        <v>126</v>
      </c>
      <c r="E124" s="14">
        <v>356.49292471176614</v>
      </c>
      <c r="F124" s="14">
        <v>349</v>
      </c>
      <c r="G124" s="14">
        <v>356.15717706912528</v>
      </c>
      <c r="H124" s="14">
        <v>355.98930324780486</v>
      </c>
      <c r="I124" s="14">
        <v>378.66458944615295</v>
      </c>
      <c r="J124" s="14">
        <v>342.2566800611803</v>
      </c>
      <c r="K124" s="14">
        <v>356.50637272386342</v>
      </c>
      <c r="L124" s="14">
        <v>353.3697688693905</v>
      </c>
      <c r="M124" s="14">
        <v>353.95604870907641</v>
      </c>
      <c r="N124" s="14">
        <v>347.68179300000003</v>
      </c>
      <c r="O124" s="14">
        <v>255.60931099999999</v>
      </c>
      <c r="P124" s="14">
        <v>328.06149499999998</v>
      </c>
      <c r="Q124" s="14">
        <v>334.81299999999999</v>
      </c>
      <c r="R124" s="14">
        <v>317.21499999999997</v>
      </c>
      <c r="S124" s="14">
        <v>314.22251853000006</v>
      </c>
      <c r="T124" s="14">
        <v>315.97899200000001</v>
      </c>
      <c r="U124" s="14">
        <v>311.69799999999998</v>
      </c>
      <c r="V124" s="14">
        <v>304.25</v>
      </c>
      <c r="W124" s="14">
        <v>311.83699999999999</v>
      </c>
      <c r="X124" s="14">
        <v>308.31299999999999</v>
      </c>
      <c r="Y124" s="15">
        <v>306.84300000000002</v>
      </c>
      <c r="Z124" s="15">
        <v>305.31068434555641</v>
      </c>
      <c r="AA124" s="15">
        <v>301.87528203458947</v>
      </c>
      <c r="AB124" s="15">
        <v>303.16058598380749</v>
      </c>
      <c r="AC124" s="15">
        <v>299.59631832362891</v>
      </c>
      <c r="AD124" s="32">
        <f>AVERAGE(E124:G124)/AVERAGE('Presenti equivalenti serviti'!E124:G124)/0.365</f>
        <v>176.564912648676</v>
      </c>
      <c r="AE124" s="32">
        <f>AVERAGE(N124:P124)/AVERAGE('Presenti equivalenti serviti'!N124:P124)/0.365</f>
        <v>140.98107742094516</v>
      </c>
      <c r="AF124" s="32">
        <f>AVERAGE(V124:X124)/AVERAGE('Presenti equivalenti serviti'!V124:X124)/0.365</f>
        <v>143.16945831071317</v>
      </c>
      <c r="AG124" s="35">
        <f>AC124/'Presenti equivalenti serviti'!AC124/0.365</f>
        <v>145.8507419341328</v>
      </c>
      <c r="AH124" s="32">
        <f>AVERAGE(I124:K124)/AVERAGE(Residenti!E124:G124)/0.365/AVERAGE('%serviti'!E124:G124)</f>
        <v>179.83229908844439</v>
      </c>
      <c r="AI124" s="32">
        <f>AVERAGE(N124:P124)/AVERAGE(Residenti!N124:P124)/0.365/AVERAGE('%serviti'!N124:P124)</f>
        <v>141.37430388642949</v>
      </c>
      <c r="AJ124" s="32">
        <f>AVERAGE(V124:X124)/AVERAGE(Residenti!V124:X124)/0.365/AVERAGE('%serviti'!V124:X124)</f>
        <v>143.3799229672596</v>
      </c>
      <c r="AK124" s="35">
        <f>AVERAGE(AC124)/AVERAGE(Residenti!AC124)/0.365/AVERAGE('%serviti'!AC124)</f>
        <v>146.16060805826768</v>
      </c>
    </row>
    <row r="125" spans="1:37" x14ac:dyDescent="0.2">
      <c r="A125" s="2" t="s">
        <v>103</v>
      </c>
      <c r="B125" s="2" t="str">
        <f>LEFT(C125,2)</f>
        <v>35</v>
      </c>
      <c r="C125" s="2">
        <v>35024</v>
      </c>
      <c r="D125" s="2" t="s">
        <v>127</v>
      </c>
      <c r="E125" s="14">
        <v>860.44287515096926</v>
      </c>
      <c r="F125" s="14">
        <v>865</v>
      </c>
      <c r="G125" s="14">
        <v>875.43239882386661</v>
      </c>
      <c r="H125" s="14">
        <v>882.92716066031528</v>
      </c>
      <c r="I125" s="14">
        <v>916.75980240560762</v>
      </c>
      <c r="J125" s="14">
        <v>861.07982440526689</v>
      </c>
      <c r="K125" s="14">
        <v>923.51160401795005</v>
      </c>
      <c r="L125" s="14">
        <v>902.42841136813286</v>
      </c>
      <c r="M125" s="14">
        <v>926.21522563877249</v>
      </c>
      <c r="N125" s="14">
        <v>956.73476199999993</v>
      </c>
      <c r="O125" s="14">
        <v>767.27801899999997</v>
      </c>
      <c r="P125" s="14">
        <v>927.61033499999996</v>
      </c>
      <c r="Q125" s="14">
        <v>922.07100000000003</v>
      </c>
      <c r="R125" s="14">
        <v>887.44</v>
      </c>
      <c r="S125" s="14">
        <v>888.12147956249999</v>
      </c>
      <c r="T125" s="14">
        <v>902.22544999999991</v>
      </c>
      <c r="U125" s="14">
        <v>892.52700000000004</v>
      </c>
      <c r="V125" s="14">
        <v>862.20299999999997</v>
      </c>
      <c r="W125" s="14">
        <v>854.19100000000003</v>
      </c>
      <c r="X125" s="14">
        <v>852.84100000000001</v>
      </c>
      <c r="Y125" s="15">
        <v>829.173</v>
      </c>
      <c r="Z125" s="15">
        <v>842.62708545793885</v>
      </c>
      <c r="AA125" s="15">
        <v>850.37721354431096</v>
      </c>
      <c r="AB125" s="15">
        <v>862.88951611560356</v>
      </c>
      <c r="AC125" s="15">
        <v>873.09546002615946</v>
      </c>
      <c r="AD125" s="32">
        <f>AVERAGE(E125:G125)/AVERAGE('Presenti equivalenti serviti'!E125:G125)/0.365</f>
        <v>189.4867552186563</v>
      </c>
      <c r="AE125" s="32">
        <f>AVERAGE(N125:P125)/AVERAGE('Presenti equivalenti serviti'!N125:P125)/0.365</f>
        <v>171.50657735010853</v>
      </c>
      <c r="AF125" s="32">
        <f>AVERAGE(V125:X125)/AVERAGE('Presenti equivalenti serviti'!V125:X125)/0.365</f>
        <v>161.23350780121771</v>
      </c>
      <c r="AG125" s="35">
        <f>AC125/'Presenti equivalenti serviti'!AC125/0.365</f>
        <v>162.08268637219675</v>
      </c>
      <c r="AH125" s="32">
        <f>AVERAGE(I125:K125)/AVERAGE(Residenti!E125:G125)/0.365/AVERAGE('%serviti'!E125:G125)</f>
        <v>197.38105860376064</v>
      </c>
      <c r="AI125" s="32">
        <f>AVERAGE(N125:P125)/AVERAGE(Residenti!N125:P125)/0.365/AVERAGE('%serviti'!N125:P125)</f>
        <v>171.89531331138014</v>
      </c>
      <c r="AJ125" s="32">
        <f>AVERAGE(V125:X125)/AVERAGE(Residenti!V125:X125)/0.365/AVERAGE('%serviti'!V125:X125)</f>
        <v>161.53501360345606</v>
      </c>
      <c r="AK125" s="35">
        <f>AVERAGE(AC125)/AVERAGE(Residenti!AC125)/0.365/AVERAGE('%serviti'!AC125)</f>
        <v>162.36078052793638</v>
      </c>
    </row>
    <row r="126" spans="1:37" x14ac:dyDescent="0.2">
      <c r="A126" s="2"/>
      <c r="B126" s="2"/>
      <c r="C126" s="2">
        <v>35025</v>
      </c>
      <c r="D126" s="3" t="s">
        <v>128</v>
      </c>
      <c r="E126" s="14">
        <v>185.74219259130956</v>
      </c>
      <c r="F126" s="14">
        <v>154</v>
      </c>
      <c r="G126" s="14">
        <v>136.38433327972888</v>
      </c>
      <c r="H126" s="14">
        <v>111.70540362393857</v>
      </c>
      <c r="I126" s="14">
        <v>150.17276793166658</v>
      </c>
      <c r="J126" s="14">
        <v>147.67276793166658</v>
      </c>
      <c r="K126" s="14">
        <v>145.17276793166658</v>
      </c>
      <c r="L126" s="14">
        <v>142.67276793166658</v>
      </c>
      <c r="M126" s="14">
        <v>140.17276793166658</v>
      </c>
      <c r="N126" s="14">
        <v>137.67276793166658</v>
      </c>
      <c r="O126" s="14">
        <v>135.17276793166658</v>
      </c>
      <c r="P126" s="14">
        <v>132.67276793166658</v>
      </c>
      <c r="Q126" s="14">
        <v>140</v>
      </c>
      <c r="R126" s="14">
        <v>14.061999999999999</v>
      </c>
      <c r="S126" s="14">
        <v>72.010584908749991</v>
      </c>
      <c r="T126" s="14">
        <v>131.04749100000001</v>
      </c>
      <c r="U126" s="14">
        <v>14.319000000000001</v>
      </c>
      <c r="V126" s="14">
        <v>48.1175</v>
      </c>
      <c r="W126" s="14">
        <v>49.147500000000001</v>
      </c>
      <c r="X126" s="14">
        <v>91.823999999999998</v>
      </c>
      <c r="Y126" s="15">
        <v>46.702249999999999</v>
      </c>
      <c r="Z126" s="15">
        <v>58.590423070201858</v>
      </c>
      <c r="AA126" s="15">
        <v>53.552470616867467</v>
      </c>
      <c r="AB126" s="15">
        <v>49.783950741498565</v>
      </c>
      <c r="AC126" s="15">
        <v>46.430890647895701</v>
      </c>
      <c r="AD126" s="32">
        <f>AVERAGE(E126:G126)/AVERAGE('Presenti equivalenti serviti'!E126:G126)/0.365</f>
        <v>363.8450519853829</v>
      </c>
      <c r="AE126" s="32">
        <f>AVERAGE(N126:P126)/AVERAGE('Presenti equivalenti serviti'!N126:P126)/0.365</f>
        <v>336.89344725063847</v>
      </c>
      <c r="AF126" s="32">
        <f>AVERAGE(V126:X126)/AVERAGE('Presenti equivalenti serviti'!V126:X126)/0.365</f>
        <v>169.71229695288488</v>
      </c>
      <c r="AG126" s="35">
        <f>AC126/'Presenti equivalenti serviti'!AC126/0.365</f>
        <v>153.8837165017554</v>
      </c>
      <c r="AH126" s="32">
        <f>AVERAGE(I126:K126)/AVERAGE(Residenti!E126:G126)/0.365/AVERAGE('%serviti'!E126:G126)</f>
        <v>398.32926162116553</v>
      </c>
      <c r="AI126" s="32">
        <f>AVERAGE(N126:P126)/AVERAGE(Residenti!N126:P126)/0.365/AVERAGE('%serviti'!N126:P126)</f>
        <v>413.81715274931429</v>
      </c>
      <c r="AJ126" s="32">
        <f>AVERAGE(V126:X126)/AVERAGE(Residenti!V126:X126)/0.365/AVERAGE('%serviti'!V126:X126)</f>
        <v>211.51276190103951</v>
      </c>
      <c r="AK126" s="35">
        <f>AVERAGE(AC126)/AVERAGE(Residenti!AC126)/0.365/AVERAGE('%serviti'!AC126)</f>
        <v>205.61274438488275</v>
      </c>
    </row>
    <row r="127" spans="1:37" x14ac:dyDescent="0.2">
      <c r="A127" s="2" t="s">
        <v>103</v>
      </c>
      <c r="B127" s="2" t="str">
        <f>LEFT(C127,2)</f>
        <v>35</v>
      </c>
      <c r="C127" s="2">
        <v>35026</v>
      </c>
      <c r="D127" s="2" t="s">
        <v>129</v>
      </c>
      <c r="E127" s="14">
        <v>330.55468054847978</v>
      </c>
      <c r="F127" s="14">
        <v>323</v>
      </c>
      <c r="G127" s="14">
        <v>347.20671769476496</v>
      </c>
      <c r="H127" s="14">
        <v>355.53273626790752</v>
      </c>
      <c r="I127" s="14">
        <v>394.1609119115393</v>
      </c>
      <c r="J127" s="14">
        <v>364.63400536817875</v>
      </c>
      <c r="K127" s="14">
        <v>390.34474205776542</v>
      </c>
      <c r="L127" s="14">
        <v>381.77748012587239</v>
      </c>
      <c r="M127" s="14">
        <v>387.51751959494777</v>
      </c>
      <c r="N127" s="14">
        <v>372.00757299999998</v>
      </c>
      <c r="O127" s="14">
        <v>284.660033</v>
      </c>
      <c r="P127" s="14">
        <v>363.703013</v>
      </c>
      <c r="Q127" s="14">
        <v>360.02499999999998</v>
      </c>
      <c r="R127" s="14">
        <v>355.49599999999998</v>
      </c>
      <c r="S127" s="14">
        <v>355.36491282500009</v>
      </c>
      <c r="T127" s="14">
        <v>360.60458</v>
      </c>
      <c r="U127" s="14">
        <v>353.887</v>
      </c>
      <c r="V127" s="14">
        <v>359.34500000000003</v>
      </c>
      <c r="W127" s="14">
        <v>350.87200000000001</v>
      </c>
      <c r="X127" s="14">
        <v>345.702</v>
      </c>
      <c r="Y127" s="15">
        <v>344.81</v>
      </c>
      <c r="Z127" s="15">
        <v>338.79970106123517</v>
      </c>
      <c r="AA127" s="15">
        <v>340.77059830770003</v>
      </c>
      <c r="AB127" s="15">
        <v>346.93671058300635</v>
      </c>
      <c r="AC127" s="15">
        <v>349.04748337035704</v>
      </c>
      <c r="AD127" s="32">
        <f>AVERAGE(E127:G127)/AVERAGE('Presenti equivalenti serviti'!E127:G127)/0.365</f>
        <v>165.19644393492175</v>
      </c>
      <c r="AE127" s="32">
        <f>AVERAGE(N127:P127)/AVERAGE('Presenti equivalenti serviti'!N127:P127)/0.365</f>
        <v>147.61627517728658</v>
      </c>
      <c r="AF127" s="32">
        <f>AVERAGE(V127:X127)/AVERAGE('Presenti equivalenti serviti'!V127:X127)/0.365</f>
        <v>149.73811289124896</v>
      </c>
      <c r="AG127" s="35">
        <f>AC127/'Presenti equivalenti serviti'!AC127/0.365</f>
        <v>147.79362395106517</v>
      </c>
      <c r="AH127" s="32">
        <f>AVERAGE(I127:K127)/AVERAGE(Residenti!E127:G127)/0.365/AVERAGE('%serviti'!E127:G127)</f>
        <v>190.04549231031683</v>
      </c>
      <c r="AI127" s="32">
        <f>AVERAGE(N127:P127)/AVERAGE(Residenti!N127:P127)/0.365/AVERAGE('%serviti'!N127:P127)</f>
        <v>147.82724726866843</v>
      </c>
      <c r="AJ127" s="32">
        <f>AVERAGE(V127:X127)/AVERAGE(Residenti!V127:X127)/0.365/AVERAGE('%serviti'!V127:X127)</f>
        <v>149.85941033937732</v>
      </c>
      <c r="AK127" s="35">
        <f>AVERAGE(AC127)/AVERAGE(Residenti!AC127)/0.365/AVERAGE('%serviti'!AC127)</f>
        <v>147.92929395073122</v>
      </c>
    </row>
    <row r="128" spans="1:37" x14ac:dyDescent="0.2">
      <c r="A128" s="2" t="s">
        <v>103</v>
      </c>
      <c r="B128" s="2" t="str">
        <f>LEFT(C128,2)</f>
        <v>35</v>
      </c>
      <c r="C128" s="2">
        <v>35027</v>
      </c>
      <c r="D128" s="2" t="s">
        <v>130</v>
      </c>
      <c r="E128" s="14">
        <v>622.98293547928142</v>
      </c>
      <c r="F128" s="14">
        <v>621</v>
      </c>
      <c r="G128" s="14">
        <v>631.64836856050044</v>
      </c>
      <c r="H128" s="14">
        <v>635.98108510111081</v>
      </c>
      <c r="I128" s="14">
        <v>646.53601438671149</v>
      </c>
      <c r="J128" s="14">
        <v>633.3140244158609</v>
      </c>
      <c r="K128" s="14">
        <v>672.20209298127247</v>
      </c>
      <c r="L128" s="14">
        <v>660.18442920568668</v>
      </c>
      <c r="M128" s="14">
        <v>638.97526464506132</v>
      </c>
      <c r="N128" s="14">
        <v>651.49219800000003</v>
      </c>
      <c r="O128" s="14">
        <v>532.30721900000003</v>
      </c>
      <c r="P128" s="14">
        <v>631.94675899999993</v>
      </c>
      <c r="Q128" s="14">
        <v>630.78499999999997</v>
      </c>
      <c r="R128" s="14">
        <v>632.83699999999999</v>
      </c>
      <c r="S128" s="14">
        <v>620.79636608124997</v>
      </c>
      <c r="T128" s="14">
        <v>618.13804500000003</v>
      </c>
      <c r="U128" s="14">
        <v>598.08799999999997</v>
      </c>
      <c r="V128" s="14">
        <v>630.94200000000001</v>
      </c>
      <c r="W128" s="14">
        <v>625.16700000000003</v>
      </c>
      <c r="X128" s="14">
        <v>618.44600000000003</v>
      </c>
      <c r="Y128" s="15">
        <v>628.63814600000001</v>
      </c>
      <c r="Z128" s="15">
        <v>624.67539448200489</v>
      </c>
      <c r="AA128" s="15">
        <v>635.82115055418762</v>
      </c>
      <c r="AB128" s="15">
        <v>646.61385832012957</v>
      </c>
      <c r="AC128" s="15">
        <v>659.13568673897532</v>
      </c>
      <c r="AD128" s="32">
        <f>AVERAGE(E128:G128)/AVERAGE('Presenti equivalenti serviti'!E128:G128)/0.365</f>
        <v>219.47878117193503</v>
      </c>
      <c r="AE128" s="32">
        <f>AVERAGE(N128:P128)/AVERAGE('Presenti equivalenti serviti'!N128:P128)/0.365</f>
        <v>170.83896348532878</v>
      </c>
      <c r="AF128" s="32">
        <f>AVERAGE(V128:X128)/AVERAGE('Presenti equivalenti serviti'!V128:X128)/0.365</f>
        <v>166.76921624845468</v>
      </c>
      <c r="AG128" s="35">
        <f>AC128/'Presenti equivalenti serviti'!AC128/0.365</f>
        <v>169.5527321880129</v>
      </c>
      <c r="AH128" s="32">
        <f>AVERAGE(I128:K128)/AVERAGE(Residenti!E128:G128)/0.365/AVERAGE('%serviti'!E128:G128)</f>
        <v>230.02228410796283</v>
      </c>
      <c r="AI128" s="32">
        <f>AVERAGE(N128:P128)/AVERAGE(Residenti!N128:P128)/0.365/AVERAGE('%serviti'!N128:P128)</f>
        <v>171.88690751248666</v>
      </c>
      <c r="AJ128" s="32">
        <f>AVERAGE(V128:X128)/AVERAGE(Residenti!V128:X128)/0.365/AVERAGE('%serviti'!V128:X128)</f>
        <v>167.97702284406884</v>
      </c>
      <c r="AK128" s="35">
        <f>AVERAGE(AC128)/AVERAGE(Residenti!AC128)/0.365/AVERAGE('%serviti'!AC128)</f>
        <v>171.03067589897688</v>
      </c>
    </row>
    <row r="129" spans="1:37" x14ac:dyDescent="0.2">
      <c r="A129" s="2" t="s">
        <v>103</v>
      </c>
      <c r="B129" s="2" t="str">
        <f>LEFT(C129,2)</f>
        <v>35</v>
      </c>
      <c r="C129" s="2">
        <v>35028</v>
      </c>
      <c r="D129" s="2" t="s">
        <v>131</v>
      </c>
      <c r="E129" s="14">
        <v>614.70533130756019</v>
      </c>
      <c r="F129" s="14">
        <v>629</v>
      </c>
      <c r="G129" s="14">
        <v>655.74538086340579</v>
      </c>
      <c r="H129" s="14">
        <v>676.26540564132483</v>
      </c>
      <c r="I129" s="14">
        <v>708.42616423042193</v>
      </c>
      <c r="J129" s="14">
        <v>692.88355614778959</v>
      </c>
      <c r="K129" s="14">
        <v>779.81807508837994</v>
      </c>
      <c r="L129" s="14">
        <v>744.64056903035987</v>
      </c>
      <c r="M129" s="14">
        <v>769.5843914640169</v>
      </c>
      <c r="N129" s="14">
        <v>742.80385000000001</v>
      </c>
      <c r="O129" s="14">
        <v>586.30796799999996</v>
      </c>
      <c r="P129" s="14">
        <v>734.07564099999991</v>
      </c>
      <c r="Q129" s="14">
        <v>751.14300000000003</v>
      </c>
      <c r="R129" s="14">
        <v>720.66800000000001</v>
      </c>
      <c r="S129" s="14">
        <v>717.59099700749994</v>
      </c>
      <c r="T129" s="14">
        <v>725.35919799999999</v>
      </c>
      <c r="U129" s="14">
        <v>711.53800000000001</v>
      </c>
      <c r="V129" s="14">
        <v>708.15300000000002</v>
      </c>
      <c r="W129" s="14">
        <v>715.80200000000002</v>
      </c>
      <c r="X129" s="14">
        <v>731.83699999999999</v>
      </c>
      <c r="Y129" s="15">
        <v>731.170658</v>
      </c>
      <c r="Z129" s="15">
        <v>722.18678265252606</v>
      </c>
      <c r="AA129" s="15">
        <v>727.49808724668833</v>
      </c>
      <c r="AB129" s="15">
        <v>736.94008266550929</v>
      </c>
      <c r="AC129" s="15">
        <v>742.51796416805882</v>
      </c>
      <c r="AD129" s="32">
        <f>AVERAGE(E129:G129)/AVERAGE('Presenti equivalenti serviti'!E129:G129)/0.365</f>
        <v>195.54892741961319</v>
      </c>
      <c r="AE129" s="32">
        <f>AVERAGE(N129:P129)/AVERAGE('Presenti equivalenti serviti'!N129:P129)/0.365</f>
        <v>174.0906774951587</v>
      </c>
      <c r="AF129" s="32">
        <f>AVERAGE(V129:X129)/AVERAGE('Presenti equivalenti serviti'!V129:X129)/0.365</f>
        <v>176.41324525781403</v>
      </c>
      <c r="AG129" s="35">
        <f>AC129/'Presenti equivalenti serviti'!AC129/0.365</f>
        <v>178.21110203757473</v>
      </c>
      <c r="AH129" s="32">
        <f>AVERAGE(I129:K129)/AVERAGE(Residenti!E129:G129)/0.365/AVERAGE('%serviti'!E129:G129)</f>
        <v>225.05790908034186</v>
      </c>
      <c r="AI129" s="32">
        <f>AVERAGE(N129:P129)/AVERAGE(Residenti!N129:P129)/0.365/AVERAGE('%serviti'!N129:P129)</f>
        <v>174.38399866300242</v>
      </c>
      <c r="AJ129" s="32">
        <f>AVERAGE(V129:X129)/AVERAGE(Residenti!V129:X129)/0.365/AVERAGE('%serviti'!V129:X129)</f>
        <v>176.5142403748043</v>
      </c>
      <c r="AK129" s="35">
        <f>AVERAGE(AC129)/AVERAGE(Residenti!AC129)/0.365/AVERAGE('%serviti'!AC129)</f>
        <v>178.31286835604431</v>
      </c>
    </row>
    <row r="130" spans="1:37" x14ac:dyDescent="0.2">
      <c r="A130" s="2" t="s">
        <v>103</v>
      </c>
      <c r="B130" s="2" t="str">
        <f>LEFT(C130,2)</f>
        <v>35</v>
      </c>
      <c r="C130" s="2">
        <v>35029</v>
      </c>
      <c r="D130" s="2" t="s">
        <v>132</v>
      </c>
      <c r="E130" s="14">
        <v>318.07693971865251</v>
      </c>
      <c r="F130" s="14">
        <v>322</v>
      </c>
      <c r="G130" s="14">
        <v>329.46256699518113</v>
      </c>
      <c r="H130" s="14">
        <v>335.15538063344547</v>
      </c>
      <c r="I130" s="14">
        <v>353.8340902859232</v>
      </c>
      <c r="J130" s="14">
        <v>334.19071476315378</v>
      </c>
      <c r="K130" s="14">
        <v>355.54903589241104</v>
      </c>
      <c r="L130" s="14">
        <v>348.79177538020986</v>
      </c>
      <c r="M130" s="14">
        <v>370.57324477640941</v>
      </c>
      <c r="N130" s="14">
        <v>360.97959100000003</v>
      </c>
      <c r="O130" s="14">
        <v>305.73745400000001</v>
      </c>
      <c r="P130" s="14">
        <v>373.45544699999999</v>
      </c>
      <c r="Q130" s="14">
        <v>498.75700000000001</v>
      </c>
      <c r="R130" s="14">
        <v>349.14600000000002</v>
      </c>
      <c r="S130" s="14">
        <v>351.46654353500003</v>
      </c>
      <c r="T130" s="14">
        <v>359.09892400000001</v>
      </c>
      <c r="U130" s="14">
        <v>332.58199999999999</v>
      </c>
      <c r="V130" s="14">
        <v>338.334</v>
      </c>
      <c r="W130" s="14">
        <v>340.37099999999998</v>
      </c>
      <c r="X130" s="14">
        <v>338.87900000000002</v>
      </c>
      <c r="Y130" s="15">
        <v>346.03256699999997</v>
      </c>
      <c r="Z130" s="15">
        <v>340.37078809180275</v>
      </c>
      <c r="AA130" s="15">
        <v>344.04305100477472</v>
      </c>
      <c r="AB130" s="15">
        <v>349.49795024146346</v>
      </c>
      <c r="AC130" s="15">
        <v>354.9457677635383</v>
      </c>
      <c r="AD130" s="32">
        <f>AVERAGE(E130:G130)/AVERAGE('Presenti equivalenti serviti'!E130:G130)/0.365</f>
        <v>173.43835390146157</v>
      </c>
      <c r="AE130" s="32">
        <f>AVERAGE(N130:P130)/AVERAGE('Presenti equivalenti serviti'!N130:P130)/0.365</f>
        <v>162.57422860048288</v>
      </c>
      <c r="AF130" s="32">
        <f>AVERAGE(V130:X130)/AVERAGE('Presenti equivalenti serviti'!V130:X130)/0.365</f>
        <v>155.36547314667752</v>
      </c>
      <c r="AG130" s="35">
        <f>AC130/'Presenti equivalenti serviti'!AC130/0.365</f>
        <v>150.9371675484258</v>
      </c>
      <c r="AH130" s="32">
        <f>AVERAGE(I130:K130)/AVERAGE(Residenti!E130:G130)/0.365/AVERAGE('%serviti'!E130:G130)</f>
        <v>188.29451126045709</v>
      </c>
      <c r="AI130" s="32">
        <f>AVERAGE(N130:P130)/AVERAGE(Residenti!N130:P130)/0.365/AVERAGE('%serviti'!N130:P130)</f>
        <v>163.63340362141795</v>
      </c>
      <c r="AJ130" s="32">
        <f>AVERAGE(V130:X130)/AVERAGE(Residenti!V130:X130)/0.365/AVERAGE('%serviti'!V130:X130)</f>
        <v>155.97017495588776</v>
      </c>
      <c r="AK130" s="35">
        <f>AVERAGE(AC130)/AVERAGE(Residenti!AC130)/0.365/AVERAGE('%serviti'!AC130)</f>
        <v>151.40124715341523</v>
      </c>
    </row>
    <row r="131" spans="1:37" x14ac:dyDescent="0.2">
      <c r="A131" s="2" t="s">
        <v>103</v>
      </c>
      <c r="B131" s="2" t="str">
        <f>LEFT(C131,2)</f>
        <v>35</v>
      </c>
      <c r="C131" s="2">
        <v>35030</v>
      </c>
      <c r="D131" s="2" t="s">
        <v>133</v>
      </c>
      <c r="E131" s="14">
        <v>767.33865371700745</v>
      </c>
      <c r="F131" s="14">
        <v>767</v>
      </c>
      <c r="G131" s="14">
        <v>791.20082042711226</v>
      </c>
      <c r="H131" s="14">
        <v>803.13190378216655</v>
      </c>
      <c r="I131" s="14">
        <v>804.33043869219182</v>
      </c>
      <c r="J131" s="14">
        <v>891.75513907770937</v>
      </c>
      <c r="K131" s="14">
        <v>802.97612380528687</v>
      </c>
      <c r="L131" s="14">
        <v>857.28944481564224</v>
      </c>
      <c r="M131" s="14">
        <v>850.54435991784737</v>
      </c>
      <c r="N131" s="14">
        <v>826.05377599999997</v>
      </c>
      <c r="O131" s="14">
        <v>731.63790700000004</v>
      </c>
      <c r="P131" s="14">
        <v>819.83912800000007</v>
      </c>
      <c r="Q131" s="14">
        <v>825.93700000000001</v>
      </c>
      <c r="R131" s="14">
        <v>833.48900000000003</v>
      </c>
      <c r="S131" s="14">
        <v>807.89421046625012</v>
      </c>
      <c r="T131" s="14">
        <v>794.50940900000001</v>
      </c>
      <c r="U131" s="14">
        <v>772.97199999999998</v>
      </c>
      <c r="V131" s="14">
        <v>782.33600000000001</v>
      </c>
      <c r="W131" s="14">
        <v>806.38800000000003</v>
      </c>
      <c r="X131" s="14">
        <v>765.077</v>
      </c>
      <c r="Y131" s="15">
        <v>749.73299999999995</v>
      </c>
      <c r="Z131" s="15">
        <v>770.43850694726325</v>
      </c>
      <c r="AA131" s="15">
        <v>775.43992041866352</v>
      </c>
      <c r="AB131" s="15">
        <v>784.56670180208891</v>
      </c>
      <c r="AC131" s="15">
        <v>792.35107994345537</v>
      </c>
      <c r="AD131" s="32">
        <f>AVERAGE(E131:G131)/AVERAGE('Presenti equivalenti serviti'!E131:G131)/0.365</f>
        <v>200.21887112015355</v>
      </c>
      <c r="AE131" s="32">
        <f>AVERAGE(N131:P131)/AVERAGE('Presenti equivalenti serviti'!N131:P131)/0.365</f>
        <v>173.85559085415994</v>
      </c>
      <c r="AF131" s="32">
        <f>AVERAGE(V131:X131)/AVERAGE('Presenti equivalenti serviti'!V131:X131)/0.365</f>
        <v>166.17319225691421</v>
      </c>
      <c r="AG131" s="35">
        <f>AC131/'Presenti equivalenti serviti'!AC131/0.365</f>
        <v>160.49522998590905</v>
      </c>
      <c r="AH131" s="32">
        <f>AVERAGE(I131:K131)/AVERAGE(Residenti!E131:G131)/0.365/AVERAGE('%serviti'!E131:G131)</f>
        <v>215.82136217810088</v>
      </c>
      <c r="AI131" s="32">
        <f>AVERAGE(N131:P131)/AVERAGE(Residenti!N131:P131)/0.365/AVERAGE('%serviti'!N131:P131)</f>
        <v>174.81396226147953</v>
      </c>
      <c r="AJ131" s="32">
        <f>AVERAGE(V131:X131)/AVERAGE(Residenti!V131:X131)/0.365/AVERAGE('%serviti'!V131:X131)</f>
        <v>167.34276077664848</v>
      </c>
      <c r="AK131" s="35">
        <f>AVERAGE(AC131)/AVERAGE(Residenti!AC131)/0.365/AVERAGE('%serviti'!AC131)</f>
        <v>161.76571675723434</v>
      </c>
    </row>
    <row r="132" spans="1:37" x14ac:dyDescent="0.2">
      <c r="A132" s="2"/>
      <c r="B132" s="2"/>
      <c r="C132" s="2">
        <v>35031</v>
      </c>
      <c r="D132" s="3" t="s">
        <v>134</v>
      </c>
      <c r="E132" s="14">
        <v>115.83719253515265</v>
      </c>
      <c r="F132" s="14">
        <v>114</v>
      </c>
      <c r="G132" s="14">
        <v>107.8707367865378</v>
      </c>
      <c r="H132" s="14">
        <v>103.8875089122299</v>
      </c>
      <c r="I132" s="14">
        <v>107.21129965831243</v>
      </c>
      <c r="J132" s="14">
        <v>85.772847262650927</v>
      </c>
      <c r="K132" s="14">
        <v>85.66092265042036</v>
      </c>
      <c r="L132" s="14">
        <v>86.702698540004945</v>
      </c>
      <c r="M132" s="14">
        <v>92.195322995995696</v>
      </c>
      <c r="N132" s="14">
        <v>88.110088000000005</v>
      </c>
      <c r="O132" s="14">
        <v>66.807225000000003</v>
      </c>
      <c r="P132" s="14">
        <v>82.436089999999993</v>
      </c>
      <c r="Q132" s="14">
        <v>39.200000000000003</v>
      </c>
      <c r="R132" s="14">
        <v>82.204999999999998</v>
      </c>
      <c r="S132" s="14">
        <v>80.222575563749999</v>
      </c>
      <c r="T132" s="14">
        <v>79.452583000000004</v>
      </c>
      <c r="U132" s="14">
        <v>77.436000000000007</v>
      </c>
      <c r="V132" s="14">
        <v>53.891600000000004</v>
      </c>
      <c r="W132" s="14">
        <v>55.045200000000001</v>
      </c>
      <c r="X132" s="14">
        <v>102.84288000000001</v>
      </c>
      <c r="Y132" s="15">
        <v>52.306520000000006</v>
      </c>
      <c r="Z132" s="15">
        <v>68.736472039658636</v>
      </c>
      <c r="AA132" s="15">
        <v>66.99307171775169</v>
      </c>
      <c r="AB132" s="15">
        <v>65.265701127234649</v>
      </c>
      <c r="AC132" s="15">
        <v>63.41255487109904</v>
      </c>
      <c r="AD132" s="32">
        <f>AVERAGE(E132:G132)/AVERAGE('Presenti equivalenti serviti'!E132:G132)/0.365</f>
        <v>221.53861322722679</v>
      </c>
      <c r="AE132" s="32">
        <f>AVERAGE(N132:P132)/AVERAGE('Presenti equivalenti serviti'!N132:P132)/0.365</f>
        <v>153.20762455627022</v>
      </c>
      <c r="AF132" s="32">
        <f>AVERAGE(V132:X132)/AVERAGE('Presenti equivalenti serviti'!V132:X132)/0.365</f>
        <v>144.37075471024883</v>
      </c>
      <c r="AG132" s="35">
        <f>AC132/'Presenti equivalenti serviti'!AC132/0.365</f>
        <v>148.48370958454456</v>
      </c>
      <c r="AH132" s="32">
        <f>AVERAGE(I132:K132)/AVERAGE(Residenti!E132:G132)/0.365/AVERAGE('%serviti'!E132:G132)</f>
        <v>214.50243117299161</v>
      </c>
      <c r="AI132" s="32">
        <f>AVERAGE(N132:P132)/AVERAGE(Residenti!N132:P132)/0.365/AVERAGE('%serviti'!N132:P132)</f>
        <v>190.77768647301042</v>
      </c>
      <c r="AJ132" s="32">
        <f>AVERAGE(V132:X132)/AVERAGE(Residenti!V132:X132)/0.365/AVERAGE('%serviti'!V132:X132)</f>
        <v>180.10963687686657</v>
      </c>
      <c r="AK132" s="35">
        <f>AVERAGE(AC132)/AVERAGE(Residenti!AC132)/0.365/AVERAGE('%serviti'!AC132)</f>
        <v>200.49954706441645</v>
      </c>
    </row>
    <row r="133" spans="1:37" x14ac:dyDescent="0.2">
      <c r="A133" s="2" t="s">
        <v>103</v>
      </c>
      <c r="B133" s="2" t="str">
        <f t="shared" ref="B133:B164" si="9">LEFT(C133,2)</f>
        <v>35</v>
      </c>
      <c r="C133" s="2">
        <v>35032</v>
      </c>
      <c r="D133" s="2" t="s">
        <v>135</v>
      </c>
      <c r="E133" s="14">
        <v>424.24149630015341</v>
      </c>
      <c r="F133" s="14">
        <v>436</v>
      </c>
      <c r="G133" s="14">
        <v>451.55944460073857</v>
      </c>
      <c r="H133" s="14">
        <v>465.21841875102746</v>
      </c>
      <c r="I133" s="14">
        <v>478.13190985057815</v>
      </c>
      <c r="J133" s="14">
        <v>504.26243066930084</v>
      </c>
      <c r="K133" s="14">
        <v>502.1721974909874</v>
      </c>
      <c r="L133" s="14">
        <v>509.00763727728474</v>
      </c>
      <c r="M133" s="14">
        <v>539.30300117181753</v>
      </c>
      <c r="N133" s="14">
        <v>500.92334399999999</v>
      </c>
      <c r="O133" s="14">
        <v>392.39821500000005</v>
      </c>
      <c r="P133" s="14">
        <v>492.30989500000004</v>
      </c>
      <c r="Q133" s="14">
        <v>491.76600000000002</v>
      </c>
      <c r="R133" s="14">
        <v>461.346</v>
      </c>
      <c r="S133" s="14">
        <v>464.314393005</v>
      </c>
      <c r="T133" s="14">
        <v>474.30013199999996</v>
      </c>
      <c r="U133" s="14">
        <v>481.75599999999997</v>
      </c>
      <c r="V133" s="14">
        <v>477.98200000000003</v>
      </c>
      <c r="W133" s="14">
        <v>464.26499999999999</v>
      </c>
      <c r="X133" s="14">
        <v>466.78199999999998</v>
      </c>
      <c r="Y133" s="15">
        <v>490.50660899999997</v>
      </c>
      <c r="Z133" s="15">
        <v>478.0597771405902</v>
      </c>
      <c r="AA133" s="15">
        <v>484.92931458813842</v>
      </c>
      <c r="AB133" s="15">
        <v>490.23910183546963</v>
      </c>
      <c r="AC133" s="15">
        <v>497.27438227486226</v>
      </c>
      <c r="AD133" s="32">
        <f>AVERAGE(E133:G133)/AVERAGE('Presenti equivalenti serviti'!E133:G133)/0.365</f>
        <v>187.7156580063133</v>
      </c>
      <c r="AE133" s="32">
        <f>AVERAGE(N133:P133)/AVERAGE('Presenti equivalenti serviti'!N133:P133)/0.365</f>
        <v>175.86708771169813</v>
      </c>
      <c r="AF133" s="32">
        <f>AVERAGE(V133:X133)/AVERAGE('Presenti equivalenti serviti'!V133:X133)/0.365</f>
        <v>176.04991438989671</v>
      </c>
      <c r="AG133" s="35">
        <f>AC133/'Presenti equivalenti serviti'!AC133/0.365</f>
        <v>176.89589861527128</v>
      </c>
      <c r="AH133" s="32">
        <f>AVERAGE(I133:K133)/AVERAGE(Residenti!E133:G133)/0.365/AVERAGE('%serviti'!E133:G133)</f>
        <v>214.02712044469314</v>
      </c>
      <c r="AI133" s="32">
        <f>AVERAGE(N133:P133)/AVERAGE(Residenti!N133:P133)/0.365/AVERAGE('%serviti'!N133:P133)</f>
        <v>176.88069210505844</v>
      </c>
      <c r="AJ133" s="32">
        <f>AVERAGE(V133:X133)/AVERAGE(Residenti!V133:X133)/0.365/AVERAGE('%serviti'!V133:X133)</f>
        <v>176.78798202091303</v>
      </c>
      <c r="AK133" s="35">
        <f>AVERAGE(AC133)/AVERAGE(Residenti!AC133)/0.365/AVERAGE('%serviti'!AC133)</f>
        <v>177.63441456911241</v>
      </c>
    </row>
    <row r="134" spans="1:37" x14ac:dyDescent="0.2">
      <c r="A134" s="2" t="s">
        <v>103</v>
      </c>
      <c r="B134" s="2" t="str">
        <f t="shared" si="9"/>
        <v>35</v>
      </c>
      <c r="C134" s="2">
        <v>35033</v>
      </c>
      <c r="D134" s="2" t="s">
        <v>136</v>
      </c>
      <c r="E134" s="14">
        <v>12653.931961870521</v>
      </c>
      <c r="F134" s="14">
        <v>12707</v>
      </c>
      <c r="G134" s="14">
        <v>12547.905200386673</v>
      </c>
      <c r="H134" s="14">
        <v>12494.891819644765</v>
      </c>
      <c r="I134" s="14">
        <v>12121.271106983577</v>
      </c>
      <c r="J134" s="14">
        <v>12500.254270881149</v>
      </c>
      <c r="K134" s="14">
        <v>12306.837915463298</v>
      </c>
      <c r="L134" s="14">
        <v>12546.557578041327</v>
      </c>
      <c r="M134" s="14">
        <v>12098.256096854195</v>
      </c>
      <c r="N134" s="14">
        <v>11799.187298000001</v>
      </c>
      <c r="O134" s="14">
        <v>9363.4852899999987</v>
      </c>
      <c r="P134" s="14">
        <v>11390.137755999998</v>
      </c>
      <c r="Q134" s="14">
        <v>11232.496000000012</v>
      </c>
      <c r="R134" s="14">
        <v>11292.291999999999</v>
      </c>
      <c r="S134" s="14">
        <v>10939.513000000001</v>
      </c>
      <c r="T134" s="14">
        <v>10390.148501</v>
      </c>
      <c r="U134" s="14">
        <v>10480.829</v>
      </c>
      <c r="V134" s="14">
        <v>10576.187</v>
      </c>
      <c r="W134" s="14">
        <v>10664.264999999999</v>
      </c>
      <c r="X134" s="14">
        <v>10620.596745000001</v>
      </c>
      <c r="Y134" s="15">
        <v>10573.171864</v>
      </c>
      <c r="Z134" s="15">
        <v>10626.006808290058</v>
      </c>
      <c r="AA134" s="15">
        <v>10651.464323498862</v>
      </c>
      <c r="AB134" s="15">
        <v>10701.770530513051</v>
      </c>
      <c r="AC134" s="15">
        <v>10775.648891686067</v>
      </c>
      <c r="AD134" s="32">
        <f>AVERAGE(E134:G134)/AVERAGE('Presenti equivalenti serviti'!E134:G134)/0.365</f>
        <v>248.04923868757044</v>
      </c>
      <c r="AE134" s="32">
        <f>AVERAGE(N134:P134)/AVERAGE('Presenti equivalenti serviti'!N134:P134)/0.365</f>
        <v>182.71818031828101</v>
      </c>
      <c r="AF134" s="32">
        <f>AVERAGE(V134:X134)/AVERAGE('Presenti equivalenti serviti'!V134:X134)/0.365</f>
        <v>171.83693847110578</v>
      </c>
      <c r="AG134" s="35">
        <f>AC134/'Presenti equivalenti serviti'!AC134/0.365</f>
        <v>169.53779287069949</v>
      </c>
      <c r="AH134" s="32">
        <f>AVERAGE(I134:K134)/AVERAGE(Residenti!E134:G134)/0.365/AVERAGE('%serviti'!E134:G134)</f>
        <v>243.37468918893177</v>
      </c>
      <c r="AI134" s="32">
        <f>AVERAGE(N134:P134)/AVERAGE(Residenti!N134:P134)/0.365/AVERAGE('%serviti'!N134:P134)</f>
        <v>184.21303278054364</v>
      </c>
      <c r="AJ134" s="32">
        <f>AVERAGE(V134:X134)/AVERAGE(Residenti!V134:X134)/0.365/AVERAGE('%serviti'!V134:X134)</f>
        <v>173.22344248814292</v>
      </c>
      <c r="AK134" s="35">
        <f>AVERAGE(AC134)/AVERAGE(Residenti!AC134)/0.365/AVERAGE('%serviti'!AC134)</f>
        <v>171.19494252490915</v>
      </c>
    </row>
    <row r="135" spans="1:37" x14ac:dyDescent="0.2">
      <c r="A135" s="2" t="s">
        <v>103</v>
      </c>
      <c r="B135" s="2" t="str">
        <f t="shared" si="9"/>
        <v>35</v>
      </c>
      <c r="C135" s="2">
        <v>35034</v>
      </c>
      <c r="D135" s="2" t="s">
        <v>137</v>
      </c>
      <c r="E135" s="14">
        <v>365.01499462941661</v>
      </c>
      <c r="F135" s="14">
        <v>362</v>
      </c>
      <c r="G135" s="14">
        <v>372.21469300270547</v>
      </c>
      <c r="H135" s="14">
        <v>375.81454218935033</v>
      </c>
      <c r="I135" s="14">
        <v>386.8414035064543</v>
      </c>
      <c r="J135" s="14">
        <v>370.99300522416655</v>
      </c>
      <c r="K135" s="14">
        <v>410.47712114791739</v>
      </c>
      <c r="L135" s="14">
        <v>395.14744034478474</v>
      </c>
      <c r="M135" s="14">
        <v>376.2263223391621</v>
      </c>
      <c r="N135" s="14">
        <v>383.662826</v>
      </c>
      <c r="O135" s="14">
        <v>303.418815</v>
      </c>
      <c r="P135" s="14">
        <v>375.48500900000005</v>
      </c>
      <c r="Q135" s="14">
        <v>356.45</v>
      </c>
      <c r="R135" s="14">
        <v>360.93799999999999</v>
      </c>
      <c r="S135" s="14">
        <v>365.44073510999999</v>
      </c>
      <c r="T135" s="14">
        <v>375.46650400000004</v>
      </c>
      <c r="U135" s="14">
        <v>352.64800000000002</v>
      </c>
      <c r="V135" s="14">
        <v>359.113</v>
      </c>
      <c r="W135" s="14">
        <v>362.82</v>
      </c>
      <c r="X135" s="14">
        <v>354.68799999999999</v>
      </c>
      <c r="Y135" s="15">
        <v>349.19900000000001</v>
      </c>
      <c r="Z135" s="15">
        <v>350.90649560555937</v>
      </c>
      <c r="AA135" s="15">
        <v>348.37270709302192</v>
      </c>
      <c r="AB135" s="15">
        <v>348.95383355937815</v>
      </c>
      <c r="AC135" s="15">
        <v>347.36657194027583</v>
      </c>
      <c r="AD135" s="32">
        <f>AVERAGE(E135:G135)/AVERAGE('Presenti equivalenti serviti'!E135:G135)/0.365</f>
        <v>210.60543061302818</v>
      </c>
      <c r="AE135" s="32">
        <f>AVERAGE(N135:P135)/AVERAGE('Presenti equivalenti serviti'!N135:P135)/0.365</f>
        <v>169.26109216881952</v>
      </c>
      <c r="AF135" s="32">
        <f>AVERAGE(V135:X135)/AVERAGE('Presenti equivalenti serviti'!V135:X135)/0.365</f>
        <v>162.95775575342341</v>
      </c>
      <c r="AG135" s="35">
        <f>AC135/'Presenti equivalenti serviti'!AC135/0.365</f>
        <v>160.69250957676755</v>
      </c>
      <c r="AH135" s="32">
        <f>AVERAGE(I135:K135)/AVERAGE(Residenti!E135:G135)/0.365/AVERAGE('%serviti'!E135:G135)</f>
        <v>223.85469489377377</v>
      </c>
      <c r="AI135" s="32">
        <f>AVERAGE(N135:P135)/AVERAGE(Residenti!N135:P135)/0.365/AVERAGE('%serviti'!N135:P135)</f>
        <v>169.26575552957902</v>
      </c>
      <c r="AJ135" s="32">
        <f>AVERAGE(V135:X135)/AVERAGE(Residenti!V135:X135)/0.365/AVERAGE('%serviti'!V135:X135)</f>
        <v>162.95655584681111</v>
      </c>
      <c r="AK135" s="35">
        <f>AVERAGE(AC135)/AVERAGE(Residenti!AC135)/0.365/AVERAGE('%serviti'!AC135)</f>
        <v>160.69250957676755</v>
      </c>
    </row>
    <row r="136" spans="1:37" x14ac:dyDescent="0.2">
      <c r="A136" s="2" t="s">
        <v>103</v>
      </c>
      <c r="B136" s="2" t="str">
        <f t="shared" si="9"/>
        <v>35</v>
      </c>
      <c r="C136" s="2">
        <v>35035</v>
      </c>
      <c r="D136" s="2" t="s">
        <v>138</v>
      </c>
      <c r="E136" s="14">
        <v>197.33203536938038</v>
      </c>
      <c r="F136" s="14">
        <v>198</v>
      </c>
      <c r="G136" s="14">
        <v>205.62106572138052</v>
      </c>
      <c r="H136" s="14">
        <v>209.76558089737966</v>
      </c>
      <c r="I136" s="14">
        <v>218.17383430554716</v>
      </c>
      <c r="J136" s="14">
        <v>219.35420547891917</v>
      </c>
      <c r="K136" s="14">
        <v>224.76186316891534</v>
      </c>
      <c r="L136" s="14">
        <v>224.60028631545492</v>
      </c>
      <c r="M136" s="14">
        <v>227.58199340344089</v>
      </c>
      <c r="N136" s="14">
        <v>213.57900700000002</v>
      </c>
      <c r="O136" s="14">
        <v>165.724412</v>
      </c>
      <c r="P136" s="14">
        <v>212.590326</v>
      </c>
      <c r="Q136" s="14">
        <v>225.96799999999999</v>
      </c>
      <c r="R136" s="14">
        <v>207.51</v>
      </c>
      <c r="S136" s="14">
        <v>206.31296000000003</v>
      </c>
      <c r="T136" s="14">
        <v>208.23400000000001</v>
      </c>
      <c r="U136" s="14">
        <v>209.72300000000001</v>
      </c>
      <c r="V136" s="14">
        <v>209.32900000000001</v>
      </c>
      <c r="W136" s="14">
        <v>212.059</v>
      </c>
      <c r="X136" s="14">
        <v>207.64</v>
      </c>
      <c r="Y136" s="15">
        <v>207.13300000000001</v>
      </c>
      <c r="Z136" s="15">
        <v>206.85129209328031</v>
      </c>
      <c r="AA136" s="15">
        <v>207.29446563215782</v>
      </c>
      <c r="AB136" s="15">
        <v>210.58061552616985</v>
      </c>
      <c r="AC136" s="15">
        <v>211.03106783002656</v>
      </c>
      <c r="AD136" s="32">
        <f>AVERAGE(E136:G136)/AVERAGE('Presenti equivalenti serviti'!E136:G136)/0.365</f>
        <v>175.34876902543959</v>
      </c>
      <c r="AE136" s="32">
        <f>AVERAGE(N136:P136)/AVERAGE('Presenti equivalenti serviti'!N136:P136)/0.365</f>
        <v>146.10020135353662</v>
      </c>
      <c r="AF136" s="32">
        <f>AVERAGE(V136:X136)/AVERAGE('Presenti equivalenti serviti'!V136:X136)/0.365</f>
        <v>150.33611091850409</v>
      </c>
      <c r="AG136" s="35">
        <f>AC136/'Presenti equivalenti serviti'!AC136/0.365</f>
        <v>150.51454603994372</v>
      </c>
      <c r="AH136" s="32">
        <f>AVERAGE(I136:K136)/AVERAGE(Residenti!E136:G136)/0.365/AVERAGE('%serviti'!E136:G136)</f>
        <v>193.69499020158327</v>
      </c>
      <c r="AI136" s="32">
        <f>AVERAGE(N136:P136)/AVERAGE(Residenti!N136:P136)/0.365/AVERAGE('%serviti'!N136:P136)</f>
        <v>146.35515671590105</v>
      </c>
      <c r="AJ136" s="32">
        <f>AVERAGE(V136:X136)/AVERAGE(Residenti!V136:X136)/0.365/AVERAGE('%serviti'!V136:X136)</f>
        <v>150.65967497975262</v>
      </c>
      <c r="AK136" s="35">
        <f>AVERAGE(AC136)/AVERAGE(Residenti!AC136)/0.365/AVERAGE('%serviti'!AC136)</f>
        <v>151.00499870009133</v>
      </c>
    </row>
    <row r="137" spans="1:37" x14ac:dyDescent="0.2">
      <c r="A137" s="2" t="s">
        <v>103</v>
      </c>
      <c r="B137" s="2" t="str">
        <f t="shared" si="9"/>
        <v>35</v>
      </c>
      <c r="C137" s="2">
        <v>35036</v>
      </c>
      <c r="D137" s="2" t="s">
        <v>139</v>
      </c>
      <c r="E137" s="14">
        <v>705.14036394499988</v>
      </c>
      <c r="F137" s="14">
        <v>719</v>
      </c>
      <c r="G137" s="14">
        <v>750.30904230135684</v>
      </c>
      <c r="H137" s="14">
        <v>772.89338147953151</v>
      </c>
      <c r="I137" s="14">
        <v>830.97068918068931</v>
      </c>
      <c r="J137" s="14">
        <v>789.67610247957555</v>
      </c>
      <c r="K137" s="14">
        <v>857.84456505545461</v>
      </c>
      <c r="L137" s="14">
        <v>833.09332594951377</v>
      </c>
      <c r="M137" s="14">
        <v>900.3720155282947</v>
      </c>
      <c r="N137" s="14">
        <v>966.11486200000002</v>
      </c>
      <c r="O137" s="14">
        <v>763.92441700000006</v>
      </c>
      <c r="P137" s="14">
        <v>942.30248499999993</v>
      </c>
      <c r="Q137" s="14">
        <v>859.68600000000004</v>
      </c>
      <c r="R137" s="14">
        <v>967.20899999999995</v>
      </c>
      <c r="S137" s="14">
        <v>893.84896779499991</v>
      </c>
      <c r="T137" s="14">
        <v>833.99798799999996</v>
      </c>
      <c r="U137" s="14">
        <v>816.74699999999996</v>
      </c>
      <c r="V137" s="14">
        <v>879.702</v>
      </c>
      <c r="W137" s="14">
        <v>841.49199999999996</v>
      </c>
      <c r="X137" s="14">
        <v>961.24300000000005</v>
      </c>
      <c r="Y137" s="15">
        <v>821.01149999999996</v>
      </c>
      <c r="Z137" s="15">
        <v>872.4536280522841</v>
      </c>
      <c r="AA137" s="15">
        <v>877.32109509958332</v>
      </c>
      <c r="AB137" s="15">
        <v>887.42962932916043</v>
      </c>
      <c r="AC137" s="15">
        <v>895.51362923217107</v>
      </c>
      <c r="AD137" s="32">
        <f>AVERAGE(E137:G137)/AVERAGE('Presenti equivalenti serviti'!E137:G137)/0.365</f>
        <v>191.09256549022973</v>
      </c>
      <c r="AE137" s="32">
        <f>AVERAGE(N137:P137)/AVERAGE('Presenti equivalenti serviti'!N137:P137)/0.365</f>
        <v>177.44770992691477</v>
      </c>
      <c r="AF137" s="32">
        <f>AVERAGE(V137:X137)/AVERAGE('Presenti equivalenti serviti'!V137:X137)/0.365</f>
        <v>170.39989236092356</v>
      </c>
      <c r="AG137" s="35">
        <f>AC137/'Presenti equivalenti serviti'!AC137/0.365</f>
        <v>162.58858352703476</v>
      </c>
      <c r="AH137" s="32">
        <f>AVERAGE(I137:K137)/AVERAGE(Residenti!E137:G137)/0.365/AVERAGE('%serviti'!E137:G137)</f>
        <v>219.96080599836773</v>
      </c>
      <c r="AI137" s="32">
        <f>AVERAGE(N137:P137)/AVERAGE(Residenti!N137:P137)/0.365/AVERAGE('%serviti'!N137:P137)</f>
        <v>178.65615263840979</v>
      </c>
      <c r="AJ137" s="32">
        <f>AVERAGE(V137:X137)/AVERAGE(Residenti!V137:X137)/0.365/AVERAGE('%serviti'!V137:X137)</f>
        <v>172.16271079125971</v>
      </c>
      <c r="AK137" s="35">
        <f>AVERAGE(AC137)/AVERAGE(Residenti!AC137)/0.365/AVERAGE('%serviti'!AC137)</f>
        <v>166.04703423044444</v>
      </c>
    </row>
    <row r="138" spans="1:37" x14ac:dyDescent="0.2">
      <c r="A138" s="2" t="s">
        <v>103</v>
      </c>
      <c r="B138" s="2" t="str">
        <f t="shared" si="9"/>
        <v>35</v>
      </c>
      <c r="C138" s="2">
        <v>35037</v>
      </c>
      <c r="D138" s="2" t="s">
        <v>140</v>
      </c>
      <c r="E138" s="14">
        <v>441.70136111341418</v>
      </c>
      <c r="F138" s="14">
        <v>435</v>
      </c>
      <c r="G138" s="14">
        <v>457.89492868559995</v>
      </c>
      <c r="H138" s="14">
        <v>465.99171247169375</v>
      </c>
      <c r="I138" s="14">
        <v>477.5600242488668</v>
      </c>
      <c r="J138" s="14">
        <v>506.44210904537294</v>
      </c>
      <c r="K138" s="14">
        <v>494.74904611468884</v>
      </c>
      <c r="L138" s="14">
        <v>506.37529837448477</v>
      </c>
      <c r="M138" s="14">
        <v>481.08198626595834</v>
      </c>
      <c r="N138" s="14">
        <v>480.18257499999999</v>
      </c>
      <c r="O138" s="14">
        <v>399.69669900000002</v>
      </c>
      <c r="P138" s="14">
        <v>490.48936700000002</v>
      </c>
      <c r="Q138" s="14">
        <v>482.10399999999998</v>
      </c>
      <c r="R138" s="14">
        <v>489.661</v>
      </c>
      <c r="S138" s="14">
        <v>486.19270520875011</v>
      </c>
      <c r="T138" s="14">
        <v>490.07241100000005</v>
      </c>
      <c r="U138" s="14">
        <v>492.03699999999998</v>
      </c>
      <c r="V138" s="14">
        <v>493.30900000000003</v>
      </c>
      <c r="W138" s="14">
        <v>516.87099999999998</v>
      </c>
      <c r="X138" s="14">
        <v>533.28700000000003</v>
      </c>
      <c r="Y138" s="15">
        <v>526.53800000000001</v>
      </c>
      <c r="Z138" s="15">
        <v>533.04301370689029</v>
      </c>
      <c r="AA138" s="15">
        <v>537.88692654712395</v>
      </c>
      <c r="AB138" s="15">
        <v>537.28570287026321</v>
      </c>
      <c r="AC138" s="15">
        <v>542.07288116814573</v>
      </c>
      <c r="AD138" s="32">
        <f>AVERAGE(E138:G138)/AVERAGE('Presenti equivalenti serviti'!E138:G138)/0.365</f>
        <v>195.38329057206946</v>
      </c>
      <c r="AE138" s="32">
        <f>AVERAGE(N138:P138)/AVERAGE('Presenti equivalenti serviti'!N138:P138)/0.365</f>
        <v>161.42801354643245</v>
      </c>
      <c r="AF138" s="32">
        <f>AVERAGE(V138:X138)/AVERAGE('Presenti equivalenti serviti'!V138:X138)/0.365</f>
        <v>177.07893605241244</v>
      </c>
      <c r="AG138" s="35">
        <f>AC138/'Presenti equivalenti serviti'!AC138/0.365</f>
        <v>179.3077235325789</v>
      </c>
      <c r="AH138" s="32">
        <f>AVERAGE(I138:K138)/AVERAGE(Residenti!E138:G138)/0.365/AVERAGE('%serviti'!E138:G138)</f>
        <v>216.5263697855101</v>
      </c>
      <c r="AI138" s="32">
        <f>AVERAGE(N138:P138)/AVERAGE(Residenti!N138:P138)/0.365/AVERAGE('%serviti'!N138:P138)</f>
        <v>161.44780753047462</v>
      </c>
      <c r="AJ138" s="32">
        <f>AVERAGE(V138:X138)/AVERAGE(Residenti!V138:X138)/0.365/AVERAGE('%serviti'!V138:X138)</f>
        <v>177.11894058888655</v>
      </c>
      <c r="AK138" s="35">
        <f>AVERAGE(AC138)/AVERAGE(Residenti!AC138)/0.365/AVERAGE('%serviti'!AC138)</f>
        <v>179.38322861591115</v>
      </c>
    </row>
    <row r="139" spans="1:37" x14ac:dyDescent="0.2">
      <c r="A139" s="2" t="s">
        <v>103</v>
      </c>
      <c r="B139" s="2" t="str">
        <f t="shared" si="9"/>
        <v>35</v>
      </c>
      <c r="C139" s="2">
        <v>35038</v>
      </c>
      <c r="D139" s="2" t="s">
        <v>141</v>
      </c>
      <c r="E139" s="14">
        <v>447.82952778238058</v>
      </c>
      <c r="F139" s="14">
        <v>472</v>
      </c>
      <c r="G139" s="14">
        <v>456.96519004817867</v>
      </c>
      <c r="H139" s="14">
        <v>461.53302118107678</v>
      </c>
      <c r="I139" s="14">
        <v>428.74587663660878</v>
      </c>
      <c r="J139" s="14">
        <v>469.27685977350353</v>
      </c>
      <c r="K139" s="14">
        <v>482.628171131464</v>
      </c>
      <c r="L139" s="14">
        <v>481.397918745933</v>
      </c>
      <c r="M139" s="14">
        <v>494.53110552664725</v>
      </c>
      <c r="N139" s="14">
        <v>492.94058799999999</v>
      </c>
      <c r="O139" s="14">
        <v>408.45728300000002</v>
      </c>
      <c r="P139" s="14">
        <v>458.74483299999997</v>
      </c>
      <c r="Q139" s="14">
        <v>440.89100000000002</v>
      </c>
      <c r="R139" s="14">
        <v>459.411</v>
      </c>
      <c r="S139" s="14">
        <v>423.68589486375004</v>
      </c>
      <c r="T139" s="14">
        <v>394.364103</v>
      </c>
      <c r="U139" s="14">
        <v>402.73399999999998</v>
      </c>
      <c r="V139" s="14">
        <v>397.36399999999998</v>
      </c>
      <c r="W139" s="14">
        <v>413.322</v>
      </c>
      <c r="X139" s="14">
        <v>395.96600000000001</v>
      </c>
      <c r="Y139" s="15">
        <v>406.04599999999999</v>
      </c>
      <c r="Z139" s="15">
        <v>407.96984717108614</v>
      </c>
      <c r="AA139" s="15">
        <v>413.37263929005309</v>
      </c>
      <c r="AB139" s="15">
        <v>420.60106875932712</v>
      </c>
      <c r="AC139" s="15">
        <v>430.41147474431557</v>
      </c>
      <c r="AD139" s="32">
        <f>AVERAGE(E139:G139)/AVERAGE('Presenti equivalenti serviti'!E139:G139)/0.365</f>
        <v>250.61714912715752</v>
      </c>
      <c r="AE139" s="32">
        <f>AVERAGE(N139:P139)/AVERAGE('Presenti equivalenti serviti'!N139:P139)/0.365</f>
        <v>221.07294906768317</v>
      </c>
      <c r="AF139" s="32">
        <f>AVERAGE(V139:X139)/AVERAGE('Presenti equivalenti serviti'!V139:X139)/0.365</f>
        <v>182.43161846557234</v>
      </c>
      <c r="AG139" s="35">
        <f>AC139/'Presenti equivalenti serviti'!AC139/0.365</f>
        <v>168.03452449874177</v>
      </c>
      <c r="AH139" s="32">
        <f>AVERAGE(I139:K139)/AVERAGE(Residenti!E139:G139)/0.365/AVERAGE('%serviti'!E139:G139)</f>
        <v>252.68097642055039</v>
      </c>
      <c r="AI139" s="32">
        <f>AVERAGE(N139:P139)/AVERAGE(Residenti!N139:P139)/0.365/AVERAGE('%serviti'!N139:P139)</f>
        <v>222.39351017036904</v>
      </c>
      <c r="AJ139" s="32">
        <f>AVERAGE(V139:X139)/AVERAGE(Residenti!V139:X139)/0.365/AVERAGE('%serviti'!V139:X139)</f>
        <v>183.31844120842541</v>
      </c>
      <c r="AK139" s="35">
        <f>AVERAGE(AC139)/AVERAGE(Residenti!AC139)/0.365/AVERAGE('%serviti'!AC139)</f>
        <v>168.83506961315609</v>
      </c>
    </row>
    <row r="140" spans="1:37" x14ac:dyDescent="0.2">
      <c r="A140" s="2" t="s">
        <v>103</v>
      </c>
      <c r="B140" s="2" t="str">
        <f t="shared" si="9"/>
        <v>35</v>
      </c>
      <c r="C140" s="2">
        <v>35039</v>
      </c>
      <c r="D140" s="2" t="s">
        <v>142</v>
      </c>
      <c r="E140" s="14">
        <v>646.63636151313779</v>
      </c>
      <c r="F140" s="14">
        <v>667</v>
      </c>
      <c r="G140" s="14">
        <v>652.31909090486545</v>
      </c>
      <c r="H140" s="14">
        <v>655.16045560072826</v>
      </c>
      <c r="I140" s="14">
        <v>648.23285228721898</v>
      </c>
      <c r="J140" s="14">
        <v>648.98960892081061</v>
      </c>
      <c r="K140" s="14">
        <v>645.57256097058792</v>
      </c>
      <c r="L140" s="14">
        <v>654.73057553548961</v>
      </c>
      <c r="M140" s="14">
        <v>703.37487693649393</v>
      </c>
      <c r="N140" s="14">
        <v>632.38143600000001</v>
      </c>
      <c r="O140" s="14">
        <v>493.67554100000001</v>
      </c>
      <c r="P140" s="14">
        <v>626.64561700000002</v>
      </c>
      <c r="Q140" s="14">
        <v>617.34699999999998</v>
      </c>
      <c r="R140" s="14">
        <v>626.53800000000001</v>
      </c>
      <c r="S140" s="14">
        <v>613.73802219250001</v>
      </c>
      <c r="T140" s="14">
        <v>610.21368200000006</v>
      </c>
      <c r="U140" s="14">
        <v>596.18799999999999</v>
      </c>
      <c r="V140" s="14">
        <v>602.62699999999995</v>
      </c>
      <c r="W140" s="14">
        <v>609.16399999999999</v>
      </c>
      <c r="X140" s="14">
        <v>591.69500000000005</v>
      </c>
      <c r="Y140" s="15">
        <v>590.82799999999997</v>
      </c>
      <c r="Z140" s="15">
        <v>598.20050000515255</v>
      </c>
      <c r="AA140" s="15">
        <v>608.24231700236419</v>
      </c>
      <c r="AB140" s="15">
        <v>622.50302685957229</v>
      </c>
      <c r="AC140" s="15">
        <v>634.07086440561432</v>
      </c>
      <c r="AD140" s="32">
        <f>AVERAGE(E140:G140)/AVERAGE('Presenti equivalenti serviti'!E140:G140)/0.365</f>
        <v>193.06237050656154</v>
      </c>
      <c r="AE140" s="32">
        <f>AVERAGE(N140:P140)/AVERAGE('Presenti equivalenti serviti'!N140:P140)/0.365</f>
        <v>152.87757769843063</v>
      </c>
      <c r="AF140" s="32">
        <f>AVERAGE(V140:X140)/AVERAGE('Presenti equivalenti serviti'!V140:X140)/0.365</f>
        <v>150.06532222250149</v>
      </c>
      <c r="AG140" s="35">
        <f>AC140/'Presenti equivalenti serviti'!AC140/0.365</f>
        <v>145.42928593823373</v>
      </c>
      <c r="AH140" s="32">
        <f>AVERAGE(I140:K140)/AVERAGE(Residenti!E140:G140)/0.365/AVERAGE('%serviti'!E140:G140)</f>
        <v>192.1874912563261</v>
      </c>
      <c r="AI140" s="32">
        <f>AVERAGE(N140:P140)/AVERAGE(Residenti!N140:P140)/0.365/AVERAGE('%serviti'!N140:P140)</f>
        <v>153.74847545549628</v>
      </c>
      <c r="AJ140" s="32">
        <f>AVERAGE(V140:X140)/AVERAGE(Residenti!V140:X140)/0.365/AVERAGE('%serviti'!V140:X140)</f>
        <v>150.53616083104899</v>
      </c>
      <c r="AK140" s="35">
        <f>AVERAGE(AC140)/AVERAGE(Residenti!AC140)/0.365/AVERAGE('%serviti'!AC140)</f>
        <v>145.94557960589569</v>
      </c>
    </row>
    <row r="141" spans="1:37" x14ac:dyDescent="0.2">
      <c r="A141" s="2" t="s">
        <v>103</v>
      </c>
      <c r="B141" s="2" t="str">
        <f t="shared" si="9"/>
        <v>35</v>
      </c>
      <c r="C141" s="2">
        <v>35040</v>
      </c>
      <c r="D141" s="2" t="s">
        <v>143</v>
      </c>
      <c r="E141" s="14">
        <v>1610.8040296886991</v>
      </c>
      <c r="F141" s="14">
        <v>1617</v>
      </c>
      <c r="G141" s="14">
        <v>1599.167666572079</v>
      </c>
      <c r="H141" s="14">
        <v>1593.3494850137681</v>
      </c>
      <c r="I141" s="14">
        <v>1579.6975376691903</v>
      </c>
      <c r="J141" s="14">
        <v>1581.4933731165647</v>
      </c>
      <c r="K141" s="14">
        <v>1544.387503116963</v>
      </c>
      <c r="L141" s="14">
        <v>1580.9868796236008</v>
      </c>
      <c r="M141" s="14">
        <v>1580.8952562982618</v>
      </c>
      <c r="N141" s="14">
        <v>1586.879134</v>
      </c>
      <c r="O141" s="14">
        <v>1296.2858270000002</v>
      </c>
      <c r="P141" s="14">
        <v>1546.9138659999999</v>
      </c>
      <c r="Q141" s="14">
        <v>1559.7550000000001</v>
      </c>
      <c r="R141" s="14">
        <v>1579</v>
      </c>
      <c r="S141" s="14">
        <v>1527.6073347475001</v>
      </c>
      <c r="T141" s="14">
        <v>1499.3019339999998</v>
      </c>
      <c r="U141" s="14">
        <v>1478.3720000000001</v>
      </c>
      <c r="V141" s="14">
        <v>1499.98</v>
      </c>
      <c r="W141" s="14">
        <v>1553.5525889999999</v>
      </c>
      <c r="X141" s="14">
        <v>1566.5218029999999</v>
      </c>
      <c r="Y141" s="15">
        <v>1537.147962</v>
      </c>
      <c r="Z141" s="15">
        <v>1564.8419257315484</v>
      </c>
      <c r="AA141" s="15">
        <v>1605.5414584103787</v>
      </c>
      <c r="AB141" s="15">
        <v>1648.2128930456738</v>
      </c>
      <c r="AC141" s="15">
        <v>1691.9047156112613</v>
      </c>
      <c r="AD141" s="32">
        <f>AVERAGE(E141:G141)/AVERAGE('Presenti equivalenti serviti'!E141:G141)/0.365</f>
        <v>201.89927245699465</v>
      </c>
      <c r="AE141" s="32">
        <f>AVERAGE(N141:P141)/AVERAGE('Presenti equivalenti serviti'!N141:P141)/0.365</f>
        <v>169.91954614925683</v>
      </c>
      <c r="AF141" s="32">
        <f>AVERAGE(V141:X141)/AVERAGE('Presenti equivalenti serviti'!V141:X141)/0.365</f>
        <v>169.1717334810694</v>
      </c>
      <c r="AG141" s="35">
        <f>AC141/'Presenti equivalenti serviti'!AC141/0.365</f>
        <v>167.03003427585895</v>
      </c>
      <c r="AH141" s="32">
        <f>AVERAGE(I141:K141)/AVERAGE(Residenti!E141:G141)/0.365/AVERAGE('%serviti'!E141:G141)</f>
        <v>197.14157378083576</v>
      </c>
      <c r="AI141" s="32">
        <f>AVERAGE(N141:P141)/AVERAGE(Residenti!N141:P141)/0.365/AVERAGE('%serviti'!N141:P141)</f>
        <v>170.13417639224892</v>
      </c>
      <c r="AJ141" s="32">
        <f>AVERAGE(V141:X141)/AVERAGE(Residenti!V141:X141)/0.365/AVERAGE('%serviti'!V141:X141)</f>
        <v>169.54780874438256</v>
      </c>
      <c r="AK141" s="35">
        <f>AVERAGE(AC141)/AVERAGE(Residenti!AC141)/0.365/AVERAGE('%serviti'!AC141)</f>
        <v>167.78291162976151</v>
      </c>
    </row>
    <row r="142" spans="1:37" x14ac:dyDescent="0.2">
      <c r="A142" s="2" t="s">
        <v>144</v>
      </c>
      <c r="B142" s="2" t="str">
        <f t="shared" si="9"/>
        <v>35</v>
      </c>
      <c r="C142" s="2">
        <v>35041</v>
      </c>
      <c r="D142" s="2" t="s">
        <v>145</v>
      </c>
      <c r="E142" s="14">
        <v>374.51217358864847</v>
      </c>
      <c r="F142" s="14">
        <v>350</v>
      </c>
      <c r="G142" s="14">
        <v>397.7042421811521</v>
      </c>
      <c r="H142" s="14">
        <v>409.30027647740769</v>
      </c>
      <c r="I142" s="14">
        <v>479.92388776892062</v>
      </c>
      <c r="J142" s="14">
        <v>432.97423939958497</v>
      </c>
      <c r="K142" s="14">
        <v>453.72610142584278</v>
      </c>
      <c r="L142" s="14">
        <v>437.16800000000001</v>
      </c>
      <c r="M142" s="14">
        <v>436.18599999999998</v>
      </c>
      <c r="N142" s="14">
        <v>435.70800000000003</v>
      </c>
      <c r="O142" s="14">
        <v>439.05799999999999</v>
      </c>
      <c r="P142" s="14">
        <v>444.17099999999999</v>
      </c>
      <c r="Q142" s="14">
        <v>447.51</v>
      </c>
      <c r="R142" s="14">
        <v>450.84899999999999</v>
      </c>
      <c r="S142" s="14">
        <v>435.21600000000001</v>
      </c>
      <c r="T142" s="14">
        <v>420.80099999999999</v>
      </c>
      <c r="U142" s="14">
        <v>433.56099999999998</v>
      </c>
      <c r="V142" s="14">
        <v>445.904</v>
      </c>
      <c r="W142" s="14">
        <v>441.952</v>
      </c>
      <c r="X142" s="14">
        <v>437.93900000000002</v>
      </c>
      <c r="Y142" s="15">
        <v>449.79899999999998</v>
      </c>
      <c r="Z142" s="15">
        <v>434.11363156963324</v>
      </c>
      <c r="AA142" s="15">
        <v>433.03302577332369</v>
      </c>
      <c r="AB142" s="15">
        <v>436.57470564421482</v>
      </c>
      <c r="AC142" s="15">
        <v>435.36497017571207</v>
      </c>
      <c r="AD142" s="32">
        <f>AVERAGE(E142:G142)/AVERAGE('Presenti equivalenti serviti'!E142:G142)/0.365</f>
        <v>239.78382868164786</v>
      </c>
      <c r="AE142" s="32">
        <f>AVERAGE(N142:P142)/AVERAGE('Presenti equivalenti serviti'!N142:P142)/0.365</f>
        <v>259.28214434149186</v>
      </c>
      <c r="AF142" s="32">
        <f>AVERAGE(V142:X142)/AVERAGE('Presenti equivalenti serviti'!V142:X142)/0.365</f>
        <v>263.47161669224926</v>
      </c>
      <c r="AG142" s="35">
        <f>AC142/'Presenti equivalenti serviti'!AC142/0.365</f>
        <v>269.88122905005321</v>
      </c>
      <c r="AH142" s="32">
        <f>AVERAGE(I142:K142)/AVERAGE(Residenti!E142:G142)/0.365/AVERAGE('%serviti'!E142:G142)</f>
        <v>308.48650391733429</v>
      </c>
      <c r="AI142" s="32">
        <f>AVERAGE(N142:P142)/AVERAGE(Residenti!N142:P142)/0.365/AVERAGE('%serviti'!N142:P142)</f>
        <v>276.4139638874671</v>
      </c>
      <c r="AJ142" s="32">
        <f>AVERAGE(V142:X142)/AVERAGE(Residenti!V142:X142)/0.365/AVERAGE('%serviti'!V142:X142)</f>
        <v>278.25887171932004</v>
      </c>
      <c r="AK142" s="35">
        <f>AVERAGE(AC142)/AVERAGE(Residenti!AC142)/0.365/AVERAGE('%serviti'!AC142)</f>
        <v>287.39051922669046</v>
      </c>
    </row>
    <row r="143" spans="1:37" x14ac:dyDescent="0.2">
      <c r="A143" s="2" t="s">
        <v>103</v>
      </c>
      <c r="B143" s="2" t="str">
        <f t="shared" si="9"/>
        <v>35</v>
      </c>
      <c r="C143" s="2">
        <v>35042</v>
      </c>
      <c r="D143" s="2" t="s">
        <v>146</v>
      </c>
      <c r="E143" s="14">
        <v>227.62946451896988</v>
      </c>
      <c r="F143" s="14">
        <v>221</v>
      </c>
      <c r="G143" s="14">
        <v>219.46750706476251</v>
      </c>
      <c r="H143" s="14">
        <v>215.38652833765931</v>
      </c>
      <c r="I143" s="14">
        <v>215.73887714579243</v>
      </c>
      <c r="J143" s="14">
        <v>206.15964181104442</v>
      </c>
      <c r="K143" s="14">
        <v>201.28739794911016</v>
      </c>
      <c r="L143" s="14">
        <v>206.07587946278002</v>
      </c>
      <c r="M143" s="14">
        <v>189.00465020487846</v>
      </c>
      <c r="N143" s="14">
        <v>180.25608700000001</v>
      </c>
      <c r="O143" s="14">
        <v>143.120654</v>
      </c>
      <c r="P143" s="14">
        <v>180.86534899999998</v>
      </c>
      <c r="Q143" s="14">
        <v>93.287000000000006</v>
      </c>
      <c r="R143" s="14">
        <v>174.77600000000001</v>
      </c>
      <c r="S143" s="14">
        <v>167.86599125000001</v>
      </c>
      <c r="T143" s="14">
        <v>163.49299999999999</v>
      </c>
      <c r="U143" s="14">
        <v>158.30699999999999</v>
      </c>
      <c r="V143" s="14">
        <v>157.78399999999999</v>
      </c>
      <c r="W143" s="14">
        <v>160.14400000000001</v>
      </c>
      <c r="X143" s="14">
        <v>157.96799999999999</v>
      </c>
      <c r="Y143" s="15">
        <v>156.595</v>
      </c>
      <c r="Z143" s="15">
        <v>155.18488797942322</v>
      </c>
      <c r="AA143" s="15">
        <v>148.49032982445115</v>
      </c>
      <c r="AB143" s="15">
        <v>141.75813194930095</v>
      </c>
      <c r="AC143" s="15">
        <v>134.99534469430802</v>
      </c>
      <c r="AD143" s="32">
        <f>AVERAGE(E143:G143)/AVERAGE('Presenti equivalenti serviti'!E143:G143)/0.365</f>
        <v>282.04320551024563</v>
      </c>
      <c r="AE143" s="32">
        <f>AVERAGE(N143:P143)/AVERAGE('Presenti equivalenti serviti'!N143:P143)/0.365</f>
        <v>222.19097802511996</v>
      </c>
      <c r="AF143" s="32">
        <f>AVERAGE(V143:X143)/AVERAGE('Presenti equivalenti serviti'!V143:X143)/0.365</f>
        <v>226.68944349587062</v>
      </c>
      <c r="AG143" s="35">
        <f>AC143/'Presenti equivalenti serviti'!AC143/0.365</f>
        <v>238.04845437780943</v>
      </c>
      <c r="AH143" s="32">
        <f>AVERAGE(I143:K143)/AVERAGE(Residenti!E143:G143)/0.365/AVERAGE('%serviti'!E143:G143)</f>
        <v>272.63127968501675</v>
      </c>
      <c r="AI143" s="32">
        <f>AVERAGE(N143:P143)/AVERAGE(Residenti!N143:P143)/0.365/AVERAGE('%serviti'!N143:P143)</f>
        <v>230.85278025796057</v>
      </c>
      <c r="AJ143" s="32">
        <f>AVERAGE(V143:X143)/AVERAGE(Residenti!V143:X143)/0.365/AVERAGE('%serviti'!V143:X143)</f>
        <v>236.15866189381711</v>
      </c>
      <c r="AK143" s="35">
        <f>AVERAGE(AC143)/AVERAGE(Residenti!AC143)/0.365/AVERAGE('%serviti'!AC143)</f>
        <v>252.07603354760201</v>
      </c>
    </row>
    <row r="144" spans="1:37" x14ac:dyDescent="0.2">
      <c r="A144" s="2" t="s">
        <v>103</v>
      </c>
      <c r="B144" s="2" t="str">
        <f t="shared" si="9"/>
        <v>35</v>
      </c>
      <c r="C144" s="2">
        <v>35043</v>
      </c>
      <c r="D144" s="2" t="s">
        <v>147</v>
      </c>
      <c r="E144" s="14">
        <v>298.47986188381913</v>
      </c>
      <c r="F144" s="14">
        <v>297</v>
      </c>
      <c r="G144" s="14">
        <v>295.26396870272418</v>
      </c>
      <c r="H144" s="14">
        <v>293.6560221121772</v>
      </c>
      <c r="I144" s="14">
        <v>299.38890821147589</v>
      </c>
      <c r="J144" s="14">
        <v>282.91724688573623</v>
      </c>
      <c r="K144" s="14">
        <v>284.99118849214744</v>
      </c>
      <c r="L144" s="14">
        <v>287.21494587627132</v>
      </c>
      <c r="M144" s="14">
        <v>289.52053753031646</v>
      </c>
      <c r="N144" s="14">
        <v>285.029673</v>
      </c>
      <c r="O144" s="14">
        <v>292.11805400000003</v>
      </c>
      <c r="P144" s="14">
        <v>273.96694600000001</v>
      </c>
      <c r="Q144" s="14">
        <v>272.07299999999998</v>
      </c>
      <c r="R144" s="14">
        <v>280.49299999999999</v>
      </c>
      <c r="S144" s="14">
        <v>268.21377217625002</v>
      </c>
      <c r="T144" s="14">
        <v>259.98815300000001</v>
      </c>
      <c r="U144" s="14">
        <v>262.67200000000003</v>
      </c>
      <c r="V144" s="14">
        <v>268.93299999999999</v>
      </c>
      <c r="W144" s="14">
        <v>277.51299999999998</v>
      </c>
      <c r="X144" s="14">
        <v>270.63299999999998</v>
      </c>
      <c r="Y144" s="15">
        <v>263.28699999999998</v>
      </c>
      <c r="Z144" s="15">
        <v>270.4483560752073</v>
      </c>
      <c r="AA144" s="15">
        <v>268.67275787524704</v>
      </c>
      <c r="AB144" s="15">
        <v>265.2364719494438</v>
      </c>
      <c r="AC144" s="15">
        <v>264.32523646748308</v>
      </c>
      <c r="AD144" s="32">
        <f>AVERAGE(E144:G144)/AVERAGE('Presenti equivalenti serviti'!E144:G144)/0.365</f>
        <v>217.07430859217223</v>
      </c>
      <c r="AE144" s="32">
        <f>AVERAGE(N144:P144)/AVERAGE('Presenti equivalenti serviti'!N144:P144)/0.365</f>
        <v>180.96682478859731</v>
      </c>
      <c r="AF144" s="32">
        <f>AVERAGE(V144:X144)/AVERAGE('Presenti equivalenti serviti'!V144:X144)/0.365</f>
        <v>173.37403585832388</v>
      </c>
      <c r="AG144" s="35">
        <f>AC144/'Presenti equivalenti serviti'!AC144/0.365</f>
        <v>169.47012977014802</v>
      </c>
      <c r="AH144" s="32">
        <f>AVERAGE(I144:K144)/AVERAGE(Residenti!E144:G144)/0.365/AVERAGE('%serviti'!E144:G144)</f>
        <v>213.28272691288544</v>
      </c>
      <c r="AI144" s="32">
        <f>AVERAGE(N144:P144)/AVERAGE(Residenti!N144:P144)/0.365/AVERAGE('%serviti'!N144:P144)</f>
        <v>183.78354815612079</v>
      </c>
      <c r="AJ144" s="32">
        <f>AVERAGE(V144:X144)/AVERAGE(Residenti!V144:X144)/0.365/AVERAGE('%serviti'!V144:X144)</f>
        <v>176.82059397003164</v>
      </c>
      <c r="AK144" s="35">
        <f>AVERAGE(AC144)/AVERAGE(Residenti!AC144)/0.365/AVERAGE('%serviti'!AC144)</f>
        <v>174.9693662216205</v>
      </c>
    </row>
    <row r="145" spans="1:37" x14ac:dyDescent="0.2">
      <c r="A145" s="2" t="s">
        <v>103</v>
      </c>
      <c r="B145" s="2" t="str">
        <f t="shared" si="9"/>
        <v>35</v>
      </c>
      <c r="C145" s="2">
        <v>35044</v>
      </c>
      <c r="D145" s="2" t="s">
        <v>148</v>
      </c>
      <c r="E145" s="14">
        <v>317.91709934198673</v>
      </c>
      <c r="F145" s="14">
        <v>344</v>
      </c>
      <c r="G145" s="14">
        <v>329.83613380012662</v>
      </c>
      <c r="H145" s="14">
        <v>335.79565102919747</v>
      </c>
      <c r="I145" s="14">
        <v>292.1436299301962</v>
      </c>
      <c r="J145" s="14">
        <v>345.28839702507219</v>
      </c>
      <c r="K145" s="14">
        <v>382.0370397548345</v>
      </c>
      <c r="L145" s="14">
        <v>367.76938056539046</v>
      </c>
      <c r="M145" s="14">
        <v>361.00918287759816</v>
      </c>
      <c r="N145" s="14">
        <v>323.76712300000003</v>
      </c>
      <c r="O145" s="14">
        <v>264.41209200000003</v>
      </c>
      <c r="P145" s="14">
        <v>315.11233700000003</v>
      </c>
      <c r="Q145" s="14">
        <v>297.59199999999998</v>
      </c>
      <c r="R145" s="14">
        <v>329.851</v>
      </c>
      <c r="S145" s="14">
        <v>311.14179207875003</v>
      </c>
      <c r="T145" s="14">
        <v>297.13497899999999</v>
      </c>
      <c r="U145" s="14">
        <v>289.79000000000002</v>
      </c>
      <c r="V145" s="14">
        <v>301.53199999999998</v>
      </c>
      <c r="W145" s="14">
        <v>310.05599999999998</v>
      </c>
      <c r="X145" s="14">
        <v>303.49400000000003</v>
      </c>
      <c r="Y145" s="15">
        <v>301.58499999999998</v>
      </c>
      <c r="Z145" s="15">
        <v>304.95534618931413</v>
      </c>
      <c r="AA145" s="15">
        <v>302.01422171880205</v>
      </c>
      <c r="AB145" s="15">
        <v>298.27390517027732</v>
      </c>
      <c r="AC145" s="15">
        <v>295.44510402764831</v>
      </c>
      <c r="AD145" s="32">
        <f>AVERAGE(E145:G145)/AVERAGE('Presenti equivalenti serviti'!E145:G145)/0.365</f>
        <v>299.46614251768426</v>
      </c>
      <c r="AE145" s="32">
        <f>AVERAGE(N145:P145)/AVERAGE('Presenti equivalenti serviti'!N145:P145)/0.365</f>
        <v>236.84396481689365</v>
      </c>
      <c r="AF145" s="32">
        <f>AVERAGE(V145:X145)/AVERAGE('Presenti equivalenti serviti'!V145:X145)/0.365</f>
        <v>244.63155077855694</v>
      </c>
      <c r="AG145" s="35">
        <f>AC145/'Presenti equivalenti serviti'!AC145/0.365</f>
        <v>246.4788359347709</v>
      </c>
      <c r="AH145" s="32">
        <f>AVERAGE(I145:K145)/AVERAGE(Residenti!E145:G145)/0.365/AVERAGE('%serviti'!E145:G145)</f>
        <v>312.31016677287664</v>
      </c>
      <c r="AI145" s="32">
        <f>AVERAGE(N145:P145)/AVERAGE(Residenti!N145:P145)/0.365/AVERAGE('%serviti'!N145:P145)</f>
        <v>242.33135550591518</v>
      </c>
      <c r="AJ145" s="32">
        <f>AVERAGE(V145:X145)/AVERAGE(Residenti!V145:X145)/0.365/AVERAGE('%serviti'!V145:X145)</f>
        <v>252.03280446037948</v>
      </c>
      <c r="AK145" s="35">
        <f>AVERAGE(AC145)/AVERAGE(Residenti!AC145)/0.365/AVERAGE('%serviti'!AC145)</f>
        <v>259.22633733076407</v>
      </c>
    </row>
    <row r="146" spans="1:37" x14ac:dyDescent="0.2">
      <c r="A146" s="2" t="s">
        <v>103</v>
      </c>
      <c r="B146" s="2" t="str">
        <f t="shared" si="9"/>
        <v>35</v>
      </c>
      <c r="C146" s="2">
        <v>35045</v>
      </c>
      <c r="D146" s="2" t="s">
        <v>149</v>
      </c>
      <c r="E146" s="14">
        <v>293.69583493960278</v>
      </c>
      <c r="F146" s="14">
        <v>293</v>
      </c>
      <c r="G146" s="14">
        <v>281.20421940908398</v>
      </c>
      <c r="H146" s="14">
        <v>274.95841164382358</v>
      </c>
      <c r="I146" s="14">
        <v>277.03414050435873</v>
      </c>
      <c r="J146" s="14">
        <v>243.43464520609055</v>
      </c>
      <c r="K146" s="14">
        <v>249.13604304552365</v>
      </c>
      <c r="L146" s="14">
        <v>249.1055676267415</v>
      </c>
      <c r="M146" s="14">
        <v>256.84457253185462</v>
      </c>
      <c r="N146" s="14">
        <v>230.42948000000001</v>
      </c>
      <c r="O146" s="14">
        <v>173.557761</v>
      </c>
      <c r="P146" s="14">
        <v>220.13780400000002</v>
      </c>
      <c r="Q146" s="14">
        <v>131.107</v>
      </c>
      <c r="R146" s="14">
        <v>217.517</v>
      </c>
      <c r="S146" s="14">
        <v>226.90812651875001</v>
      </c>
      <c r="T146" s="14">
        <v>239.72859500000001</v>
      </c>
      <c r="U146" s="14">
        <v>212.24299999999999</v>
      </c>
      <c r="V146" s="14">
        <v>211.053</v>
      </c>
      <c r="W146" s="14">
        <v>216.506</v>
      </c>
      <c r="X146" s="14">
        <v>235.74100000000001</v>
      </c>
      <c r="Y146" s="15">
        <v>212.636</v>
      </c>
      <c r="Z146" s="15">
        <v>221.53130855564098</v>
      </c>
      <c r="AA146" s="15">
        <v>219.80447410173358</v>
      </c>
      <c r="AB146" s="15">
        <v>217.37052082283017</v>
      </c>
      <c r="AC146" s="15">
        <v>214.33999615464401</v>
      </c>
      <c r="AD146" s="32">
        <f>AVERAGE(E146:G146)/AVERAGE('Presenti equivalenti serviti'!E146:G146)/0.365</f>
        <v>262.31287245550692</v>
      </c>
      <c r="AE146" s="32">
        <f>AVERAGE(N146:P146)/AVERAGE('Presenti equivalenti serviti'!N146:P146)/0.365</f>
        <v>178.23415864080548</v>
      </c>
      <c r="AF146" s="32">
        <f>AVERAGE(V146:X146)/AVERAGE('Presenti equivalenti serviti'!V146:X146)/0.365</f>
        <v>196.46501511126672</v>
      </c>
      <c r="AG146" s="35">
        <f>AC146/'Presenti equivalenti serviti'!AC146/0.365</f>
        <v>205.03178624561201</v>
      </c>
      <c r="AH146" s="32">
        <f>AVERAGE(I146:K146)/AVERAGE(Residenti!E146:G146)/0.365/AVERAGE('%serviti'!E146:G146)</f>
        <v>263.14112048399232</v>
      </c>
      <c r="AI146" s="32">
        <f>AVERAGE(N146:P146)/AVERAGE(Residenti!N146:P146)/0.365/AVERAGE('%serviti'!N146:P146)</f>
        <v>205.48605164239029</v>
      </c>
      <c r="AJ146" s="32">
        <f>AVERAGE(V146:X146)/AVERAGE(Residenti!V146:X146)/0.365/AVERAGE('%serviti'!V146:X146)</f>
        <v>226.20605502761515</v>
      </c>
      <c r="AK146" s="35">
        <f>AVERAGE(AC146)/AVERAGE(Residenti!AC146)/0.365/AVERAGE('%serviti'!AC146)</f>
        <v>248.16745140459352</v>
      </c>
    </row>
    <row r="147" spans="1:37" x14ac:dyDescent="0.2">
      <c r="A147" s="2" t="s">
        <v>103</v>
      </c>
      <c r="B147" s="2" t="str">
        <f t="shared" si="9"/>
        <v>35</v>
      </c>
      <c r="C147" s="2">
        <v>35046</v>
      </c>
      <c r="D147" s="3" t="s">
        <v>372</v>
      </c>
      <c r="E147" s="14">
        <v>587.08669531106671</v>
      </c>
      <c r="F147" s="14">
        <v>536</v>
      </c>
      <c r="G147" s="14">
        <v>481.92116916241031</v>
      </c>
      <c r="H147" s="14">
        <v>429.33840608808492</v>
      </c>
      <c r="I147" s="14">
        <v>479.54332769758076</v>
      </c>
      <c r="J147" s="14">
        <v>445.28136008432068</v>
      </c>
      <c r="K147" s="14">
        <v>444.47372125801576</v>
      </c>
      <c r="L147" s="14">
        <v>441.82871497500747</v>
      </c>
      <c r="M147" s="14">
        <v>437.74362565703774</v>
      </c>
      <c r="N147" s="14">
        <v>431.01943377535986</v>
      </c>
      <c r="O147" s="14">
        <v>396.00762777535994</v>
      </c>
      <c r="P147" s="14">
        <v>420.97037777535991</v>
      </c>
      <c r="Q147" s="14">
        <v>240.47399999999999</v>
      </c>
      <c r="R147" s="14">
        <v>198.78700000000001</v>
      </c>
      <c r="S147" s="14">
        <v>289.34153354874996</v>
      </c>
      <c r="T147" s="14">
        <v>384.26898699999998</v>
      </c>
      <c r="U147" s="14">
        <v>187.744</v>
      </c>
      <c r="V147" s="14">
        <v>192.47</v>
      </c>
      <c r="W147" s="14">
        <v>196.59</v>
      </c>
      <c r="X147" s="14">
        <v>367.29599999999999</v>
      </c>
      <c r="Y147" s="15">
        <v>186.809</v>
      </c>
      <c r="Z147" s="15">
        <v>242.38888481928279</v>
      </c>
      <c r="AA147" s="15">
        <v>233.36465705926477</v>
      </c>
      <c r="AB147" s="15">
        <v>226.10003983038862</v>
      </c>
      <c r="AC147" s="15">
        <v>218.79025129314365</v>
      </c>
      <c r="AD147" s="32">
        <f>AVERAGE(E147:G147)/AVERAGE('Presenti equivalenti serviti'!E147:G147)/0.365</f>
        <v>301.01126210375094</v>
      </c>
      <c r="AE147" s="32">
        <f>AVERAGE(N147:P147)/AVERAGE('Presenti equivalenti serviti'!N147:P147)/0.365</f>
        <v>235.3349859395486</v>
      </c>
      <c r="AF147" s="32">
        <f>AVERAGE(V147:X147)/AVERAGE('Presenti equivalenti serviti'!V147:X147)/0.365</f>
        <v>151.67548839529465</v>
      </c>
      <c r="AG147" s="35">
        <f>AC147/'Presenti equivalenti serviti'!AC147/0.365</f>
        <v>149.21965463724882</v>
      </c>
      <c r="AH147" s="32">
        <f>AVERAGE(I147:K147)/AVERAGE(Residenti!E147:G147)/0.365/AVERAGE('%serviti'!E147:G147)</f>
        <v>311.74513708406022</v>
      </c>
      <c r="AI147" s="32">
        <f>AVERAGE(N147:P147)/AVERAGE(Residenti!N147:P147)/0.365/AVERAGE('%serviti'!N147:P147)</f>
        <v>297.61277266770753</v>
      </c>
      <c r="AJ147" s="32">
        <f>AVERAGE(V147:X147)/AVERAGE(Residenti!V147:X147)/0.365/AVERAGE('%serviti'!V147:X147)</f>
        <v>191.49987350183432</v>
      </c>
      <c r="AK147" s="35">
        <f>AVERAGE(AC147)/AVERAGE(Residenti!AC147)/0.365/AVERAGE('%serviti'!AC147)</f>
        <v>203.08364253833656</v>
      </c>
    </row>
    <row r="148" spans="1:37" x14ac:dyDescent="0.2">
      <c r="A148" s="2" t="s">
        <v>150</v>
      </c>
      <c r="B148" s="2" t="str">
        <f t="shared" si="9"/>
        <v>36</v>
      </c>
      <c r="C148" s="2">
        <v>36001</v>
      </c>
      <c r="D148" s="2" t="s">
        <v>151</v>
      </c>
      <c r="E148" s="14">
        <v>241.364</v>
      </c>
      <c r="F148" s="14">
        <v>242.20500000000001</v>
      </c>
      <c r="G148" s="14">
        <v>238.994</v>
      </c>
      <c r="H148" s="14">
        <v>232.65299999999999</v>
      </c>
      <c r="I148" s="14">
        <v>253.20500000000001</v>
      </c>
      <c r="J148" s="14">
        <v>263.03800000000001</v>
      </c>
      <c r="K148" s="14">
        <v>252.61500000000001</v>
      </c>
      <c r="L148" s="14">
        <v>241.95500000000001</v>
      </c>
      <c r="M148" s="14">
        <v>257.32100000000003</v>
      </c>
      <c r="N148" s="14">
        <v>243.03700000000001</v>
      </c>
      <c r="O148" s="14">
        <v>261.96469405238014</v>
      </c>
      <c r="P148" s="14">
        <v>240.69266636534149</v>
      </c>
      <c r="Q148" s="14">
        <v>243.95633318267076</v>
      </c>
      <c r="R148" s="14">
        <v>247.22</v>
      </c>
      <c r="S148" s="14">
        <v>252.00899999999999</v>
      </c>
      <c r="T148" s="14">
        <v>264.41300000000001</v>
      </c>
      <c r="U148" s="14">
        <v>257.78847776705004</v>
      </c>
      <c r="V148" s="14">
        <v>236.45</v>
      </c>
      <c r="W148" s="14">
        <v>243.87548153602359</v>
      </c>
      <c r="X148" s="14">
        <v>236.44399999999999</v>
      </c>
      <c r="Y148" s="15">
        <v>240.10599999999999</v>
      </c>
      <c r="Z148" s="15">
        <v>239.83422944633432</v>
      </c>
      <c r="AA148" s="15">
        <v>242.67492427209172</v>
      </c>
      <c r="AB148" s="15">
        <v>247.25282684734844</v>
      </c>
      <c r="AC148" s="15">
        <v>250.96397329604699</v>
      </c>
      <c r="AD148" s="32">
        <f>AVERAGE(E148:G148)/AVERAGE('Presenti equivalenti serviti'!E148:G148)/0.365</f>
        <v>204.21724665107959</v>
      </c>
      <c r="AE148" s="32">
        <f>AVERAGE(N148:P148)/AVERAGE('Presenti equivalenti serviti'!N148:P148)/0.365</f>
        <v>166.93472196518786</v>
      </c>
      <c r="AF148" s="32">
        <f>AVERAGE(V148:X148)/AVERAGE('Presenti equivalenti serviti'!V148:X148)/0.365</f>
        <v>154.25205428877237</v>
      </c>
      <c r="AG148" s="35">
        <f>AC148/'Presenti equivalenti serviti'!AC148/0.365</f>
        <v>149.15442907052542</v>
      </c>
      <c r="AH148" s="32">
        <f>AVERAGE(I148:K148)/AVERAGE(Residenti!E148:G148)/0.365/AVERAGE('%serviti'!E148:G148)</f>
        <v>218.07988935265985</v>
      </c>
      <c r="AI148" s="32">
        <f>AVERAGE(N148:P148)/AVERAGE(Residenti!N148:P148)/0.365/AVERAGE('%serviti'!N148:P148)</f>
        <v>167.61082744924281</v>
      </c>
      <c r="AJ148" s="32">
        <f>AVERAGE(V148:X148)/AVERAGE(Residenti!V148:X148)/0.365/AVERAGE('%serviti'!V148:X148)</f>
        <v>155.10195854661794</v>
      </c>
      <c r="AK148" s="35">
        <f>AVERAGE(AC148)/AVERAGE(Residenti!AC148)/0.365/AVERAGE('%serviti'!AC148)</f>
        <v>150.18184163174661</v>
      </c>
    </row>
    <row r="149" spans="1:37" x14ac:dyDescent="0.2">
      <c r="A149" s="2" t="s">
        <v>150</v>
      </c>
      <c r="B149" s="2" t="str">
        <f t="shared" si="9"/>
        <v>36</v>
      </c>
      <c r="C149" s="2">
        <v>36002</v>
      </c>
      <c r="D149" s="2" t="s">
        <v>152</v>
      </c>
      <c r="E149" s="14">
        <v>540.34100000000001</v>
      </c>
      <c r="F149" s="14">
        <v>618.77700000000004</v>
      </c>
      <c r="G149" s="14">
        <v>617.56200000000001</v>
      </c>
      <c r="H149" s="14">
        <v>646.80899999999997</v>
      </c>
      <c r="I149" s="14">
        <v>652.24800000000005</v>
      </c>
      <c r="J149" s="14">
        <v>591.38400000000001</v>
      </c>
      <c r="K149" s="14">
        <v>646.22500000000002</v>
      </c>
      <c r="L149" s="14">
        <v>647.40899999999999</v>
      </c>
      <c r="M149" s="14">
        <v>671.72199999999998</v>
      </c>
      <c r="N149" s="14">
        <v>663.80899999999997</v>
      </c>
      <c r="O149" s="14">
        <v>655.86813702017923</v>
      </c>
      <c r="P149" s="14">
        <v>651.59502236187177</v>
      </c>
      <c r="Q149" s="14">
        <v>668.42751118093588</v>
      </c>
      <c r="R149" s="14">
        <v>685.26</v>
      </c>
      <c r="S149" s="14">
        <v>676.40099999999995</v>
      </c>
      <c r="T149" s="14">
        <v>668.88900000000001</v>
      </c>
      <c r="U149" s="14">
        <v>655.4762371159884</v>
      </c>
      <c r="V149" s="14">
        <v>628.58000000000004</v>
      </c>
      <c r="W149" s="14">
        <v>646.83333519049302</v>
      </c>
      <c r="X149" s="14">
        <v>626.37800000000004</v>
      </c>
      <c r="Y149" s="15">
        <v>658.42899999999997</v>
      </c>
      <c r="Z149" s="15">
        <v>640.55106607827429</v>
      </c>
      <c r="AA149" s="15">
        <v>637.83986111530328</v>
      </c>
      <c r="AB149" s="15">
        <v>638.12229825581778</v>
      </c>
      <c r="AC149" s="15">
        <v>639.22231485311374</v>
      </c>
      <c r="AD149" s="32">
        <f>AVERAGE(E149:G149)/AVERAGE('Presenti equivalenti serviti'!E149:G149)/0.365</f>
        <v>220.5488924229499</v>
      </c>
      <c r="AE149" s="32">
        <f>AVERAGE(N149:P149)/AVERAGE('Presenti equivalenti serviti'!N149:P149)/0.365</f>
        <v>189.12079048215315</v>
      </c>
      <c r="AF149" s="32">
        <f>AVERAGE(V149:X149)/AVERAGE('Presenti equivalenti serviti'!V149:X149)/0.365</f>
        <v>170.63396497975404</v>
      </c>
      <c r="AG149" s="35">
        <f>AC149/'Presenti equivalenti serviti'!AC149/0.365</f>
        <v>166.59498880141396</v>
      </c>
      <c r="AH149" s="32">
        <f>AVERAGE(I149:K149)/AVERAGE(Residenti!E149:G149)/0.365/AVERAGE('%serviti'!E149:G149)</f>
        <v>234.73189466721735</v>
      </c>
      <c r="AI149" s="32">
        <f>AVERAGE(N149:P149)/AVERAGE(Residenti!N149:P149)/0.365/AVERAGE('%serviti'!N149:P149)</f>
        <v>189.23968370975169</v>
      </c>
      <c r="AJ149" s="32">
        <f>AVERAGE(V149:X149)/AVERAGE(Residenti!V149:X149)/0.365/AVERAGE('%serviti'!V149:X149)</f>
        <v>171.21126322202429</v>
      </c>
      <c r="AK149" s="35">
        <f>AVERAGE(AC149)/AVERAGE(Residenti!AC149)/0.365/AVERAGE('%serviti'!AC149)</f>
        <v>168.09257365998752</v>
      </c>
    </row>
    <row r="150" spans="1:37" x14ac:dyDescent="0.2">
      <c r="A150" s="2" t="s">
        <v>150</v>
      </c>
      <c r="B150" s="2" t="str">
        <f t="shared" si="9"/>
        <v>36</v>
      </c>
      <c r="C150" s="2">
        <v>36003</v>
      </c>
      <c r="D150" s="2" t="s">
        <v>153</v>
      </c>
      <c r="E150" s="14">
        <v>714.78899999999999</v>
      </c>
      <c r="F150" s="14">
        <v>773.39</v>
      </c>
      <c r="G150" s="14">
        <v>745.36900000000003</v>
      </c>
      <c r="H150" s="14">
        <v>720.13</v>
      </c>
      <c r="I150" s="14">
        <v>781.06700000000001</v>
      </c>
      <c r="J150" s="14">
        <v>760.05399999999997</v>
      </c>
      <c r="K150" s="14">
        <v>814.48800000000006</v>
      </c>
      <c r="L150" s="14">
        <v>790.06899999999996</v>
      </c>
      <c r="M150" s="14">
        <v>822.673</v>
      </c>
      <c r="N150" s="14">
        <v>753.13699999999994</v>
      </c>
      <c r="O150" s="14">
        <v>750.72994396177262</v>
      </c>
      <c r="P150" s="14">
        <v>751.89013899215661</v>
      </c>
      <c r="Q150" s="14">
        <v>783.43506949607831</v>
      </c>
      <c r="R150" s="14">
        <v>814.98</v>
      </c>
      <c r="S150" s="14">
        <v>784.84500000000003</v>
      </c>
      <c r="T150" s="14">
        <v>687.71299999999997</v>
      </c>
      <c r="U150" s="14">
        <v>706.03239010483583</v>
      </c>
      <c r="V150" s="14">
        <v>716.149</v>
      </c>
      <c r="W150" s="14">
        <v>736.27039776504466</v>
      </c>
      <c r="X150" s="14">
        <v>769.94100000000003</v>
      </c>
      <c r="Y150" s="15">
        <v>734.23900000000003</v>
      </c>
      <c r="Z150" s="15">
        <v>736.75169894158637</v>
      </c>
      <c r="AA150" s="15">
        <v>737.70528217253582</v>
      </c>
      <c r="AB150" s="15">
        <v>748.78862507569249</v>
      </c>
      <c r="AC150" s="15">
        <v>755.07111019142542</v>
      </c>
      <c r="AD150" s="32">
        <f>AVERAGE(E150:G150)/AVERAGE('Presenti equivalenti serviti'!E150:G150)/0.365</f>
        <v>270.32443784596722</v>
      </c>
      <c r="AE150" s="32">
        <f>AVERAGE(N150:P150)/AVERAGE('Presenti equivalenti serviti'!N150:P150)/0.365</f>
        <v>243.2290708311431</v>
      </c>
      <c r="AF150" s="32">
        <f>AVERAGE(V150:X150)/AVERAGE('Presenti equivalenti serviti'!V150:X150)/0.365</f>
        <v>229.63291199360506</v>
      </c>
      <c r="AG150" s="35">
        <f>AC150/'Presenti equivalenti serviti'!AC150/0.365</f>
        <v>219.63144538395707</v>
      </c>
      <c r="AH150" s="32">
        <f>AVERAGE(I150:K150)/AVERAGE(Residenti!E150:G150)/0.365/AVERAGE('%serviti'!E150:G150)</f>
        <v>288.7066176442641</v>
      </c>
      <c r="AI150" s="32">
        <f>AVERAGE(N150:P150)/AVERAGE(Residenti!N150:P150)/0.365/AVERAGE('%serviti'!N150:P150)</f>
        <v>247.17584391824144</v>
      </c>
      <c r="AJ150" s="32">
        <f>AVERAGE(V150:X150)/AVERAGE(Residenti!V150:X150)/0.365/AVERAGE('%serviti'!V150:X150)</f>
        <v>233.77671867609163</v>
      </c>
      <c r="AK150" s="35">
        <f>AVERAGE(AC150)/AVERAGE(Residenti!AC150)/0.365/AVERAGE('%serviti'!AC150)</f>
        <v>226.33297461503784</v>
      </c>
    </row>
    <row r="151" spans="1:37" x14ac:dyDescent="0.2">
      <c r="A151" s="2" t="s">
        <v>150</v>
      </c>
      <c r="B151" s="2" t="str">
        <f t="shared" si="9"/>
        <v>36</v>
      </c>
      <c r="C151" s="2">
        <v>36004</v>
      </c>
      <c r="D151" s="2" t="s">
        <v>154</v>
      </c>
      <c r="E151" s="14">
        <v>202.15199999999999</v>
      </c>
      <c r="F151" s="14">
        <v>220.75399999999999</v>
      </c>
      <c r="G151" s="14">
        <v>215.93</v>
      </c>
      <c r="H151" s="14">
        <v>205.54</v>
      </c>
      <c r="I151" s="14">
        <v>201.63900000000001</v>
      </c>
      <c r="J151" s="14">
        <v>213.15</v>
      </c>
      <c r="K151" s="14">
        <v>201.922</v>
      </c>
      <c r="L151" s="14">
        <v>196.946</v>
      </c>
      <c r="M151" s="14">
        <v>197.06899999999999</v>
      </c>
      <c r="N151" s="14">
        <v>209.90799999999999</v>
      </c>
      <c r="O151" s="14">
        <v>186.41898477223475</v>
      </c>
      <c r="P151" s="14">
        <v>193.64814476605636</v>
      </c>
      <c r="Q151" s="14">
        <v>194.11407238302817</v>
      </c>
      <c r="R151" s="14">
        <v>194.58</v>
      </c>
      <c r="S151" s="14">
        <v>187.465</v>
      </c>
      <c r="T151" s="14">
        <v>194.26</v>
      </c>
      <c r="U151" s="14">
        <v>194.25957262865006</v>
      </c>
      <c r="V151" s="14">
        <v>192.131</v>
      </c>
      <c r="W151" s="14">
        <v>193.07974605828016</v>
      </c>
      <c r="X151" s="14">
        <v>211.898</v>
      </c>
      <c r="Y151" s="15">
        <v>214.07499999999999</v>
      </c>
      <c r="Z151" s="15">
        <v>209.42007835113898</v>
      </c>
      <c r="AA151" s="15">
        <v>209.17996242047943</v>
      </c>
      <c r="AB151" s="15">
        <v>205.67529406316953</v>
      </c>
      <c r="AC151" s="15">
        <v>205.43889509738079</v>
      </c>
      <c r="AD151" s="32">
        <f>AVERAGE(E151:G151)/AVERAGE('Presenti equivalenti serviti'!E151:G151)/0.365</f>
        <v>193.16980219363498</v>
      </c>
      <c r="AE151" s="32">
        <f>AVERAGE(N151:P151)/AVERAGE('Presenti equivalenti serviti'!N151:P151)/0.365</f>
        <v>167.36757240115912</v>
      </c>
      <c r="AF151" s="32">
        <f>AVERAGE(V151:X151)/AVERAGE('Presenti equivalenti serviti'!V151:X151)/0.365</f>
        <v>171.5037653857238</v>
      </c>
      <c r="AG151" s="35">
        <f>AC151/'Presenti equivalenti serviti'!AC151/0.365</f>
        <v>178.01143973410575</v>
      </c>
      <c r="AH151" s="32">
        <f>AVERAGE(I151:K151)/AVERAGE(Residenti!E151:G151)/0.365/AVERAGE('%serviti'!E151:G151)</f>
        <v>187.46789472283331</v>
      </c>
      <c r="AI151" s="32">
        <f>AVERAGE(N151:P151)/AVERAGE(Residenti!N151:P151)/0.365/AVERAGE('%serviti'!N151:P151)</f>
        <v>168.55719313734036</v>
      </c>
      <c r="AJ151" s="32">
        <f>AVERAGE(V151:X151)/AVERAGE(Residenti!V151:X151)/0.365/AVERAGE('%serviti'!V151:X151)</f>
        <v>172.07007291780857</v>
      </c>
      <c r="AK151" s="35">
        <f>AVERAGE(AC151)/AVERAGE(Residenti!AC151)/0.365/AVERAGE('%serviti'!AC151)</f>
        <v>178.97436098957783</v>
      </c>
    </row>
    <row r="152" spans="1:37" x14ac:dyDescent="0.2">
      <c r="A152" s="2" t="s">
        <v>150</v>
      </c>
      <c r="B152" s="2" t="str">
        <f t="shared" si="9"/>
        <v>36</v>
      </c>
      <c r="C152" s="2">
        <v>36005</v>
      </c>
      <c r="D152" s="2" t="s">
        <v>155</v>
      </c>
      <c r="E152" s="14">
        <v>6341.6229999999996</v>
      </c>
      <c r="F152" s="14">
        <v>6544.558</v>
      </c>
      <c r="G152" s="14">
        <v>6535.4279999999999</v>
      </c>
      <c r="H152" s="14">
        <v>6246.8459999999995</v>
      </c>
      <c r="I152" s="14">
        <v>6568.91</v>
      </c>
      <c r="J152" s="14">
        <v>6269.22</v>
      </c>
      <c r="K152" s="14">
        <v>5795.5659999999998</v>
      </c>
      <c r="L152" s="14">
        <v>5709.0129999999999</v>
      </c>
      <c r="M152" s="14">
        <v>5547.3540000000003</v>
      </c>
      <c r="N152" s="14">
        <v>5339.4250000000002</v>
      </c>
      <c r="O152" s="14">
        <v>5426.0779486938663</v>
      </c>
      <c r="P152" s="14">
        <v>5194.2093445666578</v>
      </c>
      <c r="Q152" s="14">
        <v>5103.6146722833291</v>
      </c>
      <c r="R152" s="14">
        <v>5013.0200000000004</v>
      </c>
      <c r="S152" s="14">
        <v>5090.7820000000002</v>
      </c>
      <c r="T152" s="14">
        <v>5042.0039999999999</v>
      </c>
      <c r="U152" s="14">
        <v>5184.2204192672889</v>
      </c>
      <c r="V152" s="14">
        <v>5212.6469999999999</v>
      </c>
      <c r="W152" s="14">
        <v>5206.3680562480458</v>
      </c>
      <c r="X152" s="14">
        <v>5056.3040000000001</v>
      </c>
      <c r="Y152" s="15">
        <v>5097.9629999999997</v>
      </c>
      <c r="Z152" s="15">
        <v>5162.4444795559884</v>
      </c>
      <c r="AA152" s="15">
        <v>5232.1903052921043</v>
      </c>
      <c r="AB152" s="15">
        <v>5335.397129433286</v>
      </c>
      <c r="AC152" s="15">
        <v>5430.2794488131676</v>
      </c>
      <c r="AD152" s="32">
        <f>AVERAGE(E152:G152)/AVERAGE('Presenti equivalenti serviti'!E152:G152)/0.365</f>
        <v>291.90760355400289</v>
      </c>
      <c r="AE152" s="32">
        <f>AVERAGE(N152:P152)/AVERAGE('Presenti equivalenti serviti'!N152:P152)/0.365</f>
        <v>216.95867481831442</v>
      </c>
      <c r="AF152" s="32">
        <f>AVERAGE(V152:X152)/AVERAGE('Presenti equivalenti serviti'!V152:X152)/0.365</f>
        <v>200.01088104077689</v>
      </c>
      <c r="AG152" s="35">
        <f>AC152/'Presenti equivalenti serviti'!AC152/0.365</f>
        <v>188.76021603375059</v>
      </c>
      <c r="AH152" s="32">
        <f>AVERAGE(I152:K152)/AVERAGE(Residenti!E152:G152)/0.365/AVERAGE('%serviti'!E152:G152)</f>
        <v>280.67141985426133</v>
      </c>
      <c r="AI152" s="32">
        <f>AVERAGE(N152:P152)/AVERAGE(Residenti!N152:P152)/0.365/AVERAGE('%serviti'!N152:P152)</f>
        <v>217.76045611138574</v>
      </c>
      <c r="AJ152" s="32">
        <f>AVERAGE(V152:X152)/AVERAGE(Residenti!V152:X152)/0.365/AVERAGE('%serviti'!V152:X152)</f>
        <v>200.8599536668498</v>
      </c>
      <c r="AK152" s="35">
        <f>AVERAGE(AC152)/AVERAGE(Residenti!AC152)/0.365/AVERAGE('%serviti'!AC152)</f>
        <v>190.04356138209241</v>
      </c>
    </row>
    <row r="153" spans="1:37" x14ac:dyDescent="0.2">
      <c r="A153" s="2" t="s">
        <v>156</v>
      </c>
      <c r="B153" s="2" t="str">
        <f t="shared" si="9"/>
        <v>36</v>
      </c>
      <c r="C153" s="2">
        <v>36006</v>
      </c>
      <c r="D153" s="2" t="s">
        <v>157</v>
      </c>
      <c r="E153" s="14">
        <v>1774.9532111059277</v>
      </c>
      <c r="F153" s="14">
        <v>1822.0522185254842</v>
      </c>
      <c r="G153" s="14">
        <v>1869.1512259450258</v>
      </c>
      <c r="H153" s="14">
        <v>1822.2</v>
      </c>
      <c r="I153" s="14">
        <v>2016.75</v>
      </c>
      <c r="J153" s="14">
        <v>2039.8389999999999</v>
      </c>
      <c r="K153" s="14">
        <v>2050.5611742424244</v>
      </c>
      <c r="L153" s="14">
        <v>2199.2098778870659</v>
      </c>
      <c r="M153" s="14">
        <v>1894.0010084408382</v>
      </c>
      <c r="N153" s="14">
        <v>1791.0562770513664</v>
      </c>
      <c r="O153" s="14">
        <v>1987.1199188073181</v>
      </c>
      <c r="P153" s="14">
        <v>1878.4661895806662</v>
      </c>
      <c r="Q153" s="14">
        <v>2015.5365862402734</v>
      </c>
      <c r="R153" s="14">
        <v>1901.1498213113393</v>
      </c>
      <c r="S153" s="14">
        <v>1860.183</v>
      </c>
      <c r="T153" s="14">
        <v>1770.7190000000001</v>
      </c>
      <c r="U153" s="14">
        <v>1811.5713702003604</v>
      </c>
      <c r="V153" s="14">
        <v>1781.0838014123606</v>
      </c>
      <c r="W153" s="14">
        <v>1806.4301379034671</v>
      </c>
      <c r="X153" s="14">
        <v>1796.4712489278741</v>
      </c>
      <c r="Y153" s="15">
        <v>1822.5090690000004</v>
      </c>
      <c r="Z153" s="15">
        <v>1821.3272702602849</v>
      </c>
      <c r="AA153" s="15">
        <v>1854.8873568339698</v>
      </c>
      <c r="AB153" s="15">
        <v>1897.9587195287002</v>
      </c>
      <c r="AC153" s="15">
        <v>1946.8517627088536</v>
      </c>
      <c r="AD153" s="32">
        <f>AVERAGE(E153:G153)/AVERAGE('Presenti equivalenti serviti'!E153:G153)/0.365</f>
        <v>230.51519688041634</v>
      </c>
      <c r="AE153" s="32">
        <f>AVERAGE(N153:P153)/AVERAGE('Presenti equivalenti serviti'!N153:P153)/0.365</f>
        <v>179.33420442449977</v>
      </c>
      <c r="AF153" s="32">
        <f>AVERAGE(V153:X153)/AVERAGE('Presenti equivalenti serviti'!V153:X153)/0.365</f>
        <v>156.46766846979051</v>
      </c>
      <c r="AG153" s="35">
        <f>AC153/'Presenti equivalenti serviti'!AC153/0.365</f>
        <v>153.97203857204454</v>
      </c>
      <c r="AH153" s="32">
        <f>AVERAGE(I153:K153)/AVERAGE(Residenti!E153:G153)/0.365/AVERAGE('%serviti'!E153:G153)</f>
        <v>258.64770051227987</v>
      </c>
      <c r="AI153" s="32">
        <f>AVERAGE(N153:P153)/AVERAGE(Residenti!N153:P153)/0.365/AVERAGE('%serviti'!N153:P153)</f>
        <v>180.30541270170579</v>
      </c>
      <c r="AJ153" s="32">
        <f>AVERAGE(V153:X153)/AVERAGE(Residenti!V153:X153)/0.365/AVERAGE('%serviti'!V153:X153)</f>
        <v>156.95903489125166</v>
      </c>
      <c r="AK153" s="35">
        <f>AVERAGE(AC153)/AVERAGE(Residenti!AC153)/0.365/AVERAGE('%serviti'!AC153)</f>
        <v>154.4355943791148</v>
      </c>
    </row>
    <row r="154" spans="1:37" x14ac:dyDescent="0.2">
      <c r="A154" s="2" t="s">
        <v>156</v>
      </c>
      <c r="B154" s="2" t="str">
        <f t="shared" si="9"/>
        <v>36</v>
      </c>
      <c r="C154" s="2">
        <v>36007</v>
      </c>
      <c r="D154" s="2" t="s">
        <v>158</v>
      </c>
      <c r="E154" s="14">
        <v>851.02717690936106</v>
      </c>
      <c r="F154" s="14">
        <v>865.41043078780547</v>
      </c>
      <c r="G154" s="14">
        <v>879.79368466625363</v>
      </c>
      <c r="H154" s="14">
        <v>890.8</v>
      </c>
      <c r="I154" s="14">
        <v>909.84799999999996</v>
      </c>
      <c r="J154" s="14">
        <v>932.58399999999995</v>
      </c>
      <c r="K154" s="14">
        <v>930.03594660194176</v>
      </c>
      <c r="L154" s="14">
        <v>984.69722792309574</v>
      </c>
      <c r="M154" s="14">
        <v>1035.2328050272531</v>
      </c>
      <c r="N154" s="14">
        <v>1004.2428541902691</v>
      </c>
      <c r="O154" s="14">
        <v>1132.0044648976414</v>
      </c>
      <c r="P154" s="14">
        <v>1156.9861489306068</v>
      </c>
      <c r="Q154" s="14">
        <v>1210.5817743911234</v>
      </c>
      <c r="R154" s="14">
        <v>1196.5873131949249</v>
      </c>
      <c r="S154" s="14">
        <v>1081.308</v>
      </c>
      <c r="T154" s="14">
        <v>1040.7860000000001</v>
      </c>
      <c r="U154" s="14">
        <v>1073.1706847536605</v>
      </c>
      <c r="V154" s="14">
        <v>1057.3114536982814</v>
      </c>
      <c r="W154" s="14">
        <v>1053.1924862384844</v>
      </c>
      <c r="X154" s="14">
        <v>1018.0811165214632</v>
      </c>
      <c r="Y154" s="15">
        <v>1044.9592660000001</v>
      </c>
      <c r="Z154" s="15">
        <v>1038.257242717759</v>
      </c>
      <c r="AA154" s="15">
        <v>1059.6911210740304</v>
      </c>
      <c r="AB154" s="15">
        <v>1092.4259654882317</v>
      </c>
      <c r="AC154" s="15">
        <v>1124.3307872049249</v>
      </c>
      <c r="AD154" s="32">
        <f>AVERAGE(E154:G154)/AVERAGE('Presenti equivalenti serviti'!E154:G154)/0.365</f>
        <v>218.00771072130811</v>
      </c>
      <c r="AE154" s="32">
        <f>AVERAGE(N154:P154)/AVERAGE('Presenti equivalenti serviti'!N154:P154)/0.365</f>
        <v>227.81010633748312</v>
      </c>
      <c r="AF154" s="32">
        <f>AVERAGE(V154:X154)/AVERAGE('Presenti equivalenti serviti'!V154:X154)/0.365</f>
        <v>198.85082551332872</v>
      </c>
      <c r="AG154" s="35">
        <f>AC154/'Presenti equivalenti serviti'!AC154/0.365</f>
        <v>187.00120886677934</v>
      </c>
      <c r="AH154" s="32">
        <f>AVERAGE(I154:K154)/AVERAGE(Residenti!E154:G154)/0.365/AVERAGE('%serviti'!E154:G154)</f>
        <v>232.96783534226697</v>
      </c>
      <c r="AI154" s="32">
        <f>AVERAGE(N154:P154)/AVERAGE(Residenti!N154:P154)/0.365/AVERAGE('%serviti'!N154:P154)</f>
        <v>227.99477754457973</v>
      </c>
      <c r="AJ154" s="32">
        <f>AVERAGE(V154:X154)/AVERAGE(Residenti!V154:X154)/0.365/AVERAGE('%serviti'!V154:X154)</f>
        <v>199.10540229854183</v>
      </c>
      <c r="AK154" s="35">
        <f>AVERAGE(AC154)/AVERAGE(Residenti!AC154)/0.365/AVERAGE('%serviti'!AC154)</f>
        <v>187.40787892243313</v>
      </c>
    </row>
    <row r="155" spans="1:37" x14ac:dyDescent="0.2">
      <c r="A155" s="2" t="s">
        <v>156</v>
      </c>
      <c r="B155" s="2" t="str">
        <f t="shared" si="9"/>
        <v>36</v>
      </c>
      <c r="C155" s="2">
        <v>36008</v>
      </c>
      <c r="D155" s="2" t="s">
        <v>159</v>
      </c>
      <c r="E155" s="14">
        <v>640.14810828931252</v>
      </c>
      <c r="F155" s="14">
        <v>647.46318894754722</v>
      </c>
      <c r="G155" s="14">
        <v>654.77826960578193</v>
      </c>
      <c r="H155" s="14">
        <v>673.11400000000003</v>
      </c>
      <c r="I155" s="14">
        <v>675.577</v>
      </c>
      <c r="J155" s="14">
        <v>675.46799999999996</v>
      </c>
      <c r="K155" s="14">
        <v>673.62283197831982</v>
      </c>
      <c r="L155" s="14">
        <v>680.85677602578482</v>
      </c>
      <c r="M155" s="14">
        <v>720.49250414384574</v>
      </c>
      <c r="N155" s="14">
        <v>686.19810083520099</v>
      </c>
      <c r="O155" s="14">
        <v>748.16730095089872</v>
      </c>
      <c r="P155" s="14">
        <v>743.62427826124588</v>
      </c>
      <c r="Q155" s="14">
        <v>767.38673564107785</v>
      </c>
      <c r="R155" s="14">
        <v>767.46221650627126</v>
      </c>
      <c r="S155" s="14">
        <v>722.07799999999997</v>
      </c>
      <c r="T155" s="14">
        <v>686.19399999999996</v>
      </c>
      <c r="U155" s="14">
        <v>704.47360413014405</v>
      </c>
      <c r="V155" s="14">
        <v>735.20875201255808</v>
      </c>
      <c r="W155" s="14">
        <v>738.94727194011728</v>
      </c>
      <c r="X155" s="14">
        <v>695.01426484025251</v>
      </c>
      <c r="Y155" s="15">
        <v>719.99910100673173</v>
      </c>
      <c r="Z155" s="15">
        <v>719.39695943506979</v>
      </c>
      <c r="AA155" s="15">
        <v>723.35713361578667</v>
      </c>
      <c r="AB155" s="15">
        <v>731.39492119997362</v>
      </c>
      <c r="AC155" s="15">
        <v>737.92816440062677</v>
      </c>
      <c r="AD155" s="32">
        <f>AVERAGE(E155:G155)/AVERAGE('Presenti equivalenti serviti'!E155:G155)/0.365</f>
        <v>193.89340514277941</v>
      </c>
      <c r="AE155" s="32">
        <f>AVERAGE(N155:P155)/AVERAGE('Presenti equivalenti serviti'!N155:P155)/0.365</f>
        <v>186.47075143419158</v>
      </c>
      <c r="AF155" s="32">
        <f>AVERAGE(V155:X155)/AVERAGE('Presenti equivalenti serviti'!V155:X155)/0.365</f>
        <v>179.2443058977654</v>
      </c>
      <c r="AG155" s="35">
        <f>AC155/'Presenti equivalenti serviti'!AC155/0.365</f>
        <v>173.22907731382981</v>
      </c>
      <c r="AH155" s="32">
        <f>AVERAGE(I155:K155)/AVERAGE(Residenti!E155:G155)/0.365/AVERAGE('%serviti'!E155:G155)</f>
        <v>203.738611297186</v>
      </c>
      <c r="AI155" s="32">
        <f>AVERAGE(N155:P155)/AVERAGE(Residenti!N155:P155)/0.365/AVERAGE('%serviti'!N155:P155)</f>
        <v>188.31687907815819</v>
      </c>
      <c r="AJ155" s="32">
        <f>AVERAGE(V155:X155)/AVERAGE(Residenti!V155:X155)/0.365/AVERAGE('%serviti'!V155:X155)</f>
        <v>181.05829285982222</v>
      </c>
      <c r="AK155" s="35">
        <f>AVERAGE(AC155)/AVERAGE(Residenti!AC155)/0.365/AVERAGE('%serviti'!AC155)</f>
        <v>176.31613778471635</v>
      </c>
    </row>
    <row r="156" spans="1:37" x14ac:dyDescent="0.2">
      <c r="A156" s="2" t="s">
        <v>150</v>
      </c>
      <c r="B156" s="2" t="str">
        <f t="shared" si="9"/>
        <v>36</v>
      </c>
      <c r="C156" s="2">
        <v>36009</v>
      </c>
      <c r="D156" s="2" t="s">
        <v>160</v>
      </c>
      <c r="E156" s="14">
        <v>406.49799999999999</v>
      </c>
      <c r="F156" s="14">
        <v>422.52</v>
      </c>
      <c r="G156" s="14">
        <v>421.02100000000002</v>
      </c>
      <c r="H156" s="14">
        <v>418.41800000000001</v>
      </c>
      <c r="I156" s="14">
        <v>421.97399999999999</v>
      </c>
      <c r="J156" s="14">
        <v>443.21699999999998</v>
      </c>
      <c r="K156" s="14">
        <v>444.48899999999998</v>
      </c>
      <c r="L156" s="14">
        <v>439.73599999999999</v>
      </c>
      <c r="M156" s="14">
        <v>447.30099999999999</v>
      </c>
      <c r="N156" s="14">
        <v>444.46899999999999</v>
      </c>
      <c r="O156" s="14">
        <v>449.53173805695451</v>
      </c>
      <c r="P156" s="14">
        <v>442.38931159501232</v>
      </c>
      <c r="Q156" s="14">
        <v>432.69465579750619</v>
      </c>
      <c r="R156" s="14">
        <v>423</v>
      </c>
      <c r="S156" s="14">
        <v>406.26</v>
      </c>
      <c r="T156" s="14">
        <v>410.43299999999999</v>
      </c>
      <c r="U156" s="14">
        <v>410.73467014345556</v>
      </c>
      <c r="V156" s="14">
        <v>416.19499999999999</v>
      </c>
      <c r="W156" s="14">
        <v>428.02900610024079</v>
      </c>
      <c r="X156" s="14">
        <v>424.65499999999997</v>
      </c>
      <c r="Y156" s="15">
        <v>431.58100000000002</v>
      </c>
      <c r="Z156" s="15">
        <v>429.21651526383846</v>
      </c>
      <c r="AA156" s="15">
        <v>424.80065213692768</v>
      </c>
      <c r="AB156" s="15">
        <v>416.05665902484623</v>
      </c>
      <c r="AC156" s="15">
        <v>412.11433911414633</v>
      </c>
      <c r="AD156" s="32">
        <f>AVERAGE(E156:G156)/AVERAGE('Presenti equivalenti serviti'!E156:G156)/0.365</f>
        <v>171.09224424704919</v>
      </c>
      <c r="AE156" s="32">
        <f>AVERAGE(N156:P156)/AVERAGE('Presenti equivalenti serviti'!N156:P156)/0.365</f>
        <v>168.04937620070928</v>
      </c>
      <c r="AF156" s="32">
        <f>AVERAGE(V156:X156)/AVERAGE('Presenti equivalenti serviti'!V156:X156)/0.365</f>
        <v>166.44759500695997</v>
      </c>
      <c r="AG156" s="35">
        <f>AC156/'Presenti equivalenti serviti'!AC156/0.365</f>
        <v>169.12863680027331</v>
      </c>
      <c r="AH156" s="32">
        <f>AVERAGE(I156:K156)/AVERAGE(Residenti!E156:G156)/0.365/AVERAGE('%serviti'!E156:G156)</f>
        <v>179.56451131031733</v>
      </c>
      <c r="AI156" s="32">
        <f>AVERAGE(N156:P156)/AVERAGE(Residenti!N156:P156)/0.365/AVERAGE('%serviti'!N156:P156)</f>
        <v>168.42962852427939</v>
      </c>
      <c r="AJ156" s="32">
        <f>AVERAGE(V156:X156)/AVERAGE(Residenti!V156:X156)/0.365/AVERAGE('%serviti'!V156:X156)</f>
        <v>166.74136245761679</v>
      </c>
      <c r="AK156" s="35">
        <f>AVERAGE(AC156)/AVERAGE(Residenti!AC156)/0.365/AVERAGE('%serviti'!AC156)</f>
        <v>169.50503555075795</v>
      </c>
    </row>
    <row r="157" spans="1:37" x14ac:dyDescent="0.2">
      <c r="A157" s="2" t="s">
        <v>150</v>
      </c>
      <c r="B157" s="2" t="str">
        <f t="shared" si="9"/>
        <v>36</v>
      </c>
      <c r="C157" s="2">
        <v>36010</v>
      </c>
      <c r="D157" s="2" t="s">
        <v>161</v>
      </c>
      <c r="E157" s="14">
        <v>527.30600000000004</v>
      </c>
      <c r="F157" s="14">
        <v>536.09500000000003</v>
      </c>
      <c r="G157" s="14">
        <v>541.846</v>
      </c>
      <c r="H157" s="14">
        <v>558.721</v>
      </c>
      <c r="I157" s="14">
        <v>561.80700000000002</v>
      </c>
      <c r="J157" s="14">
        <v>580.50199999999995</v>
      </c>
      <c r="K157" s="14">
        <v>580.51300000000003</v>
      </c>
      <c r="L157" s="14">
        <v>565.02099999999996</v>
      </c>
      <c r="M157" s="14">
        <v>545.83000000000004</v>
      </c>
      <c r="N157" s="14">
        <v>519.428</v>
      </c>
      <c r="O157" s="14">
        <v>547.23739597151894</v>
      </c>
      <c r="P157" s="14">
        <v>525.14254441127616</v>
      </c>
      <c r="Q157" s="14">
        <v>523.89127220563807</v>
      </c>
      <c r="R157" s="14">
        <v>522.64</v>
      </c>
      <c r="S157" s="14">
        <v>496.01400000000001</v>
      </c>
      <c r="T157" s="14">
        <v>503.24</v>
      </c>
      <c r="U157" s="14">
        <v>494.74739559370227</v>
      </c>
      <c r="V157" s="14">
        <v>486.99299999999999</v>
      </c>
      <c r="W157" s="14">
        <v>481.74020098247001</v>
      </c>
      <c r="X157" s="14">
        <v>473.976</v>
      </c>
      <c r="Y157" s="15">
        <v>492.74900000000002</v>
      </c>
      <c r="Z157" s="15">
        <v>474.07246474713122</v>
      </c>
      <c r="AA157" s="15">
        <v>455.25466646230387</v>
      </c>
      <c r="AB157" s="15">
        <v>437.29825597129906</v>
      </c>
      <c r="AC157" s="15">
        <v>419.51892160392367</v>
      </c>
      <c r="AD157" s="32">
        <f>AVERAGE(E157:G157)/AVERAGE('Presenti equivalenti serviti'!E157:G157)/0.365</f>
        <v>178.06559008787804</v>
      </c>
      <c r="AE157" s="32">
        <f>AVERAGE(N157:P157)/AVERAGE('Presenti equivalenti serviti'!N157:P157)/0.365</f>
        <v>163.35207558017044</v>
      </c>
      <c r="AF157" s="32">
        <f>AVERAGE(V157:X157)/AVERAGE('Presenti equivalenti serviti'!V157:X157)/0.365</f>
        <v>157.62289844546314</v>
      </c>
      <c r="AG157" s="35">
        <f>AC157/'Presenti equivalenti serviti'!AC157/0.365</f>
        <v>163.03900720813627</v>
      </c>
      <c r="AH157" s="32">
        <f>AVERAGE(I157:K157)/AVERAGE(Residenti!E157:G157)/0.365/AVERAGE('%serviti'!E157:G157)</f>
        <v>191.12664100003164</v>
      </c>
      <c r="AI157" s="32">
        <f>AVERAGE(N157:P157)/AVERAGE(Residenti!N157:P157)/0.365/AVERAGE('%serviti'!N157:P157)</f>
        <v>163.37326938793339</v>
      </c>
      <c r="AJ157" s="32">
        <f>AVERAGE(V157:X157)/AVERAGE(Residenti!V157:X157)/0.365/AVERAGE('%serviti'!V157:X157)</f>
        <v>157.72253631187189</v>
      </c>
      <c r="AK157" s="35">
        <f>AVERAGE(AC157)/AVERAGE(Residenti!AC157)/0.365/AVERAGE('%serviti'!AC157)</f>
        <v>163.36390755922054</v>
      </c>
    </row>
    <row r="158" spans="1:37" x14ac:dyDescent="0.2">
      <c r="A158" s="2" t="s">
        <v>3</v>
      </c>
      <c r="B158" s="2" t="str">
        <f t="shared" si="9"/>
        <v>36</v>
      </c>
      <c r="C158" s="2">
        <v>36011</v>
      </c>
      <c r="D158" s="2" t="s">
        <v>162</v>
      </c>
      <c r="E158" s="14">
        <v>426</v>
      </c>
      <c r="F158" s="14">
        <v>425</v>
      </c>
      <c r="G158" s="14">
        <v>424</v>
      </c>
      <c r="H158" s="14">
        <v>423</v>
      </c>
      <c r="I158" s="14">
        <v>422</v>
      </c>
      <c r="J158" s="14">
        <v>421</v>
      </c>
      <c r="K158" s="14">
        <v>420</v>
      </c>
      <c r="L158" s="14">
        <v>418</v>
      </c>
      <c r="M158" s="14">
        <v>416</v>
      </c>
      <c r="N158" s="14">
        <v>414</v>
      </c>
      <c r="O158" s="14">
        <v>412</v>
      </c>
      <c r="P158" s="14">
        <v>410</v>
      </c>
      <c r="Q158" s="14">
        <v>416.54909999999961</v>
      </c>
      <c r="R158" s="14">
        <v>277.3</v>
      </c>
      <c r="S158" s="14">
        <v>500</v>
      </c>
      <c r="T158" s="14">
        <v>480</v>
      </c>
      <c r="U158" s="14">
        <v>460</v>
      </c>
      <c r="V158" s="14">
        <v>440</v>
      </c>
      <c r="W158" s="14">
        <v>420</v>
      </c>
      <c r="X158" s="14">
        <v>410</v>
      </c>
      <c r="Y158" s="15">
        <v>410</v>
      </c>
      <c r="Z158" s="15">
        <v>414.8106183721095</v>
      </c>
      <c r="AA158" s="15">
        <v>411.27104626819931</v>
      </c>
      <c r="AB158" s="15">
        <v>404.4232745635486</v>
      </c>
      <c r="AC158" s="15">
        <v>401.04855049484115</v>
      </c>
      <c r="AD158" s="32">
        <f>AVERAGE(E158:G158)/AVERAGE('Presenti equivalenti serviti'!E158:G158)/0.365</f>
        <v>333.60234916282479</v>
      </c>
      <c r="AE158" s="32">
        <f>AVERAGE(N158:P158)/AVERAGE('Presenti equivalenti serviti'!N158:P158)/0.365</f>
        <v>296.73386734108351</v>
      </c>
      <c r="AF158" s="32">
        <f>AVERAGE(V158:X158)/AVERAGE('Presenti equivalenti serviti'!V158:X158)/0.365</f>
        <v>318.00110886010185</v>
      </c>
      <c r="AG158" s="35">
        <f>AC158/'Presenti equivalenti serviti'!AC158/0.365</f>
        <v>313.12413355352419</v>
      </c>
      <c r="AH158" s="32">
        <f>AVERAGE(I158:K158)/AVERAGE(Residenti!E158:G158)/0.365/AVERAGE('%serviti'!E158:G158)</f>
        <v>410.58911946395301</v>
      </c>
      <c r="AI158" s="32">
        <f>AVERAGE(N158:P158)/AVERAGE(Residenti!N158:P158)/0.365/AVERAGE('%serviti'!N158:P158)</f>
        <v>373.68142650944395</v>
      </c>
      <c r="AJ158" s="32">
        <f>AVERAGE(V158:X158)/AVERAGE(Residenti!V158:X158)/0.365/AVERAGE('%serviti'!V158:X158)</f>
        <v>405.13546935387802</v>
      </c>
      <c r="AK158" s="35">
        <f>AVERAGE(AC158)/AVERAGE(Residenti!AC158)/0.365/AVERAGE('%serviti'!AC158)</f>
        <v>413.0025363385289</v>
      </c>
    </row>
    <row r="159" spans="1:37" x14ac:dyDescent="0.2">
      <c r="A159" s="2" t="s">
        <v>163</v>
      </c>
      <c r="B159" s="2" t="str">
        <f t="shared" si="9"/>
        <v>36</v>
      </c>
      <c r="C159" s="2">
        <v>36012</v>
      </c>
      <c r="D159" s="2" t="s">
        <v>164</v>
      </c>
      <c r="E159" s="14">
        <v>1140.192</v>
      </c>
      <c r="F159" s="14">
        <v>1127.8150000000001</v>
      </c>
      <c r="G159" s="14">
        <v>1115.4380000000001</v>
      </c>
      <c r="H159" s="14">
        <v>1116.701</v>
      </c>
      <c r="I159" s="14">
        <v>1063</v>
      </c>
      <c r="J159" s="14">
        <v>1067.924</v>
      </c>
      <c r="K159" s="14">
        <v>1096.356</v>
      </c>
      <c r="L159" s="14">
        <v>1066.386</v>
      </c>
      <c r="M159" s="14">
        <v>1022.3440000000001</v>
      </c>
      <c r="N159" s="14">
        <v>1028.799</v>
      </c>
      <c r="O159" s="14">
        <v>1016.422</v>
      </c>
      <c r="P159" s="14">
        <v>1004.045</v>
      </c>
      <c r="Q159" s="14">
        <v>928.78250000000003</v>
      </c>
      <c r="R159" s="14">
        <v>853.52</v>
      </c>
      <c r="S159" s="14">
        <v>944.31</v>
      </c>
      <c r="T159" s="14">
        <v>943.779</v>
      </c>
      <c r="U159" s="14">
        <v>940.45500000000004</v>
      </c>
      <c r="V159" s="14">
        <v>959.03</v>
      </c>
      <c r="W159" s="14">
        <v>1001.761</v>
      </c>
      <c r="X159" s="14">
        <v>921.30200000000002</v>
      </c>
      <c r="Y159" s="15">
        <v>903.65300000000002</v>
      </c>
      <c r="Z159" s="15">
        <v>921.10285318816636</v>
      </c>
      <c r="AA159" s="15">
        <v>905.70239852808947</v>
      </c>
      <c r="AB159" s="15">
        <v>891.5267751756686</v>
      </c>
      <c r="AC159" s="15">
        <v>886.42518924762476</v>
      </c>
      <c r="AD159" s="32">
        <f>AVERAGE(E159:G159)/AVERAGE('Presenti equivalenti serviti'!E159:G159)/0.365</f>
        <v>204.22031152100095</v>
      </c>
      <c r="AE159" s="32">
        <f>AVERAGE(N159:P159)/AVERAGE('Presenti equivalenti serviti'!N159:P159)/0.365</f>
        <v>174.24097131696371</v>
      </c>
      <c r="AF159" s="32">
        <f>AVERAGE(V159:X159)/AVERAGE('Presenti equivalenti serviti'!V159:X159)/0.365</f>
        <v>168.8892845447611</v>
      </c>
      <c r="AG159" s="35">
        <f>AC159/'Presenti equivalenti serviti'!AC159/0.365</f>
        <v>166.68737970222114</v>
      </c>
      <c r="AH159" s="32">
        <f>AVERAGE(I159:K159)/AVERAGE(Residenti!E159:G159)/0.365/AVERAGE('%serviti'!E159:G159)</f>
        <v>195.32156477187513</v>
      </c>
      <c r="AI159" s="32">
        <f>AVERAGE(N159:P159)/AVERAGE(Residenti!N159:P159)/0.365/AVERAGE('%serviti'!N159:P159)</f>
        <v>174.87856459838278</v>
      </c>
      <c r="AJ159" s="32">
        <f>AVERAGE(V159:X159)/AVERAGE(Residenti!V159:X159)/0.365/AVERAGE('%serviti'!V159:X159)</f>
        <v>169.55403608797718</v>
      </c>
      <c r="AK159" s="35">
        <f>AVERAGE(AC159)/AVERAGE(Residenti!AC159)/0.365/AVERAGE('%serviti'!AC159)</f>
        <v>167.24272369635736</v>
      </c>
    </row>
    <row r="160" spans="1:37" x14ac:dyDescent="0.2">
      <c r="A160" s="2" t="s">
        <v>156</v>
      </c>
      <c r="B160" s="2" t="str">
        <f t="shared" si="9"/>
        <v>36</v>
      </c>
      <c r="C160" s="2">
        <v>36013</v>
      </c>
      <c r="D160" s="2" t="s">
        <v>165</v>
      </c>
      <c r="E160" s="14">
        <v>1765.6859622641523</v>
      </c>
      <c r="F160" s="14">
        <v>1814.432</v>
      </c>
      <c r="G160" s="14">
        <v>1858.748</v>
      </c>
      <c r="H160" s="14">
        <v>1664.749</v>
      </c>
      <c r="I160" s="14">
        <v>1816.2629999999999</v>
      </c>
      <c r="J160" s="14">
        <v>1788.8009999999999</v>
      </c>
      <c r="K160" s="14">
        <v>1860.7149999999999</v>
      </c>
      <c r="L160" s="14">
        <v>1736.758</v>
      </c>
      <c r="M160" s="14">
        <v>1649.596</v>
      </c>
      <c r="N160" s="14">
        <v>1690.8989076251621</v>
      </c>
      <c r="O160" s="14">
        <v>1510.6649164959044</v>
      </c>
      <c r="P160" s="14">
        <v>1587.1325326157751</v>
      </c>
      <c r="Q160" s="14">
        <v>1804.1453433186512</v>
      </c>
      <c r="R160" s="14">
        <v>1576.221991235599</v>
      </c>
      <c r="S160" s="14">
        <v>1538.876</v>
      </c>
      <c r="T160" s="14">
        <v>1461.5930000000001</v>
      </c>
      <c r="U160" s="14">
        <v>1421.5516962485979</v>
      </c>
      <c r="V160" s="14">
        <v>1372.5955127435577</v>
      </c>
      <c r="W160" s="14">
        <v>1507.5697001539525</v>
      </c>
      <c r="X160" s="14">
        <v>1415.3076150844902</v>
      </c>
      <c r="Y160" s="15">
        <v>1495.3694523773991</v>
      </c>
      <c r="Z160" s="15">
        <v>1461.0218522404682</v>
      </c>
      <c r="AA160" s="15">
        <v>1434.9729290635044</v>
      </c>
      <c r="AB160" s="15">
        <v>1419.8659876927068</v>
      </c>
      <c r="AC160" s="15">
        <v>1405.5348506110404</v>
      </c>
      <c r="AD160" s="32">
        <f>AVERAGE(E160:G160)/AVERAGE('Presenti equivalenti serviti'!E160:G160)/0.365</f>
        <v>308.9569740538746</v>
      </c>
      <c r="AE160" s="32">
        <f>AVERAGE(N160:P160)/AVERAGE('Presenti equivalenti serviti'!N160:P160)/0.365</f>
        <v>256.68338991623312</v>
      </c>
      <c r="AF160" s="32">
        <f>AVERAGE(V160:X160)/AVERAGE('Presenti equivalenti serviti'!V160:X160)/0.365</f>
        <v>228.36472738646998</v>
      </c>
      <c r="AG160" s="35">
        <f>AC160/'Presenti equivalenti serviti'!AC160/0.365</f>
        <v>222.73632812443574</v>
      </c>
      <c r="AH160" s="32">
        <f>AVERAGE(I160:K160)/AVERAGE(Residenti!E160:G160)/0.365/AVERAGE('%serviti'!E160:G160)</f>
        <v>311.81499598722843</v>
      </c>
      <c r="AI160" s="32">
        <f>AVERAGE(N160:P160)/AVERAGE(Residenti!N160:P160)/0.365/AVERAGE('%serviti'!N160:P160)</f>
        <v>258.28300205396795</v>
      </c>
      <c r="AJ160" s="32">
        <f>AVERAGE(V160:X160)/AVERAGE(Residenti!V160:X160)/0.365/AVERAGE('%serviti'!V160:X160)</f>
        <v>229.64937366994849</v>
      </c>
      <c r="AK160" s="35">
        <f>AVERAGE(AC160)/AVERAGE(Residenti!AC160)/0.365/AVERAGE('%serviti'!AC160)</f>
        <v>224.83071011981824</v>
      </c>
    </row>
    <row r="161" spans="1:37" x14ac:dyDescent="0.2">
      <c r="A161" s="2" t="s">
        <v>3</v>
      </c>
      <c r="B161" s="2" t="str">
        <f t="shared" si="9"/>
        <v>36</v>
      </c>
      <c r="C161" s="2">
        <v>36014</v>
      </c>
      <c r="D161" s="2" t="s">
        <v>166</v>
      </c>
      <c r="E161" s="14">
        <v>255</v>
      </c>
      <c r="F161" s="14">
        <v>252.5</v>
      </c>
      <c r="G161" s="14">
        <v>250</v>
      </c>
      <c r="H161" s="14">
        <v>247.5</v>
      </c>
      <c r="I161" s="14">
        <v>245</v>
      </c>
      <c r="J161" s="14">
        <v>242.5</v>
      </c>
      <c r="K161" s="14">
        <v>240</v>
      </c>
      <c r="L161" s="14">
        <v>237.5</v>
      </c>
      <c r="M161" s="14">
        <v>235</v>
      </c>
      <c r="N161" s="14">
        <v>232.5</v>
      </c>
      <c r="O161" s="14">
        <v>230</v>
      </c>
      <c r="P161" s="14">
        <v>227.5</v>
      </c>
      <c r="Q161" s="14">
        <v>225</v>
      </c>
      <c r="R161" s="14">
        <v>233.12</v>
      </c>
      <c r="S161" s="14">
        <v>225</v>
      </c>
      <c r="T161" s="14">
        <v>220</v>
      </c>
      <c r="U161" s="14">
        <v>215</v>
      </c>
      <c r="V161" s="14">
        <v>210</v>
      </c>
      <c r="W161" s="14">
        <v>205</v>
      </c>
      <c r="X161" s="14">
        <v>200</v>
      </c>
      <c r="Y161" s="15">
        <v>200</v>
      </c>
      <c r="Z161" s="15">
        <v>195.48552214698137</v>
      </c>
      <c r="AA161" s="15">
        <v>190.65713369494651</v>
      </c>
      <c r="AB161" s="15">
        <v>186.77550818991446</v>
      </c>
      <c r="AC161" s="15">
        <v>183.9868989887635</v>
      </c>
      <c r="AD161" s="32">
        <f>AVERAGE(E161:G161)/AVERAGE('Presenti equivalenti serviti'!E161:G161)/0.365</f>
        <v>336.82152021355944</v>
      </c>
      <c r="AE161" s="32">
        <f>AVERAGE(N161:P161)/AVERAGE('Presenti equivalenti serviti'!N161:P161)/0.365</f>
        <v>318.14622282809125</v>
      </c>
      <c r="AF161" s="32">
        <f>AVERAGE(V161:X161)/AVERAGE('Presenti equivalenti serviti'!V161:X161)/0.365</f>
        <v>297.64256688224509</v>
      </c>
      <c r="AG161" s="35">
        <f>AC161/'Presenti equivalenti serviti'!AC161/0.365</f>
        <v>287.54687549294266</v>
      </c>
      <c r="AH161" s="32">
        <f>AVERAGE(I161:K161)/AVERAGE(Residenti!E161:G161)/0.365/AVERAGE('%serviti'!E161:G161)</f>
        <v>478.86167381048421</v>
      </c>
      <c r="AI161" s="32">
        <f>AVERAGE(N161:P161)/AVERAGE(Residenti!N161:P161)/0.365/AVERAGE('%serviti'!N161:P161)</f>
        <v>484.16332921244503</v>
      </c>
      <c r="AJ161" s="32">
        <f>AVERAGE(V161:X161)/AVERAGE(Residenti!V161:X161)/0.365/AVERAGE('%serviti'!V161:X161)</f>
        <v>456.18948578560401</v>
      </c>
      <c r="AK161" s="35">
        <f>AVERAGE(AC161)/AVERAGE(Residenti!AC161)/0.365/AVERAGE('%serviti'!AC161)</f>
        <v>478.51683910040492</v>
      </c>
    </row>
    <row r="162" spans="1:37" x14ac:dyDescent="0.2">
      <c r="A162" s="2" t="s">
        <v>156</v>
      </c>
      <c r="B162" s="2" t="str">
        <f t="shared" si="9"/>
        <v>36</v>
      </c>
      <c r="C162" s="2">
        <v>36015</v>
      </c>
      <c r="D162" s="2" t="s">
        <v>167</v>
      </c>
      <c r="E162" s="14">
        <v>2120.9637547169814</v>
      </c>
      <c r="F162" s="14">
        <v>2189.5279999999998</v>
      </c>
      <c r="G162" s="14">
        <v>2182.547</v>
      </c>
      <c r="H162" s="14">
        <v>1985.9760000000001</v>
      </c>
      <c r="I162" s="14">
        <v>2174.4119999999998</v>
      </c>
      <c r="J162" s="14">
        <v>2129.6619999999998</v>
      </c>
      <c r="K162" s="14">
        <v>2243.5479999999998</v>
      </c>
      <c r="L162" s="14">
        <v>2229.136</v>
      </c>
      <c r="M162" s="14">
        <v>2307.25</v>
      </c>
      <c r="N162" s="14">
        <v>2213.1954234687691</v>
      </c>
      <c r="O162" s="14">
        <v>2194.5599827975607</v>
      </c>
      <c r="P162" s="14">
        <v>2243.1081608256454</v>
      </c>
      <c r="Q162" s="14">
        <v>2295.3784246786636</v>
      </c>
      <c r="R162" s="14">
        <v>2264.2662081965659</v>
      </c>
      <c r="S162" s="14">
        <v>2201.348</v>
      </c>
      <c r="T162" s="14">
        <v>2141.0700000000002</v>
      </c>
      <c r="U162" s="14">
        <v>2207.4330554711355</v>
      </c>
      <c r="V162" s="14">
        <v>2136.7693033321666</v>
      </c>
      <c r="W162" s="14">
        <v>2194.2259438219148</v>
      </c>
      <c r="X162" s="14">
        <v>2161.7981489418758</v>
      </c>
      <c r="Y162" s="15">
        <v>2164.2248579598004</v>
      </c>
      <c r="Z162" s="15">
        <v>2171.9856175531349</v>
      </c>
      <c r="AA162" s="15">
        <v>2184.3728848154797</v>
      </c>
      <c r="AB162" s="15">
        <v>2203.278369468479</v>
      </c>
      <c r="AC162" s="15">
        <v>2230.2747032807697</v>
      </c>
      <c r="AD162" s="32">
        <f>AVERAGE(E162:G162)/AVERAGE('Presenti equivalenti serviti'!E162:G162)/0.365</f>
        <v>199.43486194556701</v>
      </c>
      <c r="AE162" s="32">
        <f>AVERAGE(N162:P162)/AVERAGE('Presenti equivalenti serviti'!N162:P162)/0.365</f>
        <v>181.51541180825078</v>
      </c>
      <c r="AF162" s="32">
        <f>AVERAGE(V162:X162)/AVERAGE('Presenti equivalenti serviti'!V162:X162)/0.365</f>
        <v>170.65707601838599</v>
      </c>
      <c r="AG162" s="35">
        <f>AC162/'Presenti equivalenti serviti'!AC162/0.365</f>
        <v>165.55902245967215</v>
      </c>
      <c r="AH162" s="32">
        <f>AVERAGE(I162:K162)/AVERAGE(Residenti!E162:G162)/0.365/AVERAGE('%serviti'!E162:G162)</f>
        <v>202.3924181116621</v>
      </c>
      <c r="AI162" s="32">
        <f>AVERAGE(N162:P162)/AVERAGE(Residenti!N162:P162)/0.365/AVERAGE('%serviti'!N162:P162)</f>
        <v>183.03285044841675</v>
      </c>
      <c r="AJ162" s="32">
        <f>AVERAGE(V162:X162)/AVERAGE(Residenti!V162:X162)/0.365/AVERAGE('%serviti'!V162:X162)</f>
        <v>172.90615900768287</v>
      </c>
      <c r="AK162" s="35">
        <f>AVERAGE(AC162)/AVERAGE(Residenti!AC162)/0.365/AVERAGE('%serviti'!AC162)</f>
        <v>169.67642721027156</v>
      </c>
    </row>
    <row r="163" spans="1:37" x14ac:dyDescent="0.2">
      <c r="A163" s="2" t="s">
        <v>156</v>
      </c>
      <c r="B163" s="2" t="str">
        <f t="shared" si="9"/>
        <v>36</v>
      </c>
      <c r="C163" s="2">
        <v>36016</v>
      </c>
      <c r="D163" s="2" t="s">
        <v>168</v>
      </c>
      <c r="E163" s="14">
        <v>200</v>
      </c>
      <c r="F163" s="14">
        <v>200</v>
      </c>
      <c r="G163" s="14">
        <v>200</v>
      </c>
      <c r="H163" s="14">
        <v>200</v>
      </c>
      <c r="I163" s="14">
        <v>200</v>
      </c>
      <c r="J163" s="14">
        <v>160.59800000000001</v>
      </c>
      <c r="K163" s="14">
        <v>160.15935647176826</v>
      </c>
      <c r="L163" s="14">
        <v>167.75675649427845</v>
      </c>
      <c r="M163" s="14">
        <v>160.37788087110565</v>
      </c>
      <c r="N163" s="14">
        <v>151.22441153718336</v>
      </c>
      <c r="O163" s="14">
        <v>151.40019145276415</v>
      </c>
      <c r="P163" s="14">
        <v>139.34530391365513</v>
      </c>
      <c r="Q163" s="14">
        <v>84.406702771062285</v>
      </c>
      <c r="R163" s="14">
        <v>130.66178553363275</v>
      </c>
      <c r="S163" s="14">
        <v>132.28700000000001</v>
      </c>
      <c r="T163" s="14">
        <v>133.46100000000001</v>
      </c>
      <c r="U163" s="14">
        <v>135.43833657266768</v>
      </c>
      <c r="V163" s="14">
        <v>117.53326552360078</v>
      </c>
      <c r="W163" s="14">
        <v>120.80196959302701</v>
      </c>
      <c r="X163" s="14">
        <v>120.87114632876714</v>
      </c>
      <c r="Y163" s="15">
        <v>122.709175</v>
      </c>
      <c r="Z163" s="15">
        <v>119.89732982626255</v>
      </c>
      <c r="AA163" s="15">
        <v>118.63161820101219</v>
      </c>
      <c r="AB163" s="15">
        <v>117.63979861333544</v>
      </c>
      <c r="AC163" s="15">
        <v>117.38937492485816</v>
      </c>
      <c r="AD163" s="32">
        <f>AVERAGE(E163:G163)/AVERAGE('Presenti equivalenti serviti'!E163:G163)/0.365</f>
        <v>272.70182285620882</v>
      </c>
      <c r="AE163" s="32">
        <f>AVERAGE(N163:P163)/AVERAGE('Presenti equivalenti serviti'!N163:P163)/0.365</f>
        <v>194.2308372718131</v>
      </c>
      <c r="AF163" s="32">
        <f>AVERAGE(V163:X163)/AVERAGE('Presenti equivalenti serviti'!V163:X163)/0.365</f>
        <v>163.58574965260965</v>
      </c>
      <c r="AG163" s="35">
        <f>AC163/'Presenti equivalenti serviti'!AC163/0.365</f>
        <v>165.87467305256462</v>
      </c>
      <c r="AH163" s="32">
        <f>AVERAGE(I163:K163)/AVERAGE(Residenti!E163:G163)/0.365/AVERAGE('%serviti'!E163:G163)</f>
        <v>269.4642724770618</v>
      </c>
      <c r="AI163" s="32">
        <f>AVERAGE(N163:P163)/AVERAGE(Residenti!N163:P163)/0.365/AVERAGE('%serviti'!N163:P163)</f>
        <v>234.05091605589689</v>
      </c>
      <c r="AJ163" s="32">
        <f>AVERAGE(V163:X163)/AVERAGE(Residenti!V163:X163)/0.365/AVERAGE('%serviti'!V163:X163)</f>
        <v>196.71525394841638</v>
      </c>
      <c r="AK163" s="35">
        <f>AVERAGE(AC163)/AVERAGE(Residenti!AC163)/0.365/AVERAGE('%serviti'!AC163)</f>
        <v>210.03296237999754</v>
      </c>
    </row>
    <row r="164" spans="1:37" x14ac:dyDescent="0.2">
      <c r="A164" s="2" t="s">
        <v>156</v>
      </c>
      <c r="B164" s="2" t="str">
        <f t="shared" si="9"/>
        <v>36</v>
      </c>
      <c r="C164" s="2">
        <v>36017</v>
      </c>
      <c r="D164" s="2" t="s">
        <v>169</v>
      </c>
      <c r="E164" s="14">
        <v>335.44969065387733</v>
      </c>
      <c r="F164" s="14">
        <v>330.34417922481708</v>
      </c>
      <c r="G164" s="14">
        <v>325.23866779575684</v>
      </c>
      <c r="H164" s="14">
        <v>320.1331563666966</v>
      </c>
      <c r="I164" s="14">
        <v>315.02764493763635</v>
      </c>
      <c r="J164" s="14">
        <v>309.92213350857605</v>
      </c>
      <c r="K164" s="14">
        <v>304.81662207951581</v>
      </c>
      <c r="L164" s="14">
        <v>299.71111065045557</v>
      </c>
      <c r="M164" s="14">
        <v>244</v>
      </c>
      <c r="N164" s="14">
        <v>281.15987233492427</v>
      </c>
      <c r="O164" s="14">
        <v>318.48108059841672</v>
      </c>
      <c r="P164" s="14">
        <v>293.80908888986738</v>
      </c>
      <c r="Q164" s="14">
        <v>292.34660052546059</v>
      </c>
      <c r="R164" s="14">
        <v>310.14426128499741</v>
      </c>
      <c r="S164" s="14">
        <v>302.85300000000001</v>
      </c>
      <c r="T164" s="14">
        <v>272.79700000000003</v>
      </c>
      <c r="U164" s="14">
        <v>275.081950393098</v>
      </c>
      <c r="V164" s="14">
        <v>293.87187887481872</v>
      </c>
      <c r="W164" s="14">
        <v>294.25498045509624</v>
      </c>
      <c r="X164" s="14">
        <v>276.59151357101837</v>
      </c>
      <c r="Y164" s="15">
        <v>282.83095799999995</v>
      </c>
      <c r="Z164" s="15">
        <v>287.32205954970846</v>
      </c>
      <c r="AA164" s="15">
        <v>283.72514134742283</v>
      </c>
      <c r="AB164" s="15">
        <v>280.12822314513727</v>
      </c>
      <c r="AC164" s="15">
        <v>273.7469383502031</v>
      </c>
      <c r="AD164" s="32">
        <f>AVERAGE(E164:G164)/AVERAGE('Presenti equivalenti serviti'!E164:G164)/0.365</f>
        <v>248.54357279639885</v>
      </c>
      <c r="AE164" s="32">
        <f>AVERAGE(N164:P164)/AVERAGE('Presenti equivalenti serviti'!N164:P164)/0.365</f>
        <v>196.64671801292252</v>
      </c>
      <c r="AF164" s="32">
        <f>AVERAGE(V164:X164)/AVERAGE('Presenti equivalenti serviti'!V164:X164)/0.365</f>
        <v>199.58169586618283</v>
      </c>
      <c r="AG164" s="35">
        <f>AC164/'Presenti equivalenti serviti'!AC164/0.365</f>
        <v>199.63530606471082</v>
      </c>
      <c r="AH164" s="32">
        <f>AVERAGE(I164:K164)/AVERAGE(Residenti!E164:G164)/0.365/AVERAGE('%serviti'!E164:G164)</f>
        <v>238.66811975146038</v>
      </c>
      <c r="AI164" s="32">
        <f>AVERAGE(N164:P164)/AVERAGE(Residenti!N164:P164)/0.365/AVERAGE('%serviti'!N164:P164)</f>
        <v>202.76255833847688</v>
      </c>
      <c r="AJ164" s="32">
        <f>AVERAGE(V164:X164)/AVERAGE(Residenti!V164:X164)/0.365/AVERAGE('%serviti'!V164:X164)</f>
        <v>206.55298007043439</v>
      </c>
      <c r="AK164" s="35">
        <f>AVERAGE(AC164)/AVERAGE(Residenti!AC164)/0.365/AVERAGE('%serviti'!AC164)</f>
        <v>207.91172579885387</v>
      </c>
    </row>
    <row r="165" spans="1:37" x14ac:dyDescent="0.2">
      <c r="A165" s="2" t="s">
        <v>156</v>
      </c>
      <c r="B165" s="2" t="str">
        <f t="shared" ref="B165:B196" si="10">LEFT(C165,2)</f>
        <v>36</v>
      </c>
      <c r="C165" s="2">
        <v>36018</v>
      </c>
      <c r="D165" s="2" t="s">
        <v>170</v>
      </c>
      <c r="E165" s="14">
        <v>190.14648671226436</v>
      </c>
      <c r="F165" s="14">
        <v>191.09974017113169</v>
      </c>
      <c r="G165" s="14">
        <v>192.05299362999898</v>
      </c>
      <c r="H165" s="14">
        <v>193.00624708886653</v>
      </c>
      <c r="I165" s="14">
        <v>193.95950054773385</v>
      </c>
      <c r="J165" s="14">
        <v>191.36500000000001</v>
      </c>
      <c r="K165" s="14">
        <v>190.84217942076754</v>
      </c>
      <c r="L165" s="14">
        <v>199.90997697880937</v>
      </c>
      <c r="M165" s="14">
        <v>201.4933601745621</v>
      </c>
      <c r="N165" s="14">
        <v>181.93609146483965</v>
      </c>
      <c r="O165" s="14">
        <v>196.51141995730998</v>
      </c>
      <c r="P165" s="14">
        <v>187.05248395979552</v>
      </c>
      <c r="Q165" s="14">
        <v>153.98827059477446</v>
      </c>
      <c r="R165" s="14">
        <v>190.01078687585186</v>
      </c>
      <c r="S165" s="14">
        <v>192.613</v>
      </c>
      <c r="T165" s="14">
        <v>182.983</v>
      </c>
      <c r="U165" s="14">
        <v>174.56822144578877</v>
      </c>
      <c r="V165" s="14">
        <v>166.98983642392963</v>
      </c>
      <c r="W165" s="14">
        <v>168.95920530482991</v>
      </c>
      <c r="X165" s="14">
        <v>155.91205479500297</v>
      </c>
      <c r="Y165" s="15">
        <v>159.934573</v>
      </c>
      <c r="Z165" s="15">
        <v>160.54775537123257</v>
      </c>
      <c r="AA165" s="15">
        <v>157.78673320852005</v>
      </c>
      <c r="AB165" s="15">
        <v>155.24878328153363</v>
      </c>
      <c r="AC165" s="15">
        <v>151.71493886340249</v>
      </c>
      <c r="AD165" s="32">
        <f>AVERAGE(E165:G165)/AVERAGE('Presenti equivalenti serviti'!E165:G165)/0.365</f>
        <v>189.64808790747551</v>
      </c>
      <c r="AE165" s="32">
        <f>AVERAGE(N165:P165)/AVERAGE('Presenti equivalenti serviti'!N165:P165)/0.365</f>
        <v>183.59062382189995</v>
      </c>
      <c r="AF165" s="32">
        <f>AVERAGE(V165:X165)/AVERAGE('Presenti equivalenti serviti'!V165:X165)/0.365</f>
        <v>166.67945960476095</v>
      </c>
      <c r="AG165" s="35">
        <f>AC165/'Presenti equivalenti serviti'!AC165/0.365</f>
        <v>166.47334391467615</v>
      </c>
      <c r="AH165" s="32">
        <f>AVERAGE(I165:K165)/AVERAGE(Residenti!E165:G165)/0.365/AVERAGE('%serviti'!E165:G165)</f>
        <v>217.92186885371507</v>
      </c>
      <c r="AI165" s="32">
        <f>AVERAGE(N165:P165)/AVERAGE(Residenti!N165:P165)/0.365/AVERAGE('%serviti'!N165:P165)</f>
        <v>211.70503854474751</v>
      </c>
      <c r="AJ165" s="32">
        <f>AVERAGE(V165:X165)/AVERAGE(Residenti!V165:X165)/0.365/AVERAGE('%serviti'!V165:X165)</f>
        <v>192.52947852950098</v>
      </c>
      <c r="AK165" s="35">
        <f>AVERAGE(AC165)/AVERAGE(Residenti!AC165)/0.365/AVERAGE('%serviti'!AC165)</f>
        <v>200.32003207788276</v>
      </c>
    </row>
    <row r="166" spans="1:37" x14ac:dyDescent="0.2">
      <c r="A166" s="2" t="s">
        <v>156</v>
      </c>
      <c r="B166" s="2" t="str">
        <f t="shared" si="10"/>
        <v>36</v>
      </c>
      <c r="C166" s="2">
        <v>36019</v>
      </c>
      <c r="D166" s="2" t="s">
        <v>171</v>
      </c>
      <c r="E166" s="14">
        <v>1062.6386226415113</v>
      </c>
      <c r="F166" s="14">
        <v>1084.491</v>
      </c>
      <c r="G166" s="14">
        <v>1126.797</v>
      </c>
      <c r="H166" s="14">
        <v>1069.7349999999999</v>
      </c>
      <c r="I166" s="14">
        <v>1131.616</v>
      </c>
      <c r="J166" s="14">
        <v>1231.2809999999999</v>
      </c>
      <c r="K166" s="14">
        <v>1192.769</v>
      </c>
      <c r="L166" s="14">
        <v>1179.9749999999999</v>
      </c>
      <c r="M166" s="14">
        <v>1305.443</v>
      </c>
      <c r="N166" s="14">
        <v>1237.1666949608687</v>
      </c>
      <c r="O166" s="14">
        <v>1173.7904761045854</v>
      </c>
      <c r="P166" s="14">
        <v>1232.9277507754821</v>
      </c>
      <c r="Q166" s="14">
        <v>1236.2570352064802</v>
      </c>
      <c r="R166" s="14">
        <v>1202.8507847811654</v>
      </c>
      <c r="S166" s="14">
        <v>1216.509</v>
      </c>
      <c r="T166" s="14">
        <v>1153.328</v>
      </c>
      <c r="U166" s="14">
        <v>1186.7357473842785</v>
      </c>
      <c r="V166" s="14">
        <v>1238.4162093165569</v>
      </c>
      <c r="W166" s="14">
        <v>1329.5999571134414</v>
      </c>
      <c r="X166" s="14">
        <v>1254.2288966177312</v>
      </c>
      <c r="Y166" s="15">
        <v>1357.0195229999999</v>
      </c>
      <c r="Z166" s="15">
        <v>1325.2508608303433</v>
      </c>
      <c r="AA166" s="15">
        <v>1365.1828538286791</v>
      </c>
      <c r="AB166" s="15">
        <v>1405.8315763314918</v>
      </c>
      <c r="AC166" s="15">
        <v>1455.9522697480536</v>
      </c>
      <c r="AD166" s="32">
        <f>AVERAGE(E166:G166)/AVERAGE('Presenti equivalenti serviti'!E166:G166)/0.365</f>
        <v>190.45926016084422</v>
      </c>
      <c r="AE166" s="32">
        <f>AVERAGE(N166:P166)/AVERAGE('Presenti equivalenti serviti'!N166:P166)/0.365</f>
        <v>197.46321199133905</v>
      </c>
      <c r="AF166" s="32">
        <f>AVERAGE(V166:X166)/AVERAGE('Presenti equivalenti serviti'!V166:X166)/0.365</f>
        <v>197.2655268646788</v>
      </c>
      <c r="AG166" s="35">
        <f>AC166/'Presenti equivalenti serviti'!AC166/0.365</f>
        <v>196.88787094898703</v>
      </c>
      <c r="AH166" s="32">
        <f>AVERAGE(I166:K166)/AVERAGE(Residenti!E166:G166)/0.365/AVERAGE('%serviti'!E166:G166)</f>
        <v>209.11775745800145</v>
      </c>
      <c r="AI166" s="32">
        <f>AVERAGE(N166:P166)/AVERAGE(Residenti!N166:P166)/0.365/AVERAGE('%serviti'!N166:P166)</f>
        <v>200.34446618741723</v>
      </c>
      <c r="AJ166" s="32">
        <f>AVERAGE(V166:X166)/AVERAGE(Residenti!V166:X166)/0.365/AVERAGE('%serviti'!V166:X166)</f>
        <v>201.16610561948491</v>
      </c>
      <c r="AK166" s="35">
        <f>AVERAGE(AC166)/AVERAGE(Residenti!AC166)/0.365/AVERAGE('%serviti'!AC166)</f>
        <v>205.80677297560439</v>
      </c>
    </row>
    <row r="167" spans="1:37" x14ac:dyDescent="0.2">
      <c r="A167" s="2" t="s">
        <v>156</v>
      </c>
      <c r="B167" s="2" t="str">
        <f t="shared" si="10"/>
        <v>36</v>
      </c>
      <c r="C167" s="2">
        <v>36020</v>
      </c>
      <c r="D167" s="2" t="s">
        <v>172</v>
      </c>
      <c r="E167" s="14">
        <v>299.73494181501331</v>
      </c>
      <c r="F167" s="14">
        <v>299.71307757989229</v>
      </c>
      <c r="G167" s="14">
        <v>299.69121334477137</v>
      </c>
      <c r="H167" s="14">
        <v>353.12400000000002</v>
      </c>
      <c r="I167" s="14">
        <v>319.20699999999999</v>
      </c>
      <c r="J167" s="14">
        <v>274.37200000000001</v>
      </c>
      <c r="K167" s="14">
        <v>273.62188131313133</v>
      </c>
      <c r="L167" s="14">
        <v>281.19681659808202</v>
      </c>
      <c r="M167" s="14">
        <v>314.44162884927215</v>
      </c>
      <c r="N167" s="14">
        <v>307.44591737175887</v>
      </c>
      <c r="O167" s="14">
        <v>334.4495814470863</v>
      </c>
      <c r="P167" s="14">
        <v>334.90181533444922</v>
      </c>
      <c r="Q167" s="14">
        <v>343.62796323983446</v>
      </c>
      <c r="R167" s="14">
        <v>376.08583409659508</v>
      </c>
      <c r="S167" s="14">
        <v>338.738</v>
      </c>
      <c r="T167" s="14">
        <v>317.202</v>
      </c>
      <c r="U167" s="14">
        <v>336.33734972179894</v>
      </c>
      <c r="V167" s="14">
        <v>352.80766161351511</v>
      </c>
      <c r="W167" s="14">
        <v>374.89050544470552</v>
      </c>
      <c r="X167" s="14">
        <v>348.05550836312688</v>
      </c>
      <c r="Y167" s="15">
        <v>364.58505999999994</v>
      </c>
      <c r="Z167" s="15">
        <v>368.00575351477659</v>
      </c>
      <c r="AA167" s="15">
        <v>388.42268734670103</v>
      </c>
      <c r="AB167" s="15">
        <v>409.88615229087497</v>
      </c>
      <c r="AC167" s="15">
        <v>434.75538156890457</v>
      </c>
      <c r="AD167" s="32">
        <f>AVERAGE(E167:G167)/AVERAGE('Presenti equivalenti serviti'!E167:G167)/0.365</f>
        <v>229.23986486319123</v>
      </c>
      <c r="AE167" s="32">
        <f>AVERAGE(N167:P167)/AVERAGE('Presenti equivalenti serviti'!N167:P167)/0.365</f>
        <v>196.62761219411556</v>
      </c>
      <c r="AF167" s="32">
        <f>AVERAGE(V167:X167)/AVERAGE('Presenti equivalenti serviti'!V167:X167)/0.365</f>
        <v>190.18864791867881</v>
      </c>
      <c r="AG167" s="35">
        <f>AC167/'Presenti equivalenti serviti'!AC167/0.365</f>
        <v>179.41235569097094</v>
      </c>
      <c r="AH167" s="32">
        <f>AVERAGE(I167:K167)/AVERAGE(Residenti!E167:G167)/0.365/AVERAGE('%serviti'!E167:G167)</f>
        <v>222.3965796976409</v>
      </c>
      <c r="AI167" s="32">
        <f>AVERAGE(N167:P167)/AVERAGE(Residenti!N167:P167)/0.365/AVERAGE('%serviti'!N167:P167)</f>
        <v>199.10977383801927</v>
      </c>
      <c r="AJ167" s="32">
        <f>AVERAGE(V167:X167)/AVERAGE(Residenti!V167:X167)/0.365/AVERAGE('%serviti'!V167:X167)</f>
        <v>192.76157053331355</v>
      </c>
      <c r="AK167" s="35">
        <f>AVERAGE(AC167)/AVERAGE(Residenti!AC167)/0.365/AVERAGE('%serviti'!AC167)</f>
        <v>181.52250701887021</v>
      </c>
    </row>
    <row r="168" spans="1:37" x14ac:dyDescent="0.2">
      <c r="A168" s="2" t="s">
        <v>150</v>
      </c>
      <c r="B168" s="2" t="str">
        <f t="shared" si="10"/>
        <v>36</v>
      </c>
      <c r="C168" s="2">
        <v>36021</v>
      </c>
      <c r="D168" s="2" t="s">
        <v>173</v>
      </c>
      <c r="E168" s="14">
        <v>550.33799999999997</v>
      </c>
      <c r="F168" s="14">
        <v>611.50599999999997</v>
      </c>
      <c r="G168" s="14">
        <v>590.95799999999997</v>
      </c>
      <c r="H168" s="14">
        <v>587.85299999999995</v>
      </c>
      <c r="I168" s="14">
        <v>618.32100000000003</v>
      </c>
      <c r="J168" s="14">
        <v>621.23299999999995</v>
      </c>
      <c r="K168" s="14">
        <v>589.40599999999995</v>
      </c>
      <c r="L168" s="14">
        <v>603.77499999999998</v>
      </c>
      <c r="M168" s="14">
        <v>593.322</v>
      </c>
      <c r="N168" s="14">
        <v>622.53399999999999</v>
      </c>
      <c r="O168" s="14">
        <v>591.58286754373648</v>
      </c>
      <c r="P168" s="14">
        <v>592.44445172949167</v>
      </c>
      <c r="Q168" s="14">
        <v>576.34222586474596</v>
      </c>
      <c r="R168" s="14">
        <v>560.24</v>
      </c>
      <c r="S168" s="14">
        <v>610.95500000000004</v>
      </c>
      <c r="T168" s="14">
        <v>659.37900000000002</v>
      </c>
      <c r="U168" s="14">
        <v>665.00462085009008</v>
      </c>
      <c r="V168" s="14">
        <v>679.01900000000001</v>
      </c>
      <c r="W168" s="14">
        <v>664.29312034929649</v>
      </c>
      <c r="X168" s="14">
        <v>687.06600000000003</v>
      </c>
      <c r="Y168" s="15">
        <v>676.16499999999996</v>
      </c>
      <c r="Z168" s="15">
        <v>671.82119952934033</v>
      </c>
      <c r="AA168" s="15">
        <v>669.96394880368268</v>
      </c>
      <c r="AB168" s="15">
        <v>668.10669807802503</v>
      </c>
      <c r="AC168" s="15">
        <v>671.60111883220043</v>
      </c>
      <c r="AD168" s="32">
        <f>AVERAGE(E168:G168)/AVERAGE('Presenti equivalenti serviti'!E168:G168)/0.365</f>
        <v>290.31837200420819</v>
      </c>
      <c r="AE168" s="32">
        <f>AVERAGE(N168:P168)/AVERAGE('Presenti equivalenti serviti'!N168:P168)/0.365</f>
        <v>260.63328472840368</v>
      </c>
      <c r="AF168" s="32">
        <f>AVERAGE(V168:X168)/AVERAGE('Presenti equivalenti serviti'!V168:X168)/0.365</f>
        <v>293.95623966499141</v>
      </c>
      <c r="AG168" s="35">
        <f>AC168/'Presenti equivalenti serviti'!AC168/0.365</f>
        <v>294.36411358448976</v>
      </c>
      <c r="AH168" s="32">
        <f>AVERAGE(I168:K168)/AVERAGE(Residenti!E168:G168)/0.365/AVERAGE('%serviti'!E168:G168)</f>
        <v>304.6481159075318</v>
      </c>
      <c r="AI168" s="32">
        <f>AVERAGE(N168:P168)/AVERAGE(Residenti!N168:P168)/0.365/AVERAGE('%serviti'!N168:P168)</f>
        <v>262.47037559400997</v>
      </c>
      <c r="AJ168" s="32">
        <f>AVERAGE(V168:X168)/AVERAGE(Residenti!V168:X168)/0.365/AVERAGE('%serviti'!V168:X168)</f>
        <v>295.66099074194494</v>
      </c>
      <c r="AK168" s="35">
        <f>AVERAGE(AC168)/AVERAGE(Residenti!AC168)/0.365/AVERAGE('%serviti'!AC168)</f>
        <v>296.042789130664</v>
      </c>
    </row>
    <row r="169" spans="1:37" x14ac:dyDescent="0.2">
      <c r="A169" s="2" t="s">
        <v>150</v>
      </c>
      <c r="B169" s="2" t="str">
        <f t="shared" si="10"/>
        <v>36</v>
      </c>
      <c r="C169" s="2">
        <v>36022</v>
      </c>
      <c r="D169" s="2" t="s">
        <v>174</v>
      </c>
      <c r="E169" s="14">
        <v>2056.4789999999998</v>
      </c>
      <c r="F169" s="14">
        <v>2094.8910000000001</v>
      </c>
      <c r="G169" s="14">
        <v>2067.0340000000001</v>
      </c>
      <c r="H169" s="14">
        <v>2071.1849999999999</v>
      </c>
      <c r="I169" s="14">
        <v>1921.172</v>
      </c>
      <c r="J169" s="14">
        <v>1957.7940000000001</v>
      </c>
      <c r="K169" s="14">
        <v>1938.097</v>
      </c>
      <c r="L169" s="14">
        <v>1864.2750000000001</v>
      </c>
      <c r="M169" s="14">
        <v>1902.8440000000001</v>
      </c>
      <c r="N169" s="14">
        <v>1881.694</v>
      </c>
      <c r="O169" s="14">
        <v>1927.6298174150368</v>
      </c>
      <c r="P169" s="14">
        <v>1817.7507625924375</v>
      </c>
      <c r="Q169" s="14">
        <v>1802.3453812962189</v>
      </c>
      <c r="R169" s="14">
        <v>1786.94</v>
      </c>
      <c r="S169" s="14">
        <v>1822.836</v>
      </c>
      <c r="T169" s="14">
        <v>1808.624</v>
      </c>
      <c r="U169" s="14">
        <v>1862.0464099848716</v>
      </c>
      <c r="V169" s="14">
        <v>1835.7349999999999</v>
      </c>
      <c r="W169" s="14">
        <v>1871.5520883046001</v>
      </c>
      <c r="X169" s="14">
        <v>1898.8240000000001</v>
      </c>
      <c r="Y169" s="15">
        <v>1914.8330000000001</v>
      </c>
      <c r="Z169" s="15">
        <v>1925.7128672977365</v>
      </c>
      <c r="AA169" s="15">
        <v>1919.8728493260444</v>
      </c>
      <c r="AB169" s="15">
        <v>1914.0328313543519</v>
      </c>
      <c r="AC169" s="15">
        <v>1890.5694637810029</v>
      </c>
      <c r="AD169" s="32">
        <f>AVERAGE(E169:G169)/AVERAGE('Presenti equivalenti serviti'!E169:G169)/0.365</f>
        <v>257.88667343562133</v>
      </c>
      <c r="AE169" s="32">
        <f>AVERAGE(N169:P169)/AVERAGE('Presenti equivalenti serviti'!N169:P169)/0.365</f>
        <v>210.75140410697128</v>
      </c>
      <c r="AF169" s="32">
        <f>AVERAGE(V169:X169)/AVERAGE('Presenti equivalenti serviti'!V169:X169)/0.365</f>
        <v>214.76873416295643</v>
      </c>
      <c r="AG169" s="35">
        <f>AC169/'Presenti equivalenti serviti'!AC169/0.365</f>
        <v>218.46644707626979</v>
      </c>
      <c r="AH169" s="32">
        <f>AVERAGE(I169:K169)/AVERAGE(Residenti!E169:G169)/0.365/AVERAGE('%serviti'!E169:G169)</f>
        <v>241.63582960365835</v>
      </c>
      <c r="AI169" s="32">
        <f>AVERAGE(N169:P169)/AVERAGE(Residenti!N169:P169)/0.365/AVERAGE('%serviti'!N169:P169)</f>
        <v>211.49717200651367</v>
      </c>
      <c r="AJ169" s="32">
        <f>AVERAGE(V169:X169)/AVERAGE(Residenti!V169:X169)/0.365/AVERAGE('%serviti'!V169:X169)</f>
        <v>215.88740053911653</v>
      </c>
      <c r="AK169" s="35">
        <f>AVERAGE(AC169)/AVERAGE(Residenti!AC169)/0.365/AVERAGE('%serviti'!AC169)</f>
        <v>220.40675821522379</v>
      </c>
    </row>
    <row r="170" spans="1:37" x14ac:dyDescent="0.2">
      <c r="A170" s="2" t="s">
        <v>156</v>
      </c>
      <c r="B170" s="2" t="str">
        <f t="shared" si="10"/>
        <v>36</v>
      </c>
      <c r="C170" s="2">
        <v>36023</v>
      </c>
      <c r="D170" s="2" t="s">
        <v>175</v>
      </c>
      <c r="E170" s="14">
        <v>17017.708195876294</v>
      </c>
      <c r="F170" s="14">
        <v>17046.110572164944</v>
      </c>
      <c r="G170" s="14">
        <v>17074.512948453605</v>
      </c>
      <c r="H170" s="14">
        <v>17364.784</v>
      </c>
      <c r="I170" s="14">
        <v>17004.373</v>
      </c>
      <c r="J170" s="14">
        <v>17323.231</v>
      </c>
      <c r="K170" s="14">
        <v>16976.591</v>
      </c>
      <c r="L170" s="14">
        <v>16663.388585000001</v>
      </c>
      <c r="M170" s="14">
        <v>16446.298094956837</v>
      </c>
      <c r="N170" s="14">
        <v>13593.717880819744</v>
      </c>
      <c r="O170" s="14">
        <v>14580.080218092493</v>
      </c>
      <c r="P170" s="14">
        <v>13865.109635498346</v>
      </c>
      <c r="Q170" s="14">
        <v>14296.73732224525</v>
      </c>
      <c r="R170" s="14">
        <v>13507.705104337787</v>
      </c>
      <c r="S170" s="14">
        <v>13026.412</v>
      </c>
      <c r="T170" s="14">
        <v>12760.027</v>
      </c>
      <c r="U170" s="14">
        <v>12868.96269763077</v>
      </c>
      <c r="V170" s="14">
        <v>12628.980489681224</v>
      </c>
      <c r="W170" s="14">
        <v>12765.406316578357</v>
      </c>
      <c r="X170" s="14">
        <v>12804.629683896659</v>
      </c>
      <c r="Y170" s="15">
        <v>12802.408895220349</v>
      </c>
      <c r="Z170" s="15">
        <v>12709.01381718158</v>
      </c>
      <c r="AA170" s="15">
        <v>12669.932041435031</v>
      </c>
      <c r="AB170" s="15">
        <v>12709.883115724942</v>
      </c>
      <c r="AC170" s="15">
        <v>12826.636121479161</v>
      </c>
      <c r="AD170" s="32">
        <f>AVERAGE(E170:G170)/AVERAGE('Presenti equivalenti serviti'!E170:G170)/0.365</f>
        <v>264.62172345737758</v>
      </c>
      <c r="AE170" s="32">
        <f>AVERAGE(N170:P170)/AVERAGE('Presenti equivalenti serviti'!N170:P170)/0.365</f>
        <v>208.53347368750119</v>
      </c>
      <c r="AF170" s="32">
        <f>AVERAGE(V170:X170)/AVERAGE('Presenti equivalenti serviti'!V170:X170)/0.365</f>
        <v>185.18834063803888</v>
      </c>
      <c r="AG170" s="35">
        <f>AC170/'Presenti equivalenti serviti'!AC170/0.365</f>
        <v>175.68301118356757</v>
      </c>
      <c r="AH170" s="32">
        <f>AVERAGE(I170:K170)/AVERAGE(Residenti!E170:G170)/0.365/AVERAGE('%serviti'!E170:G170)</f>
        <v>269.82180236412881</v>
      </c>
      <c r="AI170" s="32">
        <f>AVERAGE(N170:P170)/AVERAGE(Residenti!N170:P170)/0.365/AVERAGE('%serviti'!N170:P170)</f>
        <v>213.49227330923225</v>
      </c>
      <c r="AJ170" s="32">
        <f>AVERAGE(V170:X170)/AVERAGE(Residenti!V170:X170)/0.365/AVERAGE('%serviti'!V170:X170)</f>
        <v>190.92889711750922</v>
      </c>
      <c r="AK170" s="35">
        <f>AVERAGE(AC170)/AVERAGE(Residenti!AC170)/0.365/AVERAGE('%serviti'!AC170)</f>
        <v>182.84656023517712</v>
      </c>
    </row>
    <row r="171" spans="1:37" x14ac:dyDescent="0.2">
      <c r="A171" s="2" t="s">
        <v>156</v>
      </c>
      <c r="B171" s="2" t="str">
        <f t="shared" si="10"/>
        <v>36</v>
      </c>
      <c r="C171" s="2">
        <v>36024</v>
      </c>
      <c r="D171" s="2" t="s">
        <v>176</v>
      </c>
      <c r="E171" s="14">
        <v>57.248759715943599</v>
      </c>
      <c r="F171" s="14">
        <v>59.078226676840799</v>
      </c>
      <c r="G171" s="14">
        <v>60.907693637738468</v>
      </c>
      <c r="H171" s="14">
        <v>62.737160598635676</v>
      </c>
      <c r="I171" s="14">
        <v>64.566627559533345</v>
      </c>
      <c r="J171" s="14">
        <v>67.094999999999999</v>
      </c>
      <c r="K171" s="14">
        <v>66.911314791609612</v>
      </c>
      <c r="L171" s="14">
        <v>67.700668741652166</v>
      </c>
      <c r="M171" s="14">
        <v>77.740332955272379</v>
      </c>
      <c r="N171" s="14">
        <v>70.82782572259346</v>
      </c>
      <c r="O171" s="14">
        <v>78.395983482592612</v>
      </c>
      <c r="P171" s="14">
        <v>72.35213086010522</v>
      </c>
      <c r="Q171" s="14">
        <v>71.694592036726959</v>
      </c>
      <c r="R171" s="14">
        <v>89.222555553230819</v>
      </c>
      <c r="S171" s="14">
        <v>72.938000000000002</v>
      </c>
      <c r="T171" s="14">
        <v>67.304000000000002</v>
      </c>
      <c r="U171" s="14">
        <v>67.215347701784978</v>
      </c>
      <c r="V171" s="14">
        <v>65.165518838307193</v>
      </c>
      <c r="W171" s="14">
        <v>69.945432749861382</v>
      </c>
      <c r="X171" s="14">
        <v>64.231527138692002</v>
      </c>
      <c r="Y171" s="15">
        <v>65.182789999999997</v>
      </c>
      <c r="Z171" s="15">
        <v>65.514948288866321</v>
      </c>
      <c r="AA171" s="15">
        <v>64.669776280086936</v>
      </c>
      <c r="AB171" s="15">
        <v>64.07704401009056</v>
      </c>
      <c r="AC171" s="15">
        <v>64.228099634791249</v>
      </c>
      <c r="AD171" s="32">
        <f>AVERAGE(E171:G171)/AVERAGE('Presenti equivalenti serviti'!E171:G171)/0.365</f>
        <v>144.93175462729738</v>
      </c>
      <c r="AE171" s="32">
        <f>AVERAGE(N171:P171)/AVERAGE('Presenti equivalenti serviti'!N171:P171)/0.365</f>
        <v>171.17559539241736</v>
      </c>
      <c r="AF171" s="32">
        <f>AVERAGE(V171:X171)/AVERAGE('Presenti equivalenti serviti'!V171:X171)/0.365</f>
        <v>158.71439515759803</v>
      </c>
      <c r="AG171" s="35">
        <f>AC171/'Presenti equivalenti serviti'!AC171/0.365</f>
        <v>156.33148202751181</v>
      </c>
      <c r="AH171" s="32">
        <f>AVERAGE(I171:K171)/AVERAGE(Residenti!E171:G171)/0.365/AVERAGE('%serviti'!E171:G171)</f>
        <v>214.14992292533441</v>
      </c>
      <c r="AI171" s="32">
        <f>AVERAGE(N171:P171)/AVERAGE(Residenti!N171:P171)/0.365/AVERAGE('%serviti'!N171:P171)</f>
        <v>223.96971494039141</v>
      </c>
      <c r="AJ171" s="32">
        <f>AVERAGE(V171:X171)/AVERAGE(Residenti!V171:X171)/0.365/AVERAGE('%serviti'!V171:X171)</f>
        <v>209.65936532696512</v>
      </c>
      <c r="AK171" s="35">
        <f>AVERAGE(AC171)/AVERAGE(Residenti!AC171)/0.365/AVERAGE('%serviti'!AC171)</f>
        <v>216.19813261578213</v>
      </c>
    </row>
    <row r="172" spans="1:37" x14ac:dyDescent="0.2">
      <c r="A172" s="2" t="s">
        <v>156</v>
      </c>
      <c r="B172" s="2" t="str">
        <f t="shared" si="10"/>
        <v>36</v>
      </c>
      <c r="C172" s="2">
        <v>36025</v>
      </c>
      <c r="D172" s="2" t="s">
        <v>177</v>
      </c>
      <c r="E172" s="14">
        <v>166.60165395944378</v>
      </c>
      <c r="F172" s="14">
        <v>164.33512805403211</v>
      </c>
      <c r="G172" s="14">
        <v>162.06860214861948</v>
      </c>
      <c r="H172" s="14">
        <v>181.05600000000001</v>
      </c>
      <c r="I172" s="14">
        <v>178.41499999999999</v>
      </c>
      <c r="J172" s="14">
        <v>138.82599999999999</v>
      </c>
      <c r="K172" s="14">
        <v>138.44685531062174</v>
      </c>
      <c r="L172" s="14">
        <v>144.77564282248989</v>
      </c>
      <c r="M172" s="14">
        <v>146.83228817786238</v>
      </c>
      <c r="N172" s="14">
        <v>135.00957126414227</v>
      </c>
      <c r="O172" s="14">
        <v>159.35796020281509</v>
      </c>
      <c r="P172" s="14">
        <v>156.31817912067214</v>
      </c>
      <c r="Q172" s="14">
        <v>143.36776815548478</v>
      </c>
      <c r="R172" s="14">
        <v>160.41501664007441</v>
      </c>
      <c r="S172" s="14">
        <v>156.864</v>
      </c>
      <c r="T172" s="14">
        <v>138.072</v>
      </c>
      <c r="U172" s="14">
        <v>136.75939526256357</v>
      </c>
      <c r="V172" s="14">
        <v>140.91775677855284</v>
      </c>
      <c r="W172" s="14">
        <v>142.69230425456396</v>
      </c>
      <c r="X172" s="14">
        <v>141.52431424993537</v>
      </c>
      <c r="Y172" s="15">
        <v>141.69089099999999</v>
      </c>
      <c r="Z172" s="15">
        <v>141.59576502113282</v>
      </c>
      <c r="AA172" s="15">
        <v>140.4981597048446</v>
      </c>
      <c r="AB172" s="15">
        <v>139.62965657574949</v>
      </c>
      <c r="AC172" s="15">
        <v>137.57019730620863</v>
      </c>
      <c r="AD172" s="32">
        <f>AVERAGE(E172:G172)/AVERAGE('Presenti equivalenti serviti'!E172:G172)/0.365</f>
        <v>225.15206424653945</v>
      </c>
      <c r="AE172" s="32">
        <f>AVERAGE(N172:P172)/AVERAGE('Presenti equivalenti serviti'!N172:P172)/0.365</f>
        <v>195.70587953434622</v>
      </c>
      <c r="AF172" s="32">
        <f>AVERAGE(V172:X172)/AVERAGE('Presenti equivalenti serviti'!V172:X172)/0.365</f>
        <v>184.47648485143316</v>
      </c>
      <c r="AG172" s="35">
        <f>AC172/'Presenti equivalenti serviti'!AC172/0.365</f>
        <v>185.3706583355133</v>
      </c>
      <c r="AH172" s="32">
        <f>AVERAGE(I172:K172)/AVERAGE(Residenti!E172:G172)/0.365/AVERAGE('%serviti'!E172:G172)</f>
        <v>223.79788842789688</v>
      </c>
      <c r="AI172" s="32">
        <f>AVERAGE(N172:P172)/AVERAGE(Residenti!N172:P172)/0.365/AVERAGE('%serviti'!N172:P172)</f>
        <v>215.85122919253189</v>
      </c>
      <c r="AJ172" s="32">
        <f>AVERAGE(V172:X172)/AVERAGE(Residenti!V172:X172)/0.365/AVERAGE('%serviti'!V172:X172)</f>
        <v>204.88877587676842</v>
      </c>
      <c r="AK172" s="35">
        <f>AVERAGE(AC172)/AVERAGE(Residenti!AC172)/0.365/AVERAGE('%serviti'!AC172)</f>
        <v>211.8372375115251</v>
      </c>
    </row>
    <row r="173" spans="1:37" x14ac:dyDescent="0.2">
      <c r="A173" s="2" t="s">
        <v>3</v>
      </c>
      <c r="B173" s="2" t="str">
        <f t="shared" si="10"/>
        <v>36</v>
      </c>
      <c r="C173" s="2">
        <v>36026</v>
      </c>
      <c r="D173" s="2" t="s">
        <v>178</v>
      </c>
      <c r="E173" s="14">
        <v>420</v>
      </c>
      <c r="F173" s="14">
        <v>420</v>
      </c>
      <c r="G173" s="14">
        <v>420</v>
      </c>
      <c r="H173" s="14">
        <v>420</v>
      </c>
      <c r="I173" s="14">
        <v>420</v>
      </c>
      <c r="J173" s="14">
        <v>420</v>
      </c>
      <c r="K173" s="14">
        <v>420</v>
      </c>
      <c r="L173" s="14">
        <v>420</v>
      </c>
      <c r="M173" s="14">
        <v>420</v>
      </c>
      <c r="N173" s="14">
        <v>420</v>
      </c>
      <c r="O173" s="14">
        <v>420</v>
      </c>
      <c r="P173" s="14">
        <v>420</v>
      </c>
      <c r="Q173" s="14">
        <v>401.25</v>
      </c>
      <c r="R173" s="14">
        <v>352.5</v>
      </c>
      <c r="S173" s="14">
        <v>435</v>
      </c>
      <c r="T173" s="14">
        <v>420</v>
      </c>
      <c r="U173" s="14">
        <v>405</v>
      </c>
      <c r="V173" s="14">
        <v>390</v>
      </c>
      <c r="W173" s="14">
        <v>375</v>
      </c>
      <c r="X173" s="14">
        <v>360</v>
      </c>
      <c r="Y173" s="15">
        <v>360</v>
      </c>
      <c r="Z173" s="15">
        <v>355.27680805620491</v>
      </c>
      <c r="AA173" s="15">
        <v>348.48409376444113</v>
      </c>
      <c r="AB173" s="15">
        <v>343.21476972037186</v>
      </c>
      <c r="AC173" s="15">
        <v>342.93869363213361</v>
      </c>
      <c r="AD173" s="32">
        <f>AVERAGE(E173:G173)/AVERAGE('Presenti equivalenti serviti'!E173:G173)/0.365</f>
        <v>313.7925002035808</v>
      </c>
      <c r="AE173" s="32">
        <f>AVERAGE(N173:P173)/AVERAGE('Presenti equivalenti serviti'!N173:P173)/0.365</f>
        <v>296.61448254309875</v>
      </c>
      <c r="AF173" s="32">
        <f>AVERAGE(V173:X173)/AVERAGE('Presenti equivalenti serviti'!V173:X173)/0.365</f>
        <v>271.28198635094799</v>
      </c>
      <c r="AG173" s="35">
        <f>AC173/'Presenti equivalenti serviti'!AC173/0.365</f>
        <v>258.89293330396424</v>
      </c>
      <c r="AH173" s="32">
        <f>AVERAGE(I173:K173)/AVERAGE(Residenti!E173:G173)/0.365/AVERAGE('%serviti'!E173:G173)</f>
        <v>366.6621782092584</v>
      </c>
      <c r="AI173" s="32">
        <f>AVERAGE(N173:P173)/AVERAGE(Residenti!N173:P173)/0.365/AVERAGE('%serviti'!N173:P173)</f>
        <v>341.21446105104008</v>
      </c>
      <c r="AJ173" s="32">
        <f>AVERAGE(V173:X173)/AVERAGE(Residenti!V173:X173)/0.365/AVERAGE('%serviti'!V173:X173)</f>
        <v>311.13392380739708</v>
      </c>
      <c r="AK173" s="35">
        <f>AVERAGE(AC173)/AVERAGE(Residenti!AC173)/0.365/AVERAGE('%serviti'!AC173)</f>
        <v>302.73629865356031</v>
      </c>
    </row>
    <row r="174" spans="1:37" x14ac:dyDescent="0.2">
      <c r="A174" s="2" t="s">
        <v>163</v>
      </c>
      <c r="B174" s="2" t="str">
        <f t="shared" si="10"/>
        <v>36</v>
      </c>
      <c r="C174" s="2">
        <v>36027</v>
      </c>
      <c r="D174" s="2" t="s">
        <v>179</v>
      </c>
      <c r="E174" s="14">
        <v>744.88188571428509</v>
      </c>
      <c r="F174" s="14">
        <v>758.6935428571403</v>
      </c>
      <c r="G174" s="14">
        <v>772.50519999999926</v>
      </c>
      <c r="H174" s="14">
        <v>785.47</v>
      </c>
      <c r="I174" s="14">
        <v>810</v>
      </c>
      <c r="J174" s="14">
        <v>807.65099999999995</v>
      </c>
      <c r="K174" s="14">
        <v>818.92</v>
      </c>
      <c r="L174" s="14">
        <v>842.84299999999996</v>
      </c>
      <c r="M174" s="14">
        <v>860.19200000000001</v>
      </c>
      <c r="N174" s="14">
        <v>869.18679999999699</v>
      </c>
      <c r="O174" s="14">
        <v>882.99845714285595</v>
      </c>
      <c r="P174" s="14">
        <v>896.81011428571117</v>
      </c>
      <c r="Q174" s="14">
        <v>842.73505714285557</v>
      </c>
      <c r="R174" s="14">
        <v>788.66</v>
      </c>
      <c r="S174" s="14">
        <v>862.11199999999997</v>
      </c>
      <c r="T174" s="14">
        <v>829.62900000000002</v>
      </c>
      <c r="U174" s="14">
        <v>878.79399999999998</v>
      </c>
      <c r="V174" s="14">
        <v>853.77700000000004</v>
      </c>
      <c r="W174" s="14">
        <v>858.71799999999996</v>
      </c>
      <c r="X174" s="14">
        <v>862.42100000000005</v>
      </c>
      <c r="Y174" s="15">
        <v>886.61699999999996</v>
      </c>
      <c r="Z174" s="15">
        <v>872.96237960979022</v>
      </c>
      <c r="AA174" s="15">
        <v>886.68067053563766</v>
      </c>
      <c r="AB174" s="15">
        <v>902.21607140755771</v>
      </c>
      <c r="AC174" s="15">
        <v>922.04117914163032</v>
      </c>
      <c r="AD174" s="32">
        <f>AVERAGE(E174:G174)/AVERAGE('Presenti equivalenti serviti'!E174:G174)/0.365</f>
        <v>170.09439132595026</v>
      </c>
      <c r="AE174" s="32">
        <f>AVERAGE(N174:P174)/AVERAGE('Presenti equivalenti serviti'!N174:P174)/0.365</f>
        <v>159.00370329357179</v>
      </c>
      <c r="AF174" s="32">
        <f>AVERAGE(V174:X174)/AVERAGE('Presenti equivalenti serviti'!V174:X174)/0.365</f>
        <v>147.80768873406925</v>
      </c>
      <c r="AG174" s="35">
        <f>AC174/'Presenti equivalenti serviti'!AC174/0.365</f>
        <v>144.52540977543799</v>
      </c>
      <c r="AH174" s="32">
        <f>AVERAGE(I174:K174)/AVERAGE(Residenti!E174:G174)/0.365/AVERAGE('%serviti'!E174:G174)</f>
        <v>182.26108487693969</v>
      </c>
      <c r="AI174" s="32">
        <f>AVERAGE(N174:P174)/AVERAGE(Residenti!N174:P174)/0.365/AVERAGE('%serviti'!N174:P174)</f>
        <v>159.17690844511546</v>
      </c>
      <c r="AJ174" s="32">
        <f>AVERAGE(V174:X174)/AVERAGE(Residenti!V174:X174)/0.365/AVERAGE('%serviti'!V174:X174)</f>
        <v>148.01721991349268</v>
      </c>
      <c r="AK174" s="35">
        <f>AVERAGE(AC174)/AVERAGE(Residenti!AC174)/0.365/AVERAGE('%serviti'!AC174)</f>
        <v>144.84843967242628</v>
      </c>
    </row>
    <row r="175" spans="1:37" x14ac:dyDescent="0.2">
      <c r="A175" s="2" t="s">
        <v>150</v>
      </c>
      <c r="B175" s="2" t="str">
        <f t="shared" si="10"/>
        <v>36</v>
      </c>
      <c r="C175" s="2">
        <v>36028</v>
      </c>
      <c r="D175" s="2" t="s">
        <v>180</v>
      </c>
      <c r="E175" s="14">
        <v>714.81</v>
      </c>
      <c r="F175" s="14">
        <v>746.96100000000001</v>
      </c>
      <c r="G175" s="14">
        <v>742.32</v>
      </c>
      <c r="H175" s="14">
        <v>742.97299999999996</v>
      </c>
      <c r="I175" s="14">
        <v>791.25400000000002</v>
      </c>
      <c r="J175" s="14">
        <v>787.76499999999999</v>
      </c>
      <c r="K175" s="14">
        <v>820.45899999999995</v>
      </c>
      <c r="L175" s="14">
        <v>804.08299999999997</v>
      </c>
      <c r="M175" s="14">
        <v>791.24099999999999</v>
      </c>
      <c r="N175" s="14">
        <v>787.94799999999998</v>
      </c>
      <c r="O175" s="14">
        <v>786.92856213558287</v>
      </c>
      <c r="P175" s="14">
        <v>785.18298725714226</v>
      </c>
      <c r="Q175" s="14">
        <v>762.481493628571</v>
      </c>
      <c r="R175" s="14">
        <v>739.78</v>
      </c>
      <c r="S175" s="14">
        <v>683.83</v>
      </c>
      <c r="T175" s="14">
        <v>659.62599999999998</v>
      </c>
      <c r="U175" s="14">
        <v>681.27141983746264</v>
      </c>
      <c r="V175" s="14">
        <v>713.46799999999996</v>
      </c>
      <c r="W175" s="14">
        <v>737.84302734100788</v>
      </c>
      <c r="X175" s="14">
        <v>744.61599999999999</v>
      </c>
      <c r="Y175" s="15">
        <v>721.596</v>
      </c>
      <c r="Z175" s="15">
        <v>731.37677330260271</v>
      </c>
      <c r="AA175" s="15">
        <v>713.39279036969435</v>
      </c>
      <c r="AB175" s="15">
        <v>695.02616328880299</v>
      </c>
      <c r="AC175" s="15">
        <v>673.47263546248041</v>
      </c>
      <c r="AD175" s="32">
        <f>AVERAGE(E175:G175)/AVERAGE('Presenti equivalenti serviti'!E175:G175)/0.365</f>
        <v>201.14806721723446</v>
      </c>
      <c r="AE175" s="32">
        <f>AVERAGE(N175:P175)/AVERAGE('Presenti equivalenti serviti'!N175:P175)/0.365</f>
        <v>196.56407947190442</v>
      </c>
      <c r="AF175" s="32">
        <f>AVERAGE(V175:X175)/AVERAGE('Presenti equivalenti serviti'!V175:X175)/0.365</f>
        <v>202.60638015224569</v>
      </c>
      <c r="AG175" s="35">
        <f>AC175/'Presenti equivalenti serviti'!AC175/0.365</f>
        <v>212.86982276715784</v>
      </c>
      <c r="AH175" s="32">
        <f>AVERAGE(I175:K175)/AVERAGE(Residenti!E175:G175)/0.365/AVERAGE('%serviti'!E175:G175)</f>
        <v>219.01399184400572</v>
      </c>
      <c r="AI175" s="32">
        <f>AVERAGE(N175:P175)/AVERAGE(Residenti!N175:P175)/0.365/AVERAGE('%serviti'!N175:P175)</f>
        <v>196.60460317117892</v>
      </c>
      <c r="AJ175" s="32">
        <f>AVERAGE(V175:X175)/AVERAGE(Residenti!V175:X175)/0.365/AVERAGE('%serviti'!V175:X175)</f>
        <v>202.73678298387753</v>
      </c>
      <c r="AK175" s="35">
        <f>AVERAGE(AC175)/AVERAGE(Residenti!AC175)/0.365/AVERAGE('%serviti'!AC175)</f>
        <v>213.10839077070517</v>
      </c>
    </row>
    <row r="176" spans="1:37" x14ac:dyDescent="0.2">
      <c r="A176" s="2" t="s">
        <v>156</v>
      </c>
      <c r="B176" s="2" t="str">
        <f t="shared" si="10"/>
        <v>36</v>
      </c>
      <c r="C176" s="2">
        <v>36029</v>
      </c>
      <c r="D176" s="2" t="s">
        <v>181</v>
      </c>
      <c r="E176" s="14">
        <v>161.62520937086595</v>
      </c>
      <c r="F176" s="14">
        <v>159.79505417218385</v>
      </c>
      <c r="G176" s="14">
        <v>157.96489897350176</v>
      </c>
      <c r="H176" s="14">
        <v>168.00200000000001</v>
      </c>
      <c r="I176" s="14">
        <v>171.435</v>
      </c>
      <c r="J176" s="14">
        <v>140.89599999999999</v>
      </c>
      <c r="K176" s="14">
        <v>140.51056367541571</v>
      </c>
      <c r="L176" s="14">
        <v>146.96394456255513</v>
      </c>
      <c r="M176" s="14">
        <v>163.7444768359511</v>
      </c>
      <c r="N176" s="14">
        <v>148.29046719576496</v>
      </c>
      <c r="O176" s="14">
        <v>160.547495612494</v>
      </c>
      <c r="P176" s="14">
        <v>142.85062568939816</v>
      </c>
      <c r="Q176" s="14">
        <v>145.07384849853611</v>
      </c>
      <c r="R176" s="14">
        <v>158.42688219086358</v>
      </c>
      <c r="S176" s="14">
        <v>150.38800000000001</v>
      </c>
      <c r="T176" s="14">
        <v>130.4</v>
      </c>
      <c r="U176" s="14">
        <v>124.38446184659311</v>
      </c>
      <c r="V176" s="14">
        <v>135.22140250470187</v>
      </c>
      <c r="W176" s="14">
        <v>156.11157646279347</v>
      </c>
      <c r="X176" s="14">
        <v>139.90890287915164</v>
      </c>
      <c r="Y176" s="15">
        <v>142.92496800000001</v>
      </c>
      <c r="Z176" s="15">
        <v>142.77318596260343</v>
      </c>
      <c r="AA176" s="15">
        <v>134.5337864015261</v>
      </c>
      <c r="AB176" s="15">
        <v>126.17175205561087</v>
      </c>
      <c r="AC176" s="15">
        <v>117.85049659145102</v>
      </c>
      <c r="AD176" s="32">
        <f>AVERAGE(E176:G176)/AVERAGE('Presenti equivalenti serviti'!E176:G176)/0.365</f>
        <v>178.41200093352433</v>
      </c>
      <c r="AE176" s="32">
        <f>AVERAGE(N176:P176)/AVERAGE('Presenti equivalenti serviti'!N176:P176)/0.365</f>
        <v>166.63442971922393</v>
      </c>
      <c r="AF176" s="32">
        <f>AVERAGE(V176:X176)/AVERAGE('Presenti equivalenti serviti'!V176:X176)/0.365</f>
        <v>177.73931589412572</v>
      </c>
      <c r="AG176" s="35">
        <f>AC176/'Presenti equivalenti serviti'!AC176/0.365</f>
        <v>196.55787616949482</v>
      </c>
      <c r="AH176" s="32">
        <f>AVERAGE(I176:K176)/AVERAGE(Residenti!E176:G176)/0.365/AVERAGE('%serviti'!E176:G176)</f>
        <v>182.95770597404129</v>
      </c>
      <c r="AI176" s="32">
        <f>AVERAGE(N176:P176)/AVERAGE(Residenti!N176:P176)/0.365/AVERAGE('%serviti'!N176:P176)</f>
        <v>184.25949484065166</v>
      </c>
      <c r="AJ176" s="32">
        <f>AVERAGE(V176:X176)/AVERAGE(Residenti!V176:X176)/0.365/AVERAGE('%serviti'!V176:X176)</f>
        <v>198.26270071197334</v>
      </c>
      <c r="AK176" s="35">
        <f>AVERAGE(AC176)/AVERAGE(Residenti!AC176)/0.365/AVERAGE('%serviti'!AC176)</f>
        <v>233.09765205425788</v>
      </c>
    </row>
    <row r="177" spans="1:37" x14ac:dyDescent="0.2">
      <c r="A177" s="2" t="s">
        <v>156</v>
      </c>
      <c r="B177" s="2" t="str">
        <f t="shared" si="10"/>
        <v>36</v>
      </c>
      <c r="C177" s="2">
        <v>36030</v>
      </c>
      <c r="D177" s="2" t="s">
        <v>182</v>
      </c>
      <c r="E177" s="14">
        <v>1600</v>
      </c>
      <c r="F177" s="14">
        <v>1600</v>
      </c>
      <c r="G177" s="14">
        <v>1600</v>
      </c>
      <c r="H177" s="14">
        <v>1646.0029999999999</v>
      </c>
      <c r="I177" s="14">
        <v>1744.088</v>
      </c>
      <c r="J177" s="14">
        <v>1508.683</v>
      </c>
      <c r="K177" s="14">
        <v>1504.5605665024627</v>
      </c>
      <c r="L177" s="14">
        <v>1500.769202817135</v>
      </c>
      <c r="M177" s="14">
        <v>1524.5996455846282</v>
      </c>
      <c r="N177" s="14">
        <v>1465.291037219205</v>
      </c>
      <c r="O177" s="14">
        <v>1535.1706130381749</v>
      </c>
      <c r="P177" s="14">
        <v>1448.6330569127317</v>
      </c>
      <c r="Q177" s="14">
        <v>1403.5484170187553</v>
      </c>
      <c r="R177" s="14">
        <v>1524.2204072676507</v>
      </c>
      <c r="S177" s="14">
        <v>1442.4390000000001</v>
      </c>
      <c r="T177" s="14">
        <v>1397.463</v>
      </c>
      <c r="U177" s="14">
        <v>1422.055138604494</v>
      </c>
      <c r="V177" s="14">
        <v>1475.597851009921</v>
      </c>
      <c r="W177" s="14">
        <v>1497.8521002369</v>
      </c>
      <c r="X177" s="14">
        <v>1473.9266128997924</v>
      </c>
      <c r="Y177" s="15">
        <v>1529.6024970000001</v>
      </c>
      <c r="Z177" s="15">
        <v>1525.3046555560934</v>
      </c>
      <c r="AA177" s="15">
        <v>1558.0475629918906</v>
      </c>
      <c r="AB177" s="15">
        <v>1594.9294351664591</v>
      </c>
      <c r="AC177" s="15">
        <v>1624.1029882398045</v>
      </c>
      <c r="AD177" s="32">
        <f>AVERAGE(E177:G177)/AVERAGE('Presenti equivalenti serviti'!E177:G177)/0.365</f>
        <v>312.73682596057148</v>
      </c>
      <c r="AE177" s="32">
        <f>AVERAGE(N177:P177)/AVERAGE('Presenti equivalenti serviti'!N177:P177)/0.365</f>
        <v>246.93872257197665</v>
      </c>
      <c r="AF177" s="32">
        <f>AVERAGE(V177:X177)/AVERAGE('Presenti equivalenti serviti'!V177:X177)/0.365</f>
        <v>237.35462966885299</v>
      </c>
      <c r="AG177" s="35">
        <f>AC177/'Presenti equivalenti serviti'!AC177/0.365</f>
        <v>230.90473147304078</v>
      </c>
      <c r="AH177" s="32">
        <f>AVERAGE(I177:K177)/AVERAGE(Residenti!E177:G177)/0.365/AVERAGE('%serviti'!E177:G177)</f>
        <v>314.94620571896979</v>
      </c>
      <c r="AI177" s="32">
        <f>AVERAGE(N177:P177)/AVERAGE(Residenti!N177:P177)/0.365/AVERAGE('%serviti'!N177:P177)</f>
        <v>251.00905804649528</v>
      </c>
      <c r="AJ177" s="32">
        <f>AVERAGE(V177:X177)/AVERAGE(Residenti!V177:X177)/0.365/AVERAGE('%serviti'!V177:X177)</f>
        <v>241.9834993209009</v>
      </c>
      <c r="AK177" s="35">
        <f>AVERAGE(AC177)/AVERAGE(Residenti!AC177)/0.365/AVERAGE('%serviti'!AC177)</f>
        <v>235.54572768661043</v>
      </c>
    </row>
    <row r="178" spans="1:37" x14ac:dyDescent="0.2">
      <c r="A178" s="2" t="s">
        <v>156</v>
      </c>
      <c r="B178" s="2" t="str">
        <f t="shared" si="10"/>
        <v>36</v>
      </c>
      <c r="C178" s="2">
        <v>36031</v>
      </c>
      <c r="D178" s="2" t="s">
        <v>183</v>
      </c>
      <c r="E178" s="14">
        <v>180</v>
      </c>
      <c r="F178" s="14">
        <v>180</v>
      </c>
      <c r="G178" s="14">
        <v>180</v>
      </c>
      <c r="H178" s="14">
        <v>181.24600000000001</v>
      </c>
      <c r="I178" s="14">
        <v>186.69519999999926</v>
      </c>
      <c r="J178" s="14">
        <v>192.14439999999851</v>
      </c>
      <c r="K178" s="14">
        <v>197.59360000000001</v>
      </c>
      <c r="L178" s="14">
        <v>203.04279999999889</v>
      </c>
      <c r="M178" s="14">
        <v>208.49199999999999</v>
      </c>
      <c r="N178" s="14">
        <v>213.94119999999924</v>
      </c>
      <c r="O178" s="14">
        <v>219.39039999999852</v>
      </c>
      <c r="P178" s="14">
        <v>224.83960000000002</v>
      </c>
      <c r="Q178" s="14">
        <v>77.159000000000006</v>
      </c>
      <c r="R178" s="14">
        <v>135.6328815249592</v>
      </c>
      <c r="S178" s="14">
        <v>133.63999999999999</v>
      </c>
      <c r="T178" s="14">
        <v>131.74299999999999</v>
      </c>
      <c r="U178" s="14">
        <v>124.32665130416405</v>
      </c>
      <c r="V178" s="14">
        <v>138.4654175022813</v>
      </c>
      <c r="W178" s="14">
        <v>128.69445095057046</v>
      </c>
      <c r="X178" s="14">
        <v>118.96940000193599</v>
      </c>
      <c r="Y178" s="15">
        <v>121.93618900000001</v>
      </c>
      <c r="Z178" s="15">
        <v>119.77191583849333</v>
      </c>
      <c r="AA178" s="15">
        <v>118.25414475230146</v>
      </c>
      <c r="AB178" s="15">
        <v>118.63568643224477</v>
      </c>
      <c r="AC178" s="15">
        <v>121.68479293263343</v>
      </c>
      <c r="AD178" s="32">
        <f>AVERAGE(E178:G178)/AVERAGE('Presenti equivalenti serviti'!E178:G178)/0.365</f>
        <v>222.0973044436866</v>
      </c>
      <c r="AE178" s="32">
        <f>AVERAGE(N178:P178)/AVERAGE('Presenti equivalenti serviti'!N178:P178)/0.365</f>
        <v>246.58412015920393</v>
      </c>
      <c r="AF178" s="32">
        <f>AVERAGE(V178:X178)/AVERAGE('Presenti equivalenti serviti'!V178:X178)/0.365</f>
        <v>145.0126755797661</v>
      </c>
      <c r="AG178" s="35">
        <f>AC178/'Presenti equivalenti serviti'!AC178/0.365</f>
        <v>120.86917363370193</v>
      </c>
      <c r="AH178" s="32">
        <f>AVERAGE(I178:K178)/AVERAGE(Residenti!E178:G178)/0.365/AVERAGE('%serviti'!E178:G178)</f>
        <v>308.55138431682758</v>
      </c>
      <c r="AI178" s="32">
        <f>AVERAGE(N178:P178)/AVERAGE(Residenti!N178:P178)/0.365/AVERAGE('%serviti'!N178:P178)</f>
        <v>314.73610733148701</v>
      </c>
      <c r="AJ178" s="32">
        <f>AVERAGE(V178:X178)/AVERAGE(Residenti!V178:X178)/0.365/AVERAGE('%serviti'!V178:X178)</f>
        <v>180.78540691268589</v>
      </c>
      <c r="AK178" s="35">
        <f>AVERAGE(AC178)/AVERAGE(Residenti!AC178)/0.365/AVERAGE('%serviti'!AC178)</f>
        <v>151.29442821699891</v>
      </c>
    </row>
    <row r="179" spans="1:37" x14ac:dyDescent="0.2">
      <c r="A179" s="2" t="s">
        <v>156</v>
      </c>
      <c r="B179" s="2" t="str">
        <f t="shared" si="10"/>
        <v>36</v>
      </c>
      <c r="C179" s="2">
        <v>36032</v>
      </c>
      <c r="D179" s="2" t="s">
        <v>184</v>
      </c>
      <c r="E179" s="14">
        <v>205</v>
      </c>
      <c r="F179" s="14">
        <v>200</v>
      </c>
      <c r="G179" s="14">
        <v>195</v>
      </c>
      <c r="H179" s="14">
        <v>190</v>
      </c>
      <c r="I179" s="14">
        <v>185</v>
      </c>
      <c r="J179" s="14">
        <v>182.05199999999999</v>
      </c>
      <c r="K179" s="14">
        <v>181.55491293956982</v>
      </c>
      <c r="L179" s="14">
        <v>196.36550653203062</v>
      </c>
      <c r="M179" s="14">
        <v>204.72242827297134</v>
      </c>
      <c r="N179" s="14">
        <v>172.28338251908841</v>
      </c>
      <c r="O179" s="14">
        <v>196.8169851862321</v>
      </c>
      <c r="P179" s="14">
        <v>164.49073254185862</v>
      </c>
      <c r="Q179" s="14">
        <v>177.67883984151885</v>
      </c>
      <c r="R179" s="14">
        <v>179.20526737861812</v>
      </c>
      <c r="S179" s="14">
        <v>170.874</v>
      </c>
      <c r="T179" s="14">
        <v>157.477</v>
      </c>
      <c r="U179" s="14">
        <v>160.46712279162523</v>
      </c>
      <c r="V179" s="14">
        <v>160.99656620588095</v>
      </c>
      <c r="W179" s="14">
        <v>183.14969200403971</v>
      </c>
      <c r="X179" s="14">
        <v>174.16650410958903</v>
      </c>
      <c r="Y179" s="15">
        <v>174.753626</v>
      </c>
      <c r="Z179" s="15">
        <v>175.01292831631955</v>
      </c>
      <c r="AA179" s="15">
        <v>169.34700788978759</v>
      </c>
      <c r="AB179" s="15">
        <v>163.6345081919734</v>
      </c>
      <c r="AC179" s="15">
        <v>157.21094035759089</v>
      </c>
      <c r="AD179" s="32">
        <f>AVERAGE(E179:G179)/AVERAGE('Presenti equivalenti serviti'!E179:G179)/0.365</f>
        <v>304.64904858738703</v>
      </c>
      <c r="AE179" s="32">
        <f>AVERAGE(N179:P179)/AVERAGE('Presenti equivalenti serviti'!N179:P179)/0.365</f>
        <v>275.20979074907984</v>
      </c>
      <c r="AF179" s="32">
        <f>AVERAGE(V179:X179)/AVERAGE('Presenti equivalenti serviti'!V179:X179)/0.365</f>
        <v>283.38089453759181</v>
      </c>
      <c r="AG179" s="35">
        <f>AC179/'Presenti equivalenti serviti'!AC179/0.365</f>
        <v>303.77480168728096</v>
      </c>
      <c r="AH179" s="32">
        <f>AVERAGE(I179:K179)/AVERAGE(Residenti!E179:G179)/0.365/AVERAGE('%serviti'!E179:G179)</f>
        <v>304.28053249973539</v>
      </c>
      <c r="AI179" s="32">
        <f>AVERAGE(N179:P179)/AVERAGE(Residenti!N179:P179)/0.365/AVERAGE('%serviti'!N179:P179)</f>
        <v>305.31015786536688</v>
      </c>
      <c r="AJ179" s="32">
        <f>AVERAGE(V179:X179)/AVERAGE(Residenti!V179:X179)/0.365/AVERAGE('%serviti'!V179:X179)</f>
        <v>315.88658288291236</v>
      </c>
      <c r="AK179" s="35">
        <f>AVERAGE(AC179)/AVERAGE(Residenti!AC179)/0.365/AVERAGE('%serviti'!AC179)</f>
        <v>352.9389087828169</v>
      </c>
    </row>
    <row r="180" spans="1:37" x14ac:dyDescent="0.2">
      <c r="A180" s="2" t="s">
        <v>156</v>
      </c>
      <c r="B180" s="2" t="str">
        <f t="shared" si="10"/>
        <v>36</v>
      </c>
      <c r="C180" s="2">
        <v>36033</v>
      </c>
      <c r="D180" s="2" t="s">
        <v>185</v>
      </c>
      <c r="E180" s="14">
        <v>249.90696255849301</v>
      </c>
      <c r="F180" s="14">
        <v>256.40791962640361</v>
      </c>
      <c r="G180" s="14">
        <v>262.90887669431419</v>
      </c>
      <c r="H180" s="14">
        <v>269.40983376222664</v>
      </c>
      <c r="I180" s="14">
        <v>275.91079083013722</v>
      </c>
      <c r="J180" s="14">
        <v>282.41174789804779</v>
      </c>
      <c r="K180" s="14">
        <v>288.91270496596024</v>
      </c>
      <c r="L180" s="14">
        <v>298.37599999999998</v>
      </c>
      <c r="M180" s="14">
        <v>313.46300000000002</v>
      </c>
      <c r="N180" s="14">
        <v>299.2923815464643</v>
      </c>
      <c r="O180" s="14">
        <v>311.43405741915842</v>
      </c>
      <c r="P180" s="14">
        <v>303.84217988179</v>
      </c>
      <c r="Q180" s="14">
        <v>316.71380590908439</v>
      </c>
      <c r="R180" s="14">
        <v>320.24445952698488</v>
      </c>
      <c r="S180" s="14">
        <v>296.536</v>
      </c>
      <c r="T180" s="14">
        <v>293.79000000000002</v>
      </c>
      <c r="U180" s="14">
        <v>288.67269049841076</v>
      </c>
      <c r="V180" s="14">
        <v>298.20569098335608</v>
      </c>
      <c r="W180" s="14">
        <v>321.82034117610897</v>
      </c>
      <c r="X180" s="14">
        <v>301.69576391780816</v>
      </c>
      <c r="Y180" s="15">
        <v>308.42735999999996</v>
      </c>
      <c r="Z180" s="15">
        <v>311.88191471406554</v>
      </c>
      <c r="AA180" s="15">
        <v>312.06894381054911</v>
      </c>
      <c r="AB180" s="15">
        <v>312.70475884106804</v>
      </c>
      <c r="AC180" s="15">
        <v>311.20638210920413</v>
      </c>
      <c r="AD180" s="32">
        <f>AVERAGE(E180:G180)/AVERAGE('Presenti equivalenti serviti'!E180:G180)/0.365</f>
        <v>206.4514492105302</v>
      </c>
      <c r="AE180" s="32">
        <f>AVERAGE(N180:P180)/AVERAGE('Presenti equivalenti serviti'!N180:P180)/0.365</f>
        <v>221.73871387796916</v>
      </c>
      <c r="AF180" s="32">
        <f>AVERAGE(V180:X180)/AVERAGE('Presenti equivalenti serviti'!V180:X180)/0.365</f>
        <v>222.36274588695858</v>
      </c>
      <c r="AG180" s="35">
        <f>AC180/'Presenti equivalenti serviti'!AC180/0.365</f>
        <v>222.33423187697295</v>
      </c>
      <c r="AH180" s="32">
        <f>AVERAGE(I180:K180)/AVERAGE(Residenti!E180:G180)/0.365/AVERAGE('%serviti'!E180:G180)</f>
        <v>229.87119295163603</v>
      </c>
      <c r="AI180" s="32">
        <f>AVERAGE(N180:P180)/AVERAGE(Residenti!N180:P180)/0.365/AVERAGE('%serviti'!N180:P180)</f>
        <v>227.42790549050335</v>
      </c>
      <c r="AJ180" s="32">
        <f>AVERAGE(V180:X180)/AVERAGE(Residenti!V180:X180)/0.365/AVERAGE('%serviti'!V180:X180)</f>
        <v>229.52308505071784</v>
      </c>
      <c r="AK180" s="35">
        <f>AVERAGE(AC180)/AVERAGE(Residenti!AC180)/0.365/AVERAGE('%serviti'!AC180)</f>
        <v>230.44122451890439</v>
      </c>
    </row>
    <row r="181" spans="1:37" x14ac:dyDescent="0.2">
      <c r="A181" s="2" t="s">
        <v>163</v>
      </c>
      <c r="B181" s="2" t="str">
        <f t="shared" si="10"/>
        <v>36</v>
      </c>
      <c r="C181" s="2">
        <v>36034</v>
      </c>
      <c r="D181" s="2" t="s">
        <v>186</v>
      </c>
      <c r="E181" s="14">
        <v>321.53689523809402</v>
      </c>
      <c r="F181" s="14">
        <v>331.69858095237987</v>
      </c>
      <c r="G181" s="14">
        <v>341.86026666666567</v>
      </c>
      <c r="H181" s="14">
        <v>350.87099999999998</v>
      </c>
      <c r="I181" s="14">
        <v>344</v>
      </c>
      <c r="J181" s="14">
        <v>393.91300000000001</v>
      </c>
      <c r="K181" s="14">
        <v>381.55200000000002</v>
      </c>
      <c r="L181" s="14">
        <v>408.36500000000001</v>
      </c>
      <c r="M181" s="14">
        <v>385.85599999999999</v>
      </c>
      <c r="N181" s="14">
        <v>412.9920666666664</v>
      </c>
      <c r="O181" s="14">
        <v>423.15375238095226</v>
      </c>
      <c r="P181" s="14">
        <v>433.31543809523805</v>
      </c>
      <c r="Q181" s="14">
        <v>390.08771904761903</v>
      </c>
      <c r="R181" s="14">
        <v>346.86</v>
      </c>
      <c r="S181" s="14">
        <v>380.58499999999998</v>
      </c>
      <c r="T181" s="14">
        <v>361.63</v>
      </c>
      <c r="U181" s="14">
        <v>375.18599999999998</v>
      </c>
      <c r="V181" s="14">
        <v>377.30799999999999</v>
      </c>
      <c r="W181" s="14">
        <v>383.92899999999997</v>
      </c>
      <c r="X181" s="14">
        <v>378.17399999999998</v>
      </c>
      <c r="Y181" s="15">
        <v>368.923</v>
      </c>
      <c r="Z181" s="15">
        <v>378.45930110509744</v>
      </c>
      <c r="AA181" s="15">
        <v>374.07180856475765</v>
      </c>
      <c r="AB181" s="15">
        <v>370.76543424105148</v>
      </c>
      <c r="AC181" s="15">
        <v>366.35563113499796</v>
      </c>
      <c r="AD181" s="32">
        <f>AVERAGE(E181:G181)/AVERAGE('Presenti equivalenti serviti'!E181:G181)/0.365</f>
        <v>176.44802929482344</v>
      </c>
      <c r="AE181" s="32">
        <f>AVERAGE(N181:P181)/AVERAGE('Presenti equivalenti serviti'!N181:P181)/0.365</f>
        <v>185.84133526332121</v>
      </c>
      <c r="AF181" s="32">
        <f>AVERAGE(V181:X181)/AVERAGE('Presenti equivalenti serviti'!V181:X181)/0.365</f>
        <v>170.35898479633855</v>
      </c>
      <c r="AG181" s="35">
        <f>AC181/'Presenti equivalenti serviti'!AC181/0.365</f>
        <v>166.67798030641657</v>
      </c>
      <c r="AH181" s="32">
        <f>AVERAGE(I181:K181)/AVERAGE(Residenti!E181:G181)/0.365/AVERAGE('%serviti'!E181:G181)</f>
        <v>198.53250426377167</v>
      </c>
      <c r="AI181" s="32">
        <f>AVERAGE(N181:P181)/AVERAGE(Residenti!N181:P181)/0.365/AVERAGE('%serviti'!N181:P181)</f>
        <v>185.87578109358648</v>
      </c>
      <c r="AJ181" s="32">
        <f>AVERAGE(V181:X181)/AVERAGE(Residenti!V181:X181)/0.365/AVERAGE('%serviti'!V181:X181)</f>
        <v>170.4345958761127</v>
      </c>
      <c r="AK181" s="35">
        <f>AVERAGE(AC181)/AVERAGE(Residenti!AC181)/0.365/AVERAGE('%serviti'!AC181)</f>
        <v>166.89061430534255</v>
      </c>
    </row>
    <row r="182" spans="1:37" x14ac:dyDescent="0.2">
      <c r="A182" s="2" t="s">
        <v>3</v>
      </c>
      <c r="B182" s="2" t="str">
        <f t="shared" si="10"/>
        <v>36</v>
      </c>
      <c r="C182" s="2">
        <v>36035</v>
      </c>
      <c r="D182" s="2" t="s">
        <v>187</v>
      </c>
      <c r="E182" s="14">
        <v>105</v>
      </c>
      <c r="F182" s="14">
        <v>105</v>
      </c>
      <c r="G182" s="14">
        <v>105</v>
      </c>
      <c r="H182" s="14">
        <v>105</v>
      </c>
      <c r="I182" s="14">
        <v>104</v>
      </c>
      <c r="J182" s="14">
        <v>103</v>
      </c>
      <c r="K182" s="14">
        <v>102</v>
      </c>
      <c r="L182" s="14">
        <v>101</v>
      </c>
      <c r="M182" s="14">
        <v>100</v>
      </c>
      <c r="N182" s="14">
        <v>99</v>
      </c>
      <c r="O182" s="14">
        <v>98</v>
      </c>
      <c r="P182" s="14">
        <v>97</v>
      </c>
      <c r="Q182" s="14">
        <v>96</v>
      </c>
      <c r="R182" s="14">
        <v>95.88</v>
      </c>
      <c r="S182" s="14">
        <v>85</v>
      </c>
      <c r="T182" s="14">
        <v>80</v>
      </c>
      <c r="U182" s="14">
        <v>78.561999999999998</v>
      </c>
      <c r="V182" s="14">
        <v>78.561999999999998</v>
      </c>
      <c r="W182" s="14">
        <v>78.561999999999998</v>
      </c>
      <c r="X182" s="14">
        <v>78</v>
      </c>
      <c r="Y182" s="15">
        <v>78</v>
      </c>
      <c r="Z182" s="15">
        <v>76.541863982010483</v>
      </c>
      <c r="AA182" s="15">
        <v>73.055099586366566</v>
      </c>
      <c r="AB182" s="15">
        <v>70.296401294960788</v>
      </c>
      <c r="AC182" s="15">
        <v>67.566493302362986</v>
      </c>
      <c r="AD182" s="32">
        <f>AVERAGE(E182:G182)/AVERAGE('Presenti equivalenti serviti'!E182:G182)/0.365</f>
        <v>339.43416688427243</v>
      </c>
      <c r="AE182" s="32">
        <f>AVERAGE(N182:P182)/AVERAGE('Presenti equivalenti serviti'!N182:P182)/0.365</f>
        <v>302.64011867952831</v>
      </c>
      <c r="AF182" s="32">
        <f>AVERAGE(V182:X182)/AVERAGE('Presenti equivalenti serviti'!V182:X182)/0.365</f>
        <v>264.82873327634525</v>
      </c>
      <c r="AG182" s="35">
        <f>AC182/'Presenti equivalenti serviti'!AC182/0.365</f>
        <v>259.5723730659098</v>
      </c>
      <c r="AH182" s="32">
        <f>AVERAGE(I182:K182)/AVERAGE(Residenti!E182:G182)/0.365/AVERAGE('%serviti'!E182:G182)</f>
        <v>422.46428833491183</v>
      </c>
      <c r="AI182" s="32">
        <f>AVERAGE(N182:P182)/AVERAGE(Residenti!N182:P182)/0.365/AVERAGE('%serviti'!N182:P182)</f>
        <v>381.00131499882417</v>
      </c>
      <c r="AJ182" s="32">
        <f>AVERAGE(V182:X182)/AVERAGE(Residenti!V182:X182)/0.365/AVERAGE('%serviti'!V182:X182)</f>
        <v>326.21692507041814</v>
      </c>
      <c r="AK182" s="35">
        <f>AVERAGE(AC182)/AVERAGE(Residenti!AC182)/0.365/AVERAGE('%serviti'!AC182)</f>
        <v>342.49633517188283</v>
      </c>
    </row>
    <row r="183" spans="1:37" x14ac:dyDescent="0.2">
      <c r="A183" s="2" t="s">
        <v>156</v>
      </c>
      <c r="B183" s="2" t="str">
        <f t="shared" si="10"/>
        <v>36</v>
      </c>
      <c r="C183" s="2">
        <v>36036</v>
      </c>
      <c r="D183" s="2" t="s">
        <v>188</v>
      </c>
      <c r="E183" s="14">
        <v>257.09848711340504</v>
      </c>
      <c r="F183" s="14">
        <v>269.47235051546619</v>
      </c>
      <c r="G183" s="14">
        <v>281.84621391752734</v>
      </c>
      <c r="H183" s="14">
        <v>266.57100000000003</v>
      </c>
      <c r="I183" s="14">
        <v>316.57799999999997</v>
      </c>
      <c r="J183" s="14">
        <v>304.75299999999999</v>
      </c>
      <c r="K183" s="14">
        <v>353.57225</v>
      </c>
      <c r="L183" s="14">
        <v>276.33615164104714</v>
      </c>
      <c r="M183" s="14">
        <v>372.63909160160182</v>
      </c>
      <c r="N183" s="14">
        <v>338.89547897172145</v>
      </c>
      <c r="O183" s="14">
        <v>389.05735637701025</v>
      </c>
      <c r="P183" s="14">
        <v>378.35264198461061</v>
      </c>
      <c r="Q183" s="14">
        <v>424.95668650986374</v>
      </c>
      <c r="R183" s="14">
        <v>383.62022792552091</v>
      </c>
      <c r="S183" s="14">
        <v>378.32100000000003</v>
      </c>
      <c r="T183" s="14">
        <v>348.66300000000001</v>
      </c>
      <c r="U183" s="14">
        <v>361.46658665222054</v>
      </c>
      <c r="V183" s="14">
        <v>359.74329615934425</v>
      </c>
      <c r="W183" s="14">
        <v>395.19729529923717</v>
      </c>
      <c r="X183" s="14">
        <v>376.90752406159498</v>
      </c>
      <c r="Y183" s="15">
        <v>363.77102882326193</v>
      </c>
      <c r="Z183" s="15">
        <v>385.47640914753435</v>
      </c>
      <c r="AA183" s="15">
        <v>401.848847708677</v>
      </c>
      <c r="AB183" s="15">
        <v>421.49210428495832</v>
      </c>
      <c r="AC183" s="15">
        <v>441.69712428781332</v>
      </c>
      <c r="AD183" s="32">
        <f>AVERAGE(E183:G183)/AVERAGE('Presenti equivalenti serviti'!E183:G183)/0.365</f>
        <v>176.94222075897665</v>
      </c>
      <c r="AE183" s="32">
        <f>AVERAGE(N183:P183)/AVERAGE('Presenti equivalenti serviti'!N183:P183)/0.365</f>
        <v>199.66000888691292</v>
      </c>
      <c r="AF183" s="32">
        <f>AVERAGE(V183:X183)/AVERAGE('Presenti equivalenti serviti'!V183:X183)/0.365</f>
        <v>171.72963691559639</v>
      </c>
      <c r="AG183" s="35">
        <f>AC183/'Presenti equivalenti serviti'!AC183/0.365</f>
        <v>168.62757292364975</v>
      </c>
      <c r="AH183" s="32">
        <f>AVERAGE(I183:K183)/AVERAGE(Residenti!E183:G183)/0.365/AVERAGE('%serviti'!E183:G183)</f>
        <v>214.86209857193111</v>
      </c>
      <c r="AI183" s="32">
        <f>AVERAGE(N183:P183)/AVERAGE(Residenti!N183:P183)/0.365/AVERAGE('%serviti'!N183:P183)</f>
        <v>201.40607795951146</v>
      </c>
      <c r="AJ183" s="32">
        <f>AVERAGE(V183:X183)/AVERAGE(Residenti!V183:X183)/0.365/AVERAGE('%serviti'!V183:X183)</f>
        <v>172.00677574409571</v>
      </c>
      <c r="AK183" s="35">
        <f>AVERAGE(AC183)/AVERAGE(Residenti!AC183)/0.365/AVERAGE('%serviti'!AC183)</f>
        <v>168.86102008789794</v>
      </c>
    </row>
    <row r="184" spans="1:37" x14ac:dyDescent="0.2">
      <c r="A184" s="2" t="s">
        <v>150</v>
      </c>
      <c r="B184" s="2" t="str">
        <f t="shared" si="10"/>
        <v>36</v>
      </c>
      <c r="C184" s="2">
        <v>36037</v>
      </c>
      <c r="D184" s="2" t="s">
        <v>189</v>
      </c>
      <c r="E184" s="14">
        <v>651.51</v>
      </c>
      <c r="F184" s="14">
        <v>726.88300000000004</v>
      </c>
      <c r="G184" s="14">
        <v>658.15200000000004</v>
      </c>
      <c r="H184" s="14">
        <v>707.07899999999995</v>
      </c>
      <c r="I184" s="14">
        <v>709.56799999999998</v>
      </c>
      <c r="J184" s="14">
        <v>737.05799999999999</v>
      </c>
      <c r="K184" s="14">
        <v>741.822</v>
      </c>
      <c r="L184" s="14">
        <v>721.803</v>
      </c>
      <c r="M184" s="14">
        <v>694.81899999999996</v>
      </c>
      <c r="N184" s="14">
        <v>693.79899999999998</v>
      </c>
      <c r="O184" s="14">
        <v>728.97597118245153</v>
      </c>
      <c r="P184" s="14">
        <v>673.5952593662372</v>
      </c>
      <c r="Q184" s="14">
        <v>670.9676296831185</v>
      </c>
      <c r="R184" s="14">
        <v>668.34</v>
      </c>
      <c r="S184" s="14">
        <v>669.15099999999995</v>
      </c>
      <c r="T184" s="14">
        <v>657.67200000000003</v>
      </c>
      <c r="U184" s="14">
        <v>655.99434548688987</v>
      </c>
      <c r="V184" s="14">
        <v>665.69799999999998</v>
      </c>
      <c r="W184" s="14">
        <v>656.0183311827609</v>
      </c>
      <c r="X184" s="14">
        <v>663.69399999999996</v>
      </c>
      <c r="Y184" s="15">
        <v>684.48599999999999</v>
      </c>
      <c r="Z184" s="15">
        <v>667.74609722200682</v>
      </c>
      <c r="AA184" s="15">
        <v>661.44942038902934</v>
      </c>
      <c r="AB184" s="15">
        <v>656.27809714312491</v>
      </c>
      <c r="AC184" s="15">
        <v>651.87295701368816</v>
      </c>
      <c r="AD184" s="32">
        <f>AVERAGE(E184:G184)/AVERAGE('Presenti equivalenti serviti'!E184:G184)/0.365</f>
        <v>189.6738620855881</v>
      </c>
      <c r="AE184" s="32">
        <f>AVERAGE(N184:P184)/AVERAGE('Presenti equivalenti serviti'!N184:P184)/0.365</f>
        <v>174.17803557888718</v>
      </c>
      <c r="AF184" s="32">
        <f>AVERAGE(V184:X184)/AVERAGE('Presenti equivalenti serviti'!V184:X184)/0.365</f>
        <v>167.46100837056673</v>
      </c>
      <c r="AG184" s="35">
        <f>AC184/'Presenti equivalenti serviti'!AC184/0.365</f>
        <v>168.03481151766567</v>
      </c>
      <c r="AH184" s="32">
        <f>AVERAGE(I184:K184)/AVERAGE(Residenti!E184:G184)/0.365/AVERAGE('%serviti'!E184:G184)</f>
        <v>204.10505173045979</v>
      </c>
      <c r="AI184" s="32">
        <f>AVERAGE(N184:P184)/AVERAGE(Residenti!N184:P184)/0.365/AVERAGE('%serviti'!N184:P184)</f>
        <v>174.48674566637879</v>
      </c>
      <c r="AJ184" s="32">
        <f>AVERAGE(V184:X184)/AVERAGE(Residenti!V184:X184)/0.365/AVERAGE('%serviti'!V184:X184)</f>
        <v>167.79482007786675</v>
      </c>
      <c r="AK184" s="35">
        <f>AVERAGE(AC184)/AVERAGE(Residenti!AC184)/0.365/AVERAGE('%serviti'!AC184)</f>
        <v>168.52637151134655</v>
      </c>
    </row>
    <row r="185" spans="1:37" x14ac:dyDescent="0.2">
      <c r="A185" s="2" t="s">
        <v>150</v>
      </c>
      <c r="B185" s="2" t="str">
        <f t="shared" si="10"/>
        <v>36</v>
      </c>
      <c r="C185" s="2">
        <v>36038</v>
      </c>
      <c r="D185" s="2" t="s">
        <v>190</v>
      </c>
      <c r="E185" s="14">
        <v>221.78100000000001</v>
      </c>
      <c r="F185" s="14">
        <v>232.06399999999999</v>
      </c>
      <c r="G185" s="14">
        <v>229.08199999999999</v>
      </c>
      <c r="H185" s="14">
        <v>228.64699999999999</v>
      </c>
      <c r="I185" s="14">
        <v>234.96899999999999</v>
      </c>
      <c r="J185" s="14">
        <v>238.79900000000001</v>
      </c>
      <c r="K185" s="14">
        <v>255.18600000000001</v>
      </c>
      <c r="L185" s="14">
        <v>260.73200000000003</v>
      </c>
      <c r="M185" s="14">
        <v>272.10899999999998</v>
      </c>
      <c r="N185" s="14">
        <v>256.47199999999998</v>
      </c>
      <c r="O185" s="14">
        <v>259.36385614855897</v>
      </c>
      <c r="P185" s="14">
        <v>257.31866519893481</v>
      </c>
      <c r="Q185" s="14">
        <v>254.14933259946741</v>
      </c>
      <c r="R185" s="14">
        <v>250.98</v>
      </c>
      <c r="S185" s="14">
        <v>264.18799999999999</v>
      </c>
      <c r="T185" s="14">
        <v>269.33800000000002</v>
      </c>
      <c r="U185" s="14">
        <v>269.59273018648463</v>
      </c>
      <c r="V185" s="14">
        <v>273.98899999999998</v>
      </c>
      <c r="W185" s="14">
        <v>264.95311402301172</v>
      </c>
      <c r="X185" s="14">
        <v>281.80399999999997</v>
      </c>
      <c r="Y185" s="15">
        <v>274.68</v>
      </c>
      <c r="Z185" s="15">
        <v>269.07633801831412</v>
      </c>
      <c r="AA185" s="15">
        <v>258.65511293023496</v>
      </c>
      <c r="AB185" s="15">
        <v>248.27390939989004</v>
      </c>
      <c r="AC185" s="15">
        <v>239.59907602858891</v>
      </c>
      <c r="AD185" s="32">
        <f>AVERAGE(E185:G185)/AVERAGE('Presenti equivalenti serviti'!E185:G185)/0.365</f>
        <v>176.82141300152608</v>
      </c>
      <c r="AE185" s="32">
        <f>AVERAGE(N185:P185)/AVERAGE('Presenti equivalenti serviti'!N185:P185)/0.365</f>
        <v>182.34024831528637</v>
      </c>
      <c r="AF185" s="32">
        <f>AVERAGE(V185:X185)/AVERAGE('Presenti equivalenti serviti'!V185:X185)/0.365</f>
        <v>207.85053494461525</v>
      </c>
      <c r="AG185" s="35">
        <f>AC185/'Presenti equivalenti serviti'!AC185/0.365</f>
        <v>217.6066622603409</v>
      </c>
      <c r="AH185" s="32">
        <f>AVERAGE(I185:K185)/AVERAGE(Residenti!E185:G185)/0.365/AVERAGE('%serviti'!E185:G185)</f>
        <v>190.12964651544334</v>
      </c>
      <c r="AI185" s="32">
        <f>AVERAGE(N185:P185)/AVERAGE(Residenti!N185:P185)/0.365/AVERAGE('%serviti'!N185:P185)</f>
        <v>184.09080797497791</v>
      </c>
      <c r="AJ185" s="32">
        <f>AVERAGE(V185:X185)/AVERAGE(Residenti!V185:X185)/0.365/AVERAGE('%serviti'!V185:X185)</f>
        <v>209.39426343029808</v>
      </c>
      <c r="AK185" s="35">
        <f>AVERAGE(AC185)/AVERAGE(Residenti!AC185)/0.365/AVERAGE('%serviti'!AC185)</f>
        <v>219.93297082825023</v>
      </c>
    </row>
    <row r="186" spans="1:37" x14ac:dyDescent="0.2">
      <c r="A186" s="2" t="s">
        <v>150</v>
      </c>
      <c r="B186" s="2" t="str">
        <f t="shared" si="10"/>
        <v>36</v>
      </c>
      <c r="C186" s="2">
        <v>36039</v>
      </c>
      <c r="D186" s="2" t="s">
        <v>191</v>
      </c>
      <c r="E186" s="14">
        <v>371.44799999999998</v>
      </c>
      <c r="F186" s="14">
        <v>375.94799999999998</v>
      </c>
      <c r="G186" s="14">
        <v>359.19900000000001</v>
      </c>
      <c r="H186" s="14">
        <v>363.51100000000002</v>
      </c>
      <c r="I186" s="14">
        <v>363.17700000000002</v>
      </c>
      <c r="J186" s="14">
        <v>382.30799999999999</v>
      </c>
      <c r="K186" s="14">
        <v>375.483</v>
      </c>
      <c r="L186" s="14">
        <v>365.55500000000001</v>
      </c>
      <c r="M186" s="14">
        <v>394.983</v>
      </c>
      <c r="N186" s="14">
        <v>378.16899999999998</v>
      </c>
      <c r="O186" s="14">
        <v>384.46078279531525</v>
      </c>
      <c r="P186" s="14">
        <v>396.07049259898571</v>
      </c>
      <c r="Q186" s="14">
        <v>395.90524629949289</v>
      </c>
      <c r="R186" s="14">
        <v>395.74</v>
      </c>
      <c r="S186" s="14">
        <v>383.10399999999998</v>
      </c>
      <c r="T186" s="14">
        <v>397.98599999999999</v>
      </c>
      <c r="U186" s="14">
        <v>392.16895316218</v>
      </c>
      <c r="V186" s="14">
        <v>414.387</v>
      </c>
      <c r="W186" s="14">
        <v>402.89291024758404</v>
      </c>
      <c r="X186" s="14">
        <v>390.44900000000001</v>
      </c>
      <c r="Y186" s="15">
        <v>393.75099999999998</v>
      </c>
      <c r="Z186" s="15">
        <v>401.11961984116124</v>
      </c>
      <c r="AA186" s="15">
        <v>409.86881778800193</v>
      </c>
      <c r="AB186" s="15">
        <v>418.95538977027093</v>
      </c>
      <c r="AC186" s="15">
        <v>425.96201837975883</v>
      </c>
      <c r="AD186" s="32">
        <f>AVERAGE(E186:G186)/AVERAGE('Presenti equivalenti serviti'!E186:G186)/0.365</f>
        <v>225.06203660030852</v>
      </c>
      <c r="AE186" s="32">
        <f>AVERAGE(N186:P186)/AVERAGE('Presenti equivalenti serviti'!N186:P186)/0.365</f>
        <v>182.32539389308286</v>
      </c>
      <c r="AF186" s="32">
        <f>AVERAGE(V186:X186)/AVERAGE('Presenti equivalenti serviti'!V186:X186)/0.365</f>
        <v>184.02896108360102</v>
      </c>
      <c r="AG186" s="35">
        <f>AC186/'Presenti equivalenti serviti'!AC186/0.365</f>
        <v>175.89930140811151</v>
      </c>
      <c r="AH186" s="32">
        <f>AVERAGE(I186:K186)/AVERAGE(Residenti!E186:G186)/0.365/AVERAGE('%serviti'!E186:G186)</f>
        <v>229.34986875569521</v>
      </c>
      <c r="AI186" s="32">
        <f>AVERAGE(N186:P186)/AVERAGE(Residenti!N186:P186)/0.365/AVERAGE('%serviti'!N186:P186)</f>
        <v>183.53091990148422</v>
      </c>
      <c r="AJ186" s="32">
        <f>AVERAGE(V186:X186)/AVERAGE(Residenti!V186:X186)/0.365/AVERAGE('%serviti'!V186:X186)</f>
        <v>184.80615408660549</v>
      </c>
      <c r="AK186" s="35">
        <f>AVERAGE(AC186)/AVERAGE(Residenti!AC186)/0.365/AVERAGE('%serviti'!AC186)</f>
        <v>176.75578874404749</v>
      </c>
    </row>
    <row r="187" spans="1:37" x14ac:dyDescent="0.2">
      <c r="A187" s="2" t="s">
        <v>156</v>
      </c>
      <c r="B187" s="2" t="str">
        <f t="shared" si="10"/>
        <v>36</v>
      </c>
      <c r="C187" s="2">
        <v>36040</v>
      </c>
      <c r="D187" s="2" t="s">
        <v>192</v>
      </c>
      <c r="E187" s="14">
        <v>3098.0221320754736</v>
      </c>
      <c r="F187" s="14">
        <v>3015.239</v>
      </c>
      <c r="G187" s="14">
        <v>3222.8960000000002</v>
      </c>
      <c r="H187" s="14">
        <v>3295.9520000000002</v>
      </c>
      <c r="I187" s="14">
        <v>3211.2420000000002</v>
      </c>
      <c r="J187" s="14">
        <v>3128.7</v>
      </c>
      <c r="K187" s="14">
        <v>3353.0140000000001</v>
      </c>
      <c r="L187" s="14">
        <v>3229.3510000000001</v>
      </c>
      <c r="M187" s="14">
        <v>3341.0569999999998</v>
      </c>
      <c r="N187" s="14">
        <v>2902.665216610179</v>
      </c>
      <c r="O187" s="14">
        <v>2874.9953029363983</v>
      </c>
      <c r="P187" s="14">
        <v>2779.5843196482724</v>
      </c>
      <c r="Q187" s="14">
        <v>3245.5478523989004</v>
      </c>
      <c r="R187" s="14">
        <v>2844.8117589347135</v>
      </c>
      <c r="S187" s="14">
        <v>2719.4960000000001</v>
      </c>
      <c r="T187" s="14">
        <v>2619.5729999999999</v>
      </c>
      <c r="U187" s="14">
        <v>2614.6340655289114</v>
      </c>
      <c r="V187" s="14">
        <v>2623.4673551567598</v>
      </c>
      <c r="W187" s="14">
        <v>2661.1520305278218</v>
      </c>
      <c r="X187" s="14">
        <v>2634.2416790421221</v>
      </c>
      <c r="Y187" s="15">
        <v>2640.3919478630182</v>
      </c>
      <c r="Z187" s="15">
        <v>2625.6085798008417</v>
      </c>
      <c r="AA187" s="15">
        <v>2588.9613742614915</v>
      </c>
      <c r="AB187" s="15">
        <v>2564.0449636155299</v>
      </c>
      <c r="AC187" s="15">
        <v>2546.0364435056767</v>
      </c>
      <c r="AD187" s="32">
        <f>AVERAGE(E187:G187)/AVERAGE('Presenti equivalenti serviti'!E187:G187)/0.365</f>
        <v>209.15776527215331</v>
      </c>
      <c r="AE187" s="32">
        <f>AVERAGE(N187:P187)/AVERAGE('Presenti equivalenti serviti'!N187:P187)/0.365</f>
        <v>188.44359021454238</v>
      </c>
      <c r="AF187" s="32">
        <f>AVERAGE(V187:X187)/AVERAGE('Presenti equivalenti serviti'!V187:X187)/0.365</f>
        <v>176.51316897243169</v>
      </c>
      <c r="AG187" s="35">
        <f>AC187/'Presenti equivalenti serviti'!AC187/0.365</f>
        <v>172.06581485524543</v>
      </c>
      <c r="AH187" s="32">
        <f>AVERAGE(I187:K187)/AVERAGE(Residenti!E187:G187)/0.365/AVERAGE('%serviti'!E187:G187)</f>
        <v>217.83000949337901</v>
      </c>
      <c r="AI187" s="32">
        <f>AVERAGE(N187:P187)/AVERAGE(Residenti!N187:P187)/0.365/AVERAGE('%serviti'!N187:P187)</f>
        <v>189.32783516979566</v>
      </c>
      <c r="AJ187" s="32">
        <f>AVERAGE(V187:X187)/AVERAGE(Residenti!V187:X187)/0.365/AVERAGE('%serviti'!V187:X187)</f>
        <v>177.50413250168859</v>
      </c>
      <c r="AK187" s="35">
        <f>AVERAGE(AC187)/AVERAGE(Residenti!AC187)/0.365/AVERAGE('%serviti'!AC187)</f>
        <v>173.41799291205032</v>
      </c>
    </row>
    <row r="188" spans="1:37" x14ac:dyDescent="0.2">
      <c r="A188" s="2" t="s">
        <v>156</v>
      </c>
      <c r="B188" s="2" t="str">
        <f t="shared" si="10"/>
        <v>36</v>
      </c>
      <c r="C188" s="2">
        <v>36041</v>
      </c>
      <c r="D188" s="2" t="s">
        <v>193</v>
      </c>
      <c r="E188" s="14">
        <v>575.88884354157881</v>
      </c>
      <c r="F188" s="14">
        <v>578.21637527797327</v>
      </c>
      <c r="G188" s="14">
        <v>580.54390701436671</v>
      </c>
      <c r="H188" s="14">
        <v>600.87599999999998</v>
      </c>
      <c r="I188" s="14">
        <v>580.05100000000004</v>
      </c>
      <c r="J188" s="14">
        <v>585.67899999999997</v>
      </c>
      <c r="K188" s="14">
        <v>584.07872549019612</v>
      </c>
      <c r="L188" s="14">
        <v>596.95701906528279</v>
      </c>
      <c r="M188" s="14">
        <v>605.75202283417923</v>
      </c>
      <c r="N188" s="14">
        <v>583.89270849282002</v>
      </c>
      <c r="O188" s="14">
        <v>626.80191295064355</v>
      </c>
      <c r="P188" s="14">
        <v>612.82327213418387</v>
      </c>
      <c r="Q188" s="14">
        <v>603.79966399008026</v>
      </c>
      <c r="R188" s="14">
        <v>641.92582840234502</v>
      </c>
      <c r="S188" s="14">
        <v>580.51599999999996</v>
      </c>
      <c r="T188" s="14">
        <v>547.21600000000001</v>
      </c>
      <c r="U188" s="14">
        <v>582.25531640821043</v>
      </c>
      <c r="V188" s="14">
        <v>559.85935034718341</v>
      </c>
      <c r="W188" s="14">
        <v>570.40370700986432</v>
      </c>
      <c r="X188" s="14">
        <v>571.62376986040658</v>
      </c>
      <c r="Y188" s="15">
        <v>534.95941000000005</v>
      </c>
      <c r="Z188" s="15">
        <v>563.60758125541588</v>
      </c>
      <c r="AA188" s="15">
        <v>559.64796283986755</v>
      </c>
      <c r="AB188" s="15">
        <v>557.21956529790793</v>
      </c>
      <c r="AC188" s="15">
        <v>553.77162737903086</v>
      </c>
      <c r="AD188" s="32">
        <f>AVERAGE(E188:G188)/AVERAGE('Presenti equivalenti serviti'!E188:G188)/0.365</f>
        <v>194.95091016186097</v>
      </c>
      <c r="AE188" s="32">
        <f>AVERAGE(N188:P188)/AVERAGE('Presenti equivalenti serviti'!N188:P188)/0.365</f>
        <v>180.67681642822222</v>
      </c>
      <c r="AF188" s="32">
        <f>AVERAGE(V188:X188)/AVERAGE('Presenti equivalenti serviti'!V188:X188)/0.365</f>
        <v>172.14182396611244</v>
      </c>
      <c r="AG188" s="35">
        <f>AC188/'Presenti equivalenti serviti'!AC188/0.365</f>
        <v>167.246695669357</v>
      </c>
      <c r="AH188" s="32">
        <f>AVERAGE(I188:K188)/AVERAGE(Residenti!E188:G188)/0.365/AVERAGE('%serviti'!E188:G188)</f>
        <v>197.47025506579283</v>
      </c>
      <c r="AI188" s="32">
        <f>AVERAGE(N188:P188)/AVERAGE(Residenti!N188:P188)/0.365/AVERAGE('%serviti'!N188:P188)</f>
        <v>181.62048347624741</v>
      </c>
      <c r="AJ188" s="32">
        <f>AVERAGE(V188:X188)/AVERAGE(Residenti!V188:X188)/0.365/AVERAGE('%serviti'!V188:X188)</f>
        <v>172.5616407845329</v>
      </c>
      <c r="AK188" s="35">
        <f>AVERAGE(AC188)/AVERAGE(Residenti!AC188)/0.365/AVERAGE('%serviti'!AC188)</f>
        <v>167.70767434925182</v>
      </c>
    </row>
    <row r="189" spans="1:37" x14ac:dyDescent="0.2">
      <c r="A189" s="2" t="s">
        <v>156</v>
      </c>
      <c r="B189" s="2" t="str">
        <f t="shared" si="10"/>
        <v>36</v>
      </c>
      <c r="C189" s="2">
        <v>36042</v>
      </c>
      <c r="D189" s="2" t="s">
        <v>194</v>
      </c>
      <c r="E189" s="14">
        <v>750</v>
      </c>
      <c r="F189" s="14">
        <v>838.69299999999998</v>
      </c>
      <c r="G189" s="14">
        <v>767.404</v>
      </c>
      <c r="H189" s="14">
        <v>590.94799999999998</v>
      </c>
      <c r="I189" s="14">
        <v>656.52700000000004</v>
      </c>
      <c r="J189" s="14">
        <v>559.07799999999997</v>
      </c>
      <c r="K189" s="14">
        <v>617.40899999999999</v>
      </c>
      <c r="L189" s="14">
        <v>644.52700000000004</v>
      </c>
      <c r="M189" s="14">
        <v>692.11400000000003</v>
      </c>
      <c r="N189" s="14">
        <v>653.93772693445976</v>
      </c>
      <c r="O189" s="14">
        <v>643.84066762660359</v>
      </c>
      <c r="P189" s="14">
        <v>643.86684031443144</v>
      </c>
      <c r="Q189" s="14">
        <v>619.610613468206</v>
      </c>
      <c r="R189" s="14">
        <v>639.57677082094131</v>
      </c>
      <c r="S189" s="14">
        <v>615.48400000000004</v>
      </c>
      <c r="T189" s="14">
        <v>585.69899999999996</v>
      </c>
      <c r="U189" s="14">
        <v>590.97628561199156</v>
      </c>
      <c r="V189" s="14">
        <v>599.50909074143885</v>
      </c>
      <c r="W189" s="14">
        <v>636.26858100421703</v>
      </c>
      <c r="X189" s="14">
        <v>607.73471683584182</v>
      </c>
      <c r="Y189" s="15">
        <v>625.77892469522521</v>
      </c>
      <c r="Z189" s="15">
        <v>632.39314674227717</v>
      </c>
      <c r="AA189" s="15">
        <v>634.16356549851196</v>
      </c>
      <c r="AB189" s="15">
        <v>638.0934379197472</v>
      </c>
      <c r="AC189" s="15">
        <v>638.81466633027367</v>
      </c>
      <c r="AD189" s="32">
        <f>AVERAGE(E189:G189)/AVERAGE('Presenti equivalenti serviti'!E189:G189)/0.365</f>
        <v>318.12054155888677</v>
      </c>
      <c r="AE189" s="32">
        <f>AVERAGE(N189:P189)/AVERAGE('Presenti equivalenti serviti'!N189:P189)/0.365</f>
        <v>209.21605306542216</v>
      </c>
      <c r="AF189" s="32">
        <f>AVERAGE(V189:X189)/AVERAGE('Presenti equivalenti serviti'!V189:X189)/0.365</f>
        <v>196.23614161669093</v>
      </c>
      <c r="AG189" s="35">
        <f>AC189/'Presenti equivalenti serviti'!AC189/0.365</f>
        <v>192.05604403359854</v>
      </c>
      <c r="AH189" s="32">
        <f>AVERAGE(I189:K189)/AVERAGE(Residenti!E189:G189)/0.365/AVERAGE('%serviti'!E189:G189)</f>
        <v>254.45788915399672</v>
      </c>
      <c r="AI189" s="32">
        <f>AVERAGE(N189:P189)/AVERAGE(Residenti!N189:P189)/0.365/AVERAGE('%serviti'!N189:P189)</f>
        <v>217.47824917485775</v>
      </c>
      <c r="AJ189" s="32">
        <f>AVERAGE(V189:X189)/AVERAGE(Residenti!V189:X189)/0.365/AVERAGE('%serviti'!V189:X189)</f>
        <v>205.11178736651647</v>
      </c>
      <c r="AK189" s="35">
        <f>AVERAGE(AC189)/AVERAGE(Residenti!AC189)/0.365/AVERAGE('%serviti'!AC189)</f>
        <v>201.32132890488353</v>
      </c>
    </row>
    <row r="190" spans="1:37" x14ac:dyDescent="0.2">
      <c r="A190" s="2" t="s">
        <v>156</v>
      </c>
      <c r="B190" s="2" t="str">
        <f t="shared" si="10"/>
        <v>36</v>
      </c>
      <c r="C190" s="2">
        <v>36043</v>
      </c>
      <c r="D190" s="2" t="s">
        <v>195</v>
      </c>
      <c r="E190" s="14">
        <v>420</v>
      </c>
      <c r="F190" s="14">
        <v>420</v>
      </c>
      <c r="G190" s="14">
        <v>420</v>
      </c>
      <c r="H190" s="14">
        <v>432.56700000000001</v>
      </c>
      <c r="I190" s="14">
        <v>580.61599999999999</v>
      </c>
      <c r="J190" s="14">
        <v>306.358</v>
      </c>
      <c r="K190" s="14">
        <v>305.52082389937226</v>
      </c>
      <c r="L190" s="14">
        <v>308.6831893232158</v>
      </c>
      <c r="M190" s="14">
        <v>329.63685426696253</v>
      </c>
      <c r="N190" s="14">
        <v>289.52764173882986</v>
      </c>
      <c r="O190" s="14">
        <v>309.56149064969236</v>
      </c>
      <c r="P190" s="14">
        <v>283.94281467662972</v>
      </c>
      <c r="Q190" s="14">
        <v>261.57707098033177</v>
      </c>
      <c r="R190" s="14">
        <v>290.49344028285435</v>
      </c>
      <c r="S190" s="14">
        <v>278.67099999999999</v>
      </c>
      <c r="T190" s="14">
        <v>252.13800000000001</v>
      </c>
      <c r="U190" s="14">
        <v>247.22196696956922</v>
      </c>
      <c r="V190" s="14">
        <v>255.09553633827011</v>
      </c>
      <c r="W190" s="14">
        <v>263.62098049981461</v>
      </c>
      <c r="X190" s="14">
        <v>260.17582240188005</v>
      </c>
      <c r="Y190" s="15">
        <v>263.66244300000005</v>
      </c>
      <c r="Z190" s="15">
        <v>258.86215882342771</v>
      </c>
      <c r="AA190" s="15">
        <v>260.25774796612461</v>
      </c>
      <c r="AB190" s="15">
        <v>262.9010721722106</v>
      </c>
      <c r="AC190" s="15">
        <v>266.43111530553216</v>
      </c>
      <c r="AD190" s="32">
        <f>AVERAGE(E190:G190)/AVERAGE('Presenti equivalenti serviti'!E190:G190)/0.365</f>
        <v>322.80138840365652</v>
      </c>
      <c r="AE190" s="32">
        <f>AVERAGE(N190:P190)/AVERAGE('Presenti equivalenti serviti'!N190:P190)/0.365</f>
        <v>227.38614180631137</v>
      </c>
      <c r="AF190" s="32">
        <f>AVERAGE(V190:X190)/AVERAGE('Presenti equivalenti serviti'!V190:X190)/0.365</f>
        <v>206.24516675558417</v>
      </c>
      <c r="AG190" s="35">
        <f>AC190/'Presenti equivalenti serviti'!AC190/0.365</f>
        <v>198.131099000983</v>
      </c>
      <c r="AH190" s="32">
        <f>AVERAGE(I190:K190)/AVERAGE(Residenti!E190:G190)/0.365/AVERAGE('%serviti'!E190:G190)</f>
        <v>413.4803542945092</v>
      </c>
      <c r="AI190" s="32">
        <f>AVERAGE(N190:P190)/AVERAGE(Residenti!N190:P190)/0.365/AVERAGE('%serviti'!N190:P190)</f>
        <v>312.82225086972016</v>
      </c>
      <c r="AJ190" s="32">
        <f>AVERAGE(V190:X190)/AVERAGE(Residenti!V190:X190)/0.365/AVERAGE('%serviti'!V190:X190)</f>
        <v>291.87725829784119</v>
      </c>
      <c r="AK190" s="35">
        <f>AVERAGE(AC190)/AVERAGE(Residenti!AC190)/0.365/AVERAGE('%serviti'!AC190)</f>
        <v>335.49948049320955</v>
      </c>
    </row>
    <row r="191" spans="1:37" x14ac:dyDescent="0.2">
      <c r="A191" s="2" t="s">
        <v>150</v>
      </c>
      <c r="B191" s="2" t="str">
        <f t="shared" si="10"/>
        <v>36</v>
      </c>
      <c r="C191" s="2">
        <v>36044</v>
      </c>
      <c r="D191" s="2" t="s">
        <v>196</v>
      </c>
      <c r="E191" s="14">
        <v>995.09699999999998</v>
      </c>
      <c r="F191" s="14">
        <v>971.45399999999995</v>
      </c>
      <c r="G191" s="14">
        <v>1004.009</v>
      </c>
      <c r="H191" s="14">
        <v>993.46100000000001</v>
      </c>
      <c r="I191" s="14">
        <v>1027.8879999999999</v>
      </c>
      <c r="J191" s="14">
        <v>1085.665</v>
      </c>
      <c r="K191" s="14">
        <v>1081.6179999999999</v>
      </c>
      <c r="L191" s="14">
        <v>1047.8150000000001</v>
      </c>
      <c r="M191" s="14">
        <v>1043.021</v>
      </c>
      <c r="N191" s="14">
        <v>1017.001</v>
      </c>
      <c r="O191" s="14">
        <v>1023.363487916905</v>
      </c>
      <c r="P191" s="14">
        <v>1002.1470895081119</v>
      </c>
      <c r="Q191" s="14">
        <v>1059.4335447540561</v>
      </c>
      <c r="R191" s="14">
        <v>1116.72</v>
      </c>
      <c r="S191" s="14">
        <v>1029.808</v>
      </c>
      <c r="T191" s="14">
        <v>1137.704</v>
      </c>
      <c r="U191" s="14">
        <v>998.8758597754279</v>
      </c>
      <c r="V191" s="14">
        <v>1014.579</v>
      </c>
      <c r="W191" s="14">
        <v>1015.1343895429072</v>
      </c>
      <c r="X191" s="14">
        <v>1005.561</v>
      </c>
      <c r="Y191" s="15">
        <v>1016.922</v>
      </c>
      <c r="Z191" s="15">
        <v>1026.2895543741779</v>
      </c>
      <c r="AA191" s="15">
        <v>1029.2924728513588</v>
      </c>
      <c r="AB191" s="15">
        <v>1033.806398105814</v>
      </c>
      <c r="AC191" s="15">
        <v>1024.9971640903998</v>
      </c>
      <c r="AD191" s="32">
        <f>AVERAGE(E191:G191)/AVERAGE('Presenti equivalenti serviti'!E191:G191)/0.365</f>
        <v>210.71322346605592</v>
      </c>
      <c r="AE191" s="32">
        <f>AVERAGE(N191:P191)/AVERAGE('Presenti equivalenti serviti'!N191:P191)/0.365</f>
        <v>183.44470140726833</v>
      </c>
      <c r="AF191" s="32">
        <f>AVERAGE(V191:X191)/AVERAGE('Presenti equivalenti serviti'!V191:X191)/0.365</f>
        <v>180.72329195563918</v>
      </c>
      <c r="AG191" s="35">
        <f>AC191/'Presenti equivalenti serviti'!AC191/0.365</f>
        <v>177.83654580862813</v>
      </c>
      <c r="AH191" s="32">
        <f>AVERAGE(I191:K191)/AVERAGE(Residenti!E191:G191)/0.365/AVERAGE('%serviti'!E191:G191)</f>
        <v>227.45932427063912</v>
      </c>
      <c r="AI191" s="32">
        <f>AVERAGE(N191:P191)/AVERAGE(Residenti!N191:P191)/0.365/AVERAGE('%serviti'!N191:P191)</f>
        <v>184.24398789812739</v>
      </c>
      <c r="AJ191" s="32">
        <f>AVERAGE(V191:X191)/AVERAGE(Residenti!V191:X191)/0.365/AVERAGE('%serviti'!V191:X191)</f>
        <v>181.48239766133929</v>
      </c>
      <c r="AK191" s="35">
        <f>AVERAGE(AC191)/AVERAGE(Residenti!AC191)/0.365/AVERAGE('%serviti'!AC191)</f>
        <v>178.50118577334095</v>
      </c>
    </row>
    <row r="192" spans="1:37" x14ac:dyDescent="0.2">
      <c r="A192" s="2" t="s">
        <v>156</v>
      </c>
      <c r="B192" s="2" t="str">
        <f t="shared" si="10"/>
        <v>36</v>
      </c>
      <c r="C192" s="2">
        <v>36045</v>
      </c>
      <c r="D192" s="2" t="s">
        <v>197</v>
      </c>
      <c r="E192" s="14">
        <v>770.17224989079307</v>
      </c>
      <c r="F192" s="14">
        <v>773.69416681238818</v>
      </c>
      <c r="G192" s="14">
        <v>777.21608373398431</v>
      </c>
      <c r="H192" s="14">
        <v>768.31600000000003</v>
      </c>
      <c r="I192" s="14">
        <v>783.70699999999999</v>
      </c>
      <c r="J192" s="14">
        <v>795.18100000000004</v>
      </c>
      <c r="K192" s="14">
        <v>793.00792019950131</v>
      </c>
      <c r="L192" s="14">
        <v>808.86308320668684</v>
      </c>
      <c r="M192" s="14">
        <v>809.74605460988698</v>
      </c>
      <c r="N192" s="14">
        <v>792.06963594526644</v>
      </c>
      <c r="O192" s="14">
        <v>861.62936592177039</v>
      </c>
      <c r="P192" s="14">
        <v>894.22347129134391</v>
      </c>
      <c r="Q192" s="14">
        <v>851.75715626222927</v>
      </c>
      <c r="R192" s="14">
        <v>825.37310952080031</v>
      </c>
      <c r="S192" s="14">
        <v>798.53399999999999</v>
      </c>
      <c r="T192" s="14">
        <v>752.56399999999996</v>
      </c>
      <c r="U192" s="14">
        <v>827.28139939624543</v>
      </c>
      <c r="V192" s="14">
        <v>804.43754348758955</v>
      </c>
      <c r="W192" s="14">
        <v>801.67143590792625</v>
      </c>
      <c r="X192" s="14">
        <v>799.35564442509599</v>
      </c>
      <c r="Y192" s="15">
        <v>790.56757500000003</v>
      </c>
      <c r="Z192" s="15">
        <v>794.75530676410699</v>
      </c>
      <c r="AA192" s="15">
        <v>810.63542720420787</v>
      </c>
      <c r="AB192" s="15">
        <v>830.70471872362589</v>
      </c>
      <c r="AC192" s="15">
        <v>857.75915007736216</v>
      </c>
      <c r="AD192" s="32">
        <f>AVERAGE(E192:G192)/AVERAGE('Presenti equivalenti serviti'!E192:G192)/0.365</f>
        <v>204.92635070349596</v>
      </c>
      <c r="AE192" s="32">
        <f>AVERAGE(N192:P192)/AVERAGE('Presenti equivalenti serviti'!N192:P192)/0.365</f>
        <v>199.7478785400389</v>
      </c>
      <c r="AF192" s="32">
        <f>AVERAGE(V192:X192)/AVERAGE('Presenti equivalenti serviti'!V192:X192)/0.365</f>
        <v>176.91490887856028</v>
      </c>
      <c r="AG192" s="35">
        <f>AC192/'Presenti equivalenti serviti'!AC192/0.365</f>
        <v>166.54745899612914</v>
      </c>
      <c r="AH192" s="32">
        <f>AVERAGE(I192:K192)/AVERAGE(Residenti!E192:G192)/0.365/AVERAGE('%serviti'!E192:G192)</f>
        <v>209.86172023617735</v>
      </c>
      <c r="AI192" s="32">
        <f>AVERAGE(N192:P192)/AVERAGE(Residenti!N192:P192)/0.365/AVERAGE('%serviti'!N192:P192)</f>
        <v>200.29094116409641</v>
      </c>
      <c r="AJ192" s="32">
        <f>AVERAGE(V192:X192)/AVERAGE(Residenti!V192:X192)/0.365/AVERAGE('%serviti'!V192:X192)</f>
        <v>177.32413091595993</v>
      </c>
      <c r="AK192" s="35">
        <f>AVERAGE(AC192)/AVERAGE(Residenti!AC192)/0.365/AVERAGE('%serviti'!AC192)</f>
        <v>166.8383080519028</v>
      </c>
    </row>
    <row r="193" spans="1:37" x14ac:dyDescent="0.2">
      <c r="A193" s="2" t="s">
        <v>156</v>
      </c>
      <c r="B193" s="2" t="str">
        <f t="shared" si="10"/>
        <v>36</v>
      </c>
      <c r="C193" s="2">
        <v>36046</v>
      </c>
      <c r="D193" s="2" t="s">
        <v>198</v>
      </c>
      <c r="E193" s="14">
        <v>1558.8268302293718</v>
      </c>
      <c r="F193" s="14">
        <v>1575.3203930272311</v>
      </c>
      <c r="G193" s="14">
        <v>1591.8139558250941</v>
      </c>
      <c r="H193" s="14">
        <v>1595.931</v>
      </c>
      <c r="I193" s="14">
        <v>1587.607</v>
      </c>
      <c r="J193" s="14">
        <v>1671.53</v>
      </c>
      <c r="K193" s="14">
        <v>1666.963155912629</v>
      </c>
      <c r="L193" s="14">
        <v>1669.6455642095598</v>
      </c>
      <c r="M193" s="14">
        <v>1602.2146798277684</v>
      </c>
      <c r="N193" s="14">
        <v>1544.0306735477466</v>
      </c>
      <c r="O193" s="14">
        <v>1696.6260233854739</v>
      </c>
      <c r="P193" s="14">
        <v>1676.0787540667825</v>
      </c>
      <c r="Q193" s="14">
        <v>1575.1489200938454</v>
      </c>
      <c r="R193" s="14">
        <v>1596.8642275458226</v>
      </c>
      <c r="S193" s="14">
        <v>1500.864</v>
      </c>
      <c r="T193" s="14">
        <v>1438.329</v>
      </c>
      <c r="U193" s="14">
        <v>1472.6829276356009</v>
      </c>
      <c r="V193" s="14">
        <v>1467.3803398710213</v>
      </c>
      <c r="W193" s="14">
        <v>1493.5668410316273</v>
      </c>
      <c r="X193" s="14">
        <v>1465.4201154287186</v>
      </c>
      <c r="Y193" s="15">
        <v>1476.8348797123842</v>
      </c>
      <c r="Z193" s="15">
        <v>1483.0058194620353</v>
      </c>
      <c r="AA193" s="15">
        <v>1496.7816174362645</v>
      </c>
      <c r="AB193" s="15">
        <v>1519.5223188360553</v>
      </c>
      <c r="AC193" s="15">
        <v>1542.0637375550405</v>
      </c>
      <c r="AD193" s="32">
        <f>AVERAGE(E193:G193)/AVERAGE('Presenti equivalenti serviti'!E193:G193)/0.365</f>
        <v>211.309746007538</v>
      </c>
      <c r="AE193" s="32">
        <f>AVERAGE(N193:P193)/AVERAGE('Presenti equivalenti serviti'!N193:P193)/0.365</f>
        <v>187.9730726337925</v>
      </c>
      <c r="AF193" s="32">
        <f>AVERAGE(V193:X193)/AVERAGE('Presenti equivalenti serviti'!V193:X193)/0.365</f>
        <v>161.39913961698502</v>
      </c>
      <c r="AG193" s="35">
        <f>AC193/'Presenti equivalenti serviti'!AC193/0.365</f>
        <v>151.87845958931416</v>
      </c>
      <c r="AH193" s="32">
        <f>AVERAGE(I193:K193)/AVERAGE(Residenti!E193:G193)/0.365/AVERAGE('%serviti'!E193:G193)</f>
        <v>220.62985210453112</v>
      </c>
      <c r="AI193" s="32">
        <f>AVERAGE(N193:P193)/AVERAGE(Residenti!N193:P193)/0.365/AVERAGE('%serviti'!N193:P193)</f>
        <v>188.63353489023692</v>
      </c>
      <c r="AJ193" s="32">
        <f>AVERAGE(V193:X193)/AVERAGE(Residenti!V193:X193)/0.365/AVERAGE('%serviti'!V193:X193)</f>
        <v>162.1328395711131</v>
      </c>
      <c r="AK193" s="35">
        <f>AVERAGE(AC193)/AVERAGE(Residenti!AC193)/0.365/AVERAGE('%serviti'!AC193)</f>
        <v>152.95296785593777</v>
      </c>
    </row>
    <row r="194" spans="1:37" x14ac:dyDescent="0.2">
      <c r="A194" s="2" t="s">
        <v>156</v>
      </c>
      <c r="B194" s="2" t="str">
        <f t="shared" si="10"/>
        <v>36</v>
      </c>
      <c r="C194" s="2">
        <v>36047</v>
      </c>
      <c r="D194" s="2" t="s">
        <v>199</v>
      </c>
      <c r="E194" s="14">
        <v>410.96623742496223</v>
      </c>
      <c r="F194" s="14">
        <v>422.42001676674931</v>
      </c>
      <c r="G194" s="14">
        <v>433.8737961085364</v>
      </c>
      <c r="H194" s="14">
        <v>625.89200000000005</v>
      </c>
      <c r="I194" s="14">
        <v>496.95299999999997</v>
      </c>
      <c r="J194" s="14">
        <v>398.66800000000001</v>
      </c>
      <c r="K194" s="14">
        <v>397.57865659340655</v>
      </c>
      <c r="L194" s="14">
        <v>399.78491443920234</v>
      </c>
      <c r="M194" s="14">
        <v>406.38530256920279</v>
      </c>
      <c r="N194" s="14">
        <v>410.92530738413541</v>
      </c>
      <c r="O194" s="14">
        <v>392.51309546009145</v>
      </c>
      <c r="P194" s="14">
        <v>379.2999897281378</v>
      </c>
      <c r="Q194" s="14">
        <v>84.770306130713081</v>
      </c>
      <c r="R194" s="14">
        <v>392.79869449524534</v>
      </c>
      <c r="S194" s="14">
        <v>361.63400000000001</v>
      </c>
      <c r="T194" s="14">
        <v>335.62200000000001</v>
      </c>
      <c r="U194" s="14">
        <v>322.142808121001</v>
      </c>
      <c r="V194" s="14">
        <v>317.93439904025507</v>
      </c>
      <c r="W194" s="14">
        <v>328.28669802624432</v>
      </c>
      <c r="X194" s="14">
        <v>373.85397715285023</v>
      </c>
      <c r="Y194" s="15">
        <v>372.90709799999996</v>
      </c>
      <c r="Z194" s="15">
        <v>359.55762202945465</v>
      </c>
      <c r="AA194" s="15">
        <v>351.61171963145136</v>
      </c>
      <c r="AB194" s="15">
        <v>343.25857224261171</v>
      </c>
      <c r="AC194" s="15">
        <v>330.9943926573859</v>
      </c>
      <c r="AD194" s="32">
        <f>AVERAGE(E194:G194)/AVERAGE('Presenti equivalenti serviti'!E194:G194)/0.365</f>
        <v>248.86974128608591</v>
      </c>
      <c r="AE194" s="32">
        <f>AVERAGE(N194:P194)/AVERAGE('Presenti equivalenti serviti'!N194:P194)/0.365</f>
        <v>208.1854788326084</v>
      </c>
      <c r="AF194" s="32">
        <f>AVERAGE(V194:X194)/AVERAGE('Presenti equivalenti serviti'!V194:X194)/0.365</f>
        <v>190.91536119364332</v>
      </c>
      <c r="AG194" s="35">
        <f>AC194/'Presenti equivalenti serviti'!AC194/0.365</f>
        <v>214.87509979081088</v>
      </c>
      <c r="AH194" s="32">
        <f>AVERAGE(I194:K194)/AVERAGE(Residenti!E194:G194)/0.365/AVERAGE('%serviti'!E194:G194)</f>
        <v>281.87786130578382</v>
      </c>
      <c r="AI194" s="32">
        <f>AVERAGE(N194:P194)/AVERAGE(Residenti!N194:P194)/0.365/AVERAGE('%serviti'!N194:P194)</f>
        <v>228.94717801446509</v>
      </c>
      <c r="AJ194" s="32">
        <f>AVERAGE(V194:X194)/AVERAGE(Residenti!V194:X194)/0.365/AVERAGE('%serviti'!V194:X194)</f>
        <v>208.69696940359125</v>
      </c>
      <c r="AK194" s="35">
        <f>AVERAGE(AC194)/AVERAGE(Residenti!AC194)/0.365/AVERAGE('%serviti'!AC194)</f>
        <v>241.87399514691427</v>
      </c>
    </row>
    <row r="195" spans="1:37" x14ac:dyDescent="0.2">
      <c r="A195" s="2" t="s">
        <v>200</v>
      </c>
      <c r="B195" s="2" t="str">
        <f t="shared" si="10"/>
        <v>37</v>
      </c>
      <c r="C195" s="2">
        <v>37001</v>
      </c>
      <c r="D195" s="2" t="s">
        <v>201</v>
      </c>
      <c r="E195" s="14">
        <v>769.09299999999996</v>
      </c>
      <c r="F195" s="14">
        <v>830.03499999999997</v>
      </c>
      <c r="G195" s="14">
        <v>810.29899999999998</v>
      </c>
      <c r="H195" s="14">
        <v>913.06200000000001</v>
      </c>
      <c r="I195" s="14">
        <v>944.32799999999997</v>
      </c>
      <c r="J195" s="14">
        <v>922.90260829994213</v>
      </c>
      <c r="K195" s="14">
        <v>1050.1047613397086</v>
      </c>
      <c r="L195" s="14">
        <v>974.11309441344815</v>
      </c>
      <c r="M195" s="14">
        <v>1032.028</v>
      </c>
      <c r="N195" s="14">
        <v>1018.6786393914089</v>
      </c>
      <c r="O195" s="14">
        <v>1029.4888386796642</v>
      </c>
      <c r="P195" s="14">
        <v>845.51506781957562</v>
      </c>
      <c r="Q195" s="14">
        <v>938.7479734635574</v>
      </c>
      <c r="R195" s="14">
        <v>904.44765926409048</v>
      </c>
      <c r="S195" s="14">
        <v>879.68200000000002</v>
      </c>
      <c r="T195" s="14">
        <v>842.87199999999996</v>
      </c>
      <c r="U195" s="14">
        <v>818.93232956385873</v>
      </c>
      <c r="V195" s="14">
        <v>830.83082177727692</v>
      </c>
      <c r="W195" s="14">
        <v>888.18464969488298</v>
      </c>
      <c r="X195" s="14">
        <v>913.48795520578403</v>
      </c>
      <c r="Y195" s="15">
        <v>890.71711523329998</v>
      </c>
      <c r="Z195" s="15">
        <v>893.7087739353143</v>
      </c>
      <c r="AA195" s="15">
        <v>889.20800203506008</v>
      </c>
      <c r="AB195" s="15">
        <v>891.54424989340373</v>
      </c>
      <c r="AC195" s="15">
        <v>894.44732736752098</v>
      </c>
      <c r="AD195" s="32">
        <f>AVERAGE(E195:G195)/AVERAGE('Presenti equivalenti serviti'!E195:G195)/0.365</f>
        <v>218.70581553295906</v>
      </c>
      <c r="AE195" s="32">
        <f>AVERAGE(N195:P195)/AVERAGE('Presenti equivalenti serviti'!N195:P195)/0.365</f>
        <v>225.85715325986169</v>
      </c>
      <c r="AF195" s="32">
        <f>AVERAGE(V195:X195)/AVERAGE('Presenti equivalenti serviti'!V195:X195)/0.365</f>
        <v>195.91618982563111</v>
      </c>
      <c r="AG195" s="35">
        <f>AC195/'Presenti equivalenti serviti'!AC195/0.365</f>
        <v>188.83935621518276</v>
      </c>
      <c r="AH195" s="32">
        <f>AVERAGE(I195:K195)/AVERAGE(Residenti!E195:G195)/0.365/AVERAGE('%serviti'!E195:G195)</f>
        <v>266.63753157135778</v>
      </c>
      <c r="AI195" s="32">
        <f>AVERAGE(N195:P195)/AVERAGE(Residenti!N195:P195)/0.365/AVERAGE('%serviti'!N195:P195)</f>
        <v>226.98347207127591</v>
      </c>
      <c r="AJ195" s="32">
        <f>AVERAGE(V195:X195)/AVERAGE(Residenti!V195:X195)/0.365/AVERAGE('%serviti'!V195:X195)</f>
        <v>197.46998418818717</v>
      </c>
      <c r="AK195" s="35">
        <f>AVERAGE(AC195)/AVERAGE(Residenti!AC195)/0.365/AVERAGE('%serviti'!AC195)</f>
        <v>192.15750294247377</v>
      </c>
    </row>
    <row r="196" spans="1:37" x14ac:dyDescent="0.2">
      <c r="A196" s="2" t="s">
        <v>200</v>
      </c>
      <c r="B196" s="2" t="str">
        <f t="shared" si="10"/>
        <v>37</v>
      </c>
      <c r="C196" s="2">
        <v>37002</v>
      </c>
      <c r="D196" s="2" t="s">
        <v>202</v>
      </c>
      <c r="E196" s="14">
        <v>654.77300000000002</v>
      </c>
      <c r="F196" s="14">
        <v>696.44799999999998</v>
      </c>
      <c r="G196" s="14">
        <v>717.60299999999995</v>
      </c>
      <c r="H196" s="14">
        <v>696.19600000000003</v>
      </c>
      <c r="I196" s="14">
        <v>732.66099999999994</v>
      </c>
      <c r="J196" s="14">
        <v>731.40526590475986</v>
      </c>
      <c r="K196" s="14">
        <v>727.1492986908155</v>
      </c>
      <c r="L196" s="14">
        <v>717.45045624694671</v>
      </c>
      <c r="M196" s="14">
        <v>719.35833166971327</v>
      </c>
      <c r="N196" s="14">
        <v>695.59517300466177</v>
      </c>
      <c r="O196" s="14">
        <v>699.51711361404728</v>
      </c>
      <c r="P196" s="14">
        <v>649.08869665946941</v>
      </c>
      <c r="Q196" s="14">
        <v>663.23467217544771</v>
      </c>
      <c r="R196" s="14">
        <v>694.01650016389294</v>
      </c>
      <c r="S196" s="14">
        <v>664.64400000000001</v>
      </c>
      <c r="T196" s="14">
        <v>650.90631919671398</v>
      </c>
      <c r="U196" s="14">
        <v>631.52251884872544</v>
      </c>
      <c r="V196" s="14">
        <v>645.86209825987601</v>
      </c>
      <c r="W196" s="14">
        <v>644.01535712519535</v>
      </c>
      <c r="X196" s="14">
        <v>658.92280842625348</v>
      </c>
      <c r="Y196" s="15">
        <v>687.75051499999995</v>
      </c>
      <c r="Z196" s="15">
        <v>653.87929023115294</v>
      </c>
      <c r="AA196" s="15">
        <v>651.51792927649581</v>
      </c>
      <c r="AB196" s="15">
        <v>651.30910768040656</v>
      </c>
      <c r="AC196" s="15">
        <v>658.10970475646468</v>
      </c>
      <c r="AD196" s="32">
        <f>AVERAGE(E196:G196)/AVERAGE('Presenti equivalenti serviti'!E196:G196)/0.365</f>
        <v>221.95847522925149</v>
      </c>
      <c r="AE196" s="32">
        <f>AVERAGE(N196:P196)/AVERAGE('Presenti equivalenti serviti'!N196:P196)/0.365</f>
        <v>193.23297907606624</v>
      </c>
      <c r="AF196" s="32">
        <f>AVERAGE(V196:X196)/AVERAGE('Presenti equivalenti serviti'!V196:X196)/0.365</f>
        <v>180.58459823686812</v>
      </c>
      <c r="AG196" s="35">
        <f>AC196/'Presenti equivalenti serviti'!AC196/0.365</f>
        <v>179.42195205453308</v>
      </c>
      <c r="AH196" s="32">
        <f>AVERAGE(I196:K196)/AVERAGE(Residenti!E196:G196)/0.365/AVERAGE('%serviti'!E196:G196)</f>
        <v>235.57911366985144</v>
      </c>
      <c r="AI196" s="32">
        <f>AVERAGE(N196:P196)/AVERAGE(Residenti!N196:P196)/0.365/AVERAGE('%serviti'!N196:P196)</f>
        <v>193.52858440375329</v>
      </c>
      <c r="AJ196" s="32">
        <f>AVERAGE(V196:X196)/AVERAGE(Residenti!V196:X196)/0.365/AVERAGE('%serviti'!V196:X196)</f>
        <v>180.76298856057417</v>
      </c>
      <c r="AK196" s="35">
        <f>AVERAGE(AC196)/AVERAGE(Residenti!AC196)/0.365/AVERAGE('%serviti'!AC196)</f>
        <v>179.60788653402611</v>
      </c>
    </row>
    <row r="197" spans="1:37" x14ac:dyDescent="0.2">
      <c r="A197" s="2" t="s">
        <v>200</v>
      </c>
      <c r="B197" s="2" t="str">
        <f t="shared" ref="B197" si="11">LEFT(C197,2)</f>
        <v>37</v>
      </c>
      <c r="C197" s="2">
        <v>37003</v>
      </c>
      <c r="D197" s="2" t="s">
        <v>203</v>
      </c>
      <c r="E197" s="14">
        <v>364.59199999999998</v>
      </c>
      <c r="F197" s="14">
        <v>380.52800000000002</v>
      </c>
      <c r="G197" s="14">
        <v>376.98099999999999</v>
      </c>
      <c r="H197" s="14">
        <v>370.536</v>
      </c>
      <c r="I197" s="14">
        <v>411.57799999999997</v>
      </c>
      <c r="J197" s="14">
        <v>402.23438850334992</v>
      </c>
      <c r="K197" s="14">
        <v>390.23400371853887</v>
      </c>
      <c r="L197" s="14">
        <v>410.26609891704328</v>
      </c>
      <c r="M197" s="14">
        <v>414.59939101162763</v>
      </c>
      <c r="N197" s="14">
        <v>403.49763167063844</v>
      </c>
      <c r="O197" s="14">
        <v>406.05582240804517</v>
      </c>
      <c r="P197" s="14">
        <v>402.77423835532727</v>
      </c>
      <c r="Q197" s="14">
        <v>388.88408345688453</v>
      </c>
      <c r="R197" s="14">
        <v>453.16155992421511</v>
      </c>
      <c r="S197" s="14">
        <v>398.16800000000001</v>
      </c>
      <c r="T197" s="14">
        <v>380.53712763792129</v>
      </c>
      <c r="U197" s="14">
        <v>376.10828684287526</v>
      </c>
      <c r="V197" s="14">
        <v>377.5511498939527</v>
      </c>
      <c r="W197" s="14">
        <v>393.68062213671305</v>
      </c>
      <c r="X197" s="14">
        <v>389.54866130176163</v>
      </c>
      <c r="Y197" s="15">
        <v>393.30655700000011</v>
      </c>
      <c r="Z197" s="15">
        <v>393.44362561350943</v>
      </c>
      <c r="AA197" s="15">
        <v>400.53924520572701</v>
      </c>
      <c r="AB197" s="15">
        <v>409.4041632628095</v>
      </c>
      <c r="AC197" s="15">
        <v>419.98782932477059</v>
      </c>
      <c r="AD197" s="32">
        <f>AVERAGE(E197:G197)/AVERAGE('Presenti equivalenti serviti'!E197:G197)/0.365</f>
        <v>185.00786204510092</v>
      </c>
      <c r="AE197" s="32">
        <f>AVERAGE(N197:P197)/AVERAGE('Presenti equivalenti serviti'!N197:P197)/0.365</f>
        <v>168.56415915594482</v>
      </c>
      <c r="AF197" s="32">
        <f>AVERAGE(V197:X197)/AVERAGE('Presenti equivalenti serviti'!V197:X197)/0.365</f>
        <v>150.27075817354759</v>
      </c>
      <c r="AG197" s="35">
        <f>AC197/'Presenti equivalenti serviti'!AC197/0.365</f>
        <v>143.16915180589774</v>
      </c>
      <c r="AH197" s="32">
        <f>AVERAGE(I197:K197)/AVERAGE(Residenti!E197:G197)/0.365/AVERAGE('%serviti'!E197:G197)</f>
        <v>198.57194979166664</v>
      </c>
      <c r="AI197" s="32">
        <f>AVERAGE(N197:P197)/AVERAGE(Residenti!N197:P197)/0.365/AVERAGE('%serviti'!N197:P197)</f>
        <v>168.59595566461547</v>
      </c>
      <c r="AJ197" s="32">
        <f>AVERAGE(V197:X197)/AVERAGE(Residenti!V197:X197)/0.365/AVERAGE('%serviti'!V197:X197)</f>
        <v>150.35059927871939</v>
      </c>
      <c r="AK197" s="35">
        <f>AVERAGE(AC197)/AVERAGE(Residenti!AC197)/0.365/AVERAGE('%serviti'!AC197)</f>
        <v>143.33190299197162</v>
      </c>
    </row>
    <row r="198" spans="1:37" x14ac:dyDescent="0.2">
      <c r="A198" s="2"/>
      <c r="B198" s="2"/>
      <c r="C198" s="2">
        <v>37004</v>
      </c>
      <c r="D198" s="3" t="s">
        <v>204</v>
      </c>
      <c r="E198" s="14">
        <v>510.7</v>
      </c>
      <c r="F198" s="14">
        <v>523.95000000000005</v>
      </c>
      <c r="G198" s="14">
        <v>505.09300000000002</v>
      </c>
      <c r="H198" s="14">
        <v>513.62199999999996</v>
      </c>
      <c r="I198" s="14">
        <v>543.50400000000002</v>
      </c>
      <c r="J198" s="14">
        <v>540.12652200529089</v>
      </c>
      <c r="K198" s="14">
        <v>557.62518893669505</v>
      </c>
      <c r="L198" s="14">
        <v>563.52624726762099</v>
      </c>
      <c r="M198" s="14">
        <v>569.05297808769717</v>
      </c>
      <c r="N198" s="14">
        <v>548.34145773018838</v>
      </c>
      <c r="O198" s="14">
        <v>519.70094885547201</v>
      </c>
      <c r="P198" s="14">
        <v>518.71499494726856</v>
      </c>
      <c r="Q198" s="14">
        <v>502.25938034475985</v>
      </c>
      <c r="R198" s="14">
        <v>528.33679119842191</v>
      </c>
      <c r="S198" s="14">
        <v>510.29899999999998</v>
      </c>
      <c r="T198" s="14">
        <v>468.98522000000003</v>
      </c>
      <c r="U198" s="14">
        <v>467.39146928129696</v>
      </c>
      <c r="V198" s="14">
        <v>522.6773945881863</v>
      </c>
      <c r="W198" s="14">
        <v>629.1823666887866</v>
      </c>
      <c r="X198" s="14">
        <v>605.81084835609897</v>
      </c>
      <c r="Y198" s="15">
        <v>580.14033055774394</v>
      </c>
      <c r="Z198" s="15">
        <v>616.36232259436053</v>
      </c>
      <c r="AA198" s="15">
        <v>634.57368427366237</v>
      </c>
      <c r="AB198" s="15">
        <v>652.91182122197938</v>
      </c>
      <c r="AC198" s="15">
        <v>670.26040968202187</v>
      </c>
      <c r="AD198" s="32">
        <f>AVERAGE(E198:G198)/AVERAGE('Presenti equivalenti serviti'!E198:G198)/0.365</f>
        <v>236.83378150551906</v>
      </c>
      <c r="AE198" s="32">
        <f>AVERAGE(N198:P198)/AVERAGE('Presenti equivalenti serviti'!N198:P198)/0.365</f>
        <v>214.58414818467492</v>
      </c>
      <c r="AF198" s="32">
        <f>AVERAGE(V198:X198)/AVERAGE('Presenti equivalenti serviti'!V198:X198)/0.365</f>
        <v>230.06504801185307</v>
      </c>
      <c r="AG198" s="35">
        <f>AC198/'Presenti equivalenti serviti'!AC198/0.365</f>
        <v>232.83021366929856</v>
      </c>
      <c r="AH198" s="32">
        <f>AVERAGE(I198:K198)/AVERAGE(Residenti!E198:G198)/0.365/AVERAGE('%serviti'!E198:G198)</f>
        <v>254.85287678633651</v>
      </c>
      <c r="AI198" s="32">
        <f>AVERAGE(N198:P198)/AVERAGE(Residenti!N198:P198)/0.365/AVERAGE('%serviti'!N198:P198)</f>
        <v>216.09042145815067</v>
      </c>
      <c r="AJ198" s="32">
        <f>AVERAGE(V198:X198)/AVERAGE(Residenti!V198:X198)/0.365/AVERAGE('%serviti'!V198:X198)</f>
        <v>230.75047447141836</v>
      </c>
      <c r="AK198" s="35">
        <f>AVERAGE(AC198)/AVERAGE(Residenti!AC198)/0.365/AVERAGE('%serviti'!AC198)</f>
        <v>233.81506678258694</v>
      </c>
    </row>
    <row r="199" spans="1:37" x14ac:dyDescent="0.2">
      <c r="A199" s="2" t="s">
        <v>200</v>
      </c>
      <c r="B199" s="2" t="str">
        <f t="shared" ref="B199:B211" si="12">LEFT(C199,2)</f>
        <v>37</v>
      </c>
      <c r="C199" s="2">
        <v>37005</v>
      </c>
      <c r="D199" s="2" t="s">
        <v>205</v>
      </c>
      <c r="E199" s="14">
        <v>535.56600000000003</v>
      </c>
      <c r="F199" s="14">
        <v>586.03200000000004</v>
      </c>
      <c r="G199" s="14">
        <v>583.48800000000006</v>
      </c>
      <c r="H199" s="14">
        <v>571.49300000000005</v>
      </c>
      <c r="I199" s="14">
        <v>622.28399999999999</v>
      </c>
      <c r="J199" s="14">
        <v>646.15792475702369</v>
      </c>
      <c r="K199" s="14">
        <v>594.79011046318578</v>
      </c>
      <c r="L199" s="14">
        <v>612.73441712323506</v>
      </c>
      <c r="M199" s="14">
        <v>606.26977126480438</v>
      </c>
      <c r="N199" s="14">
        <v>622.10832053918818</v>
      </c>
      <c r="O199" s="14">
        <v>665.40797409468485</v>
      </c>
      <c r="P199" s="14">
        <v>639.77005911845288</v>
      </c>
      <c r="Q199" s="14">
        <v>653.00534201539722</v>
      </c>
      <c r="R199" s="14">
        <v>639.16958637120672</v>
      </c>
      <c r="S199" s="14">
        <v>623.55999999999995</v>
      </c>
      <c r="T199" s="14">
        <v>639.63120716560047</v>
      </c>
      <c r="U199" s="14">
        <v>658.78768424589612</v>
      </c>
      <c r="V199" s="14">
        <v>661.46746150462138</v>
      </c>
      <c r="W199" s="14">
        <v>712.7551506120119</v>
      </c>
      <c r="X199" s="14">
        <v>793.83808569863015</v>
      </c>
      <c r="Y199" s="15">
        <v>836.01971172669209</v>
      </c>
      <c r="Z199" s="15">
        <v>801.80609883677926</v>
      </c>
      <c r="AA199" s="15">
        <v>829.14086384891982</v>
      </c>
      <c r="AB199" s="15">
        <v>856.47562886106039</v>
      </c>
      <c r="AC199" s="15">
        <v>875.79311458315021</v>
      </c>
      <c r="AD199" s="32">
        <f>AVERAGE(E199:G199)/AVERAGE('Presenti equivalenti serviti'!E199:G199)/0.365</f>
        <v>334.6883062385881</v>
      </c>
      <c r="AE199" s="32">
        <f>AVERAGE(N199:P199)/AVERAGE('Presenti equivalenti serviti'!N199:P199)/0.365</f>
        <v>334.14166958106864</v>
      </c>
      <c r="AF199" s="32">
        <f>AVERAGE(V199:X199)/AVERAGE('Presenti equivalenti serviti'!V199:X199)/0.365</f>
        <v>345.88251943683736</v>
      </c>
      <c r="AG199" s="35">
        <f>AC199/'Presenti equivalenti serviti'!AC199/0.365</f>
        <v>362.57040895359614</v>
      </c>
      <c r="AH199" s="32">
        <f>AVERAGE(I199:K199)/AVERAGE(Residenti!E199:G199)/0.365/AVERAGE('%serviti'!E199:G199)</f>
        <v>379.54083416491017</v>
      </c>
      <c r="AI199" s="32">
        <f>AVERAGE(N199:P199)/AVERAGE(Residenti!N199:P199)/0.365/AVERAGE('%serviti'!N199:P199)</f>
        <v>343.34696756011459</v>
      </c>
      <c r="AJ199" s="32">
        <f>AVERAGE(V199:X199)/AVERAGE(Residenti!V199:X199)/0.365/AVERAGE('%serviti'!V199:X199)</f>
        <v>357.70253329894285</v>
      </c>
      <c r="AK199" s="35">
        <f>AVERAGE(AC199)/AVERAGE(Residenti!AC199)/0.365/AVERAGE('%serviti'!AC199)</f>
        <v>376.66358877013016</v>
      </c>
    </row>
    <row r="200" spans="1:37" x14ac:dyDescent="0.2">
      <c r="A200" s="2" t="s">
        <v>200</v>
      </c>
      <c r="B200" s="2" t="str">
        <f t="shared" si="12"/>
        <v>37</v>
      </c>
      <c r="C200" s="2">
        <v>37006</v>
      </c>
      <c r="D200" s="2" t="s">
        <v>206</v>
      </c>
      <c r="E200" s="14">
        <v>36370.088000000003</v>
      </c>
      <c r="F200" s="14">
        <v>36223.339</v>
      </c>
      <c r="G200" s="14">
        <v>35562.868000000002</v>
      </c>
      <c r="H200" s="14">
        <v>35008.160000000003</v>
      </c>
      <c r="I200" s="14">
        <v>36161.241999999998</v>
      </c>
      <c r="J200" s="14">
        <v>35498.112563989816</v>
      </c>
      <c r="K200" s="14">
        <v>34101.406818994001</v>
      </c>
      <c r="L200" s="14">
        <v>35091.372978282539</v>
      </c>
      <c r="M200" s="14">
        <v>33942.58878119025</v>
      </c>
      <c r="N200" s="14">
        <v>33594.656266159589</v>
      </c>
      <c r="O200" s="14">
        <v>33470.346847472647</v>
      </c>
      <c r="P200" s="14">
        <v>32289.344742531848</v>
      </c>
      <c r="Q200" s="14">
        <v>32230.794369263276</v>
      </c>
      <c r="R200" s="14">
        <v>31588.198039098275</v>
      </c>
      <c r="S200" s="14">
        <v>30405.52</v>
      </c>
      <c r="T200" s="14">
        <v>29691.883420294085</v>
      </c>
      <c r="U200" s="14">
        <v>29991.457775502673</v>
      </c>
      <c r="V200" s="14">
        <v>30353.993692503438</v>
      </c>
      <c r="W200" s="14">
        <v>31441.441155509299</v>
      </c>
      <c r="X200" s="14">
        <v>30960.633647388226</v>
      </c>
      <c r="Y200" s="15">
        <v>30729.906723911248</v>
      </c>
      <c r="Z200" s="15">
        <v>31022.584159055659</v>
      </c>
      <c r="AA200" s="15">
        <v>31332.659048359365</v>
      </c>
      <c r="AB200" s="15">
        <v>31638.653664728132</v>
      </c>
      <c r="AC200" s="15">
        <v>32151.141674713504</v>
      </c>
      <c r="AD200" s="32">
        <f>AVERAGE(E200:G200)/AVERAGE('Presenti equivalenti serviti'!E200:G200)/0.365</f>
        <v>234.92877091708331</v>
      </c>
      <c r="AE200" s="32">
        <f>AVERAGE(N200:P200)/AVERAGE('Presenti equivalenti serviti'!N200:P200)/0.365</f>
        <v>214.35201334868378</v>
      </c>
      <c r="AF200" s="32">
        <f>AVERAGE(V200:X200)/AVERAGE('Presenti equivalenti serviti'!V200:X200)/0.365</f>
        <v>193.06570938267248</v>
      </c>
      <c r="AG200" s="35">
        <f>AC200/'Presenti equivalenti serviti'!AC200/0.365</f>
        <v>184.03082008921214</v>
      </c>
      <c r="AH200" s="32">
        <f>AVERAGE(I200:K200)/AVERAGE(Residenti!E200:G200)/0.365/AVERAGE('%serviti'!E200:G200)</f>
        <v>254.65142528202023</v>
      </c>
      <c r="AI200" s="32">
        <f>AVERAGE(N200:P200)/AVERAGE(Residenti!N200:P200)/0.365/AVERAGE('%serviti'!N200:P200)</f>
        <v>240.73361689514704</v>
      </c>
      <c r="AJ200" s="32">
        <f>AVERAGE(V200:X200)/AVERAGE(Residenti!V200:X200)/0.365/AVERAGE('%serviti'!V200:X200)</f>
        <v>217.83615819194557</v>
      </c>
      <c r="AK200" s="35">
        <f>AVERAGE(AC200)/AVERAGE(Residenti!AC200)/0.365/AVERAGE('%serviti'!AC200)</f>
        <v>211.5679324662388</v>
      </c>
    </row>
    <row r="201" spans="1:37" x14ac:dyDescent="0.2">
      <c r="A201" s="2" t="s">
        <v>200</v>
      </c>
      <c r="B201" s="2" t="str">
        <f t="shared" si="12"/>
        <v>37</v>
      </c>
      <c r="C201" s="2">
        <v>37007</v>
      </c>
      <c r="D201" s="2" t="s">
        <v>207</v>
      </c>
      <c r="E201" s="14">
        <v>285.488</v>
      </c>
      <c r="F201" s="14">
        <v>273.77800000000002</v>
      </c>
      <c r="G201" s="14">
        <v>291.96800000000002</v>
      </c>
      <c r="H201" s="14">
        <v>327.92399999999998</v>
      </c>
      <c r="I201" s="14">
        <v>339.20499999999998</v>
      </c>
      <c r="J201" s="14">
        <v>352.25299999999999</v>
      </c>
      <c r="K201" s="14">
        <v>298.00700000000001</v>
      </c>
      <c r="L201" s="14">
        <v>398.53100000000001</v>
      </c>
      <c r="M201" s="14">
        <v>335.666</v>
      </c>
      <c r="N201" s="14">
        <v>325.49</v>
      </c>
      <c r="O201" s="14">
        <v>317.44415999999995</v>
      </c>
      <c r="P201" s="14">
        <v>260.20400000000001</v>
      </c>
      <c r="Q201" s="14">
        <v>243.07400000000001</v>
      </c>
      <c r="R201" s="14">
        <v>267.59320102002226</v>
      </c>
      <c r="S201" s="14">
        <v>263.28800000000001</v>
      </c>
      <c r="T201" s="14">
        <v>272.88811480005734</v>
      </c>
      <c r="U201" s="14">
        <v>255.58205801270299</v>
      </c>
      <c r="V201" s="14">
        <v>253.82372331403789</v>
      </c>
      <c r="W201" s="14">
        <v>261.91402687750781</v>
      </c>
      <c r="X201" s="14">
        <v>249.30332752054795</v>
      </c>
      <c r="Y201" s="15">
        <v>243.41595299999997</v>
      </c>
      <c r="Z201" s="15">
        <v>250.00106973330583</v>
      </c>
      <c r="AA201" s="15">
        <v>244.53610027804501</v>
      </c>
      <c r="AB201" s="15">
        <v>241.03733490380895</v>
      </c>
      <c r="AC201" s="15">
        <v>237.94963736621816</v>
      </c>
      <c r="AD201" s="32">
        <f>AVERAGE(E201:G201)/AVERAGE('Presenti equivalenti serviti'!E201:G201)/0.365</f>
        <v>264.23485705421871</v>
      </c>
      <c r="AE201" s="32">
        <f>AVERAGE(N201:P201)/AVERAGE('Presenti equivalenti serviti'!N201:P201)/0.365</f>
        <v>249.63600173097416</v>
      </c>
      <c r="AF201" s="32">
        <f>AVERAGE(V201:X201)/AVERAGE('Presenti equivalenti serviti'!V201:X201)/0.365</f>
        <v>212.99479055859908</v>
      </c>
      <c r="AG201" s="35">
        <f>AC201/'Presenti equivalenti serviti'!AC201/0.365</f>
        <v>200.62505846376916</v>
      </c>
      <c r="AH201" s="32">
        <f>AVERAGE(I201:K201)/AVERAGE(Residenti!E201:G201)/0.365/AVERAGE('%serviti'!E201:G201)</f>
        <v>311.08085023931693</v>
      </c>
      <c r="AI201" s="32">
        <f>AVERAGE(N201:P201)/AVERAGE(Residenti!N201:P201)/0.365/AVERAGE('%serviti'!N201:P201)</f>
        <v>253.16164761576329</v>
      </c>
      <c r="AJ201" s="32">
        <f>AVERAGE(V201:X201)/AVERAGE(Residenti!V201:X201)/0.365/AVERAGE('%serviti'!V201:X201)</f>
        <v>216.21709470510115</v>
      </c>
      <c r="AK201" s="35">
        <f>AVERAGE(AC201)/AVERAGE(Residenti!AC201)/0.365/AVERAGE('%serviti'!AC201)</f>
        <v>204.32122630048116</v>
      </c>
    </row>
    <row r="202" spans="1:37" x14ac:dyDescent="0.2">
      <c r="A202" s="2" t="s">
        <v>200</v>
      </c>
      <c r="B202" s="2" t="str">
        <f t="shared" si="12"/>
        <v>37</v>
      </c>
      <c r="C202" s="2">
        <v>37008</v>
      </c>
      <c r="D202" s="2" t="s">
        <v>208</v>
      </c>
      <c r="E202" s="14">
        <v>1228.4469999999999</v>
      </c>
      <c r="F202" s="14">
        <v>1286.7570000000001</v>
      </c>
      <c r="G202" s="14">
        <v>1244.2940000000001</v>
      </c>
      <c r="H202" s="14">
        <v>1175.0340000000001</v>
      </c>
      <c r="I202" s="14">
        <v>1266.1289999999999</v>
      </c>
      <c r="J202" s="14">
        <v>1257.7793112514973</v>
      </c>
      <c r="K202" s="14">
        <v>1223.7163491371427</v>
      </c>
      <c r="L202" s="14">
        <v>1301.3384027753959</v>
      </c>
      <c r="M202" s="14">
        <v>1350.18034942901</v>
      </c>
      <c r="N202" s="14">
        <v>1339.4573416858605</v>
      </c>
      <c r="O202" s="14">
        <v>1392.4018536552924</v>
      </c>
      <c r="P202" s="14">
        <v>1326.6302067657252</v>
      </c>
      <c r="Q202" s="14">
        <v>1373.8673710686699</v>
      </c>
      <c r="R202" s="14">
        <v>1274.1147124189295</v>
      </c>
      <c r="S202" s="14">
        <v>1200.6569999999999</v>
      </c>
      <c r="T202" s="14">
        <v>1194.9835609699196</v>
      </c>
      <c r="U202" s="14">
        <v>1218.9491396887809</v>
      </c>
      <c r="V202" s="14">
        <v>1224.4106042385163</v>
      </c>
      <c r="W202" s="14">
        <v>1239.0569105337954</v>
      </c>
      <c r="X202" s="14">
        <v>1200.8681659863012</v>
      </c>
      <c r="Y202" s="15">
        <v>1250.650382</v>
      </c>
      <c r="Z202" s="15">
        <v>1217.2806339556619</v>
      </c>
      <c r="AA202" s="15">
        <v>1205.4416808222124</v>
      </c>
      <c r="AB202" s="15">
        <v>1201.992795796072</v>
      </c>
      <c r="AC202" s="15">
        <v>1200.2636720117619</v>
      </c>
      <c r="AD202" s="32">
        <f>AVERAGE(E202:G202)/AVERAGE('Presenti equivalenti serviti'!E202:G202)/0.365</f>
        <v>224.05729076019574</v>
      </c>
      <c r="AE202" s="32">
        <f>AVERAGE(N202:P202)/AVERAGE('Presenti equivalenti serviti'!N202:P202)/0.365</f>
        <v>210.58113871770217</v>
      </c>
      <c r="AF202" s="32">
        <f>AVERAGE(V202:X202)/AVERAGE('Presenti equivalenti serviti'!V202:X202)/0.365</f>
        <v>182.47282011508713</v>
      </c>
      <c r="AG202" s="35">
        <f>AC202/'Presenti equivalenti serviti'!AC202/0.365</f>
        <v>173.66843317055682</v>
      </c>
      <c r="AH202" s="32">
        <f>AVERAGE(I202:K202)/AVERAGE(Residenti!E202:G202)/0.365/AVERAGE('%serviti'!E202:G202)</f>
        <v>224.12137410219793</v>
      </c>
      <c r="AI202" s="32">
        <f>AVERAGE(N202:P202)/AVERAGE(Residenti!N202:P202)/0.365/AVERAGE('%serviti'!N202:P202)</f>
        <v>211.11090510644658</v>
      </c>
      <c r="AJ202" s="32">
        <f>AVERAGE(V202:X202)/AVERAGE(Residenti!V202:X202)/0.365/AVERAGE('%serviti'!V202:X202)</f>
        <v>182.64475607113178</v>
      </c>
      <c r="AK202" s="35">
        <f>AVERAGE(AC202)/AVERAGE(Residenti!AC202)/0.365/AVERAGE('%serviti'!AC202)</f>
        <v>173.77042104328481</v>
      </c>
    </row>
    <row r="203" spans="1:37" x14ac:dyDescent="0.2">
      <c r="A203" s="2" t="s">
        <v>200</v>
      </c>
      <c r="B203" s="2" t="str">
        <f t="shared" si="12"/>
        <v>37</v>
      </c>
      <c r="C203" s="2">
        <v>37009</v>
      </c>
      <c r="D203" s="2" t="s">
        <v>209</v>
      </c>
      <c r="E203" s="14">
        <v>1068.181</v>
      </c>
      <c r="F203" s="14">
        <v>1148.752</v>
      </c>
      <c r="G203" s="14">
        <v>1127.0309999999999</v>
      </c>
      <c r="H203" s="14">
        <v>1050.5540000000001</v>
      </c>
      <c r="I203" s="14">
        <v>1166.606</v>
      </c>
      <c r="J203" s="14">
        <v>1226.4073910264258</v>
      </c>
      <c r="K203" s="14">
        <v>1193.7989450881098</v>
      </c>
      <c r="L203" s="14">
        <v>1167.5324563797567</v>
      </c>
      <c r="M203" s="14">
        <v>1202.4347947265273</v>
      </c>
      <c r="N203" s="14">
        <v>1187.1224315779227</v>
      </c>
      <c r="O203" s="14">
        <v>1245.3015290991325</v>
      </c>
      <c r="P203" s="14">
        <v>1102.1000895825737</v>
      </c>
      <c r="Q203" s="14">
        <v>1174.9457234439712</v>
      </c>
      <c r="R203" s="14">
        <v>1124.6222353340443</v>
      </c>
      <c r="S203" s="14">
        <v>1028.01</v>
      </c>
      <c r="T203" s="14">
        <v>999.1537128345027</v>
      </c>
      <c r="U203" s="14">
        <v>1000.7783801874938</v>
      </c>
      <c r="V203" s="14">
        <v>1003.1208981932815</v>
      </c>
      <c r="W203" s="14">
        <v>1068.7847568290977</v>
      </c>
      <c r="X203" s="14">
        <v>1061.9418764128077</v>
      </c>
      <c r="Y203" s="15">
        <v>1094.8913889999999</v>
      </c>
      <c r="Z203" s="15">
        <v>1066.1631661079794</v>
      </c>
      <c r="AA203" s="15">
        <v>1049.2064401203208</v>
      </c>
      <c r="AB203" s="15">
        <v>1041.0835153057894</v>
      </c>
      <c r="AC203" s="15">
        <v>1033.125195903528</v>
      </c>
      <c r="AD203" s="32">
        <f>AVERAGE(E203:G203)/AVERAGE('Presenti equivalenti serviti'!E203:G203)/0.365</f>
        <v>259.36439983860146</v>
      </c>
      <c r="AE203" s="32">
        <f>AVERAGE(N203:P203)/AVERAGE('Presenti equivalenti serviti'!N203:P203)/0.365</f>
        <v>247.30504890911763</v>
      </c>
      <c r="AF203" s="32">
        <f>AVERAGE(V203:X203)/AVERAGE('Presenti equivalenti serviti'!V203:X203)/0.365</f>
        <v>212.92833465086656</v>
      </c>
      <c r="AG203" s="35">
        <f>AC203/'Presenti equivalenti serviti'!AC203/0.365</f>
        <v>205.63343126800615</v>
      </c>
      <c r="AH203" s="32">
        <f>AVERAGE(I203:K203)/AVERAGE(Residenti!E203:G203)/0.365/AVERAGE('%serviti'!E203:G203)</f>
        <v>280.82837214226561</v>
      </c>
      <c r="AI203" s="32">
        <f>AVERAGE(N203:P203)/AVERAGE(Residenti!N203:P203)/0.365/AVERAGE('%serviti'!N203:P203)</f>
        <v>249.20874777924558</v>
      </c>
      <c r="AJ203" s="32">
        <f>AVERAGE(V203:X203)/AVERAGE(Residenti!V203:X203)/0.365/AVERAGE('%serviti'!V203:X203)</f>
        <v>215.9388381609092</v>
      </c>
      <c r="AK203" s="35">
        <f>AVERAGE(AC203)/AVERAGE(Residenti!AC203)/0.365/AVERAGE('%serviti'!AC203)</f>
        <v>210.88617083539967</v>
      </c>
    </row>
    <row r="204" spans="1:37" x14ac:dyDescent="0.2">
      <c r="A204" s="2" t="s">
        <v>200</v>
      </c>
      <c r="B204" s="2" t="str">
        <f t="shared" si="12"/>
        <v>37</v>
      </c>
      <c r="C204" s="2">
        <v>37010</v>
      </c>
      <c r="D204" s="2" t="s">
        <v>210</v>
      </c>
      <c r="E204" s="14">
        <v>186.43100000000001</v>
      </c>
      <c r="F204" s="14">
        <v>183.126</v>
      </c>
      <c r="G204" s="14">
        <v>187.63300000000001</v>
      </c>
      <c r="H204" s="14">
        <v>186.173</v>
      </c>
      <c r="I204" s="14">
        <v>201.53299999999999</v>
      </c>
      <c r="J204" s="14">
        <v>198.33765365687645</v>
      </c>
      <c r="K204" s="14">
        <v>201.495621220408</v>
      </c>
      <c r="L204" s="14">
        <v>300.8969651832515</v>
      </c>
      <c r="M204" s="14">
        <v>189.99093372008579</v>
      </c>
      <c r="N204" s="14">
        <v>180.92445197138679</v>
      </c>
      <c r="O204" s="14">
        <v>169.48572868774039</v>
      </c>
      <c r="P204" s="14">
        <v>174.20857634196761</v>
      </c>
      <c r="Q204" s="14">
        <v>174.81153049154673</v>
      </c>
      <c r="R204" s="14">
        <v>174.06762716398566</v>
      </c>
      <c r="S204" s="14">
        <v>157.35</v>
      </c>
      <c r="T204" s="14">
        <v>144.77362813012991</v>
      </c>
      <c r="U204" s="14">
        <v>143.86074340666099</v>
      </c>
      <c r="V204" s="14">
        <v>152.50626189843211</v>
      </c>
      <c r="W204" s="14">
        <v>152.91367546849514</v>
      </c>
      <c r="X204" s="14">
        <v>140.00470533135763</v>
      </c>
      <c r="Y204" s="15">
        <v>151.36328800000004</v>
      </c>
      <c r="Z204" s="15">
        <v>147.52934725236409</v>
      </c>
      <c r="AA204" s="15">
        <v>139.44511033793086</v>
      </c>
      <c r="AB204" s="15">
        <v>131.92901324379108</v>
      </c>
      <c r="AC204" s="15">
        <v>122.45948555464359</v>
      </c>
      <c r="AD204" s="32">
        <f>AVERAGE(E204:G204)/AVERAGE('Presenti equivalenti serviti'!E204:G204)/0.365</f>
        <v>214.07633944886877</v>
      </c>
      <c r="AE204" s="32">
        <f>AVERAGE(N204:P204)/AVERAGE('Presenti equivalenti serviti'!N204:P204)/0.365</f>
        <v>206.53078602684849</v>
      </c>
      <c r="AF204" s="32">
        <f>AVERAGE(V204:X204)/AVERAGE('Presenti equivalenti serviti'!V204:X204)/0.365</f>
        <v>195.32799800570604</v>
      </c>
      <c r="AG204" s="35">
        <f>AC204/'Presenti equivalenti serviti'!AC204/0.365</f>
        <v>201.48909750853301</v>
      </c>
      <c r="AH204" s="32">
        <f>AVERAGE(I204:K204)/AVERAGE(Residenti!E204:G204)/0.365/AVERAGE('%serviti'!E204:G204)</f>
        <v>266.69497938085408</v>
      </c>
      <c r="AI204" s="32">
        <f>AVERAGE(N204:P204)/AVERAGE(Residenti!N204:P204)/0.365/AVERAGE('%serviti'!N204:P204)</f>
        <v>238.63493787887927</v>
      </c>
      <c r="AJ204" s="32">
        <f>AVERAGE(V204:X204)/AVERAGE(Residenti!V204:X204)/0.365/AVERAGE('%serviti'!V204:X204)</f>
        <v>226.31875143356297</v>
      </c>
      <c r="AK204" s="35">
        <f>AVERAGE(AC204)/AVERAGE(Residenti!AC204)/0.365/AVERAGE('%serviti'!AC204)</f>
        <v>248.04522648880348</v>
      </c>
    </row>
    <row r="205" spans="1:37" x14ac:dyDescent="0.2">
      <c r="A205" s="2" t="s">
        <v>200</v>
      </c>
      <c r="B205" s="2" t="str">
        <f t="shared" si="12"/>
        <v>37</v>
      </c>
      <c r="C205" s="2">
        <v>37011</v>
      </c>
      <c r="D205" s="2" t="s">
        <v>211</v>
      </c>
      <c r="E205" s="14">
        <v>2605.509</v>
      </c>
      <c r="F205" s="14">
        <v>2700.2759999999998</v>
      </c>
      <c r="G205" s="14">
        <v>2712.8760000000002</v>
      </c>
      <c r="H205" s="14">
        <v>2773.0680000000002</v>
      </c>
      <c r="I205" s="14">
        <v>2814.4250000000002</v>
      </c>
      <c r="J205" s="14">
        <v>2735.419119716973</v>
      </c>
      <c r="K205" s="14">
        <v>2714.2414531247787</v>
      </c>
      <c r="L205" s="14">
        <v>2704.6988985919179</v>
      </c>
      <c r="M205" s="14">
        <v>2675.6793957245904</v>
      </c>
      <c r="N205" s="14">
        <v>2673.3345920317934</v>
      </c>
      <c r="O205" s="14">
        <v>2706.2546049126331</v>
      </c>
      <c r="P205" s="14">
        <v>2613.0527985875424</v>
      </c>
      <c r="Q205" s="14">
        <v>2690.7254836972802</v>
      </c>
      <c r="R205" s="14">
        <v>2547.3031908262742</v>
      </c>
      <c r="S205" s="14">
        <v>2482.962</v>
      </c>
      <c r="T205" s="14">
        <v>2405.965646862262</v>
      </c>
      <c r="U205" s="14">
        <v>2421.452929501902</v>
      </c>
      <c r="V205" s="14">
        <v>2394.3319784795272</v>
      </c>
      <c r="W205" s="14">
        <v>2448.6581300772291</v>
      </c>
      <c r="X205" s="14">
        <v>2359.8868630260108</v>
      </c>
      <c r="Y205" s="15">
        <v>2390.0194525484399</v>
      </c>
      <c r="Z205" s="15">
        <v>2377.8665176876807</v>
      </c>
      <c r="AA205" s="15">
        <v>2372.8045549280164</v>
      </c>
      <c r="AB205" s="15">
        <v>2381.5878324949676</v>
      </c>
      <c r="AC205" s="15">
        <v>2400.0071025097927</v>
      </c>
      <c r="AD205" s="32">
        <f>AVERAGE(E205:G205)/AVERAGE('Presenti equivalenti serviti'!E205:G205)/0.365</f>
        <v>218.82096932070232</v>
      </c>
      <c r="AE205" s="32">
        <f>AVERAGE(N205:P205)/AVERAGE('Presenti equivalenti serviti'!N205:P205)/0.365</f>
        <v>205.27028821948502</v>
      </c>
      <c r="AF205" s="32">
        <f>AVERAGE(V205:X205)/AVERAGE('Presenti equivalenti serviti'!V205:X205)/0.365</f>
        <v>178.87498227379095</v>
      </c>
      <c r="AG205" s="35">
        <f>AC205/'Presenti equivalenti serviti'!AC205/0.365</f>
        <v>169.26685491891374</v>
      </c>
      <c r="AH205" s="32">
        <f>AVERAGE(I205:K205)/AVERAGE(Residenti!E205:G205)/0.365/AVERAGE('%serviti'!E205:G205)</f>
        <v>226.25021845550322</v>
      </c>
      <c r="AI205" s="32">
        <f>AVERAGE(N205:P205)/AVERAGE(Residenti!N205:P205)/0.365/AVERAGE('%serviti'!N205:P205)</f>
        <v>205.90660754053729</v>
      </c>
      <c r="AJ205" s="32">
        <f>AVERAGE(V205:X205)/AVERAGE(Residenti!V205:X205)/0.365/AVERAGE('%serviti'!V205:X205)</f>
        <v>179.7479250935726</v>
      </c>
      <c r="AK205" s="35">
        <f>AVERAGE(AC205)/AVERAGE(Residenti!AC205)/0.365/AVERAGE('%serviti'!AC205)</f>
        <v>170.54104236905292</v>
      </c>
    </row>
    <row r="206" spans="1:37" x14ac:dyDescent="0.2">
      <c r="A206" s="2" t="s">
        <v>200</v>
      </c>
      <c r="B206" s="2" t="str">
        <f t="shared" si="12"/>
        <v>37</v>
      </c>
      <c r="C206" s="2">
        <v>37012</v>
      </c>
      <c r="D206" s="2" t="s">
        <v>212</v>
      </c>
      <c r="E206" s="14">
        <v>228.16399999999999</v>
      </c>
      <c r="F206" s="14">
        <v>235.006</v>
      </c>
      <c r="G206" s="14">
        <v>245.26300000000001</v>
      </c>
      <c r="H206" s="14">
        <v>225.19800000000001</v>
      </c>
      <c r="I206" s="14">
        <v>245.709</v>
      </c>
      <c r="J206" s="14">
        <v>254.96899999999999</v>
      </c>
      <c r="K206" s="14">
        <v>254.126</v>
      </c>
      <c r="L206" s="14">
        <v>236.869</v>
      </c>
      <c r="M206" s="14">
        <v>267.96300000000002</v>
      </c>
      <c r="N206" s="14">
        <v>262.29399999999998</v>
      </c>
      <c r="O206" s="14">
        <v>257.58129000000002</v>
      </c>
      <c r="P206" s="14">
        <v>254.59800000000001</v>
      </c>
      <c r="Q206" s="14">
        <v>260.06</v>
      </c>
      <c r="R206" s="14">
        <v>266.24656387319544</v>
      </c>
      <c r="S206" s="14">
        <v>247.14400000000001</v>
      </c>
      <c r="T206" s="14">
        <v>238.50711356438606</v>
      </c>
      <c r="U206" s="14">
        <v>246.39001261190018</v>
      </c>
      <c r="V206" s="14">
        <v>242.48257056094039</v>
      </c>
      <c r="W206" s="14">
        <v>247.95397321159157</v>
      </c>
      <c r="X206" s="14">
        <v>267.98838700156858</v>
      </c>
      <c r="Y206" s="15">
        <v>234.16575500000002</v>
      </c>
      <c r="Z206" s="15">
        <v>247.0260277905052</v>
      </c>
      <c r="AA206" s="15">
        <v>245.98341332258821</v>
      </c>
      <c r="AB206" s="15">
        <v>245.71259844207324</v>
      </c>
      <c r="AC206" s="15">
        <v>248.37742074531576</v>
      </c>
      <c r="AD206" s="32">
        <f>AVERAGE(E206:G206)/AVERAGE('Presenti equivalenti serviti'!E206:G206)/0.365</f>
        <v>229.44048229406476</v>
      </c>
      <c r="AE206" s="32">
        <f>AVERAGE(N206:P206)/AVERAGE('Presenti equivalenti serviti'!N206:P206)/0.365</f>
        <v>205.97780127090525</v>
      </c>
      <c r="AF206" s="32">
        <f>AVERAGE(V206:X206)/AVERAGE('Presenti equivalenti serviti'!V206:X206)/0.365</f>
        <v>199.41996831774594</v>
      </c>
      <c r="AG206" s="35">
        <f>AC206/'Presenti equivalenti serviti'!AC206/0.365</f>
        <v>193.35713254786546</v>
      </c>
      <c r="AH206" s="32">
        <f>AVERAGE(I206:K206)/AVERAGE(Residenti!E206:G206)/0.365/AVERAGE('%serviti'!E206:G206)</f>
        <v>247.20638267545041</v>
      </c>
      <c r="AI206" s="32">
        <f>AVERAGE(N206:P206)/AVERAGE(Residenti!N206:P206)/0.365/AVERAGE('%serviti'!N206:P206)</f>
        <v>208.84539057047058</v>
      </c>
      <c r="AJ206" s="32">
        <f>AVERAGE(V206:X206)/AVERAGE(Residenti!V206:X206)/0.365/AVERAGE('%serviti'!V206:X206)</f>
        <v>202.38434062256803</v>
      </c>
      <c r="AK206" s="35">
        <f>AVERAGE(AC206)/AVERAGE(Residenti!AC206)/0.365/AVERAGE('%serviti'!AC206)</f>
        <v>196.77901284515866</v>
      </c>
    </row>
    <row r="207" spans="1:37" x14ac:dyDescent="0.2">
      <c r="A207" s="2" t="s">
        <v>200</v>
      </c>
      <c r="B207" s="2" t="str">
        <f t="shared" si="12"/>
        <v>37</v>
      </c>
      <c r="C207" s="2">
        <v>37013</v>
      </c>
      <c r="D207" s="2" t="s">
        <v>213</v>
      </c>
      <c r="E207" s="14">
        <v>174.77799999999999</v>
      </c>
      <c r="F207" s="14">
        <v>171.78899999999999</v>
      </c>
      <c r="G207" s="14">
        <v>185.86199999999999</v>
      </c>
      <c r="H207" s="14">
        <v>210.16800000000001</v>
      </c>
      <c r="I207" s="14">
        <v>199.93899999999999</v>
      </c>
      <c r="J207" s="14">
        <v>195.95634689570372</v>
      </c>
      <c r="K207" s="14">
        <v>190.34958799311477</v>
      </c>
      <c r="L207" s="14">
        <v>204.46295154384399</v>
      </c>
      <c r="M207" s="14">
        <v>182.03005032000252</v>
      </c>
      <c r="N207" s="14">
        <v>185.6844914279485</v>
      </c>
      <c r="O207" s="14">
        <v>211.83975783493787</v>
      </c>
      <c r="P207" s="14">
        <v>198.82615679040842</v>
      </c>
      <c r="Q207" s="14">
        <v>189.00754951324276</v>
      </c>
      <c r="R207" s="14">
        <v>210.46025755026091</v>
      </c>
      <c r="S207" s="14">
        <v>190.02500000000001</v>
      </c>
      <c r="T207" s="14">
        <v>175.69317137953669</v>
      </c>
      <c r="U207" s="14">
        <v>182.43010003065143</v>
      </c>
      <c r="V207" s="14">
        <v>173.16838705804795</v>
      </c>
      <c r="W207" s="14">
        <v>184.78225575169282</v>
      </c>
      <c r="X207" s="14">
        <v>164.63697613698628</v>
      </c>
      <c r="Y207" s="15">
        <v>164.337751</v>
      </c>
      <c r="Z207" s="15">
        <v>169.70788807410091</v>
      </c>
      <c r="AA207" s="15">
        <v>164.99534218713714</v>
      </c>
      <c r="AB207" s="15">
        <v>160.9194151909831</v>
      </c>
      <c r="AC207" s="15">
        <v>157.02849759020381</v>
      </c>
      <c r="AD207" s="32">
        <f>AVERAGE(E207:G207)/AVERAGE('Presenti equivalenti serviti'!E207:G207)/0.365</f>
        <v>230.53518978715951</v>
      </c>
      <c r="AE207" s="32">
        <f>AVERAGE(N207:P207)/AVERAGE('Presenti equivalenti serviti'!N207:P207)/0.365</f>
        <v>240.978063674852</v>
      </c>
      <c r="AF207" s="32">
        <f>AVERAGE(V207:X207)/AVERAGE('Presenti equivalenti serviti'!V207:X207)/0.365</f>
        <v>224.13667728530106</v>
      </c>
      <c r="AG207" s="35">
        <f>AC207/'Presenti equivalenti serviti'!AC207/0.365</f>
        <v>219.63024540204944</v>
      </c>
      <c r="AH207" s="32">
        <f>AVERAGE(I207:K207)/AVERAGE(Residenti!E207:G207)/0.365/AVERAGE('%serviti'!E207:G207)</f>
        <v>304.04550313014283</v>
      </c>
      <c r="AI207" s="32">
        <f>AVERAGE(N207:P207)/AVERAGE(Residenti!N207:P207)/0.365/AVERAGE('%serviti'!N207:P207)</f>
        <v>282.42130299967431</v>
      </c>
      <c r="AJ207" s="32">
        <f>AVERAGE(V207:X207)/AVERAGE(Residenti!V207:X207)/0.365/AVERAGE('%serviti'!V207:X207)</f>
        <v>263.41523956177105</v>
      </c>
      <c r="AK207" s="35">
        <f>AVERAGE(AC207)/AVERAGE(Residenti!AC207)/0.365/AVERAGE('%serviti'!AC207)</f>
        <v>267.19875186620573</v>
      </c>
    </row>
    <row r="208" spans="1:37" x14ac:dyDescent="0.2">
      <c r="A208" s="2" t="s">
        <v>200</v>
      </c>
      <c r="B208" s="2" t="str">
        <f t="shared" si="12"/>
        <v>37</v>
      </c>
      <c r="C208" s="2">
        <v>37014</v>
      </c>
      <c r="D208" s="2" t="s">
        <v>214</v>
      </c>
      <c r="E208" s="14">
        <v>87.186999999999998</v>
      </c>
      <c r="F208" s="14">
        <v>71.742000000000004</v>
      </c>
      <c r="G208" s="14">
        <v>95.97</v>
      </c>
      <c r="H208" s="14">
        <v>79.016999999999996</v>
      </c>
      <c r="I208" s="14">
        <v>87.034000000000006</v>
      </c>
      <c r="J208" s="14">
        <v>89.59</v>
      </c>
      <c r="K208" s="14">
        <v>91.2</v>
      </c>
      <c r="L208" s="14">
        <v>87.131</v>
      </c>
      <c r="M208" s="14">
        <v>95.945999999999998</v>
      </c>
      <c r="N208" s="14">
        <v>89.447000000000003</v>
      </c>
      <c r="O208" s="14">
        <v>80.203000000000003</v>
      </c>
      <c r="P208" s="14">
        <v>98.269000000000005</v>
      </c>
      <c r="Q208" s="14">
        <v>82.897000000000006</v>
      </c>
      <c r="R208" s="14">
        <v>94.280422755228969</v>
      </c>
      <c r="S208" s="14">
        <v>81.927000000000007</v>
      </c>
      <c r="T208" s="14">
        <v>77.736114444851822</v>
      </c>
      <c r="U208" s="14">
        <v>79.261534426110842</v>
      </c>
      <c r="V208" s="14">
        <v>83.845239015979473</v>
      </c>
      <c r="W208" s="14">
        <v>83.303219800599891</v>
      </c>
      <c r="X208" s="14">
        <v>82.147990466164586</v>
      </c>
      <c r="Y208" s="15">
        <v>79.539989000000006</v>
      </c>
      <c r="Z208" s="15">
        <v>80.878561056950858</v>
      </c>
      <c r="AA208" s="15">
        <v>80.997058829087464</v>
      </c>
      <c r="AB208" s="15">
        <v>81.383815413868348</v>
      </c>
      <c r="AC208" s="15">
        <v>82.722427129745256</v>
      </c>
      <c r="AD208" s="32">
        <f>AVERAGE(E208:G208)/AVERAGE('Presenti equivalenti serviti'!E208:G208)/0.365</f>
        <v>191.92698113618911</v>
      </c>
      <c r="AE208" s="32">
        <f>AVERAGE(N208:P208)/AVERAGE('Presenti equivalenti serviti'!N208:P208)/0.365</f>
        <v>194.65830412607008</v>
      </c>
      <c r="AF208" s="32">
        <f>AVERAGE(V208:X208)/AVERAGE('Presenti equivalenti serviti'!V208:X208)/0.365</f>
        <v>182.73210977870119</v>
      </c>
      <c r="AG208" s="35">
        <f>AC208/'Presenti equivalenti serviti'!AC208/0.365</f>
        <v>177.57389516961561</v>
      </c>
      <c r="AH208" s="32">
        <f>AVERAGE(I208:K208)/AVERAGE(Residenti!E208:G208)/0.365/AVERAGE('%serviti'!E208:G208)</f>
        <v>217.04119939932286</v>
      </c>
      <c r="AI208" s="32">
        <f>AVERAGE(N208:P208)/AVERAGE(Residenti!N208:P208)/0.365/AVERAGE('%serviti'!N208:P208)</f>
        <v>209.38034165859625</v>
      </c>
      <c r="AJ208" s="32">
        <f>AVERAGE(V208:X208)/AVERAGE(Residenti!V208:X208)/0.365/AVERAGE('%serviti'!V208:X208)</f>
        <v>196.26301353642651</v>
      </c>
      <c r="AK208" s="35">
        <f>AVERAGE(AC208)/AVERAGE(Residenti!AC208)/0.365/AVERAGE('%serviti'!AC208)</f>
        <v>193.16965684991638</v>
      </c>
    </row>
    <row r="209" spans="1:37" x14ac:dyDescent="0.2">
      <c r="A209" s="2" t="s">
        <v>200</v>
      </c>
      <c r="B209" s="2" t="str">
        <f t="shared" si="12"/>
        <v>37</v>
      </c>
      <c r="C209" s="2">
        <v>37015</v>
      </c>
      <c r="D209" s="2" t="s">
        <v>215</v>
      </c>
      <c r="E209" s="14">
        <v>237.16300000000001</v>
      </c>
      <c r="F209" s="14">
        <v>230.8</v>
      </c>
      <c r="G209" s="14">
        <v>226.351</v>
      </c>
      <c r="H209" s="14">
        <v>253.31800000000001</v>
      </c>
      <c r="I209" s="14">
        <v>247.94499999999999</v>
      </c>
      <c r="J209" s="14">
        <v>251.59472420509294</v>
      </c>
      <c r="K209" s="14">
        <v>281.12560284292806</v>
      </c>
      <c r="L209" s="14">
        <v>262.9701685476158</v>
      </c>
      <c r="M209" s="14">
        <v>252.29697296708895</v>
      </c>
      <c r="N209" s="14">
        <v>248.21847514503244</v>
      </c>
      <c r="O209" s="14">
        <v>257.86768298520178</v>
      </c>
      <c r="P209" s="14">
        <v>240.52592374252643</v>
      </c>
      <c r="Q209" s="14">
        <v>254.75168308968327</v>
      </c>
      <c r="R209" s="14">
        <v>263.08044184726469</v>
      </c>
      <c r="S209" s="14">
        <v>239.84100000000001</v>
      </c>
      <c r="T209" s="14">
        <v>230.20010677787172</v>
      </c>
      <c r="U209" s="14">
        <v>227.67649133846678</v>
      </c>
      <c r="V209" s="14">
        <v>231.04575225822558</v>
      </c>
      <c r="W209" s="14">
        <v>245.84338995697263</v>
      </c>
      <c r="X209" s="14">
        <v>223.01631864383566</v>
      </c>
      <c r="Y209" s="15">
        <v>222.08433599999995</v>
      </c>
      <c r="Z209" s="15">
        <v>225.83274506640774</v>
      </c>
      <c r="AA209" s="15">
        <v>222.54792904256655</v>
      </c>
      <c r="AB209" s="15">
        <v>219.95317351867686</v>
      </c>
      <c r="AC209" s="15">
        <v>220.33699786399191</v>
      </c>
      <c r="AD209" s="32">
        <f>AVERAGE(E209:G209)/AVERAGE('Presenti equivalenti serviti'!E209:G209)/0.365</f>
        <v>186.96398934890101</v>
      </c>
      <c r="AE209" s="32">
        <f>AVERAGE(N209:P209)/AVERAGE('Presenti equivalenti serviti'!N209:P209)/0.365</f>
        <v>183.62066917906463</v>
      </c>
      <c r="AF209" s="32">
        <f>AVERAGE(V209:X209)/AVERAGE('Presenti equivalenti serviti'!V209:X209)/0.365</f>
        <v>176.43374241960188</v>
      </c>
      <c r="AG209" s="35">
        <f>AC209/'Presenti equivalenti serviti'!AC209/0.365</f>
        <v>171.87682888344574</v>
      </c>
      <c r="AH209" s="32">
        <f>AVERAGE(I209:K209)/AVERAGE(Residenti!E209:G209)/0.365/AVERAGE('%serviti'!E209:G209)</f>
        <v>226.29012395822429</v>
      </c>
      <c r="AI209" s="32">
        <f>AVERAGE(N209:P209)/AVERAGE(Residenti!N209:P209)/0.365/AVERAGE('%serviti'!N209:P209)</f>
        <v>195.12697798028518</v>
      </c>
      <c r="AJ209" s="32">
        <f>AVERAGE(V209:X209)/AVERAGE(Residenti!V209:X209)/0.365/AVERAGE('%serviti'!V209:X209)</f>
        <v>187.00880370284358</v>
      </c>
      <c r="AK209" s="35">
        <f>AVERAGE(AC209)/AVERAGE(Residenti!AC209)/0.365/AVERAGE('%serviti'!AC209)</f>
        <v>183.62614186981838</v>
      </c>
    </row>
    <row r="210" spans="1:37" x14ac:dyDescent="0.2">
      <c r="A210" s="2" t="s">
        <v>200</v>
      </c>
      <c r="B210" s="2" t="str">
        <f t="shared" si="12"/>
        <v>37</v>
      </c>
      <c r="C210" s="2">
        <v>37016</v>
      </c>
      <c r="D210" s="2" t="s">
        <v>216</v>
      </c>
      <c r="E210" s="14">
        <v>254.41300000000001</v>
      </c>
      <c r="F210" s="14">
        <v>306.95299999999997</v>
      </c>
      <c r="G210" s="14">
        <v>296.93900000000002</v>
      </c>
      <c r="H210" s="14">
        <v>297.971</v>
      </c>
      <c r="I210" s="14">
        <v>334.94900000000001</v>
      </c>
      <c r="J210" s="14">
        <v>331.31799999999998</v>
      </c>
      <c r="K210" s="14">
        <v>327.923</v>
      </c>
      <c r="L210" s="14">
        <v>337.78</v>
      </c>
      <c r="M210" s="14">
        <v>353.01100000000002</v>
      </c>
      <c r="N210" s="14">
        <v>359.77800000000002</v>
      </c>
      <c r="O210" s="14">
        <v>410.98863</v>
      </c>
      <c r="P210" s="14">
        <v>405.02699999999999</v>
      </c>
      <c r="Q210" s="14">
        <v>423.54899999999998</v>
      </c>
      <c r="R210" s="14">
        <v>403.50594018817492</v>
      </c>
      <c r="S210" s="14">
        <v>369.74599999999998</v>
      </c>
      <c r="T210" s="14">
        <v>363.47778984727336</v>
      </c>
      <c r="U210" s="14">
        <v>375.0977979937951</v>
      </c>
      <c r="V210" s="14">
        <v>372.00327199081141</v>
      </c>
      <c r="W210" s="14">
        <v>389.34190962678662</v>
      </c>
      <c r="X210" s="14">
        <v>401.75225538305233</v>
      </c>
      <c r="Y210" s="15">
        <v>400.84587799999997</v>
      </c>
      <c r="Z210" s="15">
        <v>395.972421755303</v>
      </c>
      <c r="AA210" s="15">
        <v>396.85651751005247</v>
      </c>
      <c r="AB210" s="15">
        <v>400.0082884882317</v>
      </c>
      <c r="AC210" s="15">
        <v>404.64084283127949</v>
      </c>
      <c r="AD210" s="32">
        <f>AVERAGE(E210:G210)/AVERAGE('Presenti equivalenti serviti'!E210:G210)/0.365</f>
        <v>227.47167257673922</v>
      </c>
      <c r="AE210" s="32">
        <f>AVERAGE(N210:P210)/AVERAGE('Presenti equivalenti serviti'!N210:P210)/0.365</f>
        <v>256.58857074544187</v>
      </c>
      <c r="AF210" s="32">
        <f>AVERAGE(V210:X210)/AVERAGE('Presenti equivalenti serviti'!V210:X210)/0.365</f>
        <v>236.27513041753207</v>
      </c>
      <c r="AG210" s="35">
        <f>AC210/'Presenti equivalenti serviti'!AC210/0.365</f>
        <v>228.39578827383107</v>
      </c>
      <c r="AH210" s="32">
        <f>AVERAGE(I210:K210)/AVERAGE(Residenti!E210:G210)/0.365/AVERAGE('%serviti'!E210:G210)</f>
        <v>264.63442392285327</v>
      </c>
      <c r="AI210" s="32">
        <f>AVERAGE(N210:P210)/AVERAGE(Residenti!N210:P210)/0.365/AVERAGE('%serviti'!N210:P210)</f>
        <v>257.3567254393339</v>
      </c>
      <c r="AJ210" s="32">
        <f>AVERAGE(V210:X210)/AVERAGE(Residenti!V210:X210)/0.365/AVERAGE('%serviti'!V210:X210)</f>
        <v>236.59387474232551</v>
      </c>
      <c r="AK210" s="35">
        <f>AVERAGE(AC210)/AVERAGE(Residenti!AC210)/0.365/AVERAGE('%serviti'!AC210)</f>
        <v>228.65602352043916</v>
      </c>
    </row>
    <row r="211" spans="1:37" x14ac:dyDescent="0.2">
      <c r="A211" s="2" t="s">
        <v>200</v>
      </c>
      <c r="B211" s="2" t="str">
        <f t="shared" si="12"/>
        <v>37</v>
      </c>
      <c r="C211" s="2">
        <v>37017</v>
      </c>
      <c r="D211" s="2" t="s">
        <v>217</v>
      </c>
      <c r="E211" s="14">
        <v>330.82</v>
      </c>
      <c r="F211" s="14">
        <v>352.37099999999998</v>
      </c>
      <c r="G211" s="14">
        <v>385.92500000000001</v>
      </c>
      <c r="H211" s="14">
        <v>390.7</v>
      </c>
      <c r="I211" s="14">
        <v>420.24900000000002</v>
      </c>
      <c r="J211" s="14">
        <v>443.94318389145508</v>
      </c>
      <c r="K211" s="14">
        <v>460.14243793725359</v>
      </c>
      <c r="L211" s="14">
        <v>462.20521319680648</v>
      </c>
      <c r="M211" s="14">
        <v>443.81189766324451</v>
      </c>
      <c r="N211" s="14">
        <v>468.84891330657763</v>
      </c>
      <c r="O211" s="14">
        <v>475.170663911931</v>
      </c>
      <c r="P211" s="14">
        <v>467.41420700314291</v>
      </c>
      <c r="Q211" s="14">
        <v>452.67839291254387</v>
      </c>
      <c r="R211" s="14">
        <v>481.75296518152669</v>
      </c>
      <c r="S211" s="14">
        <v>450.226</v>
      </c>
      <c r="T211" s="14">
        <v>457.07877902266455</v>
      </c>
      <c r="U211" s="14">
        <v>454.28922501787531</v>
      </c>
      <c r="V211" s="14">
        <v>463.38306799311516</v>
      </c>
      <c r="W211" s="14">
        <v>458.70242804219129</v>
      </c>
      <c r="X211" s="14">
        <v>455.50573008296436</v>
      </c>
      <c r="Y211" s="15">
        <v>459.71707299999997</v>
      </c>
      <c r="Z211" s="15">
        <v>457.26695948926152</v>
      </c>
      <c r="AA211" s="15">
        <v>459.23537794922572</v>
      </c>
      <c r="AB211" s="15">
        <v>462.41183119610457</v>
      </c>
      <c r="AC211" s="15">
        <v>465.82088692802898</v>
      </c>
      <c r="AD211" s="32">
        <f>AVERAGE(E211:G211)/AVERAGE('Presenti equivalenti serviti'!E211:G211)/0.365</f>
        <v>200.34695311101814</v>
      </c>
      <c r="AE211" s="32">
        <f>AVERAGE(N211:P211)/AVERAGE('Presenti equivalenti serviti'!N211:P211)/0.365</f>
        <v>203.38405206150458</v>
      </c>
      <c r="AF211" s="32">
        <f>AVERAGE(V211:X211)/AVERAGE('Presenti equivalenti serviti'!V211:X211)/0.365</f>
        <v>191.27079028281702</v>
      </c>
      <c r="AG211" s="35">
        <f>AC211/'Presenti equivalenti serviti'!AC211/0.365</f>
        <v>185.19744567666436</v>
      </c>
      <c r="AH211" s="32">
        <f>AVERAGE(I211:K211)/AVERAGE(Residenti!E211:G211)/0.365/AVERAGE('%serviti'!E211:G211)</f>
        <v>248.31740521549978</v>
      </c>
      <c r="AI211" s="32">
        <f>AVERAGE(N211:P211)/AVERAGE(Residenti!N211:P211)/0.365/AVERAGE('%serviti'!N211:P211)</f>
        <v>203.45961359360155</v>
      </c>
      <c r="AJ211" s="32">
        <f>AVERAGE(V211:X211)/AVERAGE(Residenti!V211:X211)/0.365/AVERAGE('%serviti'!V211:X211)</f>
        <v>191.67426545420543</v>
      </c>
      <c r="AK211" s="35">
        <f>AVERAGE(AC211)/AVERAGE(Residenti!AC211)/0.365/AVERAGE('%serviti'!AC211)</f>
        <v>186.32882955355572</v>
      </c>
    </row>
    <row r="212" spans="1:37" x14ac:dyDescent="0.2">
      <c r="A212" s="2"/>
      <c r="B212" s="2"/>
      <c r="C212" s="2">
        <v>37018</v>
      </c>
      <c r="D212" s="3" t="s">
        <v>218</v>
      </c>
      <c r="E212" s="14">
        <v>322.64600000000002</v>
      </c>
      <c r="F212" s="14">
        <v>314.96100000000001</v>
      </c>
      <c r="G212" s="14">
        <v>308.483</v>
      </c>
      <c r="H212" s="14">
        <v>336.52600000000001</v>
      </c>
      <c r="I212" s="14">
        <v>349.87700000000001</v>
      </c>
      <c r="J212" s="14">
        <v>329.90459920415122</v>
      </c>
      <c r="K212" s="14">
        <v>374.91606479445824</v>
      </c>
      <c r="L212" s="14">
        <v>353.69289745060485</v>
      </c>
      <c r="M212" s="14">
        <v>351.03180722537564</v>
      </c>
      <c r="N212" s="14">
        <v>352.03536972765914</v>
      </c>
      <c r="O212" s="14">
        <v>352.96331818518388</v>
      </c>
      <c r="P212" s="14">
        <v>351.37899260960126</v>
      </c>
      <c r="Q212" s="14">
        <v>364.33051954640428</v>
      </c>
      <c r="R212" s="14">
        <v>363.13035884459026</v>
      </c>
      <c r="S212" s="14">
        <v>333.66</v>
      </c>
      <c r="T212" s="14">
        <v>319.76264999999995</v>
      </c>
      <c r="U212" s="14">
        <v>318.67600178270243</v>
      </c>
      <c r="V212" s="14">
        <v>356.37095085558161</v>
      </c>
      <c r="W212" s="14">
        <v>428.98797728780909</v>
      </c>
      <c r="X212" s="14">
        <v>413.05285115188565</v>
      </c>
      <c r="Y212" s="15">
        <v>395.55022538027993</v>
      </c>
      <c r="Z212" s="15">
        <v>418.83551068609302</v>
      </c>
      <c r="AA212" s="15">
        <v>431.71034707405352</v>
      </c>
      <c r="AB212" s="15">
        <v>444.5851834620143</v>
      </c>
      <c r="AC212" s="15">
        <v>457.10933461660449</v>
      </c>
      <c r="AD212" s="32">
        <f>AVERAGE(E212:G212)/AVERAGE('Presenti equivalenti serviti'!E212:G212)/0.365</f>
        <v>219.33252664090386</v>
      </c>
      <c r="AE212" s="32">
        <f>AVERAGE(N212:P212)/AVERAGE('Presenti equivalenti serviti'!N212:P212)/0.365</f>
        <v>197.39914111266199</v>
      </c>
      <c r="AF212" s="32">
        <f>AVERAGE(V212:X212)/AVERAGE('Presenti equivalenti serviti'!V212:X212)/0.365</f>
        <v>215.49169217006937</v>
      </c>
      <c r="AG212" s="35">
        <f>AC212/'Presenti equivalenti serviti'!AC212/0.365</f>
        <v>216.47803956395052</v>
      </c>
      <c r="AH212" s="32">
        <f>AVERAGE(I212:K212)/AVERAGE(Residenti!E212:G212)/0.365/AVERAGE('%serviti'!E212:G212)</f>
        <v>246.51071904044244</v>
      </c>
      <c r="AI212" s="32">
        <f>AVERAGE(N212:P212)/AVERAGE(Residenti!N212:P212)/0.365/AVERAGE('%serviti'!N212:P212)</f>
        <v>199.07092336747402</v>
      </c>
      <c r="AJ212" s="32">
        <f>AVERAGE(V212:X212)/AVERAGE(Residenti!V212:X212)/0.365/AVERAGE('%serviti'!V212:X212)</f>
        <v>217.58254199575381</v>
      </c>
      <c r="AK212" s="35">
        <f>AVERAGE(AC212)/AVERAGE(Residenti!AC212)/0.365/AVERAGE('%serviti'!AC212)</f>
        <v>218.5049733165597</v>
      </c>
    </row>
    <row r="213" spans="1:37" x14ac:dyDescent="0.2">
      <c r="A213" s="2" t="s">
        <v>200</v>
      </c>
      <c r="B213" s="2" t="str">
        <f>LEFT(C213,2)</f>
        <v>37</v>
      </c>
      <c r="C213" s="2">
        <v>37019</v>
      </c>
      <c r="D213" s="2" t="s">
        <v>219</v>
      </c>
      <c r="E213" s="14">
        <v>1338.5350000000001</v>
      </c>
      <c r="F213" s="14">
        <v>1385.348</v>
      </c>
      <c r="G213" s="14">
        <v>1396.643</v>
      </c>
      <c r="H213" s="14">
        <v>1372.672</v>
      </c>
      <c r="I213" s="14">
        <v>1430.12</v>
      </c>
      <c r="J213" s="14">
        <v>1442.3037664454555</v>
      </c>
      <c r="K213" s="14">
        <v>1398.0915934974405</v>
      </c>
      <c r="L213" s="14">
        <v>1395.9630472818567</v>
      </c>
      <c r="M213" s="14">
        <v>1475.5494743761537</v>
      </c>
      <c r="N213" s="14">
        <v>1442.7990429897056</v>
      </c>
      <c r="O213" s="14">
        <v>1500.6357249317721</v>
      </c>
      <c r="P213" s="14">
        <v>1395.7563318988773</v>
      </c>
      <c r="Q213" s="14">
        <v>1487.7177592618398</v>
      </c>
      <c r="R213" s="14">
        <v>1446.1283512975076</v>
      </c>
      <c r="S213" s="14">
        <v>1356.3520000000001</v>
      </c>
      <c r="T213" s="14">
        <v>1343.5547323140963</v>
      </c>
      <c r="U213" s="14">
        <v>1381.0571736677678</v>
      </c>
      <c r="V213" s="14">
        <v>1421.153626199681</v>
      </c>
      <c r="W213" s="14">
        <v>1433.2006841539319</v>
      </c>
      <c r="X213" s="14">
        <v>1427.0213672228715</v>
      </c>
      <c r="Y213" s="15">
        <v>1408.971149</v>
      </c>
      <c r="Z213" s="15">
        <v>1428.7226362883814</v>
      </c>
      <c r="AA213" s="15">
        <v>1460.9903737715679</v>
      </c>
      <c r="AB213" s="15">
        <v>1499.8809453790566</v>
      </c>
      <c r="AC213" s="15">
        <v>1541.236148939616</v>
      </c>
      <c r="AD213" s="32">
        <f>AVERAGE(E213:G213)/AVERAGE('Presenti equivalenti serviti'!E213:G213)/0.365</f>
        <v>234.04407569303646</v>
      </c>
      <c r="AE213" s="32">
        <f>AVERAGE(N213:P213)/AVERAGE('Presenti equivalenti serviti'!N213:P213)/0.365</f>
        <v>228.36766367314036</v>
      </c>
      <c r="AF213" s="32">
        <f>AVERAGE(V213:X213)/AVERAGE('Presenti equivalenti serviti'!V213:X213)/0.365</f>
        <v>209.72448757097681</v>
      </c>
      <c r="AG213" s="35">
        <f>AC213/'Presenti equivalenti serviti'!AC213/0.365</f>
        <v>195.42425389870837</v>
      </c>
      <c r="AH213" s="32">
        <f>AVERAGE(I213:K213)/AVERAGE(Residenti!E213:G213)/0.365/AVERAGE('%serviti'!E213:G213)</f>
        <v>244.72370365651773</v>
      </c>
      <c r="AI213" s="32">
        <f>AVERAGE(N213:P213)/AVERAGE(Residenti!N213:P213)/0.365/AVERAGE('%serviti'!N213:P213)</f>
        <v>230.12982318844612</v>
      </c>
      <c r="AJ213" s="32">
        <f>AVERAGE(V213:X213)/AVERAGE(Residenti!V213:X213)/0.365/AVERAGE('%serviti'!V213:X213)</f>
        <v>212.83796114796363</v>
      </c>
      <c r="AK213" s="35">
        <f>AVERAGE(AC213)/AVERAGE(Residenti!AC213)/0.365/AVERAGE('%serviti'!AC213)</f>
        <v>201.19985260242535</v>
      </c>
    </row>
    <row r="214" spans="1:37" x14ac:dyDescent="0.2">
      <c r="A214" s="2" t="s">
        <v>200</v>
      </c>
      <c r="B214" s="2" t="str">
        <f>LEFT(C214,2)</f>
        <v>37</v>
      </c>
      <c r="C214" s="2">
        <v>37020</v>
      </c>
      <c r="D214" s="2" t="s">
        <v>220</v>
      </c>
      <c r="E214" s="14">
        <v>1392.1790000000001</v>
      </c>
      <c r="F214" s="14">
        <v>1555.673</v>
      </c>
      <c r="G214" s="14">
        <v>1538.1569999999999</v>
      </c>
      <c r="H214" s="14">
        <v>1560.98</v>
      </c>
      <c r="I214" s="14">
        <v>1482.085</v>
      </c>
      <c r="J214" s="14">
        <v>1774.8579999999999</v>
      </c>
      <c r="K214" s="14">
        <v>1599.442</v>
      </c>
      <c r="L214" s="14">
        <v>1681.3789999999999</v>
      </c>
      <c r="M214" s="14">
        <v>1527.037</v>
      </c>
      <c r="N214" s="14">
        <v>1549.011</v>
      </c>
      <c r="O214" s="14">
        <v>1606.2338179999999</v>
      </c>
      <c r="P214" s="14">
        <v>1534.037</v>
      </c>
      <c r="Q214" s="14">
        <v>1549.52</v>
      </c>
      <c r="R214" s="14">
        <v>1575.8151516190262</v>
      </c>
      <c r="S214" s="14">
        <v>1464.222</v>
      </c>
      <c r="T214" s="14">
        <v>1394.075102427882</v>
      </c>
      <c r="U214" s="14">
        <v>1452.603026283984</v>
      </c>
      <c r="V214" s="14">
        <v>1430.4131356786845</v>
      </c>
      <c r="W214" s="14">
        <v>1504.6052563155542</v>
      </c>
      <c r="X214" s="14">
        <v>1526.4799773356565</v>
      </c>
      <c r="Y214" s="15">
        <v>1533.502966</v>
      </c>
      <c r="Z214" s="15">
        <v>1519.6319662598708</v>
      </c>
      <c r="AA214" s="15">
        <v>1524.3836404705103</v>
      </c>
      <c r="AB214" s="15">
        <v>1534.8636781937826</v>
      </c>
      <c r="AC214" s="15">
        <v>1552.0160012350866</v>
      </c>
      <c r="AD214" s="32">
        <f>AVERAGE(E214:G214)/AVERAGE('Presenti equivalenti serviti'!E214:G214)/0.365</f>
        <v>214.27210294295728</v>
      </c>
      <c r="AE214" s="32">
        <f>AVERAGE(N214:P214)/AVERAGE('Presenti equivalenti serviti'!N214:P214)/0.365</f>
        <v>209.64204558989312</v>
      </c>
      <c r="AF214" s="32">
        <f>AVERAGE(V214:X214)/AVERAGE('Presenti equivalenti serviti'!V214:X214)/0.365</f>
        <v>194.14770165219338</v>
      </c>
      <c r="AG214" s="35">
        <f>AC214/'Presenti equivalenti serviti'!AC214/0.365</f>
        <v>192.15294550459424</v>
      </c>
      <c r="AH214" s="32">
        <f>AVERAGE(I214:K214)/AVERAGE(Residenti!E214:G214)/0.365/AVERAGE('%serviti'!E214:G214)</f>
        <v>234.66425963617985</v>
      </c>
      <c r="AI214" s="32">
        <f>AVERAGE(N214:P214)/AVERAGE(Residenti!N214:P214)/0.365/AVERAGE('%serviti'!N214:P214)</f>
        <v>211.56302407140072</v>
      </c>
      <c r="AJ214" s="32">
        <f>AVERAGE(V214:X214)/AVERAGE(Residenti!V214:X214)/0.365/AVERAGE('%serviti'!V214:X214)</f>
        <v>196.80578084327377</v>
      </c>
      <c r="AK214" s="35">
        <f>AVERAGE(AC214)/AVERAGE(Residenti!AC214)/0.365/AVERAGE('%serviti'!AC214)</f>
        <v>197.50372158089735</v>
      </c>
    </row>
    <row r="215" spans="1:37" x14ac:dyDescent="0.2">
      <c r="A215" s="2" t="s">
        <v>200</v>
      </c>
      <c r="B215" s="2" t="str">
        <f>LEFT(C215,2)</f>
        <v>37</v>
      </c>
      <c r="C215" s="2">
        <v>37021</v>
      </c>
      <c r="D215" s="2" t="s">
        <v>221</v>
      </c>
      <c r="E215" s="14">
        <v>1050.354</v>
      </c>
      <c r="F215" s="14">
        <v>1071.106</v>
      </c>
      <c r="G215" s="14">
        <v>1093.3420000000001</v>
      </c>
      <c r="H215" s="14">
        <v>1027.2460000000001</v>
      </c>
      <c r="I215" s="14">
        <v>1216.6079999999999</v>
      </c>
      <c r="J215" s="14">
        <v>1090.7002304515447</v>
      </c>
      <c r="K215" s="14">
        <v>1074.5261824422057</v>
      </c>
      <c r="L215" s="14">
        <v>1093.5408486349911</v>
      </c>
      <c r="M215" s="14">
        <v>1135.5443778678543</v>
      </c>
      <c r="N215" s="14">
        <v>1162.4645222790366</v>
      </c>
      <c r="O215" s="14">
        <v>1218.7328980500267</v>
      </c>
      <c r="P215" s="14">
        <v>1108.0945410533916</v>
      </c>
      <c r="Q215" s="14">
        <v>1131.7281421697062</v>
      </c>
      <c r="R215" s="14">
        <v>1116.3977637484502</v>
      </c>
      <c r="S215" s="14">
        <v>1078.3820000000001</v>
      </c>
      <c r="T215" s="14">
        <v>1067.6164691691558</v>
      </c>
      <c r="U215" s="14">
        <v>1036.6518348700101</v>
      </c>
      <c r="V215" s="14">
        <v>1069.7041501460949</v>
      </c>
      <c r="W215" s="14">
        <v>1165.0829224787008</v>
      </c>
      <c r="X215" s="14">
        <v>1107.6953472603743</v>
      </c>
      <c r="Y215" s="15">
        <v>1112.4898519999999</v>
      </c>
      <c r="Z215" s="15">
        <v>1143.0537543501687</v>
      </c>
      <c r="AA215" s="15">
        <v>1188.5464610005463</v>
      </c>
      <c r="AB215" s="15">
        <v>1240.5246251973906</v>
      </c>
      <c r="AC215" s="15">
        <v>1294.5793097380974</v>
      </c>
      <c r="AD215" s="32">
        <f>AVERAGE(E215:G215)/AVERAGE('Presenti equivalenti serviti'!E215:G215)/0.365</f>
        <v>219.45204415996068</v>
      </c>
      <c r="AE215" s="32">
        <f>AVERAGE(N215:P215)/AVERAGE('Presenti equivalenti serviti'!N215:P215)/0.365</f>
        <v>224.88063493185786</v>
      </c>
      <c r="AF215" s="32">
        <f>AVERAGE(V215:X215)/AVERAGE('Presenti equivalenti serviti'!V215:X215)/0.365</f>
        <v>195.79961836741205</v>
      </c>
      <c r="AG215" s="35">
        <f>AC215/'Presenti equivalenti serviti'!AC215/0.365</f>
        <v>182.73383090805507</v>
      </c>
      <c r="AH215" s="32">
        <f>AVERAGE(I215:K215)/AVERAGE(Residenti!E215:G215)/0.365/AVERAGE('%serviti'!E215:G215)</f>
        <v>236.02924529712229</v>
      </c>
      <c r="AI215" s="32">
        <f>AVERAGE(N215:P215)/AVERAGE(Residenti!N215:P215)/0.365/AVERAGE('%serviti'!N215:P215)</f>
        <v>228.98334117142522</v>
      </c>
      <c r="AJ215" s="32">
        <f>AVERAGE(V215:X215)/AVERAGE(Residenti!V215:X215)/0.365/AVERAGE('%serviti'!V215:X215)</f>
        <v>200.82113327875328</v>
      </c>
      <c r="AK215" s="35">
        <f>AVERAGE(AC215)/AVERAGE(Residenti!AC215)/0.365/AVERAGE('%serviti'!AC215)</f>
        <v>189.5259682669242</v>
      </c>
    </row>
    <row r="216" spans="1:37" x14ac:dyDescent="0.2">
      <c r="A216" s="2" t="s">
        <v>200</v>
      </c>
      <c r="B216" s="2" t="str">
        <f>LEFT(C216,2)</f>
        <v>37</v>
      </c>
      <c r="C216" s="2">
        <v>37022</v>
      </c>
      <c r="D216" s="2" t="s">
        <v>222</v>
      </c>
      <c r="E216" s="14">
        <v>430.55399999999997</v>
      </c>
      <c r="F216" s="14">
        <v>432.44299999999998</v>
      </c>
      <c r="G216" s="14">
        <v>420.78199999999998</v>
      </c>
      <c r="H216" s="14">
        <v>419.38600000000002</v>
      </c>
      <c r="I216" s="14">
        <v>457.96499999999997</v>
      </c>
      <c r="J216" s="14">
        <v>456.34055228260075</v>
      </c>
      <c r="K216" s="14">
        <v>449.37376814394531</v>
      </c>
      <c r="L216" s="14">
        <v>476.54305235790861</v>
      </c>
      <c r="M216" s="14">
        <v>470.37039019367143</v>
      </c>
      <c r="N216" s="14">
        <v>472.12159736290579</v>
      </c>
      <c r="O216" s="14">
        <v>481.84289150283973</v>
      </c>
      <c r="P216" s="14">
        <v>458.88782014663173</v>
      </c>
      <c r="Q216" s="14">
        <v>422.76933945069544</v>
      </c>
      <c r="R216" s="14">
        <v>435.83272711404948</v>
      </c>
      <c r="S216" s="14">
        <v>400.524</v>
      </c>
      <c r="T216" s="14">
        <v>437.91111599422493</v>
      </c>
      <c r="U216" s="14">
        <v>394.60225625830111</v>
      </c>
      <c r="V216" s="14">
        <v>389.05556485814895</v>
      </c>
      <c r="W216" s="14">
        <v>390.63035802557135</v>
      </c>
      <c r="X216" s="14">
        <v>363.41203308465947</v>
      </c>
      <c r="Y216" s="15">
        <v>375.85366375376003</v>
      </c>
      <c r="Z216" s="15">
        <v>368.59325584081671</v>
      </c>
      <c r="AA216" s="15">
        <v>348.84392736171895</v>
      </c>
      <c r="AB216" s="15">
        <v>331.27661891379501</v>
      </c>
      <c r="AC216" s="15">
        <v>314.86496300729135</v>
      </c>
      <c r="AD216" s="32">
        <f>AVERAGE(E216:G216)/AVERAGE('Presenti equivalenti serviti'!E216:G216)/0.365</f>
        <v>187.77906384961469</v>
      </c>
      <c r="AE216" s="32">
        <f>AVERAGE(N216:P216)/AVERAGE('Presenti equivalenti serviti'!N216:P216)/0.365</f>
        <v>204.45409072865561</v>
      </c>
      <c r="AF216" s="32">
        <f>AVERAGE(V216:X216)/AVERAGE('Presenti equivalenti serviti'!V216:X216)/0.365</f>
        <v>178.11792509297314</v>
      </c>
      <c r="AG216" s="35">
        <f>AC216/'Presenti equivalenti serviti'!AC216/0.365</f>
        <v>178.15613879055743</v>
      </c>
      <c r="AH216" s="32">
        <f>AVERAGE(I216:K216)/AVERAGE(Residenti!E216:G216)/0.365/AVERAGE('%serviti'!E216:G216)</f>
        <v>210.9362450930941</v>
      </c>
      <c r="AI216" s="32">
        <f>AVERAGE(N216:P216)/AVERAGE(Residenti!N216:P216)/0.365/AVERAGE('%serviti'!N216:P216)</f>
        <v>217.26986774467275</v>
      </c>
      <c r="AJ216" s="32">
        <f>AVERAGE(V216:X216)/AVERAGE(Residenti!V216:X216)/0.365/AVERAGE('%serviti'!V216:X216)</f>
        <v>190.10419588955344</v>
      </c>
      <c r="AK216" s="35">
        <f>AVERAGE(AC216)/AVERAGE(Residenti!AC216)/0.365/AVERAGE('%serviti'!AC216)</f>
        <v>194.31347596018185</v>
      </c>
    </row>
    <row r="217" spans="1:37" x14ac:dyDescent="0.2">
      <c r="A217" s="2"/>
      <c r="B217" s="2"/>
      <c r="C217" s="2">
        <v>37023</v>
      </c>
      <c r="D217" s="3" t="s">
        <v>223</v>
      </c>
      <c r="E217" s="14">
        <v>707.298</v>
      </c>
      <c r="F217" s="14">
        <v>628.05200000000002</v>
      </c>
      <c r="G217" s="14">
        <v>643.38699999999994</v>
      </c>
      <c r="H217" s="14">
        <v>635.04300000000001</v>
      </c>
      <c r="I217" s="14">
        <v>675.63499999999999</v>
      </c>
      <c r="J217" s="14">
        <v>668.66142545461685</v>
      </c>
      <c r="K217" s="14">
        <v>680.78464531185114</v>
      </c>
      <c r="L217" s="14">
        <v>672.37424754208746</v>
      </c>
      <c r="M217" s="14">
        <v>691.84394048162346</v>
      </c>
      <c r="N217" s="14">
        <v>709.48558401164303</v>
      </c>
      <c r="O217" s="14">
        <v>763.11459063707946</v>
      </c>
      <c r="P217" s="14">
        <v>756.5636894571486</v>
      </c>
      <c r="Q217" s="14">
        <v>735.06832735945238</v>
      </c>
      <c r="R217" s="14">
        <v>736.96252658824858</v>
      </c>
      <c r="S217" s="14">
        <v>699.22699999999998</v>
      </c>
      <c r="T217" s="14">
        <v>703.47783000000004</v>
      </c>
      <c r="U217" s="14">
        <v>701.08720392194539</v>
      </c>
      <c r="V217" s="14">
        <v>784.01609188227962</v>
      </c>
      <c r="W217" s="14">
        <v>943.77355003317996</v>
      </c>
      <c r="X217" s="14">
        <v>908.71627253414852</v>
      </c>
      <c r="Y217" s="15">
        <v>870.21049583661591</v>
      </c>
      <c r="Z217" s="15">
        <v>929.08450704809297</v>
      </c>
      <c r="AA217" s="15">
        <v>977.92155920278935</v>
      </c>
      <c r="AB217" s="15">
        <v>1027.8298280747033</v>
      </c>
      <c r="AC217" s="15">
        <v>1078.9148862159498</v>
      </c>
      <c r="AD217" s="32">
        <f>AVERAGE(E217:G217)/AVERAGE('Presenti equivalenti serviti'!E217:G217)/0.365</f>
        <v>250.03208047390922</v>
      </c>
      <c r="AE217" s="32">
        <f>AVERAGE(N217:P217)/AVERAGE('Presenti equivalenti serviti'!N217:P217)/0.365</f>
        <v>219.46452127442089</v>
      </c>
      <c r="AF217" s="32">
        <f>AVERAGE(V217:X217)/AVERAGE('Presenti equivalenti serviti'!V217:X217)/0.365</f>
        <v>236.18422615361939</v>
      </c>
      <c r="AG217" s="35">
        <f>AC217/'Presenti equivalenti serviti'!AC217/0.365</f>
        <v>241.52874148958702</v>
      </c>
      <c r="AH217" s="32">
        <f>AVERAGE(I217:K217)/AVERAGE(Residenti!E217:G217)/0.365/AVERAGE('%serviti'!E217:G217)</f>
        <v>258.84260260397605</v>
      </c>
      <c r="AI217" s="32">
        <f>AVERAGE(N217:P217)/AVERAGE(Residenti!N217:P217)/0.365/AVERAGE('%serviti'!N217:P217)</f>
        <v>221.15482972259801</v>
      </c>
      <c r="AJ217" s="32">
        <f>AVERAGE(V217:X217)/AVERAGE(Residenti!V217:X217)/0.365/AVERAGE('%serviti'!V217:X217)</f>
        <v>236.91691557139475</v>
      </c>
      <c r="AK217" s="35">
        <f>AVERAGE(AC217)/AVERAGE(Residenti!AC217)/0.365/AVERAGE('%serviti'!AC217)</f>
        <v>242.55517922407745</v>
      </c>
    </row>
    <row r="218" spans="1:37" x14ac:dyDescent="0.2">
      <c r="A218" s="2" t="s">
        <v>163</v>
      </c>
      <c r="B218" s="2" t="str">
        <f>LEFT(C218,2)</f>
        <v>37</v>
      </c>
      <c r="C218" s="2">
        <v>37024</v>
      </c>
      <c r="D218" s="2" t="s">
        <v>224</v>
      </c>
      <c r="E218" s="14">
        <v>738.72447297297413</v>
      </c>
      <c r="F218" s="14">
        <v>756.48208108108486</v>
      </c>
      <c r="G218" s="14">
        <v>774.23968918919559</v>
      </c>
      <c r="H218" s="14">
        <v>794.76400000000001</v>
      </c>
      <c r="I218" s="14">
        <v>809.75490540540966</v>
      </c>
      <c r="J218" s="14">
        <v>803.14300000000003</v>
      </c>
      <c r="K218" s="14">
        <v>858.49099999999999</v>
      </c>
      <c r="L218" s="14">
        <v>895.86099999999999</v>
      </c>
      <c r="M218" s="14">
        <v>856.33399999999995</v>
      </c>
      <c r="N218" s="14">
        <v>831.54600000000005</v>
      </c>
      <c r="O218" s="14">
        <v>821.63900000000001</v>
      </c>
      <c r="P218" s="14">
        <v>860.44200000000001</v>
      </c>
      <c r="Q218" s="14">
        <v>801.52099999999996</v>
      </c>
      <c r="R218" s="14">
        <v>742.6</v>
      </c>
      <c r="S218" s="14">
        <v>791.00699999999995</v>
      </c>
      <c r="T218" s="14">
        <v>802.49099999999999</v>
      </c>
      <c r="U218" s="14">
        <v>777.024</v>
      </c>
      <c r="V218" s="14">
        <v>822.32600000000002</v>
      </c>
      <c r="W218" s="14">
        <v>806.20799999999997</v>
      </c>
      <c r="X218" s="14">
        <v>810.20699999999999</v>
      </c>
      <c r="Y218" s="15">
        <v>794.774</v>
      </c>
      <c r="Z218" s="15">
        <v>815.23118425866426</v>
      </c>
      <c r="AA218" s="15">
        <v>819.37074170037408</v>
      </c>
      <c r="AB218" s="15">
        <v>824.69325282139107</v>
      </c>
      <c r="AC218" s="15">
        <v>826.57651384111875</v>
      </c>
      <c r="AD218" s="32">
        <f>AVERAGE(E218:G218)/AVERAGE('Presenti equivalenti serviti'!E218:G218)/0.365</f>
        <v>176.61501476909129</v>
      </c>
      <c r="AE218" s="32">
        <f>AVERAGE(N218:P218)/AVERAGE('Presenti equivalenti serviti'!N218:P218)/0.365</f>
        <v>170.07241752853773</v>
      </c>
      <c r="AF218" s="32">
        <f>AVERAGE(V218:X218)/AVERAGE('Presenti equivalenti serviti'!V218:X218)/0.365</f>
        <v>164.75575571262283</v>
      </c>
      <c r="AG218" s="35">
        <f>AC218/'Presenti equivalenti serviti'!AC218/0.365</f>
        <v>159.86012052740185</v>
      </c>
      <c r="AH218" s="32">
        <f>AVERAGE(I218:K218)/AVERAGE(Residenti!E218:G218)/0.365/AVERAGE('%serviti'!E218:G218)</f>
        <v>192.69027149755837</v>
      </c>
      <c r="AI218" s="32">
        <f>AVERAGE(N218:P218)/AVERAGE(Residenti!N218:P218)/0.365/AVERAGE('%serviti'!N218:P218)</f>
        <v>170.30284463650071</v>
      </c>
      <c r="AJ218" s="32">
        <f>AVERAGE(V218:X218)/AVERAGE(Residenti!V218:X218)/0.365/AVERAGE('%serviti'!V218:X218)</f>
        <v>164.91734341069198</v>
      </c>
      <c r="AK218" s="35">
        <f>AVERAGE(AC218)/AVERAGE(Residenti!AC218)/0.365/AVERAGE('%serviti'!AC218)</f>
        <v>160.02998784554279</v>
      </c>
    </row>
    <row r="219" spans="1:37" x14ac:dyDescent="0.2">
      <c r="A219" s="2" t="s">
        <v>200</v>
      </c>
      <c r="B219" s="2" t="str">
        <f>LEFT(C219,2)</f>
        <v>37</v>
      </c>
      <c r="C219" s="2">
        <v>37025</v>
      </c>
      <c r="D219" s="2" t="s">
        <v>225</v>
      </c>
      <c r="E219" s="14">
        <v>446.76299999999998</v>
      </c>
      <c r="F219" s="14">
        <v>409.44099999999997</v>
      </c>
      <c r="G219" s="14">
        <v>446.767</v>
      </c>
      <c r="H219" s="14">
        <v>395.685</v>
      </c>
      <c r="I219" s="14">
        <v>469.036</v>
      </c>
      <c r="J219" s="14">
        <v>421.53899999999999</v>
      </c>
      <c r="K219" s="14">
        <v>426.68299999999999</v>
      </c>
      <c r="L219" s="14">
        <v>462.238</v>
      </c>
      <c r="M219" s="14">
        <v>474.53500000000003</v>
      </c>
      <c r="N219" s="14">
        <v>461.11700000000002</v>
      </c>
      <c r="O219" s="14">
        <v>509.02803999999998</v>
      </c>
      <c r="P219" s="14">
        <v>462.46</v>
      </c>
      <c r="Q219" s="14">
        <v>474.346</v>
      </c>
      <c r="R219" s="14">
        <v>484.34361718075274</v>
      </c>
      <c r="S219" s="14">
        <v>470.21899999999999</v>
      </c>
      <c r="T219" s="14">
        <v>435.23885700663618</v>
      </c>
      <c r="U219" s="14">
        <v>455.75789357203263</v>
      </c>
      <c r="V219" s="14">
        <v>426.59660522820622</v>
      </c>
      <c r="W219" s="14">
        <v>442.32778734082711</v>
      </c>
      <c r="X219" s="14">
        <v>432.57478863279675</v>
      </c>
      <c r="Y219" s="15">
        <v>428.88615417832006</v>
      </c>
      <c r="Z219" s="15">
        <v>431.9799563954661</v>
      </c>
      <c r="AA219" s="15">
        <v>428.69334256238511</v>
      </c>
      <c r="AB219" s="15">
        <v>428.1696706859185</v>
      </c>
      <c r="AC219" s="15">
        <v>427.20381365452153</v>
      </c>
      <c r="AD219" s="32">
        <f>AVERAGE(E219:G219)/AVERAGE('Presenti equivalenti serviti'!E219:G219)/0.365</f>
        <v>217.86930564669652</v>
      </c>
      <c r="AE219" s="32">
        <f>AVERAGE(N219:P219)/AVERAGE('Presenti equivalenti serviti'!N219:P219)/0.365</f>
        <v>206.65686081688696</v>
      </c>
      <c r="AF219" s="32">
        <f>AVERAGE(V219:X219)/AVERAGE('Presenti equivalenti serviti'!V219:X219)/0.365</f>
        <v>181.53015243599771</v>
      </c>
      <c r="AG219" s="35">
        <f>AC219/'Presenti equivalenti serviti'!AC219/0.365</f>
        <v>174.29649940867745</v>
      </c>
      <c r="AH219" s="32">
        <f>AVERAGE(I219:K219)/AVERAGE(Residenti!E219:G219)/0.365/AVERAGE('%serviti'!E219:G219)</f>
        <v>222.5536593220254</v>
      </c>
      <c r="AI219" s="32">
        <f>AVERAGE(N219:P219)/AVERAGE(Residenti!N219:P219)/0.365/AVERAGE('%serviti'!N219:P219)</f>
        <v>208.35294774181233</v>
      </c>
      <c r="AJ219" s="32">
        <f>AVERAGE(V219:X219)/AVERAGE(Residenti!V219:X219)/0.365/AVERAGE('%serviti'!V219:X219)</f>
        <v>182.25956698955545</v>
      </c>
      <c r="AK219" s="35">
        <f>AVERAGE(AC219)/AVERAGE(Residenti!AC219)/0.365/AVERAGE('%serviti'!AC219)</f>
        <v>175.24527809582884</v>
      </c>
    </row>
    <row r="220" spans="1:37" x14ac:dyDescent="0.2">
      <c r="A220" s="2" t="s">
        <v>200</v>
      </c>
      <c r="B220" s="2" t="str">
        <f>LEFT(C220,2)</f>
        <v>37</v>
      </c>
      <c r="C220" s="2">
        <v>37026</v>
      </c>
      <c r="D220" s="2" t="s">
        <v>226</v>
      </c>
      <c r="E220" s="14">
        <v>131.255</v>
      </c>
      <c r="F220" s="14">
        <v>129.881</v>
      </c>
      <c r="G220" s="14">
        <v>137.81700000000001</v>
      </c>
      <c r="H220" s="14">
        <v>140.27500000000001</v>
      </c>
      <c r="I220" s="14">
        <v>149.35</v>
      </c>
      <c r="J220" s="14">
        <v>136.47900000000001</v>
      </c>
      <c r="K220" s="14">
        <v>147.536</v>
      </c>
      <c r="L220" s="14">
        <v>134.57300000000001</v>
      </c>
      <c r="M220" s="14">
        <v>138.56899999999999</v>
      </c>
      <c r="N220" s="14">
        <v>132.91399999999999</v>
      </c>
      <c r="O220" s="14">
        <v>134.46788199999997</v>
      </c>
      <c r="P220" s="14">
        <v>123.259</v>
      </c>
      <c r="Q220" s="14">
        <v>127.261</v>
      </c>
      <c r="R220" s="14">
        <v>138.78982019091791</v>
      </c>
      <c r="S220" s="14">
        <v>124.748</v>
      </c>
      <c r="T220" s="14">
        <v>124.25936704295674</v>
      </c>
      <c r="U220" s="14">
        <v>126.61021882083932</v>
      </c>
      <c r="V220" s="14">
        <v>117.05804740658965</v>
      </c>
      <c r="W220" s="14">
        <v>124.67171061944953</v>
      </c>
      <c r="X220" s="14">
        <v>121.35000373976986</v>
      </c>
      <c r="Y220" s="15">
        <v>117.21463199999998</v>
      </c>
      <c r="Z220" s="15">
        <v>121.73619698709946</v>
      </c>
      <c r="AA220" s="15">
        <v>121.32378167610469</v>
      </c>
      <c r="AB220" s="15">
        <v>121.43083874120963</v>
      </c>
      <c r="AC220" s="15">
        <v>121.27143997635264</v>
      </c>
      <c r="AD220" s="32">
        <f>AVERAGE(E220:G220)/AVERAGE('Presenti equivalenti serviti'!E220:G220)/0.365</f>
        <v>207.46933004290827</v>
      </c>
      <c r="AE220" s="32">
        <f>AVERAGE(N220:P220)/AVERAGE('Presenti equivalenti serviti'!N220:P220)/0.365</f>
        <v>188.25551887818003</v>
      </c>
      <c r="AF220" s="32">
        <f>AVERAGE(V220:X220)/AVERAGE('Presenti equivalenti serviti'!V220:X220)/0.365</f>
        <v>171.026689417298</v>
      </c>
      <c r="AG220" s="35">
        <f>AC220/'Presenti equivalenti serviti'!AC220/0.365</f>
        <v>165.84130606654116</v>
      </c>
      <c r="AH220" s="32">
        <f>AVERAGE(I220:K220)/AVERAGE(Residenti!E220:G220)/0.365/AVERAGE('%serviti'!E220:G220)</f>
        <v>229.19988179629263</v>
      </c>
      <c r="AI220" s="32">
        <f>AVERAGE(N220:P220)/AVERAGE(Residenti!N220:P220)/0.365/AVERAGE('%serviti'!N220:P220)</f>
        <v>191.9265251155847</v>
      </c>
      <c r="AJ220" s="32">
        <f>AVERAGE(V220:X220)/AVERAGE(Residenti!V220:X220)/0.365/AVERAGE('%serviti'!V220:X220)</f>
        <v>174.59607097259311</v>
      </c>
      <c r="AK220" s="35">
        <f>AVERAGE(AC220)/AVERAGE(Residenti!AC220)/0.365/AVERAGE('%serviti'!AC220)</f>
        <v>169.78209595744792</v>
      </c>
    </row>
    <row r="221" spans="1:37" x14ac:dyDescent="0.2">
      <c r="A221" s="2" t="s">
        <v>200</v>
      </c>
      <c r="B221" s="2" t="str">
        <f>LEFT(C221,2)</f>
        <v>37</v>
      </c>
      <c r="C221" s="2">
        <v>37027</v>
      </c>
      <c r="D221" s="2" t="s">
        <v>227</v>
      </c>
      <c r="E221" s="14">
        <v>400.83</v>
      </c>
      <c r="F221" s="14">
        <v>414.21</v>
      </c>
      <c r="G221" s="14">
        <v>449.96800000000002</v>
      </c>
      <c r="H221" s="14">
        <v>449.1</v>
      </c>
      <c r="I221" s="14">
        <v>471.14699999999999</v>
      </c>
      <c r="J221" s="14">
        <v>518.06831453970619</v>
      </c>
      <c r="K221" s="14">
        <v>478.87955952363535</v>
      </c>
      <c r="L221" s="14">
        <v>512.57692231286285</v>
      </c>
      <c r="M221" s="14">
        <v>497.78390331117265</v>
      </c>
      <c r="N221" s="14">
        <v>462.997481127757</v>
      </c>
      <c r="O221" s="14">
        <v>455.03301152754568</v>
      </c>
      <c r="P221" s="14">
        <v>460.04925731160694</v>
      </c>
      <c r="Q221" s="14">
        <v>456.09934237427848</v>
      </c>
      <c r="R221" s="14">
        <v>463.95532539088111</v>
      </c>
      <c r="S221" s="14">
        <v>428.90100000000001</v>
      </c>
      <c r="T221" s="14">
        <v>392.67470515955017</v>
      </c>
      <c r="U221" s="14">
        <v>400.38867761605928</v>
      </c>
      <c r="V221" s="14">
        <v>402.6207613300831</v>
      </c>
      <c r="W221" s="14">
        <v>414.31709121651676</v>
      </c>
      <c r="X221" s="14">
        <v>387.17292045875007</v>
      </c>
      <c r="Y221" s="15">
        <v>384.37912391819992</v>
      </c>
      <c r="Z221" s="15">
        <v>396.33330052393933</v>
      </c>
      <c r="AA221" s="15">
        <v>385.3454091095017</v>
      </c>
      <c r="AB221" s="15">
        <v>376.38207876138472</v>
      </c>
      <c r="AC221" s="15">
        <v>362.85989270402899</v>
      </c>
      <c r="AD221" s="32">
        <f>AVERAGE(E221:G221)/AVERAGE('Presenti equivalenti serviti'!E221:G221)/0.365</f>
        <v>227.71469109341405</v>
      </c>
      <c r="AE221" s="32">
        <f>AVERAGE(N221:P221)/AVERAGE('Presenti equivalenti serviti'!N221:P221)/0.365</f>
        <v>231.44161144698774</v>
      </c>
      <c r="AF221" s="32">
        <f>AVERAGE(V221:X221)/AVERAGE('Presenti equivalenti serviti'!V221:X221)/0.365</f>
        <v>215.33425690512834</v>
      </c>
      <c r="AG221" s="35">
        <f>AC221/'Presenti equivalenti serviti'!AC221/0.365</f>
        <v>208.48135576884405</v>
      </c>
      <c r="AH221" s="32">
        <f>AVERAGE(I221:K221)/AVERAGE(Residenti!E221:G221)/0.365/AVERAGE('%serviti'!E221:G221)</f>
        <v>286.45829839746267</v>
      </c>
      <c r="AI221" s="32">
        <f>AVERAGE(N221:P221)/AVERAGE(Residenti!N221:P221)/0.365/AVERAGE('%serviti'!N221:P221)</f>
        <v>247.62269510970066</v>
      </c>
      <c r="AJ221" s="32">
        <f>AVERAGE(V221:X221)/AVERAGE(Residenti!V221:X221)/0.365/AVERAGE('%serviti'!V221:X221)</f>
        <v>229.69275629552149</v>
      </c>
      <c r="AK221" s="35">
        <f>AVERAGE(AC221)/AVERAGE(Residenti!AC221)/0.365/AVERAGE('%serviti'!AC221)</f>
        <v>224.97872643743622</v>
      </c>
    </row>
    <row r="222" spans="1:37" x14ac:dyDescent="0.2">
      <c r="A222" s="2" t="s">
        <v>200</v>
      </c>
      <c r="B222" s="2" t="str">
        <f>LEFT(C222,2)</f>
        <v>37</v>
      </c>
      <c r="C222" s="2">
        <v>37028</v>
      </c>
      <c r="D222" s="2" t="s">
        <v>228</v>
      </c>
      <c r="E222" s="14">
        <v>326.58800000000002</v>
      </c>
      <c r="F222" s="14">
        <v>345.45299999999997</v>
      </c>
      <c r="G222" s="14">
        <v>347.173</v>
      </c>
      <c r="H222" s="14">
        <v>352.25299999999999</v>
      </c>
      <c r="I222" s="14">
        <v>356.58699999999999</v>
      </c>
      <c r="J222" s="14">
        <v>357.12314801067072</v>
      </c>
      <c r="K222" s="14">
        <v>356.31543869366095</v>
      </c>
      <c r="L222" s="14">
        <v>357.16297284478065</v>
      </c>
      <c r="M222" s="14">
        <v>355.49933501549293</v>
      </c>
      <c r="N222" s="14">
        <v>360.58311351930689</v>
      </c>
      <c r="O222" s="14">
        <v>359.73473006317045</v>
      </c>
      <c r="P222" s="14">
        <v>324.9145787685315</v>
      </c>
      <c r="Q222" s="14">
        <v>347.17217534514265</v>
      </c>
      <c r="R222" s="14">
        <v>336.72673834335484</v>
      </c>
      <c r="S222" s="14">
        <v>311.03300000000002</v>
      </c>
      <c r="T222" s="14">
        <v>291.01527883190289</v>
      </c>
      <c r="U222" s="14">
        <v>297.13349829560792</v>
      </c>
      <c r="V222" s="14">
        <v>305.2295693395771</v>
      </c>
      <c r="W222" s="14">
        <v>313.23460075108443</v>
      </c>
      <c r="X222" s="14">
        <v>300.57235339726031</v>
      </c>
      <c r="Y222" s="15">
        <v>306.47173300000009</v>
      </c>
      <c r="Z222" s="15">
        <v>307.5200809443935</v>
      </c>
      <c r="AA222" s="15">
        <v>304.98114447762373</v>
      </c>
      <c r="AB222" s="15">
        <v>303.72383667553822</v>
      </c>
      <c r="AC222" s="15">
        <v>301.79718516567794</v>
      </c>
      <c r="AD222" s="32">
        <f>AVERAGE(E222:G222)/AVERAGE('Presenti equivalenti serviti'!E222:G222)/0.365</f>
        <v>182.26456736370599</v>
      </c>
      <c r="AE222" s="32">
        <f>AVERAGE(N222:P222)/AVERAGE('Presenti equivalenti serviti'!N222:P222)/0.365</f>
        <v>172.43215375108394</v>
      </c>
      <c r="AF222" s="32">
        <f>AVERAGE(V222:X222)/AVERAGE('Presenti equivalenti serviti'!V222:X222)/0.365</f>
        <v>154.09358652832734</v>
      </c>
      <c r="AG222" s="35">
        <f>AC222/'Presenti equivalenti serviti'!AC222/0.365</f>
        <v>149.55642889270464</v>
      </c>
      <c r="AH222" s="32">
        <f>AVERAGE(I222:K222)/AVERAGE(Residenti!E222:G222)/0.365/AVERAGE('%serviti'!E222:G222)</f>
        <v>191.78996834294782</v>
      </c>
      <c r="AI222" s="32">
        <f>AVERAGE(N222:P222)/AVERAGE(Residenti!N222:P222)/0.365/AVERAGE('%serviti'!N222:P222)</f>
        <v>172.73631226400005</v>
      </c>
      <c r="AJ222" s="32">
        <f>AVERAGE(V222:X222)/AVERAGE(Residenti!V222:X222)/0.365/AVERAGE('%serviti'!V222:X222)</f>
        <v>154.40575564238461</v>
      </c>
      <c r="AK222" s="35">
        <f>AVERAGE(AC222)/AVERAGE(Residenti!AC222)/0.365/AVERAGE('%serviti'!AC222)</f>
        <v>149.84560574293636</v>
      </c>
    </row>
    <row r="223" spans="1:37" x14ac:dyDescent="0.2">
      <c r="A223" s="2"/>
      <c r="B223" s="2"/>
      <c r="C223" s="2">
        <v>37029</v>
      </c>
      <c r="D223" s="3" t="s">
        <v>229</v>
      </c>
      <c r="E223" s="14">
        <v>188.3770475</v>
      </c>
      <c r="F223" s="14">
        <v>188.42103</v>
      </c>
      <c r="G223" s="14">
        <v>188.20111749999998</v>
      </c>
      <c r="H223" s="14">
        <v>188.42103</v>
      </c>
      <c r="I223" s="14">
        <v>190.31227749999999</v>
      </c>
      <c r="J223" s="14">
        <v>195.018405</v>
      </c>
      <c r="K223" s="14">
        <v>197.04160000000002</v>
      </c>
      <c r="L223" s="14">
        <v>197.73</v>
      </c>
      <c r="M223" s="14">
        <v>198.44904</v>
      </c>
      <c r="N223" s="14">
        <v>198.71293499999999</v>
      </c>
      <c r="O223" s="14">
        <v>198.97683000000001</v>
      </c>
      <c r="P223" s="14">
        <v>199.37267250000002</v>
      </c>
      <c r="Q223" s="14">
        <v>177.70633624999999</v>
      </c>
      <c r="R223" s="14">
        <v>156.04</v>
      </c>
      <c r="S223" s="14">
        <v>175</v>
      </c>
      <c r="T223" s="14">
        <v>174</v>
      </c>
      <c r="U223" s="14">
        <v>173</v>
      </c>
      <c r="V223" s="14">
        <v>172</v>
      </c>
      <c r="W223" s="14">
        <v>171</v>
      </c>
      <c r="X223" s="14">
        <v>170</v>
      </c>
      <c r="Y223" s="15">
        <v>169</v>
      </c>
      <c r="Z223" s="15">
        <v>169.43109768357209</v>
      </c>
      <c r="AA223" s="15">
        <v>167.83830403052983</v>
      </c>
      <c r="AB223" s="15">
        <v>166.99306805818514</v>
      </c>
      <c r="AC223" s="15">
        <v>165.29833565740503</v>
      </c>
      <c r="AD223" s="32">
        <f>AVERAGE(E223:G223)/AVERAGE('Presenti equivalenti serviti'!E223:G223)/0.365</f>
        <v>213.74613345234161</v>
      </c>
      <c r="AE223" s="32">
        <f>AVERAGE(N223:P223)/AVERAGE('Presenti equivalenti serviti'!N223:P223)/0.365</f>
        <v>214.92632423962721</v>
      </c>
      <c r="AF223" s="32">
        <f>AVERAGE(V223:X223)/AVERAGE('Presenti equivalenti serviti'!V223:X223)/0.365</f>
        <v>189.59252055678397</v>
      </c>
      <c r="AG223" s="35">
        <f>AC223/'Presenti equivalenti serviti'!AC223/0.365</f>
        <v>182.47373622896376</v>
      </c>
      <c r="AH223" s="32">
        <f>AVERAGE(I223:K223)/AVERAGE(Residenti!E223:G223)/0.365/AVERAGE('%serviti'!E223:G223)</f>
        <v>249.41872816373572</v>
      </c>
      <c r="AI223" s="32">
        <f>AVERAGE(N223:P223)/AVERAGE(Residenti!N223:P223)/0.365/AVERAGE('%serviti'!N223:P223)</f>
        <v>242.15269771047468</v>
      </c>
      <c r="AJ223" s="32">
        <f>AVERAGE(V223:X223)/AVERAGE(Residenti!V223:X223)/0.365/AVERAGE('%serviti'!V223:X223)</f>
        <v>214.16539697617677</v>
      </c>
      <c r="AK223" s="35">
        <f>AVERAGE(AC223)/AVERAGE(Residenti!AC223)/0.365/AVERAGE('%serviti'!AC223)</f>
        <v>220.1172188780547</v>
      </c>
    </row>
    <row r="224" spans="1:37" x14ac:dyDescent="0.2">
      <c r="A224" s="2" t="s">
        <v>200</v>
      </c>
      <c r="B224" s="2" t="str">
        <f t="shared" ref="B224:B236" si="13">LEFT(C224,2)</f>
        <v>37</v>
      </c>
      <c r="C224" s="2">
        <v>37030</v>
      </c>
      <c r="D224" s="2" t="s">
        <v>230</v>
      </c>
      <c r="E224" s="14">
        <v>783.86800000000005</v>
      </c>
      <c r="F224" s="14">
        <v>835.93899999999996</v>
      </c>
      <c r="G224" s="14">
        <v>826.61199999999997</v>
      </c>
      <c r="H224" s="14">
        <v>827.88199999999995</v>
      </c>
      <c r="I224" s="14">
        <v>846.24300000000005</v>
      </c>
      <c r="J224" s="14">
        <v>873.41838586292499</v>
      </c>
      <c r="K224" s="14">
        <v>893.59604156880107</v>
      </c>
      <c r="L224" s="14">
        <v>939.47820817460706</v>
      </c>
      <c r="M224" s="14">
        <v>914.33077504477933</v>
      </c>
      <c r="N224" s="14">
        <v>913.30811828208948</v>
      </c>
      <c r="O224" s="14">
        <v>933.1413133989015</v>
      </c>
      <c r="P224" s="14">
        <v>889.40290772161029</v>
      </c>
      <c r="Q224" s="14">
        <v>889.34525234248122</v>
      </c>
      <c r="R224" s="14">
        <v>897.21068056740364</v>
      </c>
      <c r="S224" s="14">
        <v>885.6</v>
      </c>
      <c r="T224" s="14">
        <v>886.48500000000001</v>
      </c>
      <c r="U224" s="14">
        <v>932.28267625140734</v>
      </c>
      <c r="V224" s="14">
        <v>905.49348765784623</v>
      </c>
      <c r="W224" s="14">
        <v>949.65178759264995</v>
      </c>
      <c r="X224" s="14">
        <v>946.34114656499605</v>
      </c>
      <c r="Y224" s="15">
        <v>978.52053999999987</v>
      </c>
      <c r="Z224" s="15">
        <v>971.64549863745151</v>
      </c>
      <c r="AA224" s="15">
        <v>1022.1624778949815</v>
      </c>
      <c r="AB224" s="15">
        <v>1077.8541949978132</v>
      </c>
      <c r="AC224" s="15">
        <v>1123.3546961244058</v>
      </c>
      <c r="AD224" s="32">
        <f>AVERAGE(E224:G224)/AVERAGE('Presenti equivalenti serviti'!E224:G224)/0.365</f>
        <v>256.87401413162775</v>
      </c>
      <c r="AE224" s="32">
        <f>AVERAGE(N224:P224)/AVERAGE('Presenti equivalenti serviti'!N224:P224)/0.365</f>
        <v>239.96067712008252</v>
      </c>
      <c r="AF224" s="32">
        <f>AVERAGE(V224:X224)/AVERAGE('Presenti equivalenti serviti'!V224:X224)/0.365</f>
        <v>210.46820528583288</v>
      </c>
      <c r="AG224" s="35">
        <f>AC224/'Presenti equivalenti serviti'!AC224/0.365</f>
        <v>194.95644230158121</v>
      </c>
      <c r="AH224" s="32">
        <f>AVERAGE(I224:K224)/AVERAGE(Residenti!E224:G224)/0.365/AVERAGE('%serviti'!E224:G224)</f>
        <v>279.0696393426399</v>
      </c>
      <c r="AI224" s="32">
        <f>AVERAGE(N224:P224)/AVERAGE(Residenti!N224:P224)/0.365/AVERAGE('%serviti'!N224:P224)</f>
        <v>242.79903380038226</v>
      </c>
      <c r="AJ224" s="32">
        <f>AVERAGE(V224:X224)/AVERAGE(Residenti!V224:X224)/0.365/AVERAGE('%serviti'!V224:X224)</f>
        <v>213.407622928466</v>
      </c>
      <c r="AK224" s="35">
        <f>AVERAGE(AC224)/AVERAGE(Residenti!AC224)/0.365/AVERAGE('%serviti'!AC224)</f>
        <v>196.64559733820786</v>
      </c>
    </row>
    <row r="225" spans="1:37" x14ac:dyDescent="0.2">
      <c r="A225" s="2" t="s">
        <v>200</v>
      </c>
      <c r="B225" s="2" t="str">
        <f t="shared" si="13"/>
        <v>37</v>
      </c>
      <c r="C225" s="2">
        <v>37031</v>
      </c>
      <c r="D225" s="2" t="s">
        <v>231</v>
      </c>
      <c r="E225" s="14">
        <v>248.32400000000001</v>
      </c>
      <c r="F225" s="14">
        <v>256.27100000000002</v>
      </c>
      <c r="G225" s="14">
        <v>262.57299999999998</v>
      </c>
      <c r="H225" s="14">
        <v>250.946</v>
      </c>
      <c r="I225" s="14">
        <v>283.24299999999999</v>
      </c>
      <c r="J225" s="14">
        <v>272.77954971789728</v>
      </c>
      <c r="K225" s="14">
        <v>284.56166387226904</v>
      </c>
      <c r="L225" s="14">
        <v>313.97250894568339</v>
      </c>
      <c r="M225" s="14">
        <v>272.75455545081013</v>
      </c>
      <c r="N225" s="14">
        <v>285.04015235915722</v>
      </c>
      <c r="O225" s="14">
        <v>276.0218705826976</v>
      </c>
      <c r="P225" s="14">
        <v>237.70088412890524</v>
      </c>
      <c r="Q225" s="14">
        <v>273.64178344813689</v>
      </c>
      <c r="R225" s="14">
        <v>269.48217682932739</v>
      </c>
      <c r="S225" s="14">
        <v>237.952</v>
      </c>
      <c r="T225" s="14">
        <v>197.33600000000001</v>
      </c>
      <c r="U225" s="14">
        <v>223.32019331713775</v>
      </c>
      <c r="V225" s="14">
        <v>220.69097108565279</v>
      </c>
      <c r="W225" s="14">
        <v>235.82902830885706</v>
      </c>
      <c r="X225" s="14">
        <v>205.65753067209866</v>
      </c>
      <c r="Y225" s="15">
        <v>211.843828</v>
      </c>
      <c r="Z225" s="15">
        <v>215.57927831221542</v>
      </c>
      <c r="AA225" s="15">
        <v>211.39192472905069</v>
      </c>
      <c r="AB225" s="15">
        <v>208.61254351812696</v>
      </c>
      <c r="AC225" s="15">
        <v>205.87667132190464</v>
      </c>
      <c r="AD225" s="32">
        <f>AVERAGE(E225:G225)/AVERAGE('Presenti equivalenti serviti'!E225:G225)/0.365</f>
        <v>191.50441118689429</v>
      </c>
      <c r="AE225" s="32">
        <f>AVERAGE(N225:P225)/AVERAGE('Presenti equivalenti serviti'!N225:P225)/0.365</f>
        <v>178.78663952422195</v>
      </c>
      <c r="AF225" s="32">
        <f>AVERAGE(V225:X225)/AVERAGE('Presenti equivalenti serviti'!V225:X225)/0.365</f>
        <v>152.79519863028111</v>
      </c>
      <c r="AG225" s="35">
        <f>AC225/'Presenti equivalenti serviti'!AC225/0.365</f>
        <v>145.19883229686292</v>
      </c>
      <c r="AH225" s="32">
        <f>AVERAGE(I225:K225)/AVERAGE(Residenti!E225:G225)/0.365/AVERAGE('%serviti'!E225:G225)</f>
        <v>217.04708809071468</v>
      </c>
      <c r="AI225" s="32">
        <f>AVERAGE(N225:P225)/AVERAGE(Residenti!N225:P225)/0.365/AVERAGE('%serviti'!N225:P225)</f>
        <v>185.05478176018914</v>
      </c>
      <c r="AJ225" s="32">
        <f>AVERAGE(V225:X225)/AVERAGE(Residenti!V225:X225)/0.365/AVERAGE('%serviti'!V225:X225)</f>
        <v>158.3091156654454</v>
      </c>
      <c r="AK225" s="35">
        <f>AVERAGE(AC225)/AVERAGE(Residenti!AC225)/0.365/AVERAGE('%serviti'!AC225)</f>
        <v>151.06211720321278</v>
      </c>
    </row>
    <row r="226" spans="1:37" x14ac:dyDescent="0.2">
      <c r="A226" s="2" t="s">
        <v>200</v>
      </c>
      <c r="B226" s="2" t="str">
        <f t="shared" si="13"/>
        <v>37</v>
      </c>
      <c r="C226" s="2">
        <v>37032</v>
      </c>
      <c r="D226" s="2" t="s">
        <v>232</v>
      </c>
      <c r="E226" s="14">
        <v>5031.857</v>
      </c>
      <c r="F226" s="14">
        <v>5175.1360000000004</v>
      </c>
      <c r="G226" s="14">
        <v>5232.74</v>
      </c>
      <c r="H226" s="14">
        <v>5216.3729999999996</v>
      </c>
      <c r="I226" s="14">
        <v>5547.4970000000003</v>
      </c>
      <c r="J226" s="14">
        <v>5369.9269999999997</v>
      </c>
      <c r="K226" s="14">
        <v>5182.0590000000002</v>
      </c>
      <c r="L226" s="14">
        <v>5343.1229999999996</v>
      </c>
      <c r="M226" s="14">
        <v>5563.723</v>
      </c>
      <c r="N226" s="14">
        <v>4602.0330000000004</v>
      </c>
      <c r="O226" s="14">
        <v>4762.1232760000003</v>
      </c>
      <c r="P226" s="14">
        <v>4920.0680000000002</v>
      </c>
      <c r="Q226" s="14">
        <v>4576.1220000000003</v>
      </c>
      <c r="R226" s="14">
        <v>4788.1359350394614</v>
      </c>
      <c r="S226" s="14">
        <v>4371.0469999999996</v>
      </c>
      <c r="T226" s="14">
        <v>4269.01</v>
      </c>
      <c r="U226" s="14">
        <v>4343.4779194610164</v>
      </c>
      <c r="V226" s="14">
        <v>4240.4933909406363</v>
      </c>
      <c r="W226" s="14">
        <v>4275.5246749572252</v>
      </c>
      <c r="X226" s="14">
        <v>4750.2675740928807</v>
      </c>
      <c r="Y226" s="15">
        <v>4882.8506584133247</v>
      </c>
      <c r="Z226" s="15">
        <v>4600.8677210300866</v>
      </c>
      <c r="AA226" s="15">
        <v>4590.3984278382277</v>
      </c>
      <c r="AB226" s="15">
        <v>4601.6027022208773</v>
      </c>
      <c r="AC226" s="15">
        <v>4627.4563319282697</v>
      </c>
      <c r="AD226" s="32">
        <f>AVERAGE(E226:G226)/AVERAGE('Presenti equivalenti serviti'!E226:G226)/0.365</f>
        <v>216.80738997774631</v>
      </c>
      <c r="AE226" s="32">
        <f>AVERAGE(N226:P226)/AVERAGE('Presenti equivalenti serviti'!N226:P226)/0.365</f>
        <v>189.19241680051215</v>
      </c>
      <c r="AF226" s="32">
        <f>AVERAGE(V226:X226)/AVERAGE('Presenti equivalenti serviti'!V226:X226)/0.365</f>
        <v>170.8260753252716</v>
      </c>
      <c r="AG226" s="35">
        <f>AC226/'Presenti equivalenti serviti'!AC226/0.365</f>
        <v>171.52436353837203</v>
      </c>
      <c r="AH226" s="32">
        <f>AVERAGE(I226:K226)/AVERAGE(Residenti!E226:G226)/0.365/AVERAGE('%serviti'!E226:G226)</f>
        <v>227.63930189593418</v>
      </c>
      <c r="AI226" s="32">
        <f>AVERAGE(N226:P226)/AVERAGE(Residenti!N226:P226)/0.365/AVERAGE('%serviti'!N226:P226)</f>
        <v>191.05693996689945</v>
      </c>
      <c r="AJ226" s="32">
        <f>AVERAGE(V226:X226)/AVERAGE(Residenti!V226:X226)/0.365/AVERAGE('%serviti'!V226:X226)</f>
        <v>173.45691698266404</v>
      </c>
      <c r="AK226" s="35">
        <f>AVERAGE(AC226)/AVERAGE(Residenti!AC226)/0.365/AVERAGE('%serviti'!AC226)</f>
        <v>176.19508740003135</v>
      </c>
    </row>
    <row r="227" spans="1:37" x14ac:dyDescent="0.2">
      <c r="A227" s="2" t="s">
        <v>3</v>
      </c>
      <c r="B227" s="2" t="str">
        <f t="shared" si="13"/>
        <v>37</v>
      </c>
      <c r="C227" s="2">
        <v>37033</v>
      </c>
      <c r="D227" s="2" t="s">
        <v>233</v>
      </c>
      <c r="E227" s="14">
        <v>272</v>
      </c>
      <c r="F227" s="14">
        <v>270</v>
      </c>
      <c r="G227" s="14">
        <v>268</v>
      </c>
      <c r="H227" s="14">
        <v>266</v>
      </c>
      <c r="I227" s="14">
        <v>264</v>
      </c>
      <c r="J227" s="14">
        <v>262</v>
      </c>
      <c r="K227" s="14">
        <v>260.70708999999999</v>
      </c>
      <c r="L227" s="14">
        <v>263.14499999999998</v>
      </c>
      <c r="M227" s="14">
        <v>267.04768749999999</v>
      </c>
      <c r="N227" s="14">
        <v>272.81705999999997</v>
      </c>
      <c r="O227" s="14">
        <v>275.10195999999996</v>
      </c>
      <c r="P227" s="14">
        <v>274.75922499999996</v>
      </c>
      <c r="Q227" s="14">
        <v>240.30961249999999</v>
      </c>
      <c r="R227" s="14">
        <v>205.86</v>
      </c>
      <c r="S227" s="14">
        <v>230.786</v>
      </c>
      <c r="T227" s="14">
        <v>228</v>
      </c>
      <c r="U227" s="14">
        <v>226</v>
      </c>
      <c r="V227" s="14">
        <v>224</v>
      </c>
      <c r="W227" s="14">
        <v>222</v>
      </c>
      <c r="X227" s="14">
        <v>220</v>
      </c>
      <c r="Y227" s="15">
        <v>218</v>
      </c>
      <c r="Z227" s="15">
        <v>218.12317892060827</v>
      </c>
      <c r="AA227" s="15">
        <v>211.95113038229013</v>
      </c>
      <c r="AB227" s="15">
        <v>206.90631834429735</v>
      </c>
      <c r="AC227" s="15">
        <v>200.48940165166525</v>
      </c>
      <c r="AD227" s="32">
        <f>AVERAGE(E227:G227)/AVERAGE('Presenti equivalenti serviti'!E227:G227)/0.365</f>
        <v>223.90867756094545</v>
      </c>
      <c r="AE227" s="32">
        <f>AVERAGE(N227:P227)/AVERAGE('Presenti equivalenti serviti'!N227:P227)/0.365</f>
        <v>218.95982788914293</v>
      </c>
      <c r="AF227" s="32">
        <f>AVERAGE(V227:X227)/AVERAGE('Presenti equivalenti serviti'!V227:X227)/0.365</f>
        <v>192.25638217382459</v>
      </c>
      <c r="AG227" s="35">
        <f>AC227/'Presenti equivalenti serviti'!AC227/0.365</f>
        <v>187.32310245645783</v>
      </c>
      <c r="AH227" s="32">
        <f>AVERAGE(I227:K227)/AVERAGE(Residenti!E227:G227)/0.365/AVERAGE('%serviti'!E227:G227)</f>
        <v>320.21444081956378</v>
      </c>
      <c r="AI227" s="32">
        <f>AVERAGE(N227:P227)/AVERAGE(Residenti!N227:P227)/0.365/AVERAGE('%serviti'!N227:P227)</f>
        <v>314.34498065913544</v>
      </c>
      <c r="AJ227" s="32">
        <f>AVERAGE(V227:X227)/AVERAGE(Residenti!V227:X227)/0.365/AVERAGE('%serviti'!V227:X227)</f>
        <v>279.07528521286213</v>
      </c>
      <c r="AK227" s="35">
        <f>AVERAGE(AC227)/AVERAGE(Residenti!AC227)/0.365/AVERAGE('%serviti'!AC227)</f>
        <v>294.26588697727448</v>
      </c>
    </row>
    <row r="228" spans="1:37" x14ac:dyDescent="0.2">
      <c r="A228" s="2" t="s">
        <v>200</v>
      </c>
      <c r="B228" s="2" t="str">
        <f t="shared" si="13"/>
        <v>37</v>
      </c>
      <c r="C228" s="2">
        <v>37034</v>
      </c>
      <c r="D228" s="2" t="s">
        <v>234</v>
      </c>
      <c r="E228" s="14">
        <v>333.25599999999997</v>
      </c>
      <c r="F228" s="14">
        <v>334.28100000000001</v>
      </c>
      <c r="G228" s="14">
        <v>337.49</v>
      </c>
      <c r="H228" s="14">
        <v>330.56799999999998</v>
      </c>
      <c r="I228" s="14">
        <v>374.69</v>
      </c>
      <c r="J228" s="14">
        <v>359.18971341921923</v>
      </c>
      <c r="K228" s="14">
        <v>388.94538457092244</v>
      </c>
      <c r="L228" s="14">
        <v>582.27866971740411</v>
      </c>
      <c r="M228" s="14">
        <v>359.30611459181739</v>
      </c>
      <c r="N228" s="14">
        <v>332.23492036484555</v>
      </c>
      <c r="O228" s="14">
        <v>327.26431369760985</v>
      </c>
      <c r="P228" s="14">
        <v>303.71601516492922</v>
      </c>
      <c r="Q228" s="14">
        <v>315.33612198481632</v>
      </c>
      <c r="R228" s="14">
        <v>308.85258210867516</v>
      </c>
      <c r="S228" s="14">
        <v>290.93400000000003</v>
      </c>
      <c r="T228" s="14">
        <v>278.721</v>
      </c>
      <c r="U228" s="14">
        <v>281.32543756927379</v>
      </c>
      <c r="V228" s="14">
        <v>259.68412369529648</v>
      </c>
      <c r="W228" s="14">
        <v>295.92486494661568</v>
      </c>
      <c r="X228" s="14">
        <v>280.19845398630139</v>
      </c>
      <c r="Y228" s="15">
        <v>273.26149599999997</v>
      </c>
      <c r="Z228" s="15">
        <v>286.30284356639476</v>
      </c>
      <c r="AA228" s="15">
        <v>281.83396822328962</v>
      </c>
      <c r="AB228" s="15">
        <v>278.66941300215757</v>
      </c>
      <c r="AC228" s="15">
        <v>271.06638358302405</v>
      </c>
      <c r="AD228" s="32">
        <f>AVERAGE(E228:G228)/AVERAGE('Presenti equivalenti serviti'!E228:G228)/0.365</f>
        <v>214.02736717059949</v>
      </c>
      <c r="AE228" s="32">
        <f>AVERAGE(N228:P228)/AVERAGE('Presenti equivalenti serviti'!N228:P228)/0.365</f>
        <v>185.53037533228479</v>
      </c>
      <c r="AF228" s="32">
        <f>AVERAGE(V228:X228)/AVERAGE('Presenti equivalenti serviti'!V228:X228)/0.365</f>
        <v>168.52604833527877</v>
      </c>
      <c r="AG228" s="35">
        <f>AC228/'Presenti equivalenti serviti'!AC228/0.365</f>
        <v>166.76738445069913</v>
      </c>
      <c r="AH228" s="32">
        <f>AVERAGE(I228:K228)/AVERAGE(Residenti!E228:G228)/0.365/AVERAGE('%serviti'!E228:G228)</f>
        <v>257.10823387850292</v>
      </c>
      <c r="AI228" s="32">
        <f>AVERAGE(N228:P228)/AVERAGE(Residenti!N228:P228)/0.365/AVERAGE('%serviti'!N228:P228)</f>
        <v>196.77369033570309</v>
      </c>
      <c r="AJ228" s="32">
        <f>AVERAGE(V228:X228)/AVERAGE(Residenti!V228:X228)/0.365/AVERAGE('%serviti'!V228:X228)</f>
        <v>178.66742693800799</v>
      </c>
      <c r="AK228" s="35">
        <f>AVERAGE(AC228)/AVERAGE(Residenti!AC228)/0.365/AVERAGE('%serviti'!AC228)</f>
        <v>178.38910355222174</v>
      </c>
    </row>
    <row r="229" spans="1:37" x14ac:dyDescent="0.2">
      <c r="A229" s="2" t="s">
        <v>200</v>
      </c>
      <c r="B229" s="2" t="str">
        <f t="shared" si="13"/>
        <v>37</v>
      </c>
      <c r="C229" s="2">
        <v>37035</v>
      </c>
      <c r="D229" s="2" t="s">
        <v>235</v>
      </c>
      <c r="E229" s="14">
        <v>548.90200000000004</v>
      </c>
      <c r="F229" s="14">
        <v>540.851</v>
      </c>
      <c r="G229" s="14">
        <v>556.78300000000002</v>
      </c>
      <c r="H229" s="14">
        <v>565.05999999999995</v>
      </c>
      <c r="I229" s="14">
        <v>625.64800000000002</v>
      </c>
      <c r="J229" s="14">
        <v>633.87187967388013</v>
      </c>
      <c r="K229" s="14">
        <v>614.77376770916919</v>
      </c>
      <c r="L229" s="14">
        <v>629.38035618817435</v>
      </c>
      <c r="M229" s="14">
        <v>600.61924699999975</v>
      </c>
      <c r="N229" s="14">
        <v>615.90143579920107</v>
      </c>
      <c r="O229" s="14">
        <v>619.10510012450004</v>
      </c>
      <c r="P229" s="14">
        <v>622.44966396208599</v>
      </c>
      <c r="Q229" s="14">
        <v>613</v>
      </c>
      <c r="R229" s="14">
        <v>615.42530959582007</v>
      </c>
      <c r="S229" s="14">
        <v>597.70000000000005</v>
      </c>
      <c r="T229" s="14">
        <v>604.78</v>
      </c>
      <c r="U229" s="14">
        <v>570.43962218542003</v>
      </c>
      <c r="V229" s="14">
        <v>573.38371389515999</v>
      </c>
      <c r="W229" s="14">
        <v>562.89399471162005</v>
      </c>
      <c r="X229" s="14">
        <v>564.48614902141276</v>
      </c>
      <c r="Y229" s="15">
        <v>556.54727300000002</v>
      </c>
      <c r="Z229" s="15">
        <v>559.75984760503911</v>
      </c>
      <c r="AA229" s="15">
        <v>561.01825261469617</v>
      </c>
      <c r="AB229" s="15">
        <v>565.13850413123862</v>
      </c>
      <c r="AC229" s="15">
        <v>571.95630449919167</v>
      </c>
      <c r="AD229" s="32">
        <f>AVERAGE(E229:G229)/AVERAGE('Presenti equivalenti serviti'!E229:G229)/0.365</f>
        <v>211.64189253533141</v>
      </c>
      <c r="AE229" s="32">
        <f>AVERAGE(N229:P229)/AVERAGE('Presenti equivalenti serviti'!N229:P229)/0.365</f>
        <v>193.98555051180435</v>
      </c>
      <c r="AF229" s="32">
        <f>AVERAGE(V229:X229)/AVERAGE('Presenti equivalenti serviti'!V229:X229)/0.365</f>
        <v>171.24290808909097</v>
      </c>
      <c r="AG229" s="35">
        <f>AC229/'Presenti equivalenti serviti'!AC229/0.365</f>
        <v>160.93413108391019</v>
      </c>
      <c r="AH229" s="32">
        <f>AVERAGE(I229:K229)/AVERAGE(Residenti!E229:G229)/0.365/AVERAGE('%serviti'!E229:G229)</f>
        <v>242.81541075097908</v>
      </c>
      <c r="AI229" s="32">
        <f>AVERAGE(N229:P229)/AVERAGE(Residenti!N229:P229)/0.365/AVERAGE('%serviti'!N229:P229)</f>
        <v>195.01879897987118</v>
      </c>
      <c r="AJ229" s="32">
        <f>AVERAGE(V229:X229)/AVERAGE(Residenti!V229:X229)/0.365/AVERAGE('%serviti'!V229:X229)</f>
        <v>171.91428345573351</v>
      </c>
      <c r="AK229" s="35">
        <f>AVERAGE(AC229)/AVERAGE(Residenti!AC229)/0.365/AVERAGE('%serviti'!AC229)</f>
        <v>161.49652572449088</v>
      </c>
    </row>
    <row r="230" spans="1:37" x14ac:dyDescent="0.2">
      <c r="A230" s="2" t="s">
        <v>200</v>
      </c>
      <c r="B230" s="2" t="str">
        <f t="shared" si="13"/>
        <v>37</v>
      </c>
      <c r="C230" s="2">
        <v>37036</v>
      </c>
      <c r="D230" s="2" t="s">
        <v>236</v>
      </c>
      <c r="E230" s="14">
        <v>548.38499999999999</v>
      </c>
      <c r="F230" s="14">
        <v>541.29499999999996</v>
      </c>
      <c r="G230" s="14">
        <v>560.02499999999998</v>
      </c>
      <c r="H230" s="14">
        <v>534.91300000000001</v>
      </c>
      <c r="I230" s="14">
        <v>541.73299999999995</v>
      </c>
      <c r="J230" s="14">
        <v>525.28712504860755</v>
      </c>
      <c r="K230" s="14">
        <v>520.93898760725858</v>
      </c>
      <c r="L230" s="14">
        <v>496.64858004956056</v>
      </c>
      <c r="M230" s="14">
        <v>473.25279986305588</v>
      </c>
      <c r="N230" s="14">
        <v>481.28248011429895</v>
      </c>
      <c r="O230" s="14">
        <v>521.41725095890217</v>
      </c>
      <c r="P230" s="14">
        <v>466.99616069143894</v>
      </c>
      <c r="Q230" s="14">
        <v>432.07293812976417</v>
      </c>
      <c r="R230" s="14">
        <v>456.76786254701574</v>
      </c>
      <c r="S230" s="14">
        <v>400.58600000000001</v>
      </c>
      <c r="T230" s="14">
        <v>373.21800000000002</v>
      </c>
      <c r="U230" s="14">
        <v>385.01187187394044</v>
      </c>
      <c r="V230" s="14">
        <v>386.03622280491709</v>
      </c>
      <c r="W230" s="14">
        <v>404.29227710163832</v>
      </c>
      <c r="X230" s="14">
        <v>368.64050700000001</v>
      </c>
      <c r="Y230" s="15">
        <v>385.69725600000004</v>
      </c>
      <c r="Z230" s="15">
        <v>381.25147943523098</v>
      </c>
      <c r="AA230" s="15">
        <v>375.13705280168801</v>
      </c>
      <c r="AB230" s="15">
        <v>372.51782509359066</v>
      </c>
      <c r="AC230" s="15">
        <v>371.61870702664157</v>
      </c>
      <c r="AD230" s="32">
        <f>AVERAGE(E230:G230)/AVERAGE('Presenti equivalenti serviti'!E230:G230)/0.365</f>
        <v>247.54960763284555</v>
      </c>
      <c r="AE230" s="32">
        <f>AVERAGE(N230:P230)/AVERAGE('Presenti equivalenti serviti'!N230:P230)/0.365</f>
        <v>198.3922796332721</v>
      </c>
      <c r="AF230" s="32">
        <f>AVERAGE(V230:X230)/AVERAGE('Presenti equivalenti serviti'!V230:X230)/0.365</f>
        <v>154.78248855820922</v>
      </c>
      <c r="AG230" s="35">
        <f>AC230/'Presenti equivalenti serviti'!AC230/0.365</f>
        <v>145.10178061306132</v>
      </c>
      <c r="AH230" s="32">
        <f>AVERAGE(I230:K230)/AVERAGE(Residenti!E230:G230)/0.365/AVERAGE('%serviti'!E230:G230)</f>
        <v>247.17416639531842</v>
      </c>
      <c r="AI230" s="32">
        <f>AVERAGE(N230:P230)/AVERAGE(Residenti!N230:P230)/0.365/AVERAGE('%serviti'!N230:P230)</f>
        <v>205.5357703528386</v>
      </c>
      <c r="AJ230" s="32">
        <f>AVERAGE(V230:X230)/AVERAGE(Residenti!V230:X230)/0.365/AVERAGE('%serviti'!V230:X230)</f>
        <v>156.9278419387218</v>
      </c>
      <c r="AK230" s="35">
        <f>AVERAGE(AC230)/AVERAGE(Residenti!AC230)/0.365/AVERAGE('%serviti'!AC230)</f>
        <v>147.31909968562681</v>
      </c>
    </row>
    <row r="231" spans="1:37" x14ac:dyDescent="0.2">
      <c r="A231" s="2" t="s">
        <v>200</v>
      </c>
      <c r="B231" s="2" t="str">
        <f t="shared" si="13"/>
        <v>37</v>
      </c>
      <c r="C231" s="2">
        <v>37037</v>
      </c>
      <c r="D231" s="2" t="s">
        <v>237</v>
      </c>
      <c r="E231" s="14">
        <v>976.44299999999998</v>
      </c>
      <c r="F231" s="14">
        <v>857.12400000000002</v>
      </c>
      <c r="G231" s="14">
        <v>918.56899999999996</v>
      </c>
      <c r="H231" s="14">
        <v>1027.261</v>
      </c>
      <c r="I231" s="14">
        <v>1028.0050000000001</v>
      </c>
      <c r="J231" s="14">
        <v>1033.0709999999999</v>
      </c>
      <c r="K231" s="14">
        <v>1016.2089999999999</v>
      </c>
      <c r="L231" s="14">
        <v>1114.1769999999999</v>
      </c>
      <c r="M231" s="14">
        <v>1113.778</v>
      </c>
      <c r="N231" s="14">
        <v>1017.013</v>
      </c>
      <c r="O231" s="14">
        <v>1155.754355</v>
      </c>
      <c r="P231" s="14">
        <v>1063.152</v>
      </c>
      <c r="Q231" s="14">
        <v>1072.0726999999999</v>
      </c>
      <c r="R231" s="14">
        <v>1071.4502180693339</v>
      </c>
      <c r="S231" s="14">
        <v>982.04899999999998</v>
      </c>
      <c r="T231" s="14">
        <v>970.43899999999996</v>
      </c>
      <c r="U231" s="14">
        <v>995.55089009352685</v>
      </c>
      <c r="V231" s="14">
        <v>955.42747764973035</v>
      </c>
      <c r="W231" s="14">
        <v>997.24089035658483</v>
      </c>
      <c r="X231" s="14">
        <v>959.27791443059573</v>
      </c>
      <c r="Y231" s="15">
        <v>977.18873599999995</v>
      </c>
      <c r="Z231" s="15">
        <v>969.27477949637</v>
      </c>
      <c r="AA231" s="15">
        <v>959.31454664774787</v>
      </c>
      <c r="AB231" s="15">
        <v>954.78121560984698</v>
      </c>
      <c r="AC231" s="15">
        <v>957.56502340242639</v>
      </c>
      <c r="AD231" s="32">
        <f>AVERAGE(E231:G231)/AVERAGE('Presenti equivalenti serviti'!E231:G231)/0.365</f>
        <v>188.12150113915172</v>
      </c>
      <c r="AE231" s="32">
        <f>AVERAGE(N231:P231)/AVERAGE('Presenti equivalenti serviti'!N231:P231)/0.365</f>
        <v>179.57959617725851</v>
      </c>
      <c r="AF231" s="32">
        <f>AVERAGE(V231:X231)/AVERAGE('Presenti equivalenti serviti'!V231:X231)/0.365</f>
        <v>158.21068156265937</v>
      </c>
      <c r="AG231" s="35">
        <f>AC231/'Presenti equivalenti serviti'!AC231/0.365</f>
        <v>152.69379194013302</v>
      </c>
      <c r="AH231" s="32">
        <f>AVERAGE(I231:K231)/AVERAGE(Residenti!E231:G231)/0.365/AVERAGE('%serviti'!E231:G231)</f>
        <v>210.7473961498456</v>
      </c>
      <c r="AI231" s="32">
        <f>AVERAGE(N231:P231)/AVERAGE(Residenti!N231:P231)/0.365/AVERAGE('%serviti'!N231:P231)</f>
        <v>179.8109807322885</v>
      </c>
      <c r="AJ231" s="32">
        <f>AVERAGE(V231:X231)/AVERAGE(Residenti!V231:X231)/0.365/AVERAGE('%serviti'!V231:X231)</f>
        <v>158.414675519898</v>
      </c>
      <c r="AK231" s="35">
        <f>AVERAGE(AC231)/AVERAGE(Residenti!AC231)/0.365/AVERAGE('%serviti'!AC231)</f>
        <v>152.84964210371311</v>
      </c>
    </row>
    <row r="232" spans="1:37" x14ac:dyDescent="0.2">
      <c r="A232" s="2" t="s">
        <v>200</v>
      </c>
      <c r="B232" s="2" t="str">
        <f t="shared" si="13"/>
        <v>37</v>
      </c>
      <c r="C232" s="2">
        <v>37038</v>
      </c>
      <c r="D232" s="2" t="s">
        <v>238</v>
      </c>
      <c r="E232" s="14">
        <v>578.87</v>
      </c>
      <c r="F232" s="14">
        <v>594.79399999999998</v>
      </c>
      <c r="G232" s="14">
        <v>587.31299999999999</v>
      </c>
      <c r="H232" s="14">
        <v>597.81399999999996</v>
      </c>
      <c r="I232" s="14">
        <v>635.69200000000001</v>
      </c>
      <c r="J232" s="14">
        <v>645.46164806697402</v>
      </c>
      <c r="K232" s="14">
        <v>652.90305350127517</v>
      </c>
      <c r="L232" s="14">
        <v>677.39360756718668</v>
      </c>
      <c r="M232" s="14">
        <v>681.14342792827972</v>
      </c>
      <c r="N232" s="14">
        <v>674.62010652491313</v>
      </c>
      <c r="O232" s="14">
        <v>664.67691952129542</v>
      </c>
      <c r="P232" s="14">
        <v>619.54593203911043</v>
      </c>
      <c r="Q232" s="14">
        <v>614.1072021665492</v>
      </c>
      <c r="R232" s="14">
        <v>635.0055625065163</v>
      </c>
      <c r="S232" s="14">
        <v>610.11900000000003</v>
      </c>
      <c r="T232" s="14">
        <v>586.55899999999997</v>
      </c>
      <c r="U232" s="14">
        <v>592.45615532571787</v>
      </c>
      <c r="V232" s="14">
        <v>597.00681458031534</v>
      </c>
      <c r="W232" s="14">
        <v>619.52242283413909</v>
      </c>
      <c r="X232" s="14">
        <v>629.61039007075533</v>
      </c>
      <c r="Y232" s="15">
        <v>662.32994099999996</v>
      </c>
      <c r="Z232" s="15">
        <v>641.66448653721511</v>
      </c>
      <c r="AA232" s="15">
        <v>644.85445803820335</v>
      </c>
      <c r="AB232" s="15">
        <v>649.9941685293436</v>
      </c>
      <c r="AC232" s="15">
        <v>653.53072830835561</v>
      </c>
      <c r="AD232" s="32">
        <f>AVERAGE(E232:G232)/AVERAGE('Presenti equivalenti serviti'!E232:G232)/0.365</f>
        <v>213.21079163777537</v>
      </c>
      <c r="AE232" s="32">
        <f>AVERAGE(N232:P232)/AVERAGE('Presenti equivalenti serviti'!N232:P232)/0.365</f>
        <v>206.60169118403235</v>
      </c>
      <c r="AF232" s="32">
        <f>AVERAGE(V232:X232)/AVERAGE('Presenti equivalenti serviti'!V232:X232)/0.365</f>
        <v>191.89867478833563</v>
      </c>
      <c r="AG232" s="35">
        <f>AC232/'Presenti equivalenti serviti'!AC232/0.365</f>
        <v>192.01330659968644</v>
      </c>
      <c r="AH232" s="32">
        <f>AVERAGE(I232:K232)/AVERAGE(Residenti!E232:G232)/0.365/AVERAGE('%serviti'!E232:G232)</f>
        <v>235.92802678302294</v>
      </c>
      <c r="AI232" s="32">
        <f>AVERAGE(N232:P232)/AVERAGE(Residenti!N232:P232)/0.365/AVERAGE('%serviti'!N232:P232)</f>
        <v>207.728791986738</v>
      </c>
      <c r="AJ232" s="32">
        <f>AVERAGE(V232:X232)/AVERAGE(Residenti!V232:X232)/0.365/AVERAGE('%serviti'!V232:X232)</f>
        <v>192.28915905166181</v>
      </c>
      <c r="AK232" s="35">
        <f>AVERAGE(AC232)/AVERAGE(Residenti!AC232)/0.365/AVERAGE('%serviti'!AC232)</f>
        <v>192.36982323538479</v>
      </c>
    </row>
    <row r="233" spans="1:37" x14ac:dyDescent="0.2">
      <c r="A233" s="2" t="s">
        <v>200</v>
      </c>
      <c r="B233" s="2" t="str">
        <f t="shared" si="13"/>
        <v>37</v>
      </c>
      <c r="C233" s="2">
        <v>37039</v>
      </c>
      <c r="D233" s="2" t="s">
        <v>239</v>
      </c>
      <c r="E233" s="14">
        <v>844.73685034589471</v>
      </c>
      <c r="F233" s="14">
        <v>874.76481662483513</v>
      </c>
      <c r="G233" s="14">
        <v>904.79278290377556</v>
      </c>
      <c r="H233" s="14">
        <v>934.82074918271599</v>
      </c>
      <c r="I233" s="14">
        <v>992.00199999999995</v>
      </c>
      <c r="J233" s="14">
        <v>1103.6542153827011</v>
      </c>
      <c r="K233" s="14">
        <v>1119.3486461719822</v>
      </c>
      <c r="L233" s="14">
        <v>1462.8384049101851</v>
      </c>
      <c r="M233" s="14">
        <v>1078.2735454201334</v>
      </c>
      <c r="N233" s="14">
        <v>1102.8039154941659</v>
      </c>
      <c r="O233" s="14">
        <v>1042.865534500942</v>
      </c>
      <c r="P233" s="14">
        <v>1057.7865176234207</v>
      </c>
      <c r="Q233" s="14">
        <v>1063.6364789535094</v>
      </c>
      <c r="R233" s="14">
        <v>1047.3699338280044</v>
      </c>
      <c r="S233" s="14">
        <v>997.99900000000002</v>
      </c>
      <c r="T233" s="14">
        <v>973.75199999999995</v>
      </c>
      <c r="U233" s="14">
        <v>980.94426458630016</v>
      </c>
      <c r="V233" s="14">
        <v>976.69881293508161</v>
      </c>
      <c r="W233" s="14">
        <v>985.20279947648601</v>
      </c>
      <c r="X233" s="14">
        <v>953.0867125483295</v>
      </c>
      <c r="Y233" s="15">
        <v>946.49988646619158</v>
      </c>
      <c r="Z233" s="15">
        <v>956.86419377880611</v>
      </c>
      <c r="AA233" s="15">
        <v>940.62932728766498</v>
      </c>
      <c r="AB233" s="15">
        <v>928.45887244946846</v>
      </c>
      <c r="AC233" s="15">
        <v>912.26997162398629</v>
      </c>
      <c r="AD233" s="32">
        <f>AVERAGE(E233:G233)/AVERAGE('Presenti equivalenti serviti'!E233:G233)/0.365</f>
        <v>178.02251395119029</v>
      </c>
      <c r="AE233" s="32">
        <f>AVERAGE(N233:P233)/AVERAGE('Presenti equivalenti serviti'!N233:P233)/0.365</f>
        <v>186.2529796929791</v>
      </c>
      <c r="AF233" s="32">
        <f>AVERAGE(V233:X233)/AVERAGE('Presenti equivalenti serviti'!V233:X233)/0.365</f>
        <v>170.27512529421944</v>
      </c>
      <c r="AG233" s="35">
        <f>AC233/'Presenti equivalenti serviti'!AC233/0.365</f>
        <v>164.84806409112272</v>
      </c>
      <c r="AH233" s="32">
        <f>AVERAGE(I233:K233)/AVERAGE(Residenti!E233:G233)/0.365/AVERAGE('%serviti'!E233:G233)</f>
        <v>218.43403051525334</v>
      </c>
      <c r="AI233" s="32">
        <f>AVERAGE(N233:P233)/AVERAGE(Residenti!N233:P233)/0.365/AVERAGE('%serviti'!N233:P233)</f>
        <v>186.46042013051689</v>
      </c>
      <c r="AJ233" s="32">
        <f>AVERAGE(V233:X233)/AVERAGE(Residenti!V233:X233)/0.365/AVERAGE('%serviti'!V233:X233)</f>
        <v>170.49715474692769</v>
      </c>
      <c r="AK233" s="35">
        <f>AVERAGE(AC233)/AVERAGE(Residenti!AC233)/0.365/AVERAGE('%serviti'!AC233)</f>
        <v>165.03789268607602</v>
      </c>
    </row>
    <row r="234" spans="1:37" x14ac:dyDescent="0.2">
      <c r="A234" s="2" t="s">
        <v>200</v>
      </c>
      <c r="B234" s="2" t="str">
        <f t="shared" si="13"/>
        <v>37</v>
      </c>
      <c r="C234" s="2">
        <v>37040</v>
      </c>
      <c r="D234" s="2" t="s">
        <v>240</v>
      </c>
      <c r="E234" s="14">
        <v>348.32299999999998</v>
      </c>
      <c r="F234" s="14">
        <v>366.68599999999998</v>
      </c>
      <c r="G234" s="14">
        <v>373.43400000000003</v>
      </c>
      <c r="H234" s="14">
        <v>349.89699999999999</v>
      </c>
      <c r="I234" s="14">
        <v>347.38299999999998</v>
      </c>
      <c r="J234" s="14">
        <v>350.17050141090164</v>
      </c>
      <c r="K234" s="14">
        <v>328.51274757776906</v>
      </c>
      <c r="L234" s="14">
        <v>323.61235988949193</v>
      </c>
      <c r="M234" s="14">
        <v>316.74974160869687</v>
      </c>
      <c r="N234" s="14">
        <v>318.22769597611324</v>
      </c>
      <c r="O234" s="14">
        <v>239.19400227809592</v>
      </c>
      <c r="P234" s="14">
        <v>272.02223030069644</v>
      </c>
      <c r="Q234" s="14">
        <v>286.62729171493504</v>
      </c>
      <c r="R234" s="14">
        <v>289.17470514964646</v>
      </c>
      <c r="S234" s="14">
        <v>264.322</v>
      </c>
      <c r="T234" s="14">
        <v>243.43700000000001</v>
      </c>
      <c r="U234" s="14">
        <v>251.68111618380655</v>
      </c>
      <c r="V234" s="14">
        <v>254.94230448486337</v>
      </c>
      <c r="W234" s="14">
        <v>267.178423040111</v>
      </c>
      <c r="X234" s="14">
        <v>248.00016297260277</v>
      </c>
      <c r="Y234" s="15">
        <v>241.72739799999999</v>
      </c>
      <c r="Z234" s="15">
        <v>251.96500286611302</v>
      </c>
      <c r="AA234" s="15">
        <v>245.07325558621986</v>
      </c>
      <c r="AB234" s="15">
        <v>238.79714017330758</v>
      </c>
      <c r="AC234" s="15">
        <v>231.23581849696458</v>
      </c>
      <c r="AD234" s="32">
        <f>AVERAGE(E234:G234)/AVERAGE('Presenti equivalenti serviti'!E234:G234)/0.365</f>
        <v>255.94445013585667</v>
      </c>
      <c r="AE234" s="32">
        <f>AVERAGE(N234:P234)/AVERAGE('Presenti equivalenti serviti'!N234:P234)/0.365</f>
        <v>181.25054202151594</v>
      </c>
      <c r="AF234" s="32">
        <f>AVERAGE(V234:X234)/AVERAGE('Presenti equivalenti serviti'!V234:X234)/0.365</f>
        <v>176.49835123046392</v>
      </c>
      <c r="AG234" s="35">
        <f>AC234/'Presenti equivalenti serviti'!AC234/0.365</f>
        <v>175.07084927128733</v>
      </c>
      <c r="AH234" s="32">
        <f>AVERAGE(I234:K234)/AVERAGE(Residenti!E234:G234)/0.365/AVERAGE('%serviti'!E234:G234)</f>
        <v>264.52381401590645</v>
      </c>
      <c r="AI234" s="32">
        <f>AVERAGE(N234:P234)/AVERAGE(Residenti!N234:P234)/0.365/AVERAGE('%serviti'!N234:P234)</f>
        <v>198.41206981449324</v>
      </c>
      <c r="AJ234" s="32">
        <f>AVERAGE(V234:X234)/AVERAGE(Residenti!V234:X234)/0.365/AVERAGE('%serviti'!V234:X234)</f>
        <v>193.17164717162669</v>
      </c>
      <c r="AK234" s="35">
        <f>AVERAGE(AC234)/AVERAGE(Residenti!AC234)/0.365/AVERAGE('%serviti'!AC234)</f>
        <v>195.64766074413197</v>
      </c>
    </row>
    <row r="235" spans="1:37" x14ac:dyDescent="0.2">
      <c r="A235" s="2" t="s">
        <v>200</v>
      </c>
      <c r="B235" s="2" t="str">
        <f t="shared" si="13"/>
        <v>37</v>
      </c>
      <c r="C235" s="2">
        <v>37041</v>
      </c>
      <c r="D235" s="2" t="s">
        <v>241</v>
      </c>
      <c r="E235" s="14">
        <v>373.85700000000003</v>
      </c>
      <c r="F235" s="14">
        <v>365.18299999999999</v>
      </c>
      <c r="G235" s="14">
        <v>389.30599999999998</v>
      </c>
      <c r="H235" s="14">
        <v>384.69200000000001</v>
      </c>
      <c r="I235" s="14">
        <v>415.45800000000003</v>
      </c>
      <c r="J235" s="14">
        <v>464.61491015737693</v>
      </c>
      <c r="K235" s="14">
        <v>468.01541910374709</v>
      </c>
      <c r="L235" s="14">
        <v>480.07195850352116</v>
      </c>
      <c r="M235" s="14">
        <v>472.04053132205917</v>
      </c>
      <c r="N235" s="14">
        <v>459.04039372510118</v>
      </c>
      <c r="O235" s="14">
        <v>436.89625209310583</v>
      </c>
      <c r="P235" s="14">
        <v>456.31041304176659</v>
      </c>
      <c r="Q235" s="14">
        <v>419.22973653502993</v>
      </c>
      <c r="R235" s="14">
        <v>440.36232551288197</v>
      </c>
      <c r="S235" s="14">
        <v>390.75599999999997</v>
      </c>
      <c r="T235" s="14">
        <v>367.27</v>
      </c>
      <c r="U235" s="14">
        <v>412.93182404012134</v>
      </c>
      <c r="V235" s="14">
        <v>408.79211324801139</v>
      </c>
      <c r="W235" s="14">
        <v>420.71623597121123</v>
      </c>
      <c r="X235" s="14">
        <v>382.57941865753418</v>
      </c>
      <c r="Y235" s="15">
        <v>386.21586600000006</v>
      </c>
      <c r="Z235" s="15">
        <v>392.55534355770936</v>
      </c>
      <c r="AA235" s="15">
        <v>396.79052282379729</v>
      </c>
      <c r="AB235" s="15">
        <v>403.56407675298317</v>
      </c>
      <c r="AC235" s="15">
        <v>412.49641308488663</v>
      </c>
      <c r="AD235" s="32">
        <f>AVERAGE(E235:G235)/AVERAGE('Presenti equivalenti serviti'!E235:G235)/0.365</f>
        <v>203.21179623168388</v>
      </c>
      <c r="AE235" s="32">
        <f>AVERAGE(N235:P235)/AVERAGE('Presenti equivalenti serviti'!N235:P235)/0.365</f>
        <v>208.59250860387337</v>
      </c>
      <c r="AF235" s="32">
        <f>AVERAGE(V235:X235)/AVERAGE('Presenti equivalenti serviti'!V235:X235)/0.365</f>
        <v>177.95513694946752</v>
      </c>
      <c r="AG235" s="35">
        <f>AC235/'Presenti equivalenti serviti'!AC235/0.365</f>
        <v>162.21652020830635</v>
      </c>
      <c r="AH235" s="32">
        <f>AVERAGE(I235:K235)/AVERAGE(Residenti!E235:G235)/0.365/AVERAGE('%serviti'!E235:G235)</f>
        <v>244.729402118103</v>
      </c>
      <c r="AI235" s="32">
        <f>AVERAGE(N235:P235)/AVERAGE(Residenti!N235:P235)/0.365/AVERAGE('%serviti'!N235:P235)</f>
        <v>210.32772309584047</v>
      </c>
      <c r="AJ235" s="32">
        <f>AVERAGE(V235:X235)/AVERAGE(Residenti!V235:X235)/0.365/AVERAGE('%serviti'!V235:X235)</f>
        <v>182.71091597303004</v>
      </c>
      <c r="AK235" s="35">
        <f>AVERAGE(AC235)/AVERAGE(Residenti!AC235)/0.365/AVERAGE('%serviti'!AC235)</f>
        <v>165.79325508644186</v>
      </c>
    </row>
    <row r="236" spans="1:37" x14ac:dyDescent="0.2">
      <c r="A236" s="2" t="s">
        <v>200</v>
      </c>
      <c r="B236" s="2" t="str">
        <f t="shared" si="13"/>
        <v>37</v>
      </c>
      <c r="C236" s="2">
        <v>37042</v>
      </c>
      <c r="D236" s="2" t="s">
        <v>242</v>
      </c>
      <c r="E236" s="14">
        <v>743.51499999999999</v>
      </c>
      <c r="F236" s="14">
        <v>795.96299999999997</v>
      </c>
      <c r="G236" s="14">
        <v>790.44100000000003</v>
      </c>
      <c r="H236" s="14">
        <v>760.197</v>
      </c>
      <c r="I236" s="14">
        <v>837.08299999999997</v>
      </c>
      <c r="J236" s="14">
        <v>831.98385062453406</v>
      </c>
      <c r="K236" s="14">
        <v>797.06565372301804</v>
      </c>
      <c r="L236" s="14">
        <v>910.92759061535367</v>
      </c>
      <c r="M236" s="14">
        <v>809.13575370304761</v>
      </c>
      <c r="N236" s="14">
        <v>829.40925894391194</v>
      </c>
      <c r="O236" s="14">
        <v>820.37172372623263</v>
      </c>
      <c r="P236" s="14">
        <v>751.15469708027115</v>
      </c>
      <c r="Q236" s="14">
        <v>785.17867574767092</v>
      </c>
      <c r="R236" s="14">
        <v>783.07426708913704</v>
      </c>
      <c r="S236" s="14">
        <v>730.24</v>
      </c>
      <c r="T236" s="14">
        <v>699.13</v>
      </c>
      <c r="U236" s="14">
        <v>704.53159047054146</v>
      </c>
      <c r="V236" s="14">
        <v>694.18430683399743</v>
      </c>
      <c r="W236" s="14">
        <v>730.27018072823626</v>
      </c>
      <c r="X236" s="14">
        <v>688.21552661731448</v>
      </c>
      <c r="Y236" s="15">
        <v>671.05734899999993</v>
      </c>
      <c r="Z236" s="15">
        <v>681.55074110997282</v>
      </c>
      <c r="AA236" s="15">
        <v>670.03319587958003</v>
      </c>
      <c r="AB236" s="15">
        <v>662.37035101783601</v>
      </c>
      <c r="AC236" s="15">
        <v>660.13403535933503</v>
      </c>
      <c r="AD236" s="32">
        <f>AVERAGE(E236:G236)/AVERAGE('Presenti equivalenti serviti'!E236:G236)/0.365</f>
        <v>208.65945080101102</v>
      </c>
      <c r="AE236" s="32">
        <f>AVERAGE(N236:P236)/AVERAGE('Presenti equivalenti serviti'!N236:P236)/0.365</f>
        <v>198.42220943561276</v>
      </c>
      <c r="AF236" s="32">
        <f>AVERAGE(V236:X236)/AVERAGE('Presenti equivalenti serviti'!V236:X236)/0.365</f>
        <v>175.09886459446693</v>
      </c>
      <c r="AG236" s="35">
        <f>AC236/'Presenti equivalenti serviti'!AC236/0.365</f>
        <v>167.08157969586676</v>
      </c>
      <c r="AH236" s="32">
        <f>AVERAGE(I236:K236)/AVERAGE(Residenti!E236:G236)/0.365/AVERAGE('%serviti'!E236:G236)</f>
        <v>221.90282706299774</v>
      </c>
      <c r="AI236" s="32">
        <f>AVERAGE(N236:P236)/AVERAGE(Residenti!N236:P236)/0.365/AVERAGE('%serviti'!N236:P236)</f>
        <v>200.11821452262834</v>
      </c>
      <c r="AJ236" s="32">
        <f>AVERAGE(V236:X236)/AVERAGE(Residenti!V236:X236)/0.365/AVERAGE('%serviti'!V236:X236)</f>
        <v>176.72408720155934</v>
      </c>
      <c r="AK236" s="35">
        <f>AVERAGE(AC236)/AVERAGE(Residenti!AC236)/0.365/AVERAGE('%serviti'!AC236)</f>
        <v>168.89293003208388</v>
      </c>
    </row>
    <row r="237" spans="1:37" x14ac:dyDescent="0.2">
      <c r="A237" s="2"/>
      <c r="B237" s="2"/>
      <c r="C237" s="2">
        <v>37043</v>
      </c>
      <c r="D237" s="3" t="s">
        <v>243</v>
      </c>
      <c r="E237" s="14">
        <v>421.44200000000001</v>
      </c>
      <c r="F237" s="14">
        <v>419.18200000000002</v>
      </c>
      <c r="G237" s="14">
        <v>415.89800000000002</v>
      </c>
      <c r="H237" s="14">
        <v>485.82799999999997</v>
      </c>
      <c r="I237" s="14">
        <v>481.37700000000001</v>
      </c>
      <c r="J237" s="14">
        <v>469.18017781553681</v>
      </c>
      <c r="K237" s="14">
        <v>503.05059397120851</v>
      </c>
      <c r="L237" s="14">
        <v>526.49890162526162</v>
      </c>
      <c r="M237" s="14">
        <v>514.34696070359007</v>
      </c>
      <c r="N237" s="14">
        <v>472.47882817908032</v>
      </c>
      <c r="O237" s="14">
        <v>474.11784464752884</v>
      </c>
      <c r="P237" s="14">
        <v>464.06242428553008</v>
      </c>
      <c r="Q237" s="14">
        <v>484.89032861077612</v>
      </c>
      <c r="R237" s="14">
        <v>466.50979828612697</v>
      </c>
      <c r="S237" s="14">
        <v>460.00700000000001</v>
      </c>
      <c r="T237" s="14">
        <v>426.35020000000003</v>
      </c>
      <c r="U237" s="14">
        <v>424.90133571026996</v>
      </c>
      <c r="V237" s="14">
        <v>475.16126780744219</v>
      </c>
      <c r="W237" s="14">
        <v>571.98396971707871</v>
      </c>
      <c r="X237" s="14">
        <v>550.73713486918098</v>
      </c>
      <c r="Y237" s="15">
        <v>527.40030050704001</v>
      </c>
      <c r="Z237" s="15">
        <v>558.40463188231536</v>
      </c>
      <c r="AA237" s="15">
        <v>577.3515807475361</v>
      </c>
      <c r="AB237" s="15">
        <v>596.29852961275708</v>
      </c>
      <c r="AC237" s="15">
        <v>615.09543025455685</v>
      </c>
      <c r="AD237" s="32">
        <f>AVERAGE(E237:G237)/AVERAGE('Presenti equivalenti serviti'!E237:G237)/0.365</f>
        <v>262.78223570244546</v>
      </c>
      <c r="AE237" s="32">
        <f>AVERAGE(N237:P237)/AVERAGE('Presenti equivalenti serviti'!N237:P237)/0.365</f>
        <v>245.04137215173179</v>
      </c>
      <c r="AF237" s="32">
        <f>AVERAGE(V237:X237)/AVERAGE('Presenti equivalenti serviti'!V237:X237)/0.365</f>
        <v>263.31835067901949</v>
      </c>
      <c r="AG237" s="35">
        <f>AC237/'Presenti equivalenti serviti'!AC237/0.365</f>
        <v>263.85112875938069</v>
      </c>
      <c r="AH237" s="32">
        <f>AVERAGE(I237:K237)/AVERAGE(Residenti!E237:G237)/0.365/AVERAGE('%serviti'!E237:G237)</f>
        <v>305.875712303434</v>
      </c>
      <c r="AI237" s="32">
        <f>AVERAGE(N237:P237)/AVERAGE(Residenti!N237:P237)/0.365/AVERAGE('%serviti'!N237:P237)</f>
        <v>246.59209704369258</v>
      </c>
      <c r="AJ237" s="32">
        <f>AVERAGE(V237:X237)/AVERAGE(Residenti!V237:X237)/0.365/AVERAGE('%serviti'!V237:X237)</f>
        <v>264.90884128995629</v>
      </c>
      <c r="AK237" s="35">
        <f>AVERAGE(AC237)/AVERAGE(Residenti!AC237)/0.365/AVERAGE('%serviti'!AC237)</f>
        <v>265.32397109948403</v>
      </c>
    </row>
    <row r="238" spans="1:37" x14ac:dyDescent="0.2">
      <c r="A238" s="2" t="s">
        <v>200</v>
      </c>
      <c r="B238" s="2" t="str">
        <f>LEFT(C238,2)</f>
        <v>37</v>
      </c>
      <c r="C238" s="2">
        <v>37044</v>
      </c>
      <c r="D238" s="2" t="s">
        <v>244</v>
      </c>
      <c r="E238" s="14">
        <v>403.11900000000003</v>
      </c>
      <c r="F238" s="14">
        <v>409.51900000000001</v>
      </c>
      <c r="G238" s="14">
        <v>417.38600000000002</v>
      </c>
      <c r="H238" s="14">
        <v>431.93099999999998</v>
      </c>
      <c r="I238" s="14">
        <v>488.916</v>
      </c>
      <c r="J238" s="14">
        <v>500.41446195071478</v>
      </c>
      <c r="K238" s="14">
        <v>508.01128872033314</v>
      </c>
      <c r="L238" s="14">
        <v>497.12171833596574</v>
      </c>
      <c r="M238" s="14">
        <v>486.57624673112417</v>
      </c>
      <c r="N238" s="14">
        <v>532.40283910442531</v>
      </c>
      <c r="O238" s="14">
        <v>468.98474020609819</v>
      </c>
      <c r="P238" s="14">
        <v>391.18059088874577</v>
      </c>
      <c r="Q238" s="14">
        <v>456.89091336575012</v>
      </c>
      <c r="R238" s="14">
        <v>506.9934048507281</v>
      </c>
      <c r="S238" s="14">
        <v>438.161</v>
      </c>
      <c r="T238" s="14">
        <v>374.79599999999999</v>
      </c>
      <c r="U238" s="14">
        <v>387.32908180699798</v>
      </c>
      <c r="V238" s="14">
        <v>381.5739365273314</v>
      </c>
      <c r="W238" s="14">
        <v>403.09073518861203</v>
      </c>
      <c r="X238" s="14">
        <v>391.70428780948504</v>
      </c>
      <c r="Y238" s="15">
        <v>388.63452647980006</v>
      </c>
      <c r="Z238" s="15">
        <v>391.68749605082263</v>
      </c>
      <c r="AA238" s="15">
        <v>385.84965261169015</v>
      </c>
      <c r="AB238" s="15">
        <v>382.71394567881111</v>
      </c>
      <c r="AC238" s="15">
        <v>380.41655176119394</v>
      </c>
      <c r="AD238" s="32">
        <f>AVERAGE(E238:G238)/AVERAGE('Presenti equivalenti serviti'!E238:G238)/0.365</f>
        <v>200.40687418805061</v>
      </c>
      <c r="AE238" s="32">
        <f>AVERAGE(N238:P238)/AVERAGE('Presenti equivalenti serviti'!N238:P238)/0.365</f>
        <v>189.10010951336182</v>
      </c>
      <c r="AF238" s="32">
        <f>AVERAGE(V238:X238)/AVERAGE('Presenti equivalenti serviti'!V238:X238)/0.365</f>
        <v>163.26393232388858</v>
      </c>
      <c r="AG238" s="35">
        <f>AC238/'Presenti equivalenti serviti'!AC238/0.365</f>
        <v>156.7356283613004</v>
      </c>
      <c r="AH238" s="32">
        <f>AVERAGE(I238:K238)/AVERAGE(Residenti!E238:G238)/0.365/AVERAGE('%serviti'!E238:G238)</f>
        <v>260.85042649925418</v>
      </c>
      <c r="AI238" s="32">
        <f>AVERAGE(N238:P238)/AVERAGE(Residenti!N238:P238)/0.365/AVERAGE('%serviti'!N238:P238)</f>
        <v>200.75149521934969</v>
      </c>
      <c r="AJ238" s="32">
        <f>AVERAGE(V238:X238)/AVERAGE(Residenti!V238:X238)/0.365/AVERAGE('%serviti'!V238:X238)</f>
        <v>171.34643785444462</v>
      </c>
      <c r="AK238" s="35">
        <f>AVERAGE(AC238)/AVERAGE(Residenti!AC238)/0.365/AVERAGE('%serviti'!AC238)</f>
        <v>164.95207910671536</v>
      </c>
    </row>
    <row r="239" spans="1:37" x14ac:dyDescent="0.2">
      <c r="A239" s="2" t="s">
        <v>200</v>
      </c>
      <c r="B239" s="2" t="str">
        <f>LEFT(C239,2)</f>
        <v>37</v>
      </c>
      <c r="C239" s="2">
        <v>37045</v>
      </c>
      <c r="D239" s="2" t="s">
        <v>245</v>
      </c>
      <c r="E239" s="14">
        <v>271.452</v>
      </c>
      <c r="F239" s="14">
        <v>279.85700000000003</v>
      </c>
      <c r="G239" s="14">
        <v>295.87799999999999</v>
      </c>
      <c r="H239" s="14">
        <v>313.78899999999999</v>
      </c>
      <c r="I239" s="14">
        <v>283.846</v>
      </c>
      <c r="J239" s="14">
        <v>317.89699999999999</v>
      </c>
      <c r="K239" s="14">
        <v>295.03100000000001</v>
      </c>
      <c r="L239" s="14">
        <v>333.28800000000001</v>
      </c>
      <c r="M239" s="14">
        <v>311.33699999999999</v>
      </c>
      <c r="N239" s="14">
        <v>284.92</v>
      </c>
      <c r="O239" s="14">
        <v>300.52926100000002</v>
      </c>
      <c r="P239" s="14">
        <v>289.00700000000001</v>
      </c>
      <c r="Q239" s="14">
        <v>282.88</v>
      </c>
      <c r="R239" s="14">
        <v>292.09573796591633</v>
      </c>
      <c r="S239" s="14">
        <v>279.36099999999999</v>
      </c>
      <c r="T239" s="14">
        <v>430.56099999999998</v>
      </c>
      <c r="U239" s="14">
        <v>451.87869473831933</v>
      </c>
      <c r="V239" s="14">
        <v>411.13100144593801</v>
      </c>
      <c r="W239" s="14">
        <v>429.11590381243258</v>
      </c>
      <c r="X239" s="14">
        <v>295.57398738408887</v>
      </c>
      <c r="Y239" s="15">
        <v>497.79055500000004</v>
      </c>
      <c r="Z239" s="15">
        <v>413.62260392749238</v>
      </c>
      <c r="AA239" s="15">
        <v>420.7314471733045</v>
      </c>
      <c r="AB239" s="15">
        <v>427.90071995693597</v>
      </c>
      <c r="AC239" s="15">
        <v>429.43258150783123</v>
      </c>
      <c r="AD239" s="32">
        <f>AVERAGE(E239:G239)/AVERAGE('Presenti equivalenti serviti'!E239:G239)/0.365</f>
        <v>195.13168380664763</v>
      </c>
      <c r="AE239" s="32">
        <f>AVERAGE(N239:P239)/AVERAGE('Presenti equivalenti serviti'!N239:P239)/0.365</f>
        <v>178.35681980712803</v>
      </c>
      <c r="AF239" s="32">
        <f>AVERAGE(V239:X239)/AVERAGE('Presenti equivalenti serviti'!V239:X239)/0.365</f>
        <v>224.9965892776334</v>
      </c>
      <c r="AG239" s="35">
        <f>AC239/'Presenti equivalenti serviti'!AC239/0.365</f>
        <v>242.95464872175333</v>
      </c>
      <c r="AH239" s="32">
        <f>AVERAGE(I239:K239)/AVERAGE(Residenti!E239:G239)/0.365/AVERAGE('%serviti'!E239:G239)</f>
        <v>207.90132236908448</v>
      </c>
      <c r="AI239" s="32">
        <f>AVERAGE(N239:P239)/AVERAGE(Residenti!N239:P239)/0.365/AVERAGE('%serviti'!N239:P239)</f>
        <v>179.23226863924231</v>
      </c>
      <c r="AJ239" s="32">
        <f>AVERAGE(V239:X239)/AVERAGE(Residenti!V239:X239)/0.365/AVERAGE('%serviti'!V239:X239)</f>
        <v>225.88602600968159</v>
      </c>
      <c r="AK239" s="35">
        <f>AVERAGE(AC239)/AVERAGE(Residenti!AC239)/0.365/AVERAGE('%serviti'!AC239)</f>
        <v>244.0114493191027</v>
      </c>
    </row>
    <row r="240" spans="1:37" x14ac:dyDescent="0.2">
      <c r="A240" s="2" t="s">
        <v>200</v>
      </c>
      <c r="B240" s="2" t="str">
        <f>LEFT(C240,2)</f>
        <v>37</v>
      </c>
      <c r="C240" s="2">
        <v>37046</v>
      </c>
      <c r="D240" s="2" t="s">
        <v>246</v>
      </c>
      <c r="E240" s="14">
        <v>1028.9690000000001</v>
      </c>
      <c r="F240" s="14">
        <v>1024.9590000000001</v>
      </c>
      <c r="G240" s="14">
        <v>983.23099999999999</v>
      </c>
      <c r="H240" s="14">
        <v>1036.1869999999999</v>
      </c>
      <c r="I240" s="14">
        <v>1082.5730000000001</v>
      </c>
      <c r="J240" s="14">
        <v>1099.1719341905066</v>
      </c>
      <c r="K240" s="14">
        <v>1136.3691510705953</v>
      </c>
      <c r="L240" s="14">
        <v>1273.1776711105042</v>
      </c>
      <c r="M240" s="14">
        <v>1208.3488180371019</v>
      </c>
      <c r="N240" s="14">
        <v>1173.9830695891267</v>
      </c>
      <c r="O240" s="14">
        <v>1198.0928979351081</v>
      </c>
      <c r="P240" s="14">
        <v>1128.149813741064</v>
      </c>
      <c r="Q240" s="14">
        <v>1129.5145869789301</v>
      </c>
      <c r="R240" s="14">
        <v>1062.6692036532231</v>
      </c>
      <c r="S240" s="14">
        <v>1064.2159999999999</v>
      </c>
      <c r="T240" s="14">
        <v>1024.625</v>
      </c>
      <c r="U240" s="14">
        <v>1066.0299244884359</v>
      </c>
      <c r="V240" s="14">
        <v>1088.9695005769302</v>
      </c>
      <c r="W240" s="14">
        <v>1138.7429683896253</v>
      </c>
      <c r="X240" s="14">
        <v>1052.7714249448738</v>
      </c>
      <c r="Y240" s="15">
        <v>1086.12094294554</v>
      </c>
      <c r="Z240" s="15">
        <v>1085.4297416594929</v>
      </c>
      <c r="AA240" s="15">
        <v>1100.9988546212658</v>
      </c>
      <c r="AB240" s="15">
        <v>1125.6959074974511</v>
      </c>
      <c r="AC240" s="15">
        <v>1153.2219789643605</v>
      </c>
      <c r="AD240" s="32">
        <f>AVERAGE(E240:G240)/AVERAGE('Presenti equivalenti serviti'!E240:G240)/0.365</f>
        <v>272.19006924140962</v>
      </c>
      <c r="AE240" s="32">
        <f>AVERAGE(N240:P240)/AVERAGE('Presenti equivalenti serviti'!N240:P240)/0.365</f>
        <v>256.24181528467636</v>
      </c>
      <c r="AF240" s="32">
        <f>AVERAGE(V240:X240)/AVERAGE('Presenti equivalenti serviti'!V240:X240)/0.365</f>
        <v>217.98278855575964</v>
      </c>
      <c r="AG240" s="35">
        <f>AC240/'Presenti equivalenti serviti'!AC240/0.365</f>
        <v>198.35682096338772</v>
      </c>
      <c r="AH240" s="32">
        <f>AVERAGE(I240:K240)/AVERAGE(Residenti!E240:G240)/0.365/AVERAGE('%serviti'!E240:G240)</f>
        <v>299.53409746549914</v>
      </c>
      <c r="AI240" s="32">
        <f>AVERAGE(N240:P240)/AVERAGE(Residenti!N240:P240)/0.365/AVERAGE('%serviti'!N240:P240)</f>
        <v>257.64294472305113</v>
      </c>
      <c r="AJ240" s="32">
        <f>AVERAGE(V240:X240)/AVERAGE(Residenti!V240:X240)/0.365/AVERAGE('%serviti'!V240:X240)</f>
        <v>219.04560003491605</v>
      </c>
      <c r="AK240" s="35">
        <f>AVERAGE(AC240)/AVERAGE(Residenti!AC240)/0.365/AVERAGE('%serviti'!AC240)</f>
        <v>199.16492116044657</v>
      </c>
    </row>
    <row r="241" spans="1:37" x14ac:dyDescent="0.2">
      <c r="A241" s="2" t="s">
        <v>200</v>
      </c>
      <c r="B241" s="2" t="str">
        <f>LEFT(C241,2)</f>
        <v>37</v>
      </c>
      <c r="C241" s="2">
        <v>37047</v>
      </c>
      <c r="D241" s="2" t="s">
        <v>247</v>
      </c>
      <c r="E241" s="14">
        <v>1496.17</v>
      </c>
      <c r="F241" s="14">
        <v>1670.9480000000001</v>
      </c>
      <c r="G241" s="14">
        <v>1730.1130000000001</v>
      </c>
      <c r="H241" s="14">
        <v>1549.6030000000001</v>
      </c>
      <c r="I241" s="14">
        <v>1655.279</v>
      </c>
      <c r="J241" s="14">
        <v>1635.6450276331823</v>
      </c>
      <c r="K241" s="14">
        <v>1613.0262741996776</v>
      </c>
      <c r="L241" s="14">
        <v>2043.5948570003236</v>
      </c>
      <c r="M241" s="14">
        <v>1573.627762539815</v>
      </c>
      <c r="N241" s="14">
        <v>1530.0302724326032</v>
      </c>
      <c r="O241" s="14">
        <v>1453.2664558310289</v>
      </c>
      <c r="P241" s="14">
        <v>1387.0670289368322</v>
      </c>
      <c r="Q241" s="14">
        <v>1335.3999962454195</v>
      </c>
      <c r="R241" s="14">
        <v>1369.4214764453206</v>
      </c>
      <c r="S241" s="14">
        <v>1299.825</v>
      </c>
      <c r="T241" s="14">
        <v>1211.482</v>
      </c>
      <c r="U241" s="14">
        <v>1238.7792581319034</v>
      </c>
      <c r="V241" s="14">
        <v>1210.5290953261563</v>
      </c>
      <c r="W241" s="14">
        <v>1267.0451712595691</v>
      </c>
      <c r="X241" s="14">
        <v>1223.8384292145624</v>
      </c>
      <c r="Y241" s="15">
        <v>1225.5919080273598</v>
      </c>
      <c r="Z241" s="15">
        <v>1227.4440187336663</v>
      </c>
      <c r="AA241" s="15">
        <v>1213.1674598984957</v>
      </c>
      <c r="AB241" s="15">
        <v>1209.501649320717</v>
      </c>
      <c r="AC241" s="15">
        <v>1211.6560630679289</v>
      </c>
      <c r="AD241" s="32">
        <f>AVERAGE(E241:G241)/AVERAGE('Presenti equivalenti serviti'!E241:G241)/0.365</f>
        <v>276.94895571991322</v>
      </c>
      <c r="AE241" s="32">
        <f>AVERAGE(N241:P241)/AVERAGE('Presenti equivalenti serviti'!N241:P241)/0.365</f>
        <v>232.01002007540754</v>
      </c>
      <c r="AF241" s="32">
        <f>AVERAGE(V241:X241)/AVERAGE('Presenti equivalenti serviti'!V241:X241)/0.365</f>
        <v>192.73444924153145</v>
      </c>
      <c r="AG241" s="35">
        <f>AC241/'Presenti equivalenti serviti'!AC241/0.365</f>
        <v>179.93824740544261</v>
      </c>
      <c r="AH241" s="32">
        <f>AVERAGE(I241:K241)/AVERAGE(Residenti!E241:G241)/0.365/AVERAGE('%serviti'!E241:G241)</f>
        <v>280.52403003071851</v>
      </c>
      <c r="AI241" s="32">
        <f>AVERAGE(N241:P241)/AVERAGE(Residenti!N241:P241)/0.365/AVERAGE('%serviti'!N241:P241)</f>
        <v>234.23398344235511</v>
      </c>
      <c r="AJ241" s="32">
        <f>AVERAGE(V241:X241)/AVERAGE(Residenti!V241:X241)/0.365/AVERAGE('%serviti'!V241:X241)</f>
        <v>194.14547435957212</v>
      </c>
      <c r="AK241" s="35">
        <f>AVERAGE(AC241)/AVERAGE(Residenti!AC241)/0.365/AVERAGE('%serviti'!AC241)</f>
        <v>181.46981814086175</v>
      </c>
    </row>
    <row r="242" spans="1:37" x14ac:dyDescent="0.2">
      <c r="A242" s="2" t="s">
        <v>200</v>
      </c>
      <c r="B242" s="2" t="str">
        <f>LEFT(C242,2)</f>
        <v>37</v>
      </c>
      <c r="C242" s="2">
        <v>37048</v>
      </c>
      <c r="D242" s="2" t="s">
        <v>248</v>
      </c>
      <c r="E242" s="14">
        <v>475.06</v>
      </c>
      <c r="F242" s="14">
        <v>520.99</v>
      </c>
      <c r="G242" s="14">
        <v>498.12200000000001</v>
      </c>
      <c r="H242" s="14">
        <v>485.08100000000002</v>
      </c>
      <c r="I242" s="14">
        <v>496.48500000000001</v>
      </c>
      <c r="J242" s="14">
        <v>483.83943341927107</v>
      </c>
      <c r="K242" s="14">
        <v>491.78074592255632</v>
      </c>
      <c r="L242" s="14">
        <v>587.59401137207283</v>
      </c>
      <c r="M242" s="14">
        <v>509.53465245702205</v>
      </c>
      <c r="N242" s="14">
        <v>529.49201781021975</v>
      </c>
      <c r="O242" s="14">
        <v>512.08882185340747</v>
      </c>
      <c r="P242" s="14">
        <v>493.55602521397361</v>
      </c>
      <c r="Q242" s="14">
        <v>454.59343611434974</v>
      </c>
      <c r="R242" s="14">
        <v>454.06901654241267</v>
      </c>
      <c r="S242" s="14">
        <v>446.25599999999997</v>
      </c>
      <c r="T242" s="14">
        <v>452.95699999999999</v>
      </c>
      <c r="U242" s="14">
        <v>425.36760903625122</v>
      </c>
      <c r="V242" s="14">
        <v>423.98127064052431</v>
      </c>
      <c r="W242" s="14">
        <v>433.11598848459909</v>
      </c>
      <c r="X242" s="14">
        <v>427.36885916503331</v>
      </c>
      <c r="Y242" s="15">
        <v>433.890964</v>
      </c>
      <c r="Z242" s="15">
        <v>432.28515009246729</v>
      </c>
      <c r="AA242" s="15">
        <v>428.66843623695547</v>
      </c>
      <c r="AB242" s="15">
        <v>427.89690893187048</v>
      </c>
      <c r="AC242" s="15">
        <v>425.74650741151987</v>
      </c>
      <c r="AD242" s="32">
        <f>AVERAGE(E242:G242)/AVERAGE('Presenti equivalenti serviti'!E242:G242)/0.365</f>
        <v>202.65535446667405</v>
      </c>
      <c r="AE242" s="32">
        <f>AVERAGE(N242:P242)/AVERAGE('Presenti equivalenti serviti'!N242:P242)/0.365</f>
        <v>197.96502267823601</v>
      </c>
      <c r="AF242" s="32">
        <f>AVERAGE(V242:X242)/AVERAGE('Presenti equivalenti serviti'!V242:X242)/0.365</f>
        <v>163.92148765219957</v>
      </c>
      <c r="AG242" s="35">
        <f>AC242/'Presenti equivalenti serviti'!AC242/0.365</f>
        <v>156.69367654689484</v>
      </c>
      <c r="AH242" s="32">
        <f>AVERAGE(I242:K242)/AVERAGE(Residenti!E242:G242)/0.365/AVERAGE('%serviti'!E242:G242)</f>
        <v>202.89607487061812</v>
      </c>
      <c r="AI242" s="32">
        <f>AVERAGE(N242:P242)/AVERAGE(Residenti!N242:P242)/0.365/AVERAGE('%serviti'!N242:P242)</f>
        <v>200.7893985098662</v>
      </c>
      <c r="AJ242" s="32">
        <f>AVERAGE(V242:X242)/AVERAGE(Residenti!V242:X242)/0.365/AVERAGE('%serviti'!V242:X242)</f>
        <v>166.36386890067939</v>
      </c>
      <c r="AK242" s="35">
        <f>AVERAGE(AC242)/AVERAGE(Residenti!AC242)/0.365/AVERAGE('%serviti'!AC242)</f>
        <v>158.8509167024439</v>
      </c>
    </row>
    <row r="243" spans="1:37" x14ac:dyDescent="0.2">
      <c r="A243" s="2"/>
      <c r="B243" s="2"/>
      <c r="C243" s="2">
        <v>37049</v>
      </c>
      <c r="D243" s="3" t="s">
        <v>249</v>
      </c>
      <c r="E243" s="14">
        <v>408.20100000000002</v>
      </c>
      <c r="F243" s="14">
        <v>429.03399999999999</v>
      </c>
      <c r="G243" s="14">
        <v>448.30599999999998</v>
      </c>
      <c r="H243" s="14">
        <v>426.12700000000001</v>
      </c>
      <c r="I243" s="14">
        <v>417.11500000000001</v>
      </c>
      <c r="J243" s="14">
        <v>469.59511014536287</v>
      </c>
      <c r="K243" s="14">
        <v>422.12137706240696</v>
      </c>
      <c r="L243" s="14">
        <v>442.94291538947948</v>
      </c>
      <c r="M243" s="14">
        <v>427.97309382128157</v>
      </c>
      <c r="N243" s="14">
        <v>410.65046458380914</v>
      </c>
      <c r="O243" s="14">
        <v>397.13812801524426</v>
      </c>
      <c r="P243" s="14">
        <v>412.08822956110811</v>
      </c>
      <c r="Q243" s="14">
        <v>386.33582244151131</v>
      </c>
      <c r="R243" s="14">
        <v>368.58043339325366</v>
      </c>
      <c r="S243" s="14">
        <v>359.55799999999999</v>
      </c>
      <c r="T243" s="14">
        <v>354.065</v>
      </c>
      <c r="U243" s="14">
        <v>337.63779159102728</v>
      </c>
      <c r="V243" s="14">
        <v>332.66839494542762</v>
      </c>
      <c r="W243" s="14">
        <v>319.35728383630271</v>
      </c>
      <c r="X243" s="14">
        <v>275.11582747945209</v>
      </c>
      <c r="Y243" s="15">
        <v>292.907016</v>
      </c>
      <c r="Z243" s="15">
        <v>290.78288588622922</v>
      </c>
      <c r="AA243" s="15">
        <v>282.56750570522303</v>
      </c>
      <c r="AB243" s="15">
        <v>277.22152664374482</v>
      </c>
      <c r="AC243" s="15">
        <v>271.26938756908856</v>
      </c>
      <c r="AD243" s="32">
        <f>AVERAGE(E243:G243)/AVERAGE('Presenti equivalenti serviti'!E243:G243)/0.365</f>
        <v>225.2490178484282</v>
      </c>
      <c r="AE243" s="32">
        <f>AVERAGE(N243:P243)/AVERAGE('Presenti equivalenti serviti'!N243:P243)/0.365</f>
        <v>215.91386992489129</v>
      </c>
      <c r="AF243" s="32">
        <f>AVERAGE(V243:X243)/AVERAGE('Presenti equivalenti serviti'!V243:X243)/0.365</f>
        <v>168.55982790565699</v>
      </c>
      <c r="AG243" s="35">
        <f>AC243/'Presenti equivalenti serviti'!AC243/0.365</f>
        <v>151.33125333026896</v>
      </c>
      <c r="AH243" s="32">
        <f>AVERAGE(I243:K243)/AVERAGE(Residenti!E243:G243)/0.365/AVERAGE('%serviti'!E243:G243)</f>
        <v>251.80306313258211</v>
      </c>
      <c r="AI243" s="32">
        <f>AVERAGE(N243:P243)/AVERAGE(Residenti!N243:P243)/0.365/AVERAGE('%serviti'!N243:P243)</f>
        <v>233.65922477248915</v>
      </c>
      <c r="AJ243" s="32">
        <f>AVERAGE(V243:X243)/AVERAGE(Residenti!V243:X243)/0.365/AVERAGE('%serviti'!V243:X243)</f>
        <v>179.21591754061913</v>
      </c>
      <c r="AK243" s="35">
        <f>AVERAGE(AC243)/AVERAGE(Residenti!AC243)/0.365/AVERAGE('%serviti'!AC243)</f>
        <v>161.18663933009066</v>
      </c>
    </row>
    <row r="244" spans="1:37" x14ac:dyDescent="0.2">
      <c r="A244" s="2" t="s">
        <v>200</v>
      </c>
      <c r="B244" s="2" t="str">
        <f t="shared" ref="B244:B251" si="14">LEFT(C244,2)</f>
        <v>37</v>
      </c>
      <c r="C244" s="2">
        <v>37050</v>
      </c>
      <c r="D244" s="2" t="s">
        <v>250</v>
      </c>
      <c r="E244" s="14">
        <v>449.58699999999999</v>
      </c>
      <c r="F244" s="14">
        <v>460.51600000000002</v>
      </c>
      <c r="G244" s="14">
        <v>492.44200000000001</v>
      </c>
      <c r="H244" s="14">
        <v>482.98500000000001</v>
      </c>
      <c r="I244" s="14">
        <v>554.61500000000001</v>
      </c>
      <c r="J244" s="14">
        <v>555.97896106479345</v>
      </c>
      <c r="K244" s="14">
        <v>545.99395638441968</v>
      </c>
      <c r="L244" s="14">
        <v>556.56626135932299</v>
      </c>
      <c r="M244" s="14">
        <v>617.3007351911159</v>
      </c>
      <c r="N244" s="14">
        <v>611.64590270563929</v>
      </c>
      <c r="O244" s="14">
        <v>828.76632897256638</v>
      </c>
      <c r="P244" s="14">
        <v>589.2249904137916</v>
      </c>
      <c r="Q244" s="14">
        <v>654.27584462740072</v>
      </c>
      <c r="R244" s="14">
        <v>663.10351690604659</v>
      </c>
      <c r="S244" s="14">
        <v>580.02099999999996</v>
      </c>
      <c r="T244" s="14">
        <v>615.58100000000002</v>
      </c>
      <c r="U244" s="14">
        <v>602.71053851585373</v>
      </c>
      <c r="V244" s="14">
        <v>612.43274425598315</v>
      </c>
      <c r="W244" s="14">
        <v>604.04264655399606</v>
      </c>
      <c r="X244" s="14">
        <v>631.97789183665225</v>
      </c>
      <c r="Y244" s="15">
        <v>595.93608800000004</v>
      </c>
      <c r="Z244" s="15">
        <v>607.98536014898968</v>
      </c>
      <c r="AA244" s="15">
        <v>604.65194047395551</v>
      </c>
      <c r="AB244" s="15">
        <v>605.22876420974876</v>
      </c>
      <c r="AC244" s="15">
        <v>609.31174896723235</v>
      </c>
      <c r="AD244" s="32">
        <f>AVERAGE(E244:G244)/AVERAGE('Presenti equivalenti serviti'!E244:G244)/0.365</f>
        <v>214.73778288554152</v>
      </c>
      <c r="AE244" s="32">
        <f>AVERAGE(N244:P244)/AVERAGE('Presenti equivalenti serviti'!N244:P244)/0.365</f>
        <v>225.23349476128035</v>
      </c>
      <c r="AF244" s="32">
        <f>AVERAGE(V244:X244)/AVERAGE('Presenti equivalenti serviti'!V244:X244)/0.365</f>
        <v>201.0767221442056</v>
      </c>
      <c r="AG244" s="35">
        <f>AC244/'Presenti equivalenti serviti'!AC244/0.365</f>
        <v>188.22891716667289</v>
      </c>
      <c r="AH244" s="32">
        <f>AVERAGE(I244:K244)/AVERAGE(Residenti!E244:G244)/0.365/AVERAGE('%serviti'!E244:G244)</f>
        <v>253.79114407556671</v>
      </c>
      <c r="AI244" s="32">
        <f>AVERAGE(N244:P244)/AVERAGE(Residenti!N244:P244)/0.365/AVERAGE('%serviti'!N244:P244)</f>
        <v>225.31826370950975</v>
      </c>
      <c r="AJ244" s="32">
        <f>AVERAGE(V244:X244)/AVERAGE(Residenti!V244:X244)/0.365/AVERAGE('%serviti'!V244:X244)</f>
        <v>201.15090119643298</v>
      </c>
      <c r="AK244" s="35">
        <f>AVERAGE(AC244)/AVERAGE(Residenti!AC244)/0.365/AVERAGE('%serviti'!AC244)</f>
        <v>188.3400360203542</v>
      </c>
    </row>
    <row r="245" spans="1:37" x14ac:dyDescent="0.2">
      <c r="A245" s="2" t="s">
        <v>200</v>
      </c>
      <c r="B245" s="2" t="str">
        <f t="shared" si="14"/>
        <v>37</v>
      </c>
      <c r="C245" s="2">
        <v>37051</v>
      </c>
      <c r="D245" s="2" t="s">
        <v>251</v>
      </c>
      <c r="E245" s="14">
        <v>308.00299999999999</v>
      </c>
      <c r="F245" s="14">
        <v>316.64299999999997</v>
      </c>
      <c r="G245" s="14">
        <v>318.79899999999998</v>
      </c>
      <c r="H245" s="14">
        <v>326.94200000000001</v>
      </c>
      <c r="I245" s="14">
        <v>355.41699999999997</v>
      </c>
      <c r="J245" s="14">
        <v>351.03477509302729</v>
      </c>
      <c r="K245" s="14">
        <v>355.5058173347287</v>
      </c>
      <c r="L245" s="14">
        <v>361.43690283320484</v>
      </c>
      <c r="M245" s="14">
        <v>344.12066582627011</v>
      </c>
      <c r="N245" s="14">
        <v>339.62680280750595</v>
      </c>
      <c r="O245" s="14">
        <v>327.18635733741041</v>
      </c>
      <c r="P245" s="14">
        <v>313.75037743765239</v>
      </c>
      <c r="Q245" s="14">
        <v>316.89284364111802</v>
      </c>
      <c r="R245" s="14">
        <v>330.69241912351868</v>
      </c>
      <c r="S245" s="14">
        <v>310.12</v>
      </c>
      <c r="T245" s="14">
        <v>280.44499999999999</v>
      </c>
      <c r="U245" s="14">
        <v>288.78229847505389</v>
      </c>
      <c r="V245" s="14">
        <v>271.7670071057031</v>
      </c>
      <c r="W245" s="14">
        <v>292.99587281936198</v>
      </c>
      <c r="X245" s="14">
        <v>253.86679817808221</v>
      </c>
      <c r="Y245" s="15">
        <v>261.41090399999996</v>
      </c>
      <c r="Z245" s="15">
        <v>266.52070190846143</v>
      </c>
      <c r="AA245" s="15">
        <v>257.78307991503101</v>
      </c>
      <c r="AB245" s="15">
        <v>250.20455813987044</v>
      </c>
      <c r="AC245" s="15">
        <v>241.7975614090071</v>
      </c>
      <c r="AD245" s="32">
        <f>AVERAGE(E245:G245)/AVERAGE('Presenti equivalenti serviti'!E245:G245)/0.365</f>
        <v>184.2016781632135</v>
      </c>
      <c r="AE245" s="32">
        <f>AVERAGE(N245:P245)/AVERAGE('Presenti equivalenti serviti'!N245:P245)/0.365</f>
        <v>183.95408811674477</v>
      </c>
      <c r="AF245" s="32">
        <f>AVERAGE(V245:X245)/AVERAGE('Presenti equivalenti serviti'!V245:X245)/0.365</f>
        <v>163.74183388082312</v>
      </c>
      <c r="AG245" s="35">
        <f>AC245/'Presenti equivalenti serviti'!AC245/0.365</f>
        <v>164.25952577980425</v>
      </c>
      <c r="AH245" s="32">
        <f>AVERAGE(I245:K245)/AVERAGE(Residenti!E245:G245)/0.365/AVERAGE('%serviti'!E245:G245)</f>
        <v>231.53160486171825</v>
      </c>
      <c r="AI245" s="32">
        <f>AVERAGE(N245:P245)/AVERAGE(Residenti!N245:P245)/0.365/AVERAGE('%serviti'!N245:P245)</f>
        <v>208.08358156614636</v>
      </c>
      <c r="AJ245" s="32">
        <f>AVERAGE(V245:X245)/AVERAGE(Residenti!V245:X245)/0.365/AVERAGE('%serviti'!V245:X245)</f>
        <v>183.19055866127604</v>
      </c>
      <c r="AK245" s="35">
        <f>AVERAGE(AC245)/AVERAGE(Residenti!AC245)/0.365/AVERAGE('%serviti'!AC245)</f>
        <v>189.85401408814653</v>
      </c>
    </row>
    <row r="246" spans="1:37" x14ac:dyDescent="0.2">
      <c r="A246" s="2" t="s">
        <v>200</v>
      </c>
      <c r="B246" s="2" t="str">
        <f t="shared" si="14"/>
        <v>37</v>
      </c>
      <c r="C246" s="2">
        <v>37052</v>
      </c>
      <c r="D246" s="2" t="s">
        <v>252</v>
      </c>
      <c r="E246" s="14">
        <v>434.88600000000002</v>
      </c>
      <c r="F246" s="14">
        <v>436.66899999999998</v>
      </c>
      <c r="G246" s="14">
        <v>455.94499999999999</v>
      </c>
      <c r="H246" s="14">
        <v>444.55500000000001</v>
      </c>
      <c r="I246" s="14">
        <v>469.21699999999998</v>
      </c>
      <c r="J246" s="14">
        <v>492.14820031652056</v>
      </c>
      <c r="K246" s="14">
        <v>511.67999143429915</v>
      </c>
      <c r="L246" s="14">
        <v>528.25935807703831</v>
      </c>
      <c r="M246" s="14">
        <v>543.57604332579001</v>
      </c>
      <c r="N246" s="14">
        <v>533.16030730149294</v>
      </c>
      <c r="O246" s="14">
        <v>525.95931258444671</v>
      </c>
      <c r="P246" s="14">
        <v>525.52699259616782</v>
      </c>
      <c r="Q246" s="14">
        <v>557.2350430164912</v>
      </c>
      <c r="R246" s="14">
        <v>547.45815610373484</v>
      </c>
      <c r="S246" s="14">
        <v>534.63499999999999</v>
      </c>
      <c r="T246" s="14">
        <v>544.69200000000001</v>
      </c>
      <c r="U246" s="14">
        <v>509.24162775294246</v>
      </c>
      <c r="V246" s="14">
        <v>519.26969246859221</v>
      </c>
      <c r="W246" s="14">
        <v>542.01714737162831</v>
      </c>
      <c r="X246" s="14">
        <v>546.21128920547949</v>
      </c>
      <c r="Y246" s="15">
        <v>537.20769599999994</v>
      </c>
      <c r="Z246" s="15">
        <v>554.18853418059234</v>
      </c>
      <c r="AA246" s="15">
        <v>578.52398110140484</v>
      </c>
      <c r="AB246" s="15">
        <v>604.48361776483046</v>
      </c>
      <c r="AC246" s="15">
        <v>626.45187856392397</v>
      </c>
      <c r="AD246" s="32">
        <f>AVERAGE(E246:G246)/AVERAGE('Presenti equivalenti serviti'!E246:G246)/0.365</f>
        <v>199.78085207813675</v>
      </c>
      <c r="AE246" s="32">
        <f>AVERAGE(N246:P246)/AVERAGE('Presenti equivalenti serviti'!N246:P246)/0.365</f>
        <v>178.97872030551028</v>
      </c>
      <c r="AF246" s="32">
        <f>AVERAGE(V246:X246)/AVERAGE('Presenti equivalenti serviti'!V246:X246)/0.365</f>
        <v>168.19149121941325</v>
      </c>
      <c r="AG246" s="35">
        <f>AC246/'Presenti equivalenti serviti'!AC246/0.365</f>
        <v>158.82478497810931</v>
      </c>
      <c r="AH246" s="32">
        <f>AVERAGE(I246:K246)/AVERAGE(Residenti!E246:G246)/0.365/AVERAGE('%serviti'!E246:G246)</f>
        <v>221.70615510336606</v>
      </c>
      <c r="AI246" s="32">
        <f>AVERAGE(N246:P246)/AVERAGE(Residenti!N246:P246)/0.365/AVERAGE('%serviti'!N246:P246)</f>
        <v>178.98964668060151</v>
      </c>
      <c r="AJ246" s="32">
        <f>AVERAGE(V246:X246)/AVERAGE(Residenti!V246:X246)/0.365/AVERAGE('%serviti'!V246:X246)</f>
        <v>168.30662529487282</v>
      </c>
      <c r="AK246" s="35">
        <f>AVERAGE(AC246)/AVERAGE(Residenti!AC246)/0.365/AVERAGE('%serviti'!AC246)</f>
        <v>159.11081391332917</v>
      </c>
    </row>
    <row r="247" spans="1:37" x14ac:dyDescent="0.2">
      <c r="A247" s="2" t="s">
        <v>200</v>
      </c>
      <c r="B247" s="2" t="str">
        <f t="shared" si="14"/>
        <v>37</v>
      </c>
      <c r="C247" s="2">
        <v>37053</v>
      </c>
      <c r="D247" s="2" t="s">
        <v>253</v>
      </c>
      <c r="E247" s="14">
        <v>1709.604</v>
      </c>
      <c r="F247" s="14">
        <v>1782.5340000000001</v>
      </c>
      <c r="G247" s="14">
        <v>1775.673</v>
      </c>
      <c r="H247" s="14">
        <v>1803.068</v>
      </c>
      <c r="I247" s="14">
        <v>1888.6690000000001</v>
      </c>
      <c r="J247" s="14">
        <v>1865.8504962507759</v>
      </c>
      <c r="K247" s="14">
        <v>1866.6965416060466</v>
      </c>
      <c r="L247" s="14">
        <v>2011.587819508941</v>
      </c>
      <c r="M247" s="14">
        <v>1875.5017968485047</v>
      </c>
      <c r="N247" s="14">
        <v>1880.322212717273</v>
      </c>
      <c r="O247" s="14">
        <v>1931.97626432429</v>
      </c>
      <c r="P247" s="14">
        <v>1898.427311124241</v>
      </c>
      <c r="Q247" s="14">
        <v>1887.4534028716278</v>
      </c>
      <c r="R247" s="14">
        <v>1900.1261994279594</v>
      </c>
      <c r="S247" s="14">
        <v>1842.5</v>
      </c>
      <c r="T247" s="14">
        <v>1790.1220000000001</v>
      </c>
      <c r="U247" s="14">
        <v>1809.3499175611676</v>
      </c>
      <c r="V247" s="14">
        <v>1800.935351134633</v>
      </c>
      <c r="W247" s="14">
        <v>1857.0185071676594</v>
      </c>
      <c r="X247" s="14">
        <v>1790.3660629999999</v>
      </c>
      <c r="Y247" s="15">
        <v>1808.0377669999996</v>
      </c>
      <c r="Z247" s="15">
        <v>1807.3179060046955</v>
      </c>
      <c r="AA247" s="15">
        <v>1815.0131351733396</v>
      </c>
      <c r="AB247" s="15">
        <v>1830.1195391180454</v>
      </c>
      <c r="AC247" s="15">
        <v>1851.9205445084413</v>
      </c>
      <c r="AD247" s="32">
        <f>AVERAGE(E247:G247)/AVERAGE('Presenti equivalenti serviti'!E247:G247)/0.365</f>
        <v>202.13818826754942</v>
      </c>
      <c r="AE247" s="32">
        <f>AVERAGE(N247:P247)/AVERAGE('Presenti equivalenti serviti'!N247:P247)/0.365</f>
        <v>194.24170048828296</v>
      </c>
      <c r="AF247" s="32">
        <f>AVERAGE(V247:X247)/AVERAGE('Presenti equivalenti serviti'!V247:X247)/0.365</f>
        <v>176.4667490813631</v>
      </c>
      <c r="AG247" s="35">
        <f>AC247/'Presenti equivalenti serviti'!AC247/0.365</f>
        <v>169.08671127878577</v>
      </c>
      <c r="AH247" s="32">
        <f>AVERAGE(I247:K247)/AVERAGE(Residenti!E247:G247)/0.365/AVERAGE('%serviti'!E247:G247)</f>
        <v>216.70039857246707</v>
      </c>
      <c r="AI247" s="32">
        <f>AVERAGE(N247:P247)/AVERAGE(Residenti!N247:P247)/0.365/AVERAGE('%serviti'!N247:P247)</f>
        <v>195.15076069075965</v>
      </c>
      <c r="AJ247" s="32">
        <f>AVERAGE(V247:X247)/AVERAGE(Residenti!V247:X247)/0.365/AVERAGE('%serviti'!V247:X247)</f>
        <v>177.5164174673196</v>
      </c>
      <c r="AK247" s="35">
        <f>AVERAGE(AC247)/AVERAGE(Residenti!AC247)/0.365/AVERAGE('%serviti'!AC247)</f>
        <v>170.53566143028172</v>
      </c>
    </row>
    <row r="248" spans="1:37" x14ac:dyDescent="0.2">
      <c r="A248" s="2" t="s">
        <v>200</v>
      </c>
      <c r="B248" s="2" t="str">
        <f t="shared" si="14"/>
        <v>37</v>
      </c>
      <c r="C248" s="2">
        <v>37054</v>
      </c>
      <c r="D248" s="2" t="s">
        <v>254</v>
      </c>
      <c r="E248" s="14">
        <v>2268.2170000000001</v>
      </c>
      <c r="F248" s="14">
        <v>2396.0830000000001</v>
      </c>
      <c r="G248" s="14">
        <v>2392.357</v>
      </c>
      <c r="H248" s="14">
        <v>2418.8290000000002</v>
      </c>
      <c r="I248" s="14">
        <v>2575.02</v>
      </c>
      <c r="J248" s="14">
        <v>2470.538464716863</v>
      </c>
      <c r="K248" s="14">
        <v>2592.3346971322944</v>
      </c>
      <c r="L248" s="14">
        <v>2452.9669160795297</v>
      </c>
      <c r="M248" s="14">
        <v>2479.8461425181167</v>
      </c>
      <c r="N248" s="14">
        <v>2506.9692448804899</v>
      </c>
      <c r="O248" s="14">
        <v>2501.8122928879416</v>
      </c>
      <c r="P248" s="14">
        <v>2396.7686649775419</v>
      </c>
      <c r="Q248" s="14">
        <v>2399.9892605781188</v>
      </c>
      <c r="R248" s="14">
        <v>2415.1923054722447</v>
      </c>
      <c r="S248" s="14">
        <v>2287.261</v>
      </c>
      <c r="T248" s="14">
        <v>2166.0079999999998</v>
      </c>
      <c r="U248" s="14">
        <v>2195.2246859474999</v>
      </c>
      <c r="V248" s="14">
        <v>2232.0507110419626</v>
      </c>
      <c r="W248" s="14">
        <v>2341.3877715346662</v>
      </c>
      <c r="X248" s="14">
        <v>2271.1441161063121</v>
      </c>
      <c r="Y248" s="15">
        <v>2313.0861019999998</v>
      </c>
      <c r="Z248" s="15">
        <v>2313.8103520140785</v>
      </c>
      <c r="AA248" s="15">
        <v>2348.9422428072744</v>
      </c>
      <c r="AB248" s="15">
        <v>2397.0996611024248</v>
      </c>
      <c r="AC248" s="15">
        <v>2443.9402414203582</v>
      </c>
      <c r="AD248" s="32">
        <f>AVERAGE(E248:G248)/AVERAGE('Presenti equivalenti serviti'!E248:G248)/0.365</f>
        <v>222.18518829774101</v>
      </c>
      <c r="AE248" s="32">
        <f>AVERAGE(N248:P248)/AVERAGE('Presenti equivalenti serviti'!N248:P248)/0.365</f>
        <v>217.89353517340419</v>
      </c>
      <c r="AF248" s="32">
        <f>AVERAGE(V248:X248)/AVERAGE('Presenti equivalenti serviti'!V248:X248)/0.365</f>
        <v>191.60922151670252</v>
      </c>
      <c r="AG248" s="35">
        <f>AC248/'Presenti equivalenti serviti'!AC248/0.365</f>
        <v>180.58378488241564</v>
      </c>
      <c r="AH248" s="32">
        <f>AVERAGE(I248:K248)/AVERAGE(Residenti!E248:G248)/0.365/AVERAGE('%serviti'!E248:G248)</f>
        <v>241.2891177238742</v>
      </c>
      <c r="AI248" s="32">
        <f>AVERAGE(N248:P248)/AVERAGE(Residenti!N248:P248)/0.365/AVERAGE('%serviti'!N248:P248)</f>
        <v>218.90230903614224</v>
      </c>
      <c r="AJ248" s="32">
        <f>AVERAGE(V248:X248)/AVERAGE(Residenti!V248:X248)/0.365/AVERAGE('%serviti'!V248:X248)</f>
        <v>194.20624308338321</v>
      </c>
      <c r="AK248" s="35">
        <f>AVERAGE(AC248)/AVERAGE(Residenti!AC248)/0.365/AVERAGE('%serviti'!AC248)</f>
        <v>186.94145317775283</v>
      </c>
    </row>
    <row r="249" spans="1:37" x14ac:dyDescent="0.2">
      <c r="A249" s="2" t="s">
        <v>200</v>
      </c>
      <c r="B249" s="2" t="str">
        <f t="shared" si="14"/>
        <v>37</v>
      </c>
      <c r="C249" s="2">
        <v>37055</v>
      </c>
      <c r="D249" s="2" t="s">
        <v>255</v>
      </c>
      <c r="E249" s="14">
        <v>717.36099999999999</v>
      </c>
      <c r="F249" s="14">
        <v>751.09</v>
      </c>
      <c r="G249" s="14">
        <v>736.14700000000005</v>
      </c>
      <c r="H249" s="14">
        <v>741.24599999999998</v>
      </c>
      <c r="I249" s="14">
        <v>769.79600000000005</v>
      </c>
      <c r="J249" s="14">
        <v>774.01780414782775</v>
      </c>
      <c r="K249" s="14">
        <v>778.1152283405861</v>
      </c>
      <c r="L249" s="14">
        <v>749.32580936187412</v>
      </c>
      <c r="M249" s="14">
        <v>752.91973014594464</v>
      </c>
      <c r="N249" s="14">
        <v>744.2053246624472</v>
      </c>
      <c r="O249" s="14">
        <v>748.78340824563918</v>
      </c>
      <c r="P249" s="14">
        <v>711.58416629152384</v>
      </c>
      <c r="Q249" s="14">
        <v>752.01540429149384</v>
      </c>
      <c r="R249" s="14">
        <v>739.42285432691199</v>
      </c>
      <c r="S249" s="14">
        <v>718.93100000000004</v>
      </c>
      <c r="T249" s="14">
        <v>788.18799999999999</v>
      </c>
      <c r="U249" s="14">
        <v>740.78803550682812</v>
      </c>
      <c r="V249" s="14">
        <v>720.79925612365696</v>
      </c>
      <c r="W249" s="14">
        <v>762.03111583215627</v>
      </c>
      <c r="X249" s="14">
        <v>776.64954963154401</v>
      </c>
      <c r="Y249" s="15">
        <v>759.90616100000022</v>
      </c>
      <c r="Z249" s="15">
        <v>779.45484899549751</v>
      </c>
      <c r="AA249" s="15">
        <v>809.56773832916895</v>
      </c>
      <c r="AB249" s="15">
        <v>840.9296639114832</v>
      </c>
      <c r="AC249" s="15">
        <v>865.8774062332036</v>
      </c>
      <c r="AD249" s="32">
        <f>AVERAGE(E249:G249)/AVERAGE('Presenti equivalenti serviti'!E249:G249)/0.365</f>
        <v>205.56321696540095</v>
      </c>
      <c r="AE249" s="32">
        <f>AVERAGE(N249:P249)/AVERAGE('Presenti equivalenti serviti'!N249:P249)/0.365</f>
        <v>172.5772759430113</v>
      </c>
      <c r="AF249" s="32">
        <f>AVERAGE(V249:X249)/AVERAGE('Presenti equivalenti serviti'!V249:X249)/0.365</f>
        <v>165.73199299872411</v>
      </c>
      <c r="AG249" s="35">
        <f>AC249/'Presenti equivalenti serviti'!AC249/0.365</f>
        <v>160.36367800531625</v>
      </c>
      <c r="AH249" s="32">
        <f>AVERAGE(I249:K249)/AVERAGE(Residenti!E249:G249)/0.365/AVERAGE('%serviti'!E249:G249)</f>
        <v>218.57200404335921</v>
      </c>
      <c r="AI249" s="32">
        <f>AVERAGE(N249:P249)/AVERAGE(Residenti!N249:P249)/0.365/AVERAGE('%serviti'!N249:P249)</f>
        <v>173.72872313072173</v>
      </c>
      <c r="AJ249" s="32">
        <f>AVERAGE(V249:X249)/AVERAGE(Residenti!V249:X249)/0.365/AVERAGE('%serviti'!V249:X249)</f>
        <v>166.64557751598198</v>
      </c>
      <c r="AK249" s="35">
        <f>AVERAGE(AC249)/AVERAGE(Residenti!AC249)/0.365/AVERAGE('%serviti'!AC249)</f>
        <v>161.08478924886174</v>
      </c>
    </row>
    <row r="250" spans="1:37" x14ac:dyDescent="0.2">
      <c r="A250" s="2" t="s">
        <v>163</v>
      </c>
      <c r="B250" s="2" t="str">
        <f t="shared" si="14"/>
        <v>37</v>
      </c>
      <c r="C250" s="2">
        <v>37056</v>
      </c>
      <c r="D250" s="2" t="s">
        <v>256</v>
      </c>
      <c r="E250" s="14">
        <v>447.55210810810888</v>
      </c>
      <c r="F250" s="14">
        <v>454.6076756756753</v>
      </c>
      <c r="G250" s="14">
        <v>461.66324324324353</v>
      </c>
      <c r="H250" s="14">
        <v>458.39699999999999</v>
      </c>
      <c r="I250" s="14">
        <v>475.77437837837823</v>
      </c>
      <c r="J250" s="14">
        <v>487.23899999999998</v>
      </c>
      <c r="K250" s="14">
        <v>511.4</v>
      </c>
      <c r="L250" s="14">
        <v>492.22399999999999</v>
      </c>
      <c r="M250" s="14">
        <v>493.04300000000001</v>
      </c>
      <c r="N250" s="14">
        <v>518.25199999999995</v>
      </c>
      <c r="O250" s="14">
        <v>495.64400000000001</v>
      </c>
      <c r="P250" s="14">
        <v>530.83600000000001</v>
      </c>
      <c r="Q250" s="14">
        <v>530.02800000000002</v>
      </c>
      <c r="R250" s="14">
        <v>529.22</v>
      </c>
      <c r="S250" s="14">
        <v>563.30600000000004</v>
      </c>
      <c r="T250" s="14">
        <v>539.15300000000002</v>
      </c>
      <c r="U250" s="14">
        <v>537.78300000000002</v>
      </c>
      <c r="V250" s="14">
        <v>513.03599999999994</v>
      </c>
      <c r="W250" s="14">
        <v>534.26300000000003</v>
      </c>
      <c r="X250" s="14">
        <v>654.06899999999996</v>
      </c>
      <c r="Y250" s="15">
        <v>591.44600000000003</v>
      </c>
      <c r="Z250" s="15">
        <v>602.89945423765164</v>
      </c>
      <c r="AA250" s="15">
        <v>611.38393896644777</v>
      </c>
      <c r="AB250" s="15">
        <v>619.89259151794408</v>
      </c>
      <c r="AC250" s="15">
        <v>626.12779327909607</v>
      </c>
      <c r="AD250" s="32">
        <f>AVERAGE(E250:G250)/AVERAGE('Presenti equivalenti serviti'!E250:G250)/0.365</f>
        <v>218.93507054904103</v>
      </c>
      <c r="AE250" s="32">
        <f>AVERAGE(N250:P250)/AVERAGE('Presenti equivalenti serviti'!N250:P250)/0.365</f>
        <v>195.13703395499283</v>
      </c>
      <c r="AF250" s="32">
        <f>AVERAGE(V250:X250)/AVERAGE('Presenti equivalenti serviti'!V250:X250)/0.365</f>
        <v>213.08247681324335</v>
      </c>
      <c r="AG250" s="35">
        <f>AC250/'Presenti equivalenti serviti'!AC250/0.365</f>
        <v>220.19581511227935</v>
      </c>
      <c r="AH250" s="32">
        <f>AVERAGE(I250:K250)/AVERAGE(Residenti!E250:G250)/0.365/AVERAGE('%serviti'!E250:G250)</f>
        <v>236.79970745114281</v>
      </c>
      <c r="AI250" s="32">
        <f>AVERAGE(N250:P250)/AVERAGE(Residenti!N250:P250)/0.365/AVERAGE('%serviti'!N250:P250)</f>
        <v>195.19728021165906</v>
      </c>
      <c r="AJ250" s="32">
        <f>AVERAGE(V250:X250)/AVERAGE(Residenti!V250:X250)/0.365/AVERAGE('%serviti'!V250:X250)</f>
        <v>213.22423690658675</v>
      </c>
      <c r="AK250" s="35">
        <f>AVERAGE(AC250)/AVERAGE(Residenti!AC250)/0.365/AVERAGE('%serviti'!AC250)</f>
        <v>220.47935330595297</v>
      </c>
    </row>
    <row r="251" spans="1:37" x14ac:dyDescent="0.2">
      <c r="A251" s="2" t="s">
        <v>200</v>
      </c>
      <c r="B251" s="2" t="str">
        <f t="shared" si="14"/>
        <v>37</v>
      </c>
      <c r="C251" s="2">
        <v>37057</v>
      </c>
      <c r="D251" s="2" t="s">
        <v>257</v>
      </c>
      <c r="E251" s="14">
        <v>1179.059</v>
      </c>
      <c r="F251" s="14">
        <v>1290.72</v>
      </c>
      <c r="G251" s="14">
        <v>1325.7629999999999</v>
      </c>
      <c r="H251" s="14">
        <v>1323.17</v>
      </c>
      <c r="I251" s="14">
        <v>1431.5150000000001</v>
      </c>
      <c r="J251" s="14">
        <v>1427.4249003159352</v>
      </c>
      <c r="K251" s="14">
        <v>1356.8492916962691</v>
      </c>
      <c r="L251" s="14">
        <v>1427.3384369859816</v>
      </c>
      <c r="M251" s="14">
        <v>1301.0768928001719</v>
      </c>
      <c r="N251" s="14">
        <v>1275.7675363134592</v>
      </c>
      <c r="O251" s="14">
        <v>1254.4823621578601</v>
      </c>
      <c r="P251" s="14">
        <v>1182.4434207694937</v>
      </c>
      <c r="Q251" s="14">
        <v>1204.0485399099928</v>
      </c>
      <c r="R251" s="14">
        <v>1195.6337649443917</v>
      </c>
      <c r="S251" s="14">
        <v>1117.1510000000001</v>
      </c>
      <c r="T251" s="14">
        <v>1052.0519999999999</v>
      </c>
      <c r="U251" s="14">
        <v>1090.6276528735059</v>
      </c>
      <c r="V251" s="14">
        <v>1109.0590739411489</v>
      </c>
      <c r="W251" s="14">
        <v>1109.4380573948943</v>
      </c>
      <c r="X251" s="14">
        <v>1033.5506005051629</v>
      </c>
      <c r="Y251" s="15">
        <v>1051.5643939999998</v>
      </c>
      <c r="Z251" s="15">
        <v>1055.6535132936185</v>
      </c>
      <c r="AA251" s="15">
        <v>1047.9253594648685</v>
      </c>
      <c r="AB251" s="15">
        <v>1047.9039440027836</v>
      </c>
      <c r="AC251" s="15">
        <v>1052.7430689860203</v>
      </c>
      <c r="AD251" s="32">
        <f>AVERAGE(E251:G251)/AVERAGE('Presenti equivalenti serviti'!E251:G251)/0.365</f>
        <v>256.45549554033477</v>
      </c>
      <c r="AE251" s="32">
        <f>AVERAGE(N251:P251)/AVERAGE('Presenti equivalenti serviti'!N251:P251)/0.365</f>
        <v>232.64898407728089</v>
      </c>
      <c r="AF251" s="32">
        <f>AVERAGE(V251:X251)/AVERAGE('Presenti equivalenti serviti'!V251:X251)/0.365</f>
        <v>199.88164699173845</v>
      </c>
      <c r="AG251" s="35">
        <f>AC251/'Presenti equivalenti serviti'!AC251/0.365</f>
        <v>185.51868883404509</v>
      </c>
      <c r="AH251" s="32">
        <f>AVERAGE(I251:K251)/AVERAGE(Residenti!E251:G251)/0.365/AVERAGE('%serviti'!E251:G251)</f>
        <v>288.3967111767563</v>
      </c>
      <c r="AI251" s="32">
        <f>AVERAGE(N251:P251)/AVERAGE(Residenti!N251:P251)/0.365/AVERAGE('%serviti'!N251:P251)</f>
        <v>235.41235440038753</v>
      </c>
      <c r="AJ251" s="32">
        <f>AVERAGE(V251:X251)/AVERAGE(Residenti!V251:X251)/0.365/AVERAGE('%serviti'!V251:X251)</f>
        <v>201.75165239774009</v>
      </c>
      <c r="AK251" s="35">
        <f>AVERAGE(AC251)/AVERAGE(Residenti!AC251)/0.365/AVERAGE('%serviti'!AC251)</f>
        <v>187.3678580248621</v>
      </c>
    </row>
    <row r="252" spans="1:37" x14ac:dyDescent="0.2">
      <c r="A252" s="2"/>
      <c r="B252" s="2"/>
      <c r="C252" s="2">
        <v>37058</v>
      </c>
      <c r="D252" s="3" t="s">
        <v>258</v>
      </c>
      <c r="E252" s="14">
        <v>196.68600000000001</v>
      </c>
      <c r="F252" s="14">
        <v>199.089</v>
      </c>
      <c r="G252" s="14">
        <v>212.05500000000001</v>
      </c>
      <c r="H252" s="14">
        <v>207.95599999999999</v>
      </c>
      <c r="I252" s="14">
        <v>231.316</v>
      </c>
      <c r="J252" s="14">
        <v>212.77122655438831</v>
      </c>
      <c r="K252" s="14">
        <v>233.74027290067619</v>
      </c>
      <c r="L252" s="14">
        <v>254.00957886422384</v>
      </c>
      <c r="M252" s="14">
        <v>217.12174607042064</v>
      </c>
      <c r="N252" s="14">
        <v>227.01109077510409</v>
      </c>
      <c r="O252" s="14">
        <v>217.84935292773491</v>
      </c>
      <c r="P252" s="14">
        <v>202.52732997422802</v>
      </c>
      <c r="Q252" s="14">
        <v>182.4942271319903</v>
      </c>
      <c r="R252" s="14">
        <v>203.62618750009923</v>
      </c>
      <c r="S252" s="14">
        <v>197.89099999999999</v>
      </c>
      <c r="T252" s="14">
        <v>213.17510000000001</v>
      </c>
      <c r="U252" s="14">
        <v>212.45066785513498</v>
      </c>
      <c r="V252" s="14">
        <v>237.58063390372109</v>
      </c>
      <c r="W252" s="14">
        <v>285.99198485853935</v>
      </c>
      <c r="X252" s="14">
        <v>275.36856743459049</v>
      </c>
      <c r="Y252" s="15">
        <v>263.70015025352001</v>
      </c>
      <c r="Z252" s="15">
        <v>279.83118007054293</v>
      </c>
      <c r="AA252" s="15">
        <v>281.61261157067946</v>
      </c>
      <c r="AB252" s="15">
        <v>283.3992128573127</v>
      </c>
      <c r="AC252" s="15">
        <v>283.52416708790412</v>
      </c>
      <c r="AD252" s="32">
        <f>AVERAGE(E252:G252)/AVERAGE('Presenti equivalenti serviti'!E252:G252)/0.365</f>
        <v>216.31331424721202</v>
      </c>
      <c r="AE252" s="32">
        <f>AVERAGE(N252:P252)/AVERAGE('Presenti equivalenti serviti'!N252:P252)/0.365</f>
        <v>208.17809856617978</v>
      </c>
      <c r="AF252" s="32">
        <f>AVERAGE(V252:X252)/AVERAGE('Presenti equivalenti serviti'!V252:X252)/0.365</f>
        <v>255.58806088658184</v>
      </c>
      <c r="AG252" s="35">
        <f>AC252/'Presenti equivalenti serviti'!AC252/0.365</f>
        <v>263.13792963891092</v>
      </c>
      <c r="AH252" s="32">
        <f>AVERAGE(I252:K252)/AVERAGE(Residenti!E252:G252)/0.365/AVERAGE('%serviti'!E252:G252)</f>
        <v>247.27903155293797</v>
      </c>
      <c r="AI252" s="32">
        <f>AVERAGE(N252:P252)/AVERAGE(Residenti!N252:P252)/0.365/AVERAGE('%serviti'!N252:P252)</f>
        <v>215.37396816077467</v>
      </c>
      <c r="AJ252" s="32">
        <f>AVERAGE(V252:X252)/AVERAGE(Residenti!V252:X252)/0.365/AVERAGE('%serviti'!V252:X252)</f>
        <v>265.54206363927273</v>
      </c>
      <c r="AK252" s="35">
        <f>AVERAGE(AC252)/AVERAGE(Residenti!AC252)/0.365/AVERAGE('%serviti'!AC252)</f>
        <v>274.42860712180243</v>
      </c>
    </row>
    <row r="253" spans="1:37" x14ac:dyDescent="0.2">
      <c r="A253" s="2" t="s">
        <v>200</v>
      </c>
      <c r="B253" s="2" t="str">
        <f>LEFT(C253,2)</f>
        <v>37</v>
      </c>
      <c r="C253" s="2">
        <v>37059</v>
      </c>
      <c r="D253" s="2" t="s">
        <v>259</v>
      </c>
      <c r="E253" s="14">
        <v>462.66500000000002</v>
      </c>
      <c r="F253" s="14">
        <v>468.93400000000003</v>
      </c>
      <c r="G253" s="14">
        <v>496.59500000000003</v>
      </c>
      <c r="H253" s="14">
        <v>502.34899999999999</v>
      </c>
      <c r="I253" s="14">
        <v>554.66499999999996</v>
      </c>
      <c r="J253" s="14">
        <v>544.17160620605898</v>
      </c>
      <c r="K253" s="14">
        <v>549.01706653387396</v>
      </c>
      <c r="L253" s="14">
        <v>655.63705592883753</v>
      </c>
      <c r="M253" s="14">
        <v>510.40836570361307</v>
      </c>
      <c r="N253" s="14">
        <v>515.63479681804074</v>
      </c>
      <c r="O253" s="14">
        <v>511.04797933495558</v>
      </c>
      <c r="P253" s="14">
        <v>538.10118302166541</v>
      </c>
      <c r="Q253" s="14">
        <v>516.88336933983135</v>
      </c>
      <c r="R253" s="14">
        <v>509.40360834805642</v>
      </c>
      <c r="S253" s="14">
        <v>465.089</v>
      </c>
      <c r="T253" s="14">
        <v>437.26799999999997</v>
      </c>
      <c r="U253" s="14">
        <v>435.34212968482075</v>
      </c>
      <c r="V253" s="14">
        <v>433.45790981351047</v>
      </c>
      <c r="W253" s="14">
        <v>447.06962034556972</v>
      </c>
      <c r="X253" s="14">
        <v>423.87891512406725</v>
      </c>
      <c r="Y253" s="15">
        <v>423.945426</v>
      </c>
      <c r="Z253" s="15">
        <v>430.55507890767001</v>
      </c>
      <c r="AA253" s="15">
        <v>424.59449613551055</v>
      </c>
      <c r="AB253" s="15">
        <v>421.55933807309577</v>
      </c>
      <c r="AC253" s="15">
        <v>418.47112998890128</v>
      </c>
      <c r="AD253" s="32">
        <f>AVERAGE(E253:G253)/AVERAGE('Presenti equivalenti serviti'!E253:G253)/0.365</f>
        <v>196.90378843434036</v>
      </c>
      <c r="AE253" s="32">
        <f>AVERAGE(N253:P253)/AVERAGE('Presenti equivalenti serviti'!N253:P253)/0.365</f>
        <v>180.00942363744804</v>
      </c>
      <c r="AF253" s="32">
        <f>AVERAGE(V253:X253)/AVERAGE('Presenti equivalenti serviti'!V253:X253)/0.365</f>
        <v>150.83771774845897</v>
      </c>
      <c r="AG253" s="35">
        <f>AC253/'Presenti equivalenti serviti'!AC253/0.365</f>
        <v>143.71333656689384</v>
      </c>
      <c r="AH253" s="32">
        <f>AVERAGE(I253:K253)/AVERAGE(Residenti!E253:G253)/0.365/AVERAGE('%serviti'!E253:G253)</f>
        <v>235.17455559501931</v>
      </c>
      <c r="AI253" s="32">
        <f>AVERAGE(N253:P253)/AVERAGE(Residenti!N253:P253)/0.365/AVERAGE('%serviti'!N253:P253)</f>
        <v>186.26242470231276</v>
      </c>
      <c r="AJ253" s="32">
        <f>AVERAGE(V253:X253)/AVERAGE(Residenti!V253:X253)/0.365/AVERAGE('%serviti'!V253:X253)</f>
        <v>156.96795927577119</v>
      </c>
      <c r="AK253" s="35">
        <f>AVERAGE(AC253)/AVERAGE(Residenti!AC253)/0.365/AVERAGE('%serviti'!AC253)</f>
        <v>149.95774294407687</v>
      </c>
    </row>
    <row r="254" spans="1:37" x14ac:dyDescent="0.2">
      <c r="A254" s="2" t="s">
        <v>200</v>
      </c>
      <c r="B254" s="2" t="str">
        <f>LEFT(C254,2)</f>
        <v>37</v>
      </c>
      <c r="C254" s="2">
        <v>37060</v>
      </c>
      <c r="D254" s="2" t="s">
        <v>260</v>
      </c>
      <c r="E254" s="14">
        <v>1513.114</v>
      </c>
      <c r="F254" s="14">
        <v>1642.155</v>
      </c>
      <c r="G254" s="14">
        <v>1692.1020000000001</v>
      </c>
      <c r="H254" s="14">
        <v>1618.422</v>
      </c>
      <c r="I254" s="14">
        <v>1761.085</v>
      </c>
      <c r="J254" s="14">
        <v>1736.89560032126</v>
      </c>
      <c r="K254" s="14">
        <v>1658.6952431568448</v>
      </c>
      <c r="L254" s="14">
        <v>1615.3539601059174</v>
      </c>
      <c r="M254" s="14">
        <v>1721.2755515787746</v>
      </c>
      <c r="N254" s="14">
        <v>1725.4198386847618</v>
      </c>
      <c r="O254" s="14">
        <v>1774.1917205842792</v>
      </c>
      <c r="P254" s="14">
        <v>1569.4070201727409</v>
      </c>
      <c r="Q254" s="14">
        <v>1650.5549693903727</v>
      </c>
      <c r="R254" s="14">
        <v>1674.0658324417279</v>
      </c>
      <c r="S254" s="14">
        <v>1559.771</v>
      </c>
      <c r="T254" s="14">
        <v>1524.16</v>
      </c>
      <c r="U254" s="14">
        <v>1551.3714808905606</v>
      </c>
      <c r="V254" s="14">
        <v>1616.7353450958287</v>
      </c>
      <c r="W254" s="14">
        <v>1683.1756289400882</v>
      </c>
      <c r="X254" s="14">
        <v>1561.5330142739726</v>
      </c>
      <c r="Y254" s="15">
        <v>1575.9878300548448</v>
      </c>
      <c r="Z254" s="15">
        <v>1600.4789033933316</v>
      </c>
      <c r="AA254" s="15">
        <v>1621.8270657281594</v>
      </c>
      <c r="AB254" s="15">
        <v>1653.7928244057746</v>
      </c>
      <c r="AC254" s="15">
        <v>1693.1679174665394</v>
      </c>
      <c r="AD254" s="32">
        <f>AVERAGE(E254:G254)/AVERAGE('Presenti equivalenti serviti'!E254:G254)/0.365</f>
        <v>275.23764433106703</v>
      </c>
      <c r="AE254" s="32">
        <f>AVERAGE(N254:P254)/AVERAGE('Presenti equivalenti serviti'!N254:P254)/0.365</f>
        <v>256.44296211947227</v>
      </c>
      <c r="AF254" s="32">
        <f>AVERAGE(V254:X254)/AVERAGE('Presenti equivalenti serviti'!V254:X254)/0.365</f>
        <v>229.23134759177259</v>
      </c>
      <c r="AG254" s="35">
        <f>AC254/'Presenti equivalenti serviti'!AC254/0.365</f>
        <v>209.85899143094665</v>
      </c>
      <c r="AH254" s="32">
        <f>AVERAGE(I254:K254)/AVERAGE(Residenti!E254:G254)/0.365/AVERAGE('%serviti'!E254:G254)</f>
        <v>294.08499664523549</v>
      </c>
      <c r="AI254" s="32">
        <f>AVERAGE(N254:P254)/AVERAGE(Residenti!N254:P254)/0.365/AVERAGE('%serviti'!N254:P254)</f>
        <v>257.51189062804843</v>
      </c>
      <c r="AJ254" s="32">
        <f>AVERAGE(V254:X254)/AVERAGE(Residenti!V254:X254)/0.365/AVERAGE('%serviti'!V254:X254)</f>
        <v>234.35473069396795</v>
      </c>
      <c r="AK254" s="35">
        <f>AVERAGE(AC254)/AVERAGE(Residenti!AC254)/0.365/AVERAGE('%serviti'!AC254)</f>
        <v>222.25692032711203</v>
      </c>
    </row>
    <row r="255" spans="1:37" x14ac:dyDescent="0.2">
      <c r="A255" s="2" t="s">
        <v>200</v>
      </c>
      <c r="B255" s="2" t="str">
        <f>LEFT(C255,2)</f>
        <v>37</v>
      </c>
      <c r="C255" s="2">
        <v>37061</v>
      </c>
      <c r="D255" s="3" t="s">
        <v>373</v>
      </c>
      <c r="E255" s="14">
        <v>2158.7719999999999</v>
      </c>
      <c r="F255" s="14">
        <v>2085.2339999999999</v>
      </c>
      <c r="G255" s="14">
        <v>2084.9160000000002</v>
      </c>
      <c r="H255" s="14">
        <v>2178.9749999999999</v>
      </c>
      <c r="I255" s="14">
        <v>2281.7089999999998</v>
      </c>
      <c r="J255" s="14">
        <v>2220.6439510339842</v>
      </c>
      <c r="K255" s="14">
        <v>2350.1167659148896</v>
      </c>
      <c r="L255" s="14">
        <v>2370.1018727497985</v>
      </c>
      <c r="M255" s="14">
        <v>2343.3974325687072</v>
      </c>
      <c r="N255" s="14">
        <v>2309.3523304236751</v>
      </c>
      <c r="O255" s="14">
        <v>2327.7460552529992</v>
      </c>
      <c r="P255" s="14">
        <v>2293.2474312737768</v>
      </c>
      <c r="Q255" s="14">
        <v>2269.0427829933828</v>
      </c>
      <c r="R255" s="14">
        <v>2298.5656624174867</v>
      </c>
      <c r="S255" s="14">
        <v>2201.0839999999998</v>
      </c>
      <c r="T255" s="14">
        <v>2131.7510000000002</v>
      </c>
      <c r="U255" s="14">
        <v>2124.50667855135</v>
      </c>
      <c r="V255" s="14">
        <v>2375.8063390372108</v>
      </c>
      <c r="W255" s="14">
        <v>2859.9198485853935</v>
      </c>
      <c r="X255" s="14">
        <v>2753.6856743459043</v>
      </c>
      <c r="Y255" s="15">
        <v>2637.0015025352</v>
      </c>
      <c r="Z255" s="15">
        <v>2802.518152281405</v>
      </c>
      <c r="AA255" s="15">
        <v>2903.1697828687211</v>
      </c>
      <c r="AB255" s="15">
        <v>3005.0245752287665</v>
      </c>
      <c r="AC255" s="15">
        <v>3104.9042278570369</v>
      </c>
      <c r="AD255" s="32">
        <f>AVERAGE(E255:G255)/AVERAGE('Presenti equivalenti serviti'!E255:G255)/0.365</f>
        <v>240.48027178739187</v>
      </c>
      <c r="AE255" s="32">
        <f>AVERAGE(N255:P255)/AVERAGE('Presenti equivalenti serviti'!N255:P255)/0.365</f>
        <v>218.11036174063855</v>
      </c>
      <c r="AF255" s="32">
        <f>AVERAGE(V255:X255)/AVERAGE('Presenti equivalenti serviti'!V255:X255)/0.365</f>
        <v>238.07996150075732</v>
      </c>
      <c r="AG255" s="35">
        <f>AC255/'Presenti equivalenti serviti'!AC255/0.365</f>
        <v>240.31159901642533</v>
      </c>
      <c r="AH255" s="32">
        <f>AVERAGE(I255:K255)/AVERAGE(Residenti!E255:G255)/0.365/AVERAGE('%serviti'!E255:G255)</f>
        <v>263.23182398099283</v>
      </c>
      <c r="AI255" s="32">
        <f>AVERAGE(N255:P255)/AVERAGE(Residenti!N255:P255)/0.365/AVERAGE('%serviti'!N255:P255)</f>
        <v>220.28615727347858</v>
      </c>
      <c r="AJ255" s="32">
        <f>AVERAGE(V255:X255)/AVERAGE(Residenti!V255:X255)/0.365/AVERAGE('%serviti'!V255:X255)</f>
        <v>239.96567941420219</v>
      </c>
      <c r="AK255" s="35">
        <f>AVERAGE(AC255)/AVERAGE(Residenti!AC255)/0.365/AVERAGE('%serviti'!AC255)</f>
        <v>242.30379563891864</v>
      </c>
    </row>
    <row r="256" spans="1:37" x14ac:dyDescent="0.2">
      <c r="A256" s="2" t="s">
        <v>200</v>
      </c>
      <c r="B256" s="2" t="str">
        <f>LEFT(C256,2)</f>
        <v>37</v>
      </c>
      <c r="C256" s="2">
        <v>37062</v>
      </c>
      <c r="D256" s="3" t="s">
        <v>374</v>
      </c>
      <c r="E256" s="14">
        <v>596.57804750000003</v>
      </c>
      <c r="F256" s="14">
        <v>617.45503000000008</v>
      </c>
      <c r="G256" s="14">
        <v>636.50711749999994</v>
      </c>
      <c r="H256" s="14">
        <v>614.54803000000004</v>
      </c>
      <c r="I256" s="14">
        <v>607.42727749999995</v>
      </c>
      <c r="J256" s="14">
        <v>664.61351514536284</v>
      </c>
      <c r="K256" s="14">
        <v>619.16297706240698</v>
      </c>
      <c r="L256" s="14">
        <v>640.6729153894795</v>
      </c>
      <c r="M256" s="14">
        <v>626.42213382128159</v>
      </c>
      <c r="N256" s="14">
        <v>609.36339958380904</v>
      </c>
      <c r="O256" s="14">
        <v>596.11495801524427</v>
      </c>
      <c r="P256" s="14">
        <v>611.46090206110819</v>
      </c>
      <c r="Q256" s="14">
        <v>564.0421586915113</v>
      </c>
      <c r="R256" s="14">
        <v>524.62043339325373</v>
      </c>
      <c r="S256" s="14">
        <v>534.55799999999999</v>
      </c>
      <c r="T256" s="14">
        <v>528.06500000000005</v>
      </c>
      <c r="U256" s="14">
        <v>510.63779159102728</v>
      </c>
      <c r="V256" s="14">
        <v>504.66839494542762</v>
      </c>
      <c r="W256" s="14">
        <v>541.35728383630271</v>
      </c>
      <c r="X256" s="14">
        <v>495.11582747945209</v>
      </c>
      <c r="Y256" s="15">
        <v>510.907016</v>
      </c>
      <c r="Z256" s="15">
        <v>460.21398356980131</v>
      </c>
      <c r="AA256" s="15">
        <v>450.40580973575288</v>
      </c>
      <c r="AB256" s="15">
        <v>444.21459470192997</v>
      </c>
      <c r="AC256" s="15">
        <v>436.56772322649357</v>
      </c>
      <c r="AD256" s="32">
        <f>AVERAGE(E256:G256)/AVERAGE('Presenti equivalenti serviti'!E256:G256)/0.365</f>
        <v>221.60557549556447</v>
      </c>
      <c r="AE256" s="32">
        <f>AVERAGE(N256:P256)/AVERAGE('Presenti equivalenti serviti'!N256:P256)/0.365</f>
        <v>215.58518577254347</v>
      </c>
      <c r="AF256" s="32">
        <f>AVERAGE(V256:X256)/AVERAGE('Presenti equivalenti serviti'!V256:X256)/0.365</f>
        <v>187.79868953948878</v>
      </c>
      <c r="AG256" s="35">
        <f>AC256/'Presenti equivalenti serviti'!AC256/0.365</f>
        <v>161.95160266895843</v>
      </c>
      <c r="AH256" s="32">
        <f>AVERAGE(I256:K256)/AVERAGE(Residenti!E256:G256)/0.365/AVERAGE('%serviti'!E256:G256)</f>
        <v>251.0640969637594</v>
      </c>
      <c r="AI256" s="32">
        <f>AVERAGE(N256:P256)/AVERAGE(Residenti!N256:P256)/0.365/AVERAGE('%serviti'!N256:P256)</f>
        <v>236.38365610924029</v>
      </c>
      <c r="AJ256" s="32">
        <f>AVERAGE(V256:X256)/AVERAGE(Residenti!V256:X256)/0.365/AVERAGE('%serviti'!V256:X256)</f>
        <v>203.62128239817383</v>
      </c>
      <c r="AK256" s="35">
        <f>AVERAGE(AC256)/AVERAGE(Residenti!AC256)/0.365/AVERAGE('%serviti'!AC256)</f>
        <v>179.5027315928275</v>
      </c>
    </row>
    <row r="257" spans="1:37" x14ac:dyDescent="0.2">
      <c r="A257" s="2" t="s">
        <v>261</v>
      </c>
      <c r="B257" s="2" t="str">
        <f>LEFT(C257,2)</f>
        <v>38</v>
      </c>
      <c r="C257" s="2">
        <v>38001</v>
      </c>
      <c r="D257" s="2" t="s">
        <v>262</v>
      </c>
      <c r="E257" s="14">
        <v>1558.5994537815116</v>
      </c>
      <c r="F257" s="14">
        <v>1574.6559999999999</v>
      </c>
      <c r="G257" s="14">
        <v>1509.193</v>
      </c>
      <c r="H257" s="14">
        <v>1548.5640000000001</v>
      </c>
      <c r="I257" s="14">
        <v>1573.335</v>
      </c>
      <c r="J257" s="14">
        <v>1667.26</v>
      </c>
      <c r="K257" s="14">
        <v>1622.7670000000001</v>
      </c>
      <c r="L257" s="14">
        <v>1611.9179999999999</v>
      </c>
      <c r="M257" s="14">
        <v>1752.1378466730941</v>
      </c>
      <c r="N257" s="14">
        <v>1657.7388185804473</v>
      </c>
      <c r="O257" s="14">
        <v>1624.3241229999999</v>
      </c>
      <c r="P257" s="14">
        <v>1551.7332981633424</v>
      </c>
      <c r="Q257" s="14">
        <v>1733.578</v>
      </c>
      <c r="R257" s="14">
        <v>1672.0067012148552</v>
      </c>
      <c r="S257" s="14">
        <v>1655.442</v>
      </c>
      <c r="T257" s="14">
        <v>1545.1020000000001</v>
      </c>
      <c r="U257" s="14">
        <v>1574.5929261090289</v>
      </c>
      <c r="V257" s="14">
        <v>1502.4864126060672</v>
      </c>
      <c r="W257" s="14">
        <v>1477.5463206760546</v>
      </c>
      <c r="X257" s="14">
        <v>1440.0422098306065</v>
      </c>
      <c r="Y257" s="15">
        <v>1448.0876899999998</v>
      </c>
      <c r="Z257" s="15">
        <v>1438.3498870145652</v>
      </c>
      <c r="AA257" s="15">
        <v>1392.8854605870813</v>
      </c>
      <c r="AB257" s="15">
        <v>1352.1285442495812</v>
      </c>
      <c r="AC257" s="15">
        <v>1308.7398970740962</v>
      </c>
      <c r="AD257" s="32">
        <f>AVERAGE(E257:G257)/AVERAGE('Presenti equivalenti serviti'!E257:G257)/0.365</f>
        <v>195.58840959668964</v>
      </c>
      <c r="AE257" s="32">
        <f>AVERAGE(N257:P257)/AVERAGE('Presenti equivalenti serviti'!N257:P257)/0.365</f>
        <v>195.92040930441991</v>
      </c>
      <c r="AF257" s="32">
        <f>AVERAGE(V257:X257)/AVERAGE('Presenti equivalenti serviti'!V257:X257)/0.365</f>
        <v>187.4673471252261</v>
      </c>
      <c r="AG257" s="35">
        <f>AC257/'Presenti equivalenti serviti'!AC257/0.365</f>
        <v>186.18015570848107</v>
      </c>
      <c r="AH257" s="32">
        <f>AVERAGE(I257:K257)/AVERAGE(Residenti!E257:G257)/0.365/AVERAGE('%serviti'!E257:G257)</f>
        <v>205.31897320215552</v>
      </c>
      <c r="AI257" s="32">
        <f>AVERAGE(N257:P257)/AVERAGE(Residenti!N257:P257)/0.365/AVERAGE('%serviti'!N257:P257)</f>
        <v>196.31564469603515</v>
      </c>
      <c r="AJ257" s="32">
        <f>AVERAGE(V257:X257)/AVERAGE(Residenti!V257:X257)/0.365/AVERAGE('%serviti'!V257:X257)</f>
        <v>187.77588427274401</v>
      </c>
      <c r="AK257" s="35">
        <f>AVERAGE(AC257)/AVERAGE(Residenti!AC257)/0.365/AVERAGE('%serviti'!AC257)</f>
        <v>186.51770806740348</v>
      </c>
    </row>
    <row r="258" spans="1:37" x14ac:dyDescent="0.2">
      <c r="A258" s="2"/>
      <c r="B258" s="2"/>
      <c r="C258" s="2">
        <v>38002</v>
      </c>
      <c r="D258" s="3" t="s">
        <v>264</v>
      </c>
      <c r="E258" s="14">
        <v>432.8895</v>
      </c>
      <c r="F258" s="14">
        <v>439.95299999999997</v>
      </c>
      <c r="G258" s="14">
        <v>423.024</v>
      </c>
      <c r="H258" s="14">
        <v>409.51299999999998</v>
      </c>
      <c r="I258" s="14">
        <v>468.04199999999997</v>
      </c>
      <c r="J258" s="14">
        <v>414.279</v>
      </c>
      <c r="K258" s="14">
        <v>419.80399999999997</v>
      </c>
      <c r="L258" s="14">
        <v>424.43700000000001</v>
      </c>
      <c r="M258" s="14">
        <v>421.54714285714317</v>
      </c>
      <c r="N258" s="14">
        <v>416.28500000000003</v>
      </c>
      <c r="O258" s="14">
        <v>414.435</v>
      </c>
      <c r="P258" s="14">
        <v>398.89800000000002</v>
      </c>
      <c r="Q258" s="14">
        <v>403.12900000000002</v>
      </c>
      <c r="R258" s="14">
        <v>337.46</v>
      </c>
      <c r="S258" s="14">
        <v>343.37400000000002</v>
      </c>
      <c r="T258" s="14">
        <v>315.75599999999997</v>
      </c>
      <c r="U258" s="14">
        <v>357.93299999999999</v>
      </c>
      <c r="V258" s="14">
        <v>315.34399999999999</v>
      </c>
      <c r="W258" s="14">
        <v>344.36200000000002</v>
      </c>
      <c r="X258" s="14">
        <v>335.91199999999998</v>
      </c>
      <c r="Y258" s="15">
        <v>296.06200000000001</v>
      </c>
      <c r="Z258" s="15">
        <v>316.60273582751154</v>
      </c>
      <c r="AA258" s="15">
        <v>290.86080121280679</v>
      </c>
      <c r="AB258" s="15">
        <v>266.58397932060615</v>
      </c>
      <c r="AC258" s="15">
        <v>240.75138445368316</v>
      </c>
      <c r="AD258" s="32">
        <f>AVERAGE(E258:G258)/AVERAGE('Presenti equivalenti serviti'!E258:G258)/0.365</f>
        <v>201.83151061043128</v>
      </c>
      <c r="AE258" s="32">
        <f>AVERAGE(N258:P258)/AVERAGE('Presenti equivalenti serviti'!N258:P258)/0.365</f>
        <v>210.89881409093266</v>
      </c>
      <c r="AF258" s="32">
        <f>AVERAGE(V258:X258)/AVERAGE('Presenti equivalenti serviti'!V258:X258)/0.365</f>
        <v>193.98500295669101</v>
      </c>
      <c r="AG258" s="35">
        <f>AC258/'Presenti equivalenti serviti'!AC258/0.365</f>
        <v>204.61070368500165</v>
      </c>
      <c r="AH258" s="32">
        <f>AVERAGE(I258:K258)/AVERAGE(Residenti!E258:G258)/0.365/AVERAGE('%serviti'!E258:G258)</f>
        <v>202.82645209977395</v>
      </c>
      <c r="AI258" s="32">
        <f>AVERAGE(N258:P258)/AVERAGE(Residenti!N258:P258)/0.365/AVERAGE('%serviti'!N258:P258)</f>
        <v>210.92253925829459</v>
      </c>
      <c r="AJ258" s="32">
        <f>AVERAGE(V258:X258)/AVERAGE(Residenti!V258:X258)/0.365/AVERAGE('%serviti'!V258:X258)</f>
        <v>193.99251279253124</v>
      </c>
      <c r="AK258" s="35">
        <f>AVERAGE(AC258)/AVERAGE(Residenti!AC258)/0.365/AVERAGE('%serviti'!AC258)</f>
        <v>204.63426225739695</v>
      </c>
    </row>
    <row r="259" spans="1:37" x14ac:dyDescent="0.2">
      <c r="A259" s="2" t="s">
        <v>261</v>
      </c>
      <c r="B259" s="2" t="str">
        <f t="shared" ref="B259:B264" si="15">LEFT(C259,2)</f>
        <v>38</v>
      </c>
      <c r="C259" s="2">
        <v>38003</v>
      </c>
      <c r="D259" s="2" t="s">
        <v>265</v>
      </c>
      <c r="E259" s="14">
        <v>1163.7860511261019</v>
      </c>
      <c r="F259" s="14">
        <v>1142.0250000000001</v>
      </c>
      <c r="G259" s="14">
        <v>1140.0889999999999</v>
      </c>
      <c r="H259" s="14">
        <v>1184.962</v>
      </c>
      <c r="I259" s="14">
        <v>1139.6849999999999</v>
      </c>
      <c r="J259" s="14">
        <v>1115.674</v>
      </c>
      <c r="K259" s="14">
        <v>1100.42813867</v>
      </c>
      <c r="L259" s="14">
        <v>1151.636</v>
      </c>
      <c r="M259" s="14">
        <v>1170.541394568897</v>
      </c>
      <c r="N259" s="14">
        <v>1125.7798036560432</v>
      </c>
      <c r="O259" s="14">
        <v>1140.633284</v>
      </c>
      <c r="P259" s="14">
        <v>1188.9043329155741</v>
      </c>
      <c r="Q259" s="14">
        <v>1185.8409999999997</v>
      </c>
      <c r="R259" s="14">
        <v>1110.9164141997185</v>
      </c>
      <c r="S259" s="14">
        <v>1040.403</v>
      </c>
      <c r="T259" s="14">
        <v>986.97199999999998</v>
      </c>
      <c r="U259" s="14">
        <v>994.65187462223764</v>
      </c>
      <c r="V259" s="14">
        <v>994.11672002479315</v>
      </c>
      <c r="W259" s="14">
        <v>958.3935058407634</v>
      </c>
      <c r="X259" s="14">
        <v>903.63609551053423</v>
      </c>
      <c r="Y259" s="15">
        <v>901.11288000000013</v>
      </c>
      <c r="Z259" s="15">
        <v>900.96415593443919</v>
      </c>
      <c r="AA259" s="15">
        <v>848.59503336172656</v>
      </c>
      <c r="AB259" s="15">
        <v>801.98406886630312</v>
      </c>
      <c r="AC259" s="15">
        <v>750.70856838558177</v>
      </c>
      <c r="AD259" s="32">
        <f>AVERAGE(E259:G259)/AVERAGE('Presenti equivalenti serviti'!E259:G259)/0.365</f>
        <v>199.47024190529092</v>
      </c>
      <c r="AE259" s="32">
        <f>AVERAGE(N259:P259)/AVERAGE('Presenti equivalenti serviti'!N259:P259)/0.365</f>
        <v>205.65397556589448</v>
      </c>
      <c r="AF259" s="32">
        <f>AVERAGE(V259:X259)/AVERAGE('Presenti equivalenti serviti'!V259:X259)/0.365</f>
        <v>183.87330316433284</v>
      </c>
      <c r="AG259" s="35">
        <f>AC259/'Presenti equivalenti serviti'!AC259/0.365</f>
        <v>180.53475859524769</v>
      </c>
      <c r="AH259" s="32">
        <f>AVERAGE(I259:K259)/AVERAGE(Residenti!E259:G259)/0.365/AVERAGE('%serviti'!E259:G259)</f>
        <v>194.45240752206035</v>
      </c>
      <c r="AI259" s="32">
        <f>AVERAGE(N259:P259)/AVERAGE(Residenti!N259:P259)/0.365/AVERAGE('%serviti'!N259:P259)</f>
        <v>205.87342855976678</v>
      </c>
      <c r="AJ259" s="32">
        <f>AVERAGE(V259:X259)/AVERAGE(Residenti!V259:X259)/0.365/AVERAGE('%serviti'!V259:X259)</f>
        <v>184.12416049407594</v>
      </c>
      <c r="AK259" s="35">
        <f>AVERAGE(AC259)/AVERAGE(Residenti!AC259)/0.365/AVERAGE('%serviti'!AC259)</f>
        <v>180.7852238661973</v>
      </c>
    </row>
    <row r="260" spans="1:37" x14ac:dyDescent="0.2">
      <c r="A260" s="2" t="s">
        <v>261</v>
      </c>
      <c r="B260" s="2" t="str">
        <f t="shared" si="15"/>
        <v>38</v>
      </c>
      <c r="C260" s="2">
        <v>38004</v>
      </c>
      <c r="D260" s="2" t="s">
        <v>266</v>
      </c>
      <c r="E260" s="14">
        <v>2006.0446519411505</v>
      </c>
      <c r="F260" s="14">
        <v>2031.848</v>
      </c>
      <c r="G260" s="14">
        <v>2024.1369999999999</v>
      </c>
      <c r="H260" s="14">
        <v>2071.5770000000002</v>
      </c>
      <c r="I260" s="14">
        <v>2174.0079999999998</v>
      </c>
      <c r="J260" s="14">
        <v>2350.471</v>
      </c>
      <c r="K260" s="14">
        <v>2342.1034730000001</v>
      </c>
      <c r="L260" s="14">
        <v>2441.136</v>
      </c>
      <c r="M260" s="14">
        <v>2518.7306765869862</v>
      </c>
      <c r="N260" s="14">
        <v>2376.3651240756121</v>
      </c>
      <c r="O260" s="14">
        <v>2435.5320539999998</v>
      </c>
      <c r="P260" s="14">
        <v>2473.9908814259311</v>
      </c>
      <c r="Q260" s="14">
        <v>2455.4554329999996</v>
      </c>
      <c r="R260" s="14">
        <v>2237.9277813679701</v>
      </c>
      <c r="S260" s="14">
        <v>2303.3310000000001</v>
      </c>
      <c r="T260" s="14">
        <v>2198.373</v>
      </c>
      <c r="U260" s="14">
        <v>2198.059780652055</v>
      </c>
      <c r="V260" s="14">
        <v>2135.2014977025424</v>
      </c>
      <c r="W260" s="14">
        <v>2087.8382572499549</v>
      </c>
      <c r="X260" s="14">
        <v>2078.6675293862245</v>
      </c>
      <c r="Y260" s="15">
        <v>2057.5870382889598</v>
      </c>
      <c r="Z260" s="15">
        <v>2043.571804368197</v>
      </c>
      <c r="AA260" s="15">
        <v>2009.9559870783653</v>
      </c>
      <c r="AB260" s="15">
        <v>1990.5563690210308</v>
      </c>
      <c r="AC260" s="15">
        <v>1978.9456631540663</v>
      </c>
      <c r="AD260" s="32">
        <f>AVERAGE(E260:G260)/AVERAGE('Presenti equivalenti serviti'!E260:G260)/0.365</f>
        <v>187.77646623405488</v>
      </c>
      <c r="AE260" s="32">
        <f>AVERAGE(N260:P260)/AVERAGE('Presenti equivalenti serviti'!N260:P260)/0.365</f>
        <v>189.42207417063014</v>
      </c>
      <c r="AF260" s="32">
        <f>AVERAGE(V260:X260)/AVERAGE('Presenti equivalenti serviti'!V260:X260)/0.365</f>
        <v>161.48573932820509</v>
      </c>
      <c r="AG260" s="35">
        <f>AC260/'Presenti equivalenti serviti'!AC260/0.365</f>
        <v>151.8117987370286</v>
      </c>
      <c r="AH260" s="32">
        <f>AVERAGE(I260:K260)/AVERAGE(Residenti!E260:G260)/0.365/AVERAGE('%serviti'!E260:G260)</f>
        <v>213.6473819141263</v>
      </c>
      <c r="AI260" s="32">
        <f>AVERAGE(N260:P260)/AVERAGE(Residenti!N260:P260)/0.365/AVERAGE('%serviti'!N260:P260)</f>
        <v>190.49097537051642</v>
      </c>
      <c r="AJ260" s="32">
        <f>AVERAGE(V260:X260)/AVERAGE(Residenti!V260:X260)/0.365/AVERAGE('%serviti'!V260:X260)</f>
        <v>162.5065618624968</v>
      </c>
      <c r="AK260" s="35">
        <f>AVERAGE(AC260)/AVERAGE(Residenti!AC260)/0.365/AVERAGE('%serviti'!AC260)</f>
        <v>152.83312543702937</v>
      </c>
    </row>
    <row r="261" spans="1:37" x14ac:dyDescent="0.2">
      <c r="A261" s="2" t="s">
        <v>263</v>
      </c>
      <c r="B261" s="2" t="str">
        <f t="shared" si="15"/>
        <v>38</v>
      </c>
      <c r="C261" s="2">
        <v>38005</v>
      </c>
      <c r="D261" s="2" t="s">
        <v>267</v>
      </c>
      <c r="E261" s="14">
        <v>1267.2041875</v>
      </c>
      <c r="F261" s="14">
        <v>1255.8430000000001</v>
      </c>
      <c r="G261" s="14">
        <v>1255.941</v>
      </c>
      <c r="H261" s="14">
        <v>1237.1869999999999</v>
      </c>
      <c r="I261" s="14">
        <v>1449.797</v>
      </c>
      <c r="J261" s="14">
        <v>1295.202</v>
      </c>
      <c r="K261" s="14">
        <v>1199.6220000000001</v>
      </c>
      <c r="L261" s="14">
        <v>1445.7550000000001</v>
      </c>
      <c r="M261" s="14">
        <v>1379.2085714285672</v>
      </c>
      <c r="N261" s="14">
        <v>1580.489</v>
      </c>
      <c r="O261" s="14">
        <v>1641.5440000000001</v>
      </c>
      <c r="P261" s="14">
        <v>1653.9079999999999</v>
      </c>
      <c r="Q261" s="14">
        <v>1669.8589999999999</v>
      </c>
      <c r="R261" s="14">
        <v>1517.16</v>
      </c>
      <c r="S261" s="14">
        <v>1448.5309999999999</v>
      </c>
      <c r="T261" s="14">
        <v>1431.9659999999999</v>
      </c>
      <c r="U261" s="14">
        <v>1451.3240000000001</v>
      </c>
      <c r="V261" s="14">
        <v>1544.9010000000001</v>
      </c>
      <c r="W261" s="14">
        <v>1577.461</v>
      </c>
      <c r="X261" s="14">
        <v>1559.8620000000001</v>
      </c>
      <c r="Y261" s="15">
        <v>948.44100000000003</v>
      </c>
      <c r="Z261" s="15">
        <v>1331.4312831094851</v>
      </c>
      <c r="AA261" s="15">
        <v>1268.5982329345795</v>
      </c>
      <c r="AB261" s="15">
        <v>1208.0104902681855</v>
      </c>
      <c r="AC261" s="15">
        <v>1149.3423883619091</v>
      </c>
      <c r="AD261" s="32">
        <f>AVERAGE(E261:G261)/AVERAGE('Presenti equivalenti serviti'!E261:G261)/0.365</f>
        <v>262.194818155701</v>
      </c>
      <c r="AE261" s="32">
        <f>AVERAGE(N261:P261)/AVERAGE('Presenti equivalenti serviti'!N261:P261)/0.365</f>
        <v>350.58367649586665</v>
      </c>
      <c r="AF261" s="32">
        <f>AVERAGE(V261:X261)/AVERAGE('Presenti equivalenti serviti'!V261:X261)/0.365</f>
        <v>361.72426027423819</v>
      </c>
      <c r="AG261" s="35">
        <f>AC261/'Presenti equivalenti serviti'!AC261/0.365</f>
        <v>329.11151302498212</v>
      </c>
      <c r="AH261" s="32">
        <f>AVERAGE(I261:K261)/AVERAGE(Residenti!E261:G261)/0.365/AVERAGE('%serviti'!E261:G261)</f>
        <v>274.44461111175548</v>
      </c>
      <c r="AI261" s="32">
        <f>AVERAGE(N261:P261)/AVERAGE(Residenti!N261:P261)/0.365/AVERAGE('%serviti'!N261:P261)</f>
        <v>351.60473768783783</v>
      </c>
      <c r="AJ261" s="32">
        <f>AVERAGE(V261:X261)/AVERAGE(Residenti!V261:X261)/0.365/AVERAGE('%serviti'!V261:X261)</f>
        <v>362.74058591653454</v>
      </c>
      <c r="AK261" s="35">
        <f>AVERAGE(AC261)/AVERAGE(Residenti!AC261)/0.365/AVERAGE('%serviti'!AC261)</f>
        <v>330.22903084914219</v>
      </c>
    </row>
    <row r="262" spans="1:37" x14ac:dyDescent="0.2">
      <c r="A262" s="2" t="s">
        <v>263</v>
      </c>
      <c r="B262" s="2" t="str">
        <f t="shared" si="15"/>
        <v>38</v>
      </c>
      <c r="C262" s="2">
        <v>38006</v>
      </c>
      <c r="D262" s="2" t="s">
        <v>268</v>
      </c>
      <c r="E262" s="14">
        <v>3647.377</v>
      </c>
      <c r="F262" s="14">
        <v>3538.1460000000002</v>
      </c>
      <c r="G262" s="14">
        <v>3621.886</v>
      </c>
      <c r="H262" s="14">
        <v>3804.5749999999998</v>
      </c>
      <c r="I262" s="14">
        <v>3766.2809999999999</v>
      </c>
      <c r="J262" s="14">
        <v>3564.558</v>
      </c>
      <c r="K262" s="14">
        <v>3534.7020000000002</v>
      </c>
      <c r="L262" s="14">
        <v>3407.3789999999999</v>
      </c>
      <c r="M262" s="14">
        <v>3490.1201428571417</v>
      </c>
      <c r="N262" s="14">
        <v>3675.7089999999998</v>
      </c>
      <c r="O262" s="14">
        <v>3490.4319999999998</v>
      </c>
      <c r="P262" s="14">
        <v>3626.12</v>
      </c>
      <c r="Q262" s="14">
        <v>3625.3490000000002</v>
      </c>
      <c r="R262" s="14">
        <v>3272.14</v>
      </c>
      <c r="S262" s="14">
        <v>3199.384</v>
      </c>
      <c r="T262" s="14">
        <v>3009.4090000000001</v>
      </c>
      <c r="U262" s="14">
        <v>3213.165</v>
      </c>
      <c r="V262" s="14">
        <v>3190.21</v>
      </c>
      <c r="W262" s="14">
        <v>3167.8789999999999</v>
      </c>
      <c r="X262" s="14">
        <v>3223.8809999999999</v>
      </c>
      <c r="Y262" s="15">
        <v>2998.5810000000001</v>
      </c>
      <c r="Z262" s="15">
        <v>3146.5665364835013</v>
      </c>
      <c r="AA262" s="15">
        <v>3235.6632180540291</v>
      </c>
      <c r="AB262" s="15">
        <v>3342.1736094251519</v>
      </c>
      <c r="AC262" s="15">
        <v>3450.8634034982497</v>
      </c>
      <c r="AD262" s="32">
        <f>AVERAGE(E262:G262)/AVERAGE('Presenti equivalenti serviti'!E262:G262)/0.365</f>
        <v>235.39900228173184</v>
      </c>
      <c r="AE262" s="32">
        <f>AVERAGE(N262:P262)/AVERAGE('Presenti equivalenti serviti'!N262:P262)/0.365</f>
        <v>213.67514612946079</v>
      </c>
      <c r="AF262" s="32">
        <f>AVERAGE(V262:X262)/AVERAGE('Presenti equivalenti serviti'!V262:X262)/0.365</f>
        <v>187.12829033547601</v>
      </c>
      <c r="AG262" s="35">
        <f>AC262/'Presenti equivalenti serviti'!AC262/0.365</f>
        <v>168.74336120127154</v>
      </c>
      <c r="AH262" s="32">
        <f>AVERAGE(I262:K262)/AVERAGE(Residenti!E262:G262)/0.365/AVERAGE('%serviti'!E262:G262)</f>
        <v>456.50267793207234</v>
      </c>
      <c r="AI262" s="32">
        <f>AVERAGE(N262:P262)/AVERAGE(Residenti!N262:P262)/0.365/AVERAGE('%serviti'!N262:P262)</f>
        <v>427.03008285485907</v>
      </c>
      <c r="AJ262" s="32">
        <f>AVERAGE(V262:X262)/AVERAGE(Residenti!V262:X262)/0.365/AVERAGE('%serviti'!V262:X262)</f>
        <v>393.08810407689691</v>
      </c>
      <c r="AK262" s="35">
        <f>AVERAGE(AC262)/AVERAGE(Residenti!AC262)/0.365/AVERAGE('%serviti'!AC262)</f>
        <v>467.26732307826859</v>
      </c>
    </row>
    <row r="263" spans="1:37" x14ac:dyDescent="0.2">
      <c r="A263" s="2" t="s">
        <v>263</v>
      </c>
      <c r="B263" s="2" t="str">
        <f t="shared" si="15"/>
        <v>38</v>
      </c>
      <c r="C263" s="2">
        <v>38007</v>
      </c>
      <c r="D263" s="2" t="s">
        <v>269</v>
      </c>
      <c r="E263" s="14">
        <v>1552.4724375000001</v>
      </c>
      <c r="F263" s="14">
        <v>1602.7639999999999</v>
      </c>
      <c r="G263" s="14">
        <v>1538.998</v>
      </c>
      <c r="H263" s="14">
        <v>1509.721</v>
      </c>
      <c r="I263" s="14">
        <v>1499.981</v>
      </c>
      <c r="J263" s="14">
        <v>1499.1690000000001</v>
      </c>
      <c r="K263" s="14">
        <v>1270.6379999999999</v>
      </c>
      <c r="L263" s="14">
        <v>1564.075</v>
      </c>
      <c r="M263" s="14">
        <v>1403.1438571428657</v>
      </c>
      <c r="N263" s="14">
        <v>1332.797</v>
      </c>
      <c r="O263" s="14">
        <v>1318.163</v>
      </c>
      <c r="P263" s="14">
        <v>1250.171</v>
      </c>
      <c r="Q263" s="14">
        <v>1266.883</v>
      </c>
      <c r="R263" s="14">
        <v>1161.8399999999999</v>
      </c>
      <c r="S263" s="14">
        <v>1136.146</v>
      </c>
      <c r="T263" s="14">
        <v>1085.415</v>
      </c>
      <c r="U263" s="14">
        <v>1197.3140000000001</v>
      </c>
      <c r="V263" s="14">
        <v>1171.3889999999999</v>
      </c>
      <c r="W263" s="14">
        <v>1112.239</v>
      </c>
      <c r="X263" s="14">
        <v>1106.222</v>
      </c>
      <c r="Y263" s="15">
        <v>1022.2430000000001</v>
      </c>
      <c r="Z263" s="15">
        <v>1057.3809019833341</v>
      </c>
      <c r="AA263" s="15">
        <v>1006.9597388202251</v>
      </c>
      <c r="AB263" s="15">
        <v>961.27061824873874</v>
      </c>
      <c r="AC263" s="15">
        <v>917.75250287329652</v>
      </c>
      <c r="AD263" s="32">
        <f>AVERAGE(E263:G263)/AVERAGE('Presenti equivalenti serviti'!E263:G263)/0.365</f>
        <v>236.65120816237555</v>
      </c>
      <c r="AE263" s="32">
        <f>AVERAGE(N263:P263)/AVERAGE('Presenti equivalenti serviti'!N263:P263)/0.365</f>
        <v>205.1264479008581</v>
      </c>
      <c r="AF263" s="32">
        <f>AVERAGE(V263:X263)/AVERAGE('Presenti equivalenti serviti'!V263:X263)/0.365</f>
        <v>189.63903259304109</v>
      </c>
      <c r="AG263" s="35">
        <f>AC263/'Presenti equivalenti serviti'!AC263/0.365</f>
        <v>184.35941073270638</v>
      </c>
      <c r="AH263" s="32">
        <f>AVERAGE(I263:K263)/AVERAGE(Residenti!E263:G263)/0.365/AVERAGE('%serviti'!E263:G263)</f>
        <v>215.59613240053488</v>
      </c>
      <c r="AI263" s="32">
        <f>AVERAGE(N263:P263)/AVERAGE(Residenti!N263:P263)/0.365/AVERAGE('%serviti'!N263:P263)</f>
        <v>205.47254061072857</v>
      </c>
      <c r="AJ263" s="32">
        <f>AVERAGE(V263:X263)/AVERAGE(Residenti!V263:X263)/0.365/AVERAGE('%serviti'!V263:X263)</f>
        <v>189.96840061922128</v>
      </c>
      <c r="AK263" s="35">
        <f>AVERAGE(AC263)/AVERAGE(Residenti!AC263)/0.365/AVERAGE('%serviti'!AC263)</f>
        <v>184.75884885590693</v>
      </c>
    </row>
    <row r="264" spans="1:37" x14ac:dyDescent="0.2">
      <c r="A264" s="2" t="s">
        <v>261</v>
      </c>
      <c r="B264" s="2" t="str">
        <f t="shared" si="15"/>
        <v>38</v>
      </c>
      <c r="C264" s="2">
        <v>38008</v>
      </c>
      <c r="D264" s="2" t="s">
        <v>270</v>
      </c>
      <c r="E264" s="14">
        <v>10741.108722689092</v>
      </c>
      <c r="F264" s="14">
        <v>10940.825999999999</v>
      </c>
      <c r="G264" s="14">
        <v>10747.188</v>
      </c>
      <c r="H264" s="14">
        <v>11362.664000000001</v>
      </c>
      <c r="I264" s="14">
        <v>12154.054</v>
      </c>
      <c r="J264" s="14">
        <v>12487.519</v>
      </c>
      <c r="K264" s="14">
        <v>12443.83</v>
      </c>
      <c r="L264" s="14">
        <v>12330.429</v>
      </c>
      <c r="M264" s="14">
        <v>12193.116075086937</v>
      </c>
      <c r="N264" s="14">
        <v>12157.565959980782</v>
      </c>
      <c r="O264" s="14">
        <v>12366.032621999999</v>
      </c>
      <c r="P264" s="14">
        <v>11407.327381159464</v>
      </c>
      <c r="Q264" s="14">
        <v>11774.771694000003</v>
      </c>
      <c r="R264" s="14">
        <v>12656.729409306443</v>
      </c>
      <c r="S264" s="14">
        <v>10762.387000000001</v>
      </c>
      <c r="T264" s="14">
        <v>10952.813</v>
      </c>
      <c r="U264" s="14">
        <v>11231.320595956671</v>
      </c>
      <c r="V264" s="14">
        <v>10991.2718624834</v>
      </c>
      <c r="W264" s="14">
        <v>10785.824784112392</v>
      </c>
      <c r="X264" s="14">
        <v>10725.638518975704</v>
      </c>
      <c r="Y264" s="15">
        <v>10662.253446877441</v>
      </c>
      <c r="Z264" s="15">
        <v>10607.51571246299</v>
      </c>
      <c r="AA264" s="15">
        <v>10414.031497153721</v>
      </c>
      <c r="AB264" s="15">
        <v>10277.429036482097</v>
      </c>
      <c r="AC264" s="15">
        <v>10147.377612115282</v>
      </c>
      <c r="AD264" s="32">
        <f>AVERAGE(E264:G264)/AVERAGE('Presenti equivalenti serviti'!E264:G264)/0.365</f>
        <v>222.6510219462167</v>
      </c>
      <c r="AE264" s="32">
        <f>AVERAGE(N264:P264)/AVERAGE('Presenti equivalenti serviti'!N264:P264)/0.365</f>
        <v>238.81799277561674</v>
      </c>
      <c r="AF264" s="32">
        <f>AVERAGE(V264:X264)/AVERAGE('Presenti equivalenti serviti'!V264:X264)/0.365</f>
        <v>217.52352241499202</v>
      </c>
      <c r="AG264" s="35">
        <f>AC264/'Presenti equivalenti serviti'!AC264/0.365</f>
        <v>208.67721062520812</v>
      </c>
      <c r="AH264" s="32">
        <f>AVERAGE(I264:K264)/AVERAGE(Residenti!E264:G264)/0.365/AVERAGE('%serviti'!E264:G264)</f>
        <v>257.3464890969492</v>
      </c>
      <c r="AI264" s="32">
        <f>AVERAGE(N264:P264)/AVERAGE(Residenti!N264:P264)/0.365/AVERAGE('%serviti'!N264:P264)</f>
        <v>243.60377924296651</v>
      </c>
      <c r="AJ264" s="32">
        <f>AVERAGE(V264:X264)/AVERAGE(Residenti!V264:X264)/0.365/AVERAGE('%serviti'!V264:X264)</f>
        <v>223.84182879044164</v>
      </c>
      <c r="AK264" s="35">
        <f>AVERAGE(AC264)/AVERAGE(Residenti!AC264)/0.365/AVERAGE('%serviti'!AC264)</f>
        <v>217.03009705833767</v>
      </c>
    </row>
    <row r="265" spans="1:37" x14ac:dyDescent="0.2">
      <c r="A265" s="2"/>
      <c r="B265" s="2"/>
      <c r="C265" s="2">
        <v>38009</v>
      </c>
      <c r="D265" s="3" t="s">
        <v>271</v>
      </c>
      <c r="E265" s="14">
        <v>221.46637499999906</v>
      </c>
      <c r="F265" s="14">
        <v>219.381</v>
      </c>
      <c r="G265" s="14">
        <v>231.482</v>
      </c>
      <c r="H265" s="14">
        <v>214.131</v>
      </c>
      <c r="I265" s="14">
        <v>231.136</v>
      </c>
      <c r="J265" s="14">
        <v>229.078</v>
      </c>
      <c r="K265" s="14">
        <v>236.06100000000001</v>
      </c>
      <c r="L265" s="14">
        <v>251.876</v>
      </c>
      <c r="M265" s="14">
        <v>247.81928571428546</v>
      </c>
      <c r="N265" s="14">
        <v>202.483</v>
      </c>
      <c r="O265" s="14">
        <v>215.61500000000001</v>
      </c>
      <c r="P265" s="14">
        <v>207.40700000000001</v>
      </c>
      <c r="Q265" s="14">
        <v>207.869</v>
      </c>
      <c r="R265" s="14">
        <v>189.88</v>
      </c>
      <c r="S265" s="14">
        <v>195.95099999999999</v>
      </c>
      <c r="T265" s="14">
        <v>189.89500000000001</v>
      </c>
      <c r="U265" s="14">
        <v>196.99</v>
      </c>
      <c r="V265" s="14">
        <v>193.24</v>
      </c>
      <c r="W265" s="14">
        <v>203.506</v>
      </c>
      <c r="X265" s="14">
        <v>213.10300000000001</v>
      </c>
      <c r="Y265" s="15">
        <v>199.49100000000001</v>
      </c>
      <c r="Z265" s="15">
        <v>201.17929635799601</v>
      </c>
      <c r="AA265" s="15">
        <v>195.90699712623004</v>
      </c>
      <c r="AB265" s="15">
        <v>190.89656338981723</v>
      </c>
      <c r="AC265" s="15">
        <v>187.21343444748965</v>
      </c>
      <c r="AD265" s="32">
        <f>AVERAGE(E265:G265)/AVERAGE('Presenti equivalenti serviti'!E265:G265)/0.365</f>
        <v>215.61492305644742</v>
      </c>
      <c r="AE265" s="32">
        <f>AVERAGE(N265:P265)/AVERAGE('Presenti equivalenti serviti'!N265:P265)/0.365</f>
        <v>202.90224115168402</v>
      </c>
      <c r="AF265" s="32">
        <f>AVERAGE(V265:X265)/AVERAGE('Presenti equivalenti serviti'!V265:X265)/0.365</f>
        <v>205.03422924105831</v>
      </c>
      <c r="AG265" s="35">
        <f>AC265/'Presenti equivalenti serviti'!AC265/0.365</f>
        <v>210.69985337395562</v>
      </c>
      <c r="AH265" s="32">
        <f>AVERAGE(I265:K265)/AVERAGE(Residenti!E265:G265)/0.365/AVERAGE('%serviti'!E265:G265)</f>
        <v>223.29424554910776</v>
      </c>
      <c r="AI265" s="32">
        <f>AVERAGE(N265:P265)/AVERAGE(Residenti!N265:P265)/0.365/AVERAGE('%serviti'!N265:P265)</f>
        <v>202.90224115168402</v>
      </c>
      <c r="AJ265" s="32">
        <f>AVERAGE(V265:X265)/AVERAGE(Residenti!V265:X265)/0.365/AVERAGE('%serviti'!V265:X265)</f>
        <v>205.10211773200641</v>
      </c>
      <c r="AK265" s="35">
        <f>AVERAGE(AC265)/AVERAGE(Residenti!AC265)/0.365/AVERAGE('%serviti'!AC265)</f>
        <v>210.86538694539507</v>
      </c>
    </row>
    <row r="266" spans="1:37" x14ac:dyDescent="0.2">
      <c r="A266" s="2" t="s">
        <v>263</v>
      </c>
      <c r="B266" s="2" t="str">
        <f>LEFT(C266,2)</f>
        <v>38</v>
      </c>
      <c r="C266" s="2">
        <v>38010</v>
      </c>
      <c r="D266" s="2" t="s">
        <v>272</v>
      </c>
      <c r="E266" s="14">
        <v>289.31725</v>
      </c>
      <c r="F266" s="14">
        <v>297.02</v>
      </c>
      <c r="G266" s="14">
        <v>284.02300000000002</v>
      </c>
      <c r="H266" s="14">
        <v>266.02300000000002</v>
      </c>
      <c r="I266" s="14">
        <v>290.99900000000002</v>
      </c>
      <c r="J266" s="14">
        <v>286.92</v>
      </c>
      <c r="K266" s="14">
        <v>267.26900000000001</v>
      </c>
      <c r="L266" s="14">
        <v>253.143</v>
      </c>
      <c r="M266" s="14">
        <v>257.30785714285634</v>
      </c>
      <c r="N266" s="14">
        <v>245.35900000000001</v>
      </c>
      <c r="O266" s="14">
        <v>256.77800000000002</v>
      </c>
      <c r="P266" s="14">
        <v>256.22899999999998</v>
      </c>
      <c r="Q266" s="14">
        <v>260.68</v>
      </c>
      <c r="R266" s="14">
        <v>224.66</v>
      </c>
      <c r="S266" s="14">
        <v>237.535</v>
      </c>
      <c r="T266" s="14">
        <v>230.53700000000001</v>
      </c>
      <c r="U266" s="14">
        <v>245.53100000000001</v>
      </c>
      <c r="V266" s="14">
        <v>220.262</v>
      </c>
      <c r="W266" s="14">
        <v>227.32300000000001</v>
      </c>
      <c r="X266" s="14">
        <v>221.518</v>
      </c>
      <c r="Y266" s="15">
        <v>200.91900000000001</v>
      </c>
      <c r="Z266" s="15">
        <v>209.69296597009301</v>
      </c>
      <c r="AA266" s="15">
        <v>196.83320717520689</v>
      </c>
      <c r="AB266" s="15">
        <v>184.49379732340543</v>
      </c>
      <c r="AC266" s="15">
        <v>172.20603351479099</v>
      </c>
      <c r="AD266" s="32">
        <f>AVERAGE(E266:G266)/AVERAGE('Presenti equivalenti serviti'!E266:G266)/0.365</f>
        <v>231.30785789232877</v>
      </c>
      <c r="AE266" s="32">
        <f>AVERAGE(N266:P266)/AVERAGE('Presenti equivalenti serviti'!N266:P266)/0.365</f>
        <v>220.91503332699523</v>
      </c>
      <c r="AF266" s="32">
        <f>AVERAGE(V266:X266)/AVERAGE('Presenti equivalenti serviti'!V266:X266)/0.365</f>
        <v>213.88482387121476</v>
      </c>
      <c r="AG266" s="35">
        <f>AC266/'Presenti equivalenti serviti'!AC266/0.365</f>
        <v>219.78728761436949</v>
      </c>
      <c r="AH266" s="32">
        <f>AVERAGE(I266:K266)/AVERAGE(Residenti!E266:G266)/0.365/AVERAGE('%serviti'!E266:G266)</f>
        <v>224.70485799552023</v>
      </c>
      <c r="AI266" s="32">
        <f>AVERAGE(N266:P266)/AVERAGE(Residenti!N266:P266)/0.365/AVERAGE('%serviti'!N266:P266)</f>
        <v>221.01000622201371</v>
      </c>
      <c r="AJ266" s="32">
        <f>AVERAGE(V266:X266)/AVERAGE(Residenti!V266:X266)/0.365/AVERAGE('%serviti'!V266:X266)</f>
        <v>214.07904987849929</v>
      </c>
      <c r="AK266" s="35">
        <f>AVERAGE(AC266)/AVERAGE(Residenti!AC266)/0.365/AVERAGE('%serviti'!AC266)</f>
        <v>220.17134331092049</v>
      </c>
    </row>
    <row r="267" spans="1:37" x14ac:dyDescent="0.2">
      <c r="A267" s="2" t="s">
        <v>263</v>
      </c>
      <c r="B267" s="2" t="str">
        <f>LEFT(C267,2)</f>
        <v>38</v>
      </c>
      <c r="C267" s="2">
        <v>38011</v>
      </c>
      <c r="D267" s="2" t="s">
        <v>273</v>
      </c>
      <c r="E267" s="14">
        <v>374.72643749999816</v>
      </c>
      <c r="F267" s="14">
        <v>345.178</v>
      </c>
      <c r="G267" s="14">
        <v>367.012</v>
      </c>
      <c r="H267" s="14">
        <v>435.08100000000002</v>
      </c>
      <c r="I267" s="14">
        <v>409.64800000000002</v>
      </c>
      <c r="J267" s="14">
        <v>405.399</v>
      </c>
      <c r="K267" s="14">
        <v>393.959</v>
      </c>
      <c r="L267" s="14">
        <v>418.60899999999998</v>
      </c>
      <c r="M267" s="14">
        <v>431.34157142857089</v>
      </c>
      <c r="N267" s="14">
        <v>426.68400000000003</v>
      </c>
      <c r="O267" s="14">
        <v>432.81799999999998</v>
      </c>
      <c r="P267" s="14">
        <v>437.41500000000002</v>
      </c>
      <c r="Q267" s="14">
        <v>439.584</v>
      </c>
      <c r="R267" s="14">
        <v>396.68</v>
      </c>
      <c r="S267" s="14">
        <v>419.36</v>
      </c>
      <c r="T267" s="14">
        <v>391.67200000000003</v>
      </c>
      <c r="U267" s="14">
        <v>396.72300000000001</v>
      </c>
      <c r="V267" s="14">
        <v>383.74700000000001</v>
      </c>
      <c r="W267" s="14">
        <v>374.625</v>
      </c>
      <c r="X267" s="14">
        <v>377.61099999999999</v>
      </c>
      <c r="Y267" s="15">
        <v>373.54399999999998</v>
      </c>
      <c r="Z267" s="15">
        <v>364.33853580385312</v>
      </c>
      <c r="AA267" s="15">
        <v>352.7520899402835</v>
      </c>
      <c r="AB267" s="15">
        <v>344.07913503481569</v>
      </c>
      <c r="AC267" s="15">
        <v>339.65299330416752</v>
      </c>
      <c r="AD267" s="32">
        <f>AVERAGE(E267:G267)/AVERAGE('Presenti equivalenti serviti'!E267:G267)/0.365</f>
        <v>225.57244044239891</v>
      </c>
      <c r="AE267" s="32">
        <f>AVERAGE(N267:P267)/AVERAGE('Presenti equivalenti serviti'!N267:P267)/0.365</f>
        <v>243.9453790863223</v>
      </c>
      <c r="AF267" s="32">
        <f>AVERAGE(V267:X267)/AVERAGE('Presenti equivalenti serviti'!V267:X267)/0.365</f>
        <v>212.45788137682604</v>
      </c>
      <c r="AG267" s="35">
        <f>AC267/'Presenti equivalenti serviti'!AC267/0.365</f>
        <v>202.27476355093037</v>
      </c>
      <c r="AH267" s="32">
        <f>AVERAGE(I267:K267)/AVERAGE(Residenti!E267:G267)/0.365/AVERAGE('%serviti'!E267:G267)</f>
        <v>251.20166885177099</v>
      </c>
      <c r="AI267" s="32">
        <f>AVERAGE(N267:P267)/AVERAGE(Residenti!N267:P267)/0.365/AVERAGE('%serviti'!N267:P267)</f>
        <v>244.20599726968879</v>
      </c>
      <c r="AJ267" s="32">
        <f>AVERAGE(V267:X267)/AVERAGE(Residenti!V267:X267)/0.365/AVERAGE('%serviti'!V267:X267)</f>
        <v>212.66021125936604</v>
      </c>
      <c r="AK267" s="35">
        <f>AVERAGE(AC267)/AVERAGE(Residenti!AC267)/0.365/AVERAGE('%serviti'!AC267)</f>
        <v>202.52646676039816</v>
      </c>
    </row>
    <row r="268" spans="1:37" x14ac:dyDescent="0.2">
      <c r="A268" s="2" t="s">
        <v>261</v>
      </c>
      <c r="B268" s="2" t="str">
        <f>LEFT(C268,2)</f>
        <v>38</v>
      </c>
      <c r="C268" s="2">
        <v>38012</v>
      </c>
      <c r="D268" s="2" t="s">
        <v>274</v>
      </c>
      <c r="E268" s="14">
        <v>157.57843277310906</v>
      </c>
      <c r="F268" s="14">
        <v>157.75399999999999</v>
      </c>
      <c r="G268" s="14">
        <v>156.18199999999999</v>
      </c>
      <c r="H268" s="14">
        <v>156.19200000000001</v>
      </c>
      <c r="I268" s="14">
        <v>158.91399999999999</v>
      </c>
      <c r="J268" s="14">
        <v>159.654</v>
      </c>
      <c r="K268" s="14">
        <v>155.13499999999999</v>
      </c>
      <c r="L268" s="14">
        <v>172.92500000000001</v>
      </c>
      <c r="M268" s="14">
        <v>172.59248499999998</v>
      </c>
      <c r="N268" s="14">
        <v>172.6760888292234</v>
      </c>
      <c r="O268" s="14">
        <v>188.23242700000003</v>
      </c>
      <c r="P268" s="14">
        <v>175.04486474745877</v>
      </c>
      <c r="Q268" s="14">
        <v>197.02199999999999</v>
      </c>
      <c r="R268" s="14">
        <v>186.95433240732527</v>
      </c>
      <c r="S268" s="14">
        <v>178.553</v>
      </c>
      <c r="T268" s="14">
        <v>158.654</v>
      </c>
      <c r="U268" s="14">
        <v>166.61670546054671</v>
      </c>
      <c r="V268" s="14">
        <v>160.03966399932952</v>
      </c>
      <c r="W268" s="14">
        <v>163.93550568544575</v>
      </c>
      <c r="X268" s="14">
        <v>144.5662396996</v>
      </c>
      <c r="Y268" s="15">
        <v>153.44830099999999</v>
      </c>
      <c r="Z268" s="15">
        <v>151.94367103066975</v>
      </c>
      <c r="AA268" s="15">
        <v>146.70233278374849</v>
      </c>
      <c r="AB268" s="15">
        <v>142.2474301472252</v>
      </c>
      <c r="AC268" s="15">
        <v>137.62455926944568</v>
      </c>
      <c r="AD268" s="32">
        <f>AVERAGE(E268:G268)/AVERAGE('Presenti equivalenti serviti'!E268:G268)/0.365</f>
        <v>182.39742495786172</v>
      </c>
      <c r="AE268" s="32">
        <f>AVERAGE(N268:P268)/AVERAGE('Presenti equivalenti serviti'!N268:P268)/0.365</f>
        <v>202.73888491636262</v>
      </c>
      <c r="AF268" s="32">
        <f>AVERAGE(V268:X268)/AVERAGE('Presenti equivalenti serviti'!V268:X268)/0.365</f>
        <v>184.82371295553307</v>
      </c>
      <c r="AG268" s="35">
        <f>AC268/'Presenti equivalenti serviti'!AC268/0.365</f>
        <v>180.62766025312499</v>
      </c>
      <c r="AH268" s="32">
        <f>AVERAGE(I268:K268)/AVERAGE(Residenti!E268:G268)/0.365/AVERAGE('%serviti'!E268:G268)</f>
        <v>183.63280921443371</v>
      </c>
      <c r="AI268" s="32">
        <f>AVERAGE(N268:P268)/AVERAGE(Residenti!N268:P268)/0.365/AVERAGE('%serviti'!N268:P268)</f>
        <v>203.16575522631717</v>
      </c>
      <c r="AJ268" s="32">
        <f>AVERAGE(V268:X268)/AVERAGE(Residenti!V268:X268)/0.365/AVERAGE('%serviti'!V268:X268)</f>
        <v>185.13394725626807</v>
      </c>
      <c r="AK268" s="35">
        <f>AVERAGE(AC268)/AVERAGE(Residenti!AC268)/0.365/AVERAGE('%serviti'!AC268)</f>
        <v>181.05131232712046</v>
      </c>
    </row>
    <row r="269" spans="1:37" x14ac:dyDescent="0.2">
      <c r="A269" s="2"/>
      <c r="B269" s="2"/>
      <c r="C269" s="2">
        <v>38013</v>
      </c>
      <c r="D269" s="3" t="s">
        <v>275</v>
      </c>
      <c r="E269" s="14">
        <v>288.94900000000092</v>
      </c>
      <c r="F269" s="14">
        <v>288.52199999999999</v>
      </c>
      <c r="G269" s="14">
        <v>289.43700000000001</v>
      </c>
      <c r="H269" s="14">
        <v>284.91500000000002</v>
      </c>
      <c r="I269" s="14">
        <v>291.39600000000002</v>
      </c>
      <c r="J269" s="14">
        <v>282.37900000000002</v>
      </c>
      <c r="K269" s="14">
        <v>271.72699999999998</v>
      </c>
      <c r="L269" s="14">
        <v>274.13400000000001</v>
      </c>
      <c r="M269" s="14">
        <v>271.62714285714367</v>
      </c>
      <c r="N269" s="14">
        <v>260.32100000000003</v>
      </c>
      <c r="O269" s="14">
        <v>258.65100000000001</v>
      </c>
      <c r="P269" s="14">
        <v>258.78800000000001</v>
      </c>
      <c r="Q269" s="14">
        <v>261.80500000000001</v>
      </c>
      <c r="R269" s="14">
        <v>239.7</v>
      </c>
      <c r="S269" s="14">
        <v>242.10598000000002</v>
      </c>
      <c r="T269" s="14">
        <v>232.53454000000002</v>
      </c>
      <c r="U269" s="14">
        <v>238.94210000000001</v>
      </c>
      <c r="V269" s="14">
        <v>234.08532</v>
      </c>
      <c r="W269" s="14">
        <v>236.13542000000001</v>
      </c>
      <c r="X269" s="14">
        <v>238.84139999999999</v>
      </c>
      <c r="Y269" s="15">
        <v>227.76858000000001</v>
      </c>
      <c r="Z269" s="15">
        <v>227.89689361274478</v>
      </c>
      <c r="AA269" s="15">
        <v>213.76039189091924</v>
      </c>
      <c r="AB269" s="15">
        <v>199.73432231827775</v>
      </c>
      <c r="AC269" s="15">
        <v>185.33685861408398</v>
      </c>
      <c r="AD269" s="32">
        <f>AVERAGE(E269:G269)/AVERAGE('Presenti equivalenti serviti'!E269:G269)/0.365</f>
        <v>204.8942748363483</v>
      </c>
      <c r="AE269" s="32">
        <f>AVERAGE(N269:P269)/AVERAGE('Presenti equivalenti serviti'!N269:P269)/0.365</f>
        <v>192.87212566768522</v>
      </c>
      <c r="AF269" s="32">
        <f>AVERAGE(V269:X269)/AVERAGE('Presenti equivalenti serviti'!V269:X269)/0.365</f>
        <v>193.7584027415997</v>
      </c>
      <c r="AG269" s="35">
        <f>AC269/'Presenti equivalenti serviti'!AC269/0.365</f>
        <v>207.22160598630913</v>
      </c>
      <c r="AH269" s="32">
        <f>AVERAGE(I269:K269)/AVERAGE(Residenti!E269:G269)/0.365/AVERAGE('%serviti'!E269:G269)</f>
        <v>200.07288267545675</v>
      </c>
      <c r="AI269" s="32">
        <f>AVERAGE(N269:P269)/AVERAGE(Residenti!N269:P269)/0.365/AVERAGE('%serviti'!N269:P269)</f>
        <v>193.11666803230858</v>
      </c>
      <c r="AJ269" s="32">
        <f>AVERAGE(V269:X269)/AVERAGE(Residenti!V269:X269)/0.365/AVERAGE('%serviti'!V269:X269)</f>
        <v>193.86759836759839</v>
      </c>
      <c r="AK269" s="35">
        <f>AVERAGE(AC269)/AVERAGE(Residenti!AC269)/0.365/AVERAGE('%serviti'!AC269)</f>
        <v>207.50361671564445</v>
      </c>
    </row>
    <row r="270" spans="1:37" x14ac:dyDescent="0.2">
      <c r="A270" s="2" t="s">
        <v>263</v>
      </c>
      <c r="B270" s="2" t="str">
        <f>LEFT(C270,2)</f>
        <v>38</v>
      </c>
      <c r="C270" s="2">
        <v>38014</v>
      </c>
      <c r="D270" s="2" t="s">
        <v>276</v>
      </c>
      <c r="E270" s="14">
        <v>598.71725000000185</v>
      </c>
      <c r="F270" s="14">
        <v>610.98699999999997</v>
      </c>
      <c r="G270" s="14">
        <v>604.428</v>
      </c>
      <c r="H270" s="14">
        <v>559.89800000000002</v>
      </c>
      <c r="I270" s="14">
        <v>616.04499999999996</v>
      </c>
      <c r="J270" s="14">
        <v>550.63499999999999</v>
      </c>
      <c r="K270" s="14">
        <v>556.25199999999995</v>
      </c>
      <c r="L270" s="14">
        <v>577.56399999999996</v>
      </c>
      <c r="M270" s="14">
        <v>552.8464285714291</v>
      </c>
      <c r="N270" s="14">
        <v>592.38800000000003</v>
      </c>
      <c r="O270" s="14">
        <v>575.85500000000002</v>
      </c>
      <c r="P270" s="14">
        <v>588.28</v>
      </c>
      <c r="Q270" s="14">
        <v>591.59400000000005</v>
      </c>
      <c r="R270" s="14">
        <v>541.44000000000005</v>
      </c>
      <c r="S270" s="14">
        <v>466.03300000000002</v>
      </c>
      <c r="T270" s="14">
        <v>468.529</v>
      </c>
      <c r="U270" s="14">
        <v>573.34799999999996</v>
      </c>
      <c r="V270" s="14">
        <v>562.85299999999995</v>
      </c>
      <c r="W270" s="14">
        <v>542.02300000000002</v>
      </c>
      <c r="X270" s="14">
        <v>542.77499999999998</v>
      </c>
      <c r="Y270" s="15">
        <v>495.66800000000001</v>
      </c>
      <c r="Z270" s="15">
        <v>514.07381449743991</v>
      </c>
      <c r="AA270" s="15">
        <v>493.94048391813521</v>
      </c>
      <c r="AB270" s="15">
        <v>474.28905166363268</v>
      </c>
      <c r="AC270" s="15">
        <v>457.36893851397622</v>
      </c>
      <c r="AD270" s="32">
        <f>AVERAGE(E270:G270)/AVERAGE('Presenti equivalenti serviti'!E270:G270)/0.365</f>
        <v>218.95915761469814</v>
      </c>
      <c r="AE270" s="32">
        <f>AVERAGE(N270:P270)/AVERAGE('Presenti equivalenti serviti'!N270:P270)/0.365</f>
        <v>221.51922885179238</v>
      </c>
      <c r="AF270" s="32">
        <f>AVERAGE(V270:X270)/AVERAGE('Presenti equivalenti serviti'!V270:X270)/0.365</f>
        <v>220.95073759361358</v>
      </c>
      <c r="AG270" s="35">
        <f>AC270/'Presenti equivalenti serviti'!AC270/0.365</f>
        <v>219.98737228219272</v>
      </c>
      <c r="AH270" s="32">
        <f>AVERAGE(I270:K270)/AVERAGE(Residenti!E270:G270)/0.365/AVERAGE('%serviti'!E270:G270)</f>
        <v>208.87840573679355</v>
      </c>
      <c r="AI270" s="32">
        <f>AVERAGE(N270:P270)/AVERAGE(Residenti!N270:P270)/0.365/AVERAGE('%serviti'!N270:P270)</f>
        <v>222.56639450741599</v>
      </c>
      <c r="AJ270" s="32">
        <f>AVERAGE(V270:X270)/AVERAGE(Residenti!V270:X270)/0.365/AVERAGE('%serviti'!V270:X270)</f>
        <v>221.5393081892982</v>
      </c>
      <c r="AK270" s="35">
        <f>AVERAGE(AC270)/AVERAGE(Residenti!AC270)/0.365/AVERAGE('%serviti'!AC270)</f>
        <v>220.66501660075022</v>
      </c>
    </row>
    <row r="271" spans="1:37" x14ac:dyDescent="0.2">
      <c r="A271" s="2"/>
      <c r="B271" s="2"/>
      <c r="C271" s="2">
        <v>38015</v>
      </c>
      <c r="D271" s="3" t="s">
        <v>277</v>
      </c>
      <c r="E271" s="14">
        <v>264.17075</v>
      </c>
      <c r="F271" s="14">
        <v>263.08999999999997</v>
      </c>
      <c r="G271" s="14">
        <v>263.94499999999999</v>
      </c>
      <c r="H271" s="14">
        <v>263.85300000000001</v>
      </c>
      <c r="I271" s="14">
        <v>272.85000000000002</v>
      </c>
      <c r="J271" s="14">
        <v>270.29000000000002</v>
      </c>
      <c r="K271" s="14">
        <v>268.61500000000001</v>
      </c>
      <c r="L271" s="14">
        <v>278.22699999999998</v>
      </c>
      <c r="M271" s="14">
        <v>277.43685714285681</v>
      </c>
      <c r="N271" s="14">
        <v>275.30700000000002</v>
      </c>
      <c r="O271" s="14">
        <v>259.75700000000001</v>
      </c>
      <c r="P271" s="14">
        <v>267.95800000000003</v>
      </c>
      <c r="Q271" s="14">
        <v>276.46100000000001</v>
      </c>
      <c r="R271" s="14">
        <v>257.56</v>
      </c>
      <c r="S271" s="14">
        <v>242.10598000000002</v>
      </c>
      <c r="T271" s="14">
        <v>232.53454000000002</v>
      </c>
      <c r="U271" s="14">
        <v>238.94210000000001</v>
      </c>
      <c r="V271" s="14">
        <v>234.08532</v>
      </c>
      <c r="W271" s="14">
        <v>236.13542000000001</v>
      </c>
      <c r="X271" s="14">
        <v>238.84139999999999</v>
      </c>
      <c r="Y271" s="15">
        <v>227.76858000000001</v>
      </c>
      <c r="Z271" s="15">
        <v>226.73133683931914</v>
      </c>
      <c r="AA271" s="15">
        <v>215.15318263438283</v>
      </c>
      <c r="AB271" s="15">
        <v>204.43497113002104</v>
      </c>
      <c r="AC271" s="15">
        <v>194.58619629161484</v>
      </c>
      <c r="AD271" s="32">
        <f>AVERAGE(E271:G271)/AVERAGE('Presenti equivalenti serviti'!E271:G271)/0.365</f>
        <v>195.03222245377142</v>
      </c>
      <c r="AE271" s="32">
        <f>AVERAGE(N271:P271)/AVERAGE('Presenti equivalenti serviti'!N271:P271)/0.365</f>
        <v>196.68206911941977</v>
      </c>
      <c r="AF271" s="32">
        <f>AVERAGE(V271:X271)/AVERAGE('Presenti equivalenti serviti'!V271:X271)/0.365</f>
        <v>186.99006553740884</v>
      </c>
      <c r="AG271" s="35">
        <f>AC271/'Presenti equivalenti serviti'!AC271/0.365</f>
        <v>190.58770193506328</v>
      </c>
      <c r="AH271" s="32">
        <f>AVERAGE(I271:K271)/AVERAGE(Residenti!E271:G271)/0.365/AVERAGE('%serviti'!E271:G271)</f>
        <v>200.5397927294737</v>
      </c>
      <c r="AI271" s="32">
        <f>AVERAGE(N271:P271)/AVERAGE(Residenti!N271:P271)/0.365/AVERAGE('%serviti'!N271:P271)</f>
        <v>197.12035426687598</v>
      </c>
      <c r="AJ271" s="32">
        <f>AVERAGE(V271:X271)/AVERAGE(Residenti!V271:X271)/0.365/AVERAGE('%serviti'!V271:X271)</f>
        <v>187.27704906220004</v>
      </c>
      <c r="AK271" s="35">
        <f>AVERAGE(AC271)/AVERAGE(Residenti!AC271)/0.365/AVERAGE('%serviti'!AC271)</f>
        <v>191.02906986760112</v>
      </c>
    </row>
    <row r="272" spans="1:37" x14ac:dyDescent="0.2">
      <c r="A272" s="2"/>
      <c r="B272" s="2"/>
      <c r="C272" s="2">
        <v>38016</v>
      </c>
      <c r="D272" s="3" t="s">
        <v>278</v>
      </c>
      <c r="E272" s="14">
        <v>219.83413865546231</v>
      </c>
      <c r="F272" s="14">
        <v>231.13200000000001</v>
      </c>
      <c r="G272" s="14">
        <v>215.53100000000001</v>
      </c>
      <c r="H272" s="14">
        <v>227.018</v>
      </c>
      <c r="I272" s="14">
        <v>231.476</v>
      </c>
      <c r="J272" s="14">
        <v>233.09399999999999</v>
      </c>
      <c r="K272" s="14">
        <v>241.22499999999999</v>
      </c>
      <c r="L272" s="14">
        <v>237.26900000000001</v>
      </c>
      <c r="M272" s="14">
        <v>237.19900000000001</v>
      </c>
      <c r="N272" s="14">
        <v>241.40419840369557</v>
      </c>
      <c r="O272" s="14">
        <v>232.235995</v>
      </c>
      <c r="P272" s="14">
        <v>236.93537527778253</v>
      </c>
      <c r="Q272" s="14">
        <v>236.95700000000002</v>
      </c>
      <c r="R272" s="14">
        <v>231.438674269134</v>
      </c>
      <c r="S272" s="14">
        <v>201.51499999999999</v>
      </c>
      <c r="T272" s="14">
        <v>187.096</v>
      </c>
      <c r="U272" s="14">
        <v>197.06116029899943</v>
      </c>
      <c r="V272" s="14">
        <v>178.17845009626257</v>
      </c>
      <c r="W272" s="14">
        <v>179.70702102206195</v>
      </c>
      <c r="X272" s="14">
        <v>183.40187474739685</v>
      </c>
      <c r="Y272" s="15">
        <v>180.68753000000001</v>
      </c>
      <c r="Z272" s="15">
        <v>177.86451458988688</v>
      </c>
      <c r="AA272" s="15">
        <v>169.40742241111283</v>
      </c>
      <c r="AB272" s="15">
        <v>162.38095365789638</v>
      </c>
      <c r="AC272" s="15">
        <v>155.65517466356306</v>
      </c>
      <c r="AD272" s="32">
        <f>AVERAGE(E272:G272)/AVERAGE('Presenti equivalenti serviti'!E272:G272)/0.365</f>
        <v>182.30808509827622</v>
      </c>
      <c r="AE272" s="32">
        <f>AVERAGE(N272:P272)/AVERAGE('Presenti equivalenti serviti'!N272:P272)/0.365</f>
        <v>184.63095699584264</v>
      </c>
      <c r="AF272" s="32">
        <f>AVERAGE(V272:X272)/AVERAGE('Presenti equivalenti serviti'!V272:X272)/0.365</f>
        <v>152.3043112108052</v>
      </c>
      <c r="AG272" s="35">
        <f>AC272/'Presenti equivalenti serviti'!AC272/0.365</f>
        <v>150.27329844090417</v>
      </c>
      <c r="AH272" s="32">
        <f>AVERAGE(I272:K272)/AVERAGE(Residenti!E272:G272)/0.365/AVERAGE('%serviti'!E272:G272)</f>
        <v>193.37640178145864</v>
      </c>
      <c r="AI272" s="32">
        <f>AVERAGE(N272:P272)/AVERAGE(Residenti!N272:P272)/0.365/AVERAGE('%serviti'!N272:P272)</f>
        <v>184.92542805049715</v>
      </c>
      <c r="AJ272" s="32">
        <f>AVERAGE(V272:X272)/AVERAGE(Residenti!V272:X272)/0.365/AVERAGE('%serviti'!V272:X272)</f>
        <v>152.45251235633771</v>
      </c>
      <c r="AK272" s="35">
        <f>AVERAGE(AC272)/AVERAGE(Residenti!AC272)/0.365/AVERAGE('%serviti'!AC272)</f>
        <v>150.50950566173341</v>
      </c>
    </row>
    <row r="273" spans="1:37" x14ac:dyDescent="0.2">
      <c r="A273" s="2" t="s">
        <v>263</v>
      </c>
      <c r="B273" s="2" t="str">
        <f>LEFT(C273,2)</f>
        <v>38</v>
      </c>
      <c r="C273" s="2">
        <v>38017</v>
      </c>
      <c r="D273" s="2" t="s">
        <v>279</v>
      </c>
      <c r="E273" s="14">
        <v>597.72149999999999</v>
      </c>
      <c r="F273" s="14">
        <v>584.39800000000002</v>
      </c>
      <c r="G273" s="14">
        <v>615.31399999999996</v>
      </c>
      <c r="H273" s="14">
        <v>586.36800000000005</v>
      </c>
      <c r="I273" s="14">
        <v>626.88300000000004</v>
      </c>
      <c r="J273" s="14">
        <v>572.72900000000004</v>
      </c>
      <c r="K273" s="14">
        <v>590.41300000000001</v>
      </c>
      <c r="L273" s="14">
        <v>574.09699999999998</v>
      </c>
      <c r="M273" s="14">
        <v>579.40828571428642</v>
      </c>
      <c r="N273" s="14">
        <v>562.12300000000005</v>
      </c>
      <c r="O273" s="14">
        <v>553.33199999999999</v>
      </c>
      <c r="P273" s="14">
        <v>566.73900000000003</v>
      </c>
      <c r="Q273" s="14">
        <v>563.62699999999995</v>
      </c>
      <c r="R273" s="14">
        <v>522.64</v>
      </c>
      <c r="S273" s="14">
        <v>467.34300000000002</v>
      </c>
      <c r="T273" s="14">
        <v>476.28300000000002</v>
      </c>
      <c r="U273" s="14">
        <v>509.74299999999999</v>
      </c>
      <c r="V273" s="14">
        <v>503.53399999999999</v>
      </c>
      <c r="W273" s="14">
        <v>580.10299999999995</v>
      </c>
      <c r="X273" s="14">
        <v>598.06600000000003</v>
      </c>
      <c r="Y273" s="15">
        <v>540.04200000000003</v>
      </c>
      <c r="Z273" s="15">
        <v>557.04587094020326</v>
      </c>
      <c r="AA273" s="15">
        <v>529.10069331873626</v>
      </c>
      <c r="AB273" s="15">
        <v>501.15551569726949</v>
      </c>
      <c r="AC273" s="15">
        <v>473.50228562286372</v>
      </c>
      <c r="AD273" s="32">
        <f>AVERAGE(E273:G273)/AVERAGE('Presenti equivalenti serviti'!E273:G273)/0.365</f>
        <v>233.17919347736583</v>
      </c>
      <c r="AE273" s="32">
        <f>AVERAGE(N273:P273)/AVERAGE('Presenti equivalenti serviti'!N273:P273)/0.365</f>
        <v>233.13007420228854</v>
      </c>
      <c r="AF273" s="32">
        <f>AVERAGE(V273:X273)/AVERAGE('Presenti equivalenti serviti'!V273:X273)/0.365</f>
        <v>253.6419324081466</v>
      </c>
      <c r="AG273" s="35">
        <f>AC273/'Presenti equivalenti serviti'!AC273/0.365</f>
        <v>275.62493558534152</v>
      </c>
      <c r="AH273" s="32">
        <f>AVERAGE(I273:K273)/AVERAGE(Residenti!E273:G273)/0.365/AVERAGE('%serviti'!E273:G273)</f>
        <v>233.09876126959904</v>
      </c>
      <c r="AI273" s="32">
        <f>AVERAGE(N273:P273)/AVERAGE(Residenti!N273:P273)/0.365/AVERAGE('%serviti'!N273:P273)</f>
        <v>234.08933208641386</v>
      </c>
      <c r="AJ273" s="32">
        <f>AVERAGE(V273:X273)/AVERAGE(Residenti!V273:X273)/0.365/AVERAGE('%serviti'!V273:X273)</f>
        <v>254.94571298525216</v>
      </c>
      <c r="AK273" s="35">
        <f>AVERAGE(AC273)/AVERAGE(Residenti!AC273)/0.365/AVERAGE('%serviti'!AC273)</f>
        <v>278.25124388309297</v>
      </c>
    </row>
    <row r="274" spans="1:37" x14ac:dyDescent="0.2">
      <c r="A274" s="2" t="s">
        <v>261</v>
      </c>
      <c r="B274" s="2" t="str">
        <f>LEFT(C274,2)</f>
        <v>38</v>
      </c>
      <c r="C274" s="2">
        <v>38018</v>
      </c>
      <c r="D274" s="2" t="s">
        <v>280</v>
      </c>
      <c r="E274" s="14">
        <v>534.6863361344524</v>
      </c>
      <c r="F274" s="14">
        <v>518.44899999999996</v>
      </c>
      <c r="G274" s="14">
        <v>506.233</v>
      </c>
      <c r="H274" s="14">
        <v>543.92200000000003</v>
      </c>
      <c r="I274" s="14">
        <v>572.654</v>
      </c>
      <c r="J274" s="14">
        <v>615.03800000000001</v>
      </c>
      <c r="K274" s="14">
        <v>603.40599999999995</v>
      </c>
      <c r="L274" s="14">
        <v>584.06299999999999</v>
      </c>
      <c r="M274" s="14">
        <v>610.6145740486387</v>
      </c>
      <c r="N274" s="14">
        <v>638.4983387019804</v>
      </c>
      <c r="O274" s="14">
        <v>635.38980700000002</v>
      </c>
      <c r="P274" s="14">
        <v>646.06232098191253</v>
      </c>
      <c r="Q274" s="14">
        <v>629.82800000000009</v>
      </c>
      <c r="R274" s="14">
        <v>633.5945530408477</v>
      </c>
      <c r="S274" s="14">
        <v>601.97900000000004</v>
      </c>
      <c r="T274" s="14">
        <v>597.81100000000004</v>
      </c>
      <c r="U274" s="14">
        <v>601.61115498758477</v>
      </c>
      <c r="V274" s="14">
        <v>600.55960829289575</v>
      </c>
      <c r="W274" s="14">
        <v>607.2629689744922</v>
      </c>
      <c r="X274" s="14">
        <v>582.17976360150601</v>
      </c>
      <c r="Y274" s="15">
        <v>591.09516866348804</v>
      </c>
      <c r="Z274" s="15">
        <v>592.57928419264829</v>
      </c>
      <c r="AA274" s="15">
        <v>593.40789359467328</v>
      </c>
      <c r="AB274" s="15">
        <v>597.10467840408012</v>
      </c>
      <c r="AC274" s="15">
        <v>599.16103207514391</v>
      </c>
      <c r="AD274" s="32">
        <f>AVERAGE(E274:G274)/AVERAGE('Presenti equivalenti serviti'!E274:G274)/0.365</f>
        <v>187.39480146120576</v>
      </c>
      <c r="AE274" s="32">
        <f>AVERAGE(N274:P274)/AVERAGE('Presenti equivalenti serviti'!N274:P274)/0.365</f>
        <v>186.28937436917795</v>
      </c>
      <c r="AF274" s="32">
        <f>AVERAGE(V274:X274)/AVERAGE('Presenti equivalenti serviti'!V274:X274)/0.365</f>
        <v>166.5853643669729</v>
      </c>
      <c r="AG274" s="35">
        <f>AC274/'Presenti equivalenti serviti'!AC274/0.365</f>
        <v>157.86515740219104</v>
      </c>
      <c r="AH274" s="32">
        <f>AVERAGE(I274:K274)/AVERAGE(Residenti!E274:G274)/0.365/AVERAGE('%serviti'!E274:G274)</f>
        <v>215.5078080157285</v>
      </c>
      <c r="AI274" s="32">
        <f>AVERAGE(N274:P274)/AVERAGE(Residenti!N274:P274)/0.365/AVERAGE('%serviti'!N274:P274)</f>
        <v>186.47743091558183</v>
      </c>
      <c r="AJ274" s="32">
        <f>AVERAGE(V274:X274)/AVERAGE(Residenti!V274:X274)/0.365/AVERAGE('%serviti'!V274:X274)</f>
        <v>166.7466896645482</v>
      </c>
      <c r="AK274" s="35">
        <f>AVERAGE(AC274)/AVERAGE(Residenti!AC274)/0.365/AVERAGE('%serviti'!AC274)</f>
        <v>158.00777863558588</v>
      </c>
    </row>
    <row r="275" spans="1:37" x14ac:dyDescent="0.2">
      <c r="A275" s="2" t="s">
        <v>261</v>
      </c>
      <c r="B275" s="2" t="str">
        <f>LEFT(C275,2)</f>
        <v>38</v>
      </c>
      <c r="C275" s="2">
        <v>38019</v>
      </c>
      <c r="D275" s="2" t="s">
        <v>281</v>
      </c>
      <c r="E275" s="14">
        <v>856.8451008403357</v>
      </c>
      <c r="F275" s="14">
        <v>858.553</v>
      </c>
      <c r="G275" s="14">
        <v>818.12699999999995</v>
      </c>
      <c r="H275" s="14">
        <v>825.57799999999997</v>
      </c>
      <c r="I275" s="14">
        <v>883.97500000000002</v>
      </c>
      <c r="J275" s="14">
        <v>912.28499999999997</v>
      </c>
      <c r="K275" s="14">
        <v>917.38300000000004</v>
      </c>
      <c r="L275" s="14">
        <v>878.87400000000002</v>
      </c>
      <c r="M275" s="14">
        <v>882.33060628047974</v>
      </c>
      <c r="N275" s="14">
        <v>875.95192271826045</v>
      </c>
      <c r="O275" s="14">
        <v>920.64834400000007</v>
      </c>
      <c r="P275" s="14">
        <v>873.67794379393729</v>
      </c>
      <c r="Q275" s="14">
        <v>866.22199999999987</v>
      </c>
      <c r="R275" s="14">
        <v>824.56594416692963</v>
      </c>
      <c r="S275" s="14">
        <v>792.63</v>
      </c>
      <c r="T275" s="14">
        <v>739.65899999999999</v>
      </c>
      <c r="U275" s="14">
        <v>755.3399950524871</v>
      </c>
      <c r="V275" s="14">
        <v>733.83682620400486</v>
      </c>
      <c r="W275" s="14">
        <v>744.20149653194608</v>
      </c>
      <c r="X275" s="14">
        <v>726.52886181763029</v>
      </c>
      <c r="Y275" s="15">
        <v>752.10768499999995</v>
      </c>
      <c r="Z275" s="15">
        <v>731.02380926709941</v>
      </c>
      <c r="AA275" s="15">
        <v>698.95924606953599</v>
      </c>
      <c r="AB275" s="15">
        <v>671.39287404407719</v>
      </c>
      <c r="AC275" s="15">
        <v>641.08987200660442</v>
      </c>
      <c r="AD275" s="32">
        <f>AVERAGE(E275:G275)/AVERAGE('Presenti equivalenti serviti'!E275:G275)/0.365</f>
        <v>192.72399513507256</v>
      </c>
      <c r="AE275" s="32">
        <f>AVERAGE(N275:P275)/AVERAGE('Presenti equivalenti serviti'!N275:P275)/0.365</f>
        <v>196.77942903646544</v>
      </c>
      <c r="AF275" s="32">
        <f>AVERAGE(V275:X275)/AVERAGE('Presenti equivalenti serviti'!V275:X275)/0.365</f>
        <v>172.14435165711686</v>
      </c>
      <c r="AG275" s="35">
        <f>AC275/'Presenti equivalenti serviti'!AC275/0.365</f>
        <v>172.68657789814696</v>
      </c>
      <c r="AH275" s="32">
        <f>AVERAGE(I275:K275)/AVERAGE(Residenti!E275:G275)/0.365/AVERAGE('%serviti'!E275:G275)</f>
        <v>206.79093730615725</v>
      </c>
      <c r="AI275" s="32">
        <f>AVERAGE(N275:P275)/AVERAGE(Residenti!N275:P275)/0.365/AVERAGE('%serviti'!N275:P275)</f>
        <v>197.1219332663002</v>
      </c>
      <c r="AJ275" s="32">
        <f>AVERAGE(V275:X275)/AVERAGE(Residenti!V275:X275)/0.365/AVERAGE('%serviti'!V275:X275)</f>
        <v>172.43876461548035</v>
      </c>
      <c r="AK275" s="35">
        <f>AVERAGE(AC275)/AVERAGE(Residenti!AC275)/0.365/AVERAGE('%serviti'!AC275)</f>
        <v>173.05782481571615</v>
      </c>
    </row>
    <row r="276" spans="1:37" x14ac:dyDescent="0.2">
      <c r="A276" s="2"/>
      <c r="B276" s="2"/>
      <c r="C276" s="2">
        <v>38020</v>
      </c>
      <c r="D276" s="3" t="s">
        <v>282</v>
      </c>
      <c r="E276" s="14">
        <v>238.91706249999999</v>
      </c>
      <c r="F276" s="14">
        <v>241.45</v>
      </c>
      <c r="G276" s="14">
        <v>237.81399999999999</v>
      </c>
      <c r="H276" s="14">
        <v>238.18</v>
      </c>
      <c r="I276" s="14">
        <v>235.03700000000001</v>
      </c>
      <c r="J276" s="14">
        <v>226.953</v>
      </c>
      <c r="K276" s="14">
        <v>228.51900000000001</v>
      </c>
      <c r="L276" s="14">
        <v>230.3</v>
      </c>
      <c r="M276" s="14">
        <v>224.99799999999999</v>
      </c>
      <c r="N276" s="14">
        <v>221.47800000000001</v>
      </c>
      <c r="O276" s="14">
        <v>220.792</v>
      </c>
      <c r="P276" s="14">
        <v>219.75899999999999</v>
      </c>
      <c r="Q276" s="14">
        <v>219.691</v>
      </c>
      <c r="R276" s="14">
        <v>185.18</v>
      </c>
      <c r="S276" s="14">
        <v>194.26300000000001</v>
      </c>
      <c r="T276" s="14">
        <v>185.43700000000001</v>
      </c>
      <c r="U276" s="14">
        <v>184.83</v>
      </c>
      <c r="V276" s="14">
        <v>182.56800000000001</v>
      </c>
      <c r="W276" s="14">
        <v>197.95599999999999</v>
      </c>
      <c r="X276" s="14">
        <v>200.221</v>
      </c>
      <c r="Y276" s="15">
        <v>173.358</v>
      </c>
      <c r="Z276" s="15">
        <v>186.28290788174945</v>
      </c>
      <c r="AA276" s="15">
        <v>178.00413723515848</v>
      </c>
      <c r="AB276" s="15">
        <v>170.31043899792417</v>
      </c>
      <c r="AC276" s="15">
        <v>162.85207174603556</v>
      </c>
      <c r="AD276" s="32">
        <f>AVERAGE(E276:G276)/AVERAGE('Presenti equivalenti serviti'!E276:G276)/0.365</f>
        <v>175.16042008720203</v>
      </c>
      <c r="AE276" s="32">
        <f>AVERAGE(N276:P276)/AVERAGE('Presenti equivalenti serviti'!N276:P276)/0.365</f>
        <v>179.41161148020092</v>
      </c>
      <c r="AF276" s="32">
        <f>AVERAGE(V276:X276)/AVERAGE('Presenti equivalenti serviti'!V276:X276)/0.365</f>
        <v>167.16129540097685</v>
      </c>
      <c r="AG276" s="35">
        <f>AC276/'Presenti equivalenti serviti'!AC276/0.365</f>
        <v>169.4763474400502</v>
      </c>
      <c r="AH276" s="32">
        <f>AVERAGE(I276:K276)/AVERAGE(Residenti!E276:G276)/0.365/AVERAGE('%serviti'!E276:G276)</f>
        <v>168.46849240320938</v>
      </c>
      <c r="AI276" s="32">
        <f>AVERAGE(N276:P276)/AVERAGE(Residenti!N276:P276)/0.365/AVERAGE('%serviti'!N276:P276)</f>
        <v>179.48161117935371</v>
      </c>
      <c r="AJ276" s="32">
        <f>AVERAGE(V276:X276)/AVERAGE(Residenti!V276:X276)/0.365/AVERAGE('%serviti'!V276:X276)</f>
        <v>167.35473439794123</v>
      </c>
      <c r="AK276" s="35">
        <f>AVERAGE(AC276)/AVERAGE(Residenti!AC276)/0.365/AVERAGE('%serviti'!AC276)</f>
        <v>169.96242961362091</v>
      </c>
    </row>
    <row r="277" spans="1:37" x14ac:dyDescent="0.2">
      <c r="A277" s="2"/>
      <c r="B277" s="2"/>
      <c r="C277" s="2">
        <v>38021</v>
      </c>
      <c r="D277" s="3" t="s">
        <v>283</v>
      </c>
      <c r="E277" s="14">
        <v>420.26407563025134</v>
      </c>
      <c r="F277" s="14">
        <v>444.41800000000001</v>
      </c>
      <c r="G277" s="14">
        <v>424.21699999999998</v>
      </c>
      <c r="H277" s="14">
        <v>404.267</v>
      </c>
      <c r="I277" s="14">
        <v>434.17399999999998</v>
      </c>
      <c r="J277" s="14">
        <v>477.14100000000002</v>
      </c>
      <c r="K277" s="14">
        <v>474.01900000000001</v>
      </c>
      <c r="L277" s="14">
        <v>473.68200000000002</v>
      </c>
      <c r="M277" s="14">
        <v>473.41868499999998</v>
      </c>
      <c r="N277" s="14">
        <v>477.36162441408254</v>
      </c>
      <c r="O277" s="14">
        <v>503.87149199999999</v>
      </c>
      <c r="P277" s="14">
        <v>472.96183229110784</v>
      </c>
      <c r="Q277" s="14">
        <v>541.68399999999997</v>
      </c>
      <c r="R277" s="14">
        <v>470.41030128341794</v>
      </c>
      <c r="S277" s="14">
        <v>459.11</v>
      </c>
      <c r="T277" s="14">
        <v>419.16300000000001</v>
      </c>
      <c r="U277" s="14">
        <v>424.28300522152972</v>
      </c>
      <c r="V277" s="14">
        <v>397.03079965249964</v>
      </c>
      <c r="W277" s="14">
        <v>399.99304679104108</v>
      </c>
      <c r="X277" s="14">
        <v>408.21707605065751</v>
      </c>
      <c r="Y277" s="15">
        <v>402.17546999999996</v>
      </c>
      <c r="Z277" s="15">
        <v>396.16600671169641</v>
      </c>
      <c r="AA277" s="15">
        <v>381.45630731194336</v>
      </c>
      <c r="AB277" s="15">
        <v>369.61609863084209</v>
      </c>
      <c r="AC277" s="15">
        <v>359.0753319467463</v>
      </c>
      <c r="AD277" s="32">
        <f>AVERAGE(E277:G277)/AVERAGE('Presenti equivalenti serviti'!E277:G277)/0.365</f>
        <v>192.59289671241021</v>
      </c>
      <c r="AE277" s="32">
        <f>AVERAGE(N277:P277)/AVERAGE('Presenti equivalenti serviti'!N277:P277)/0.365</f>
        <v>188.21996720790861</v>
      </c>
      <c r="AF277" s="32">
        <f>AVERAGE(V277:X277)/AVERAGE('Presenti equivalenti serviti'!V277:X277)/0.365</f>
        <v>162.67885438666056</v>
      </c>
      <c r="AG277" s="35">
        <f>AC277/'Presenti equivalenti serviti'!AC277/0.365</f>
        <v>159.29379213331239</v>
      </c>
      <c r="AH277" s="32">
        <f>AVERAGE(I277:K277)/AVERAGE(Residenti!E277:G277)/0.365/AVERAGE('%serviti'!E277:G277)</f>
        <v>207.23738054179404</v>
      </c>
      <c r="AI277" s="32">
        <f>AVERAGE(N277:P277)/AVERAGE(Residenti!N277:P277)/0.365/AVERAGE('%serviti'!N277:P277)</f>
        <v>188.40758758204612</v>
      </c>
      <c r="AJ277" s="32">
        <f>AVERAGE(V277:X277)/AVERAGE(Residenti!V277:X277)/0.365/AVERAGE('%serviti'!V277:X277)</f>
        <v>162.79633609641189</v>
      </c>
      <c r="AK277" s="35">
        <f>AVERAGE(AC277)/AVERAGE(Residenti!AC277)/0.365/AVERAGE('%serviti'!AC277)</f>
        <v>159.44434057382628</v>
      </c>
    </row>
    <row r="278" spans="1:37" x14ac:dyDescent="0.2">
      <c r="A278" s="2" t="s">
        <v>261</v>
      </c>
      <c r="B278" s="2" t="str">
        <f>LEFT(C278,2)</f>
        <v>38</v>
      </c>
      <c r="C278" s="2">
        <v>38022</v>
      </c>
      <c r="D278" s="2" t="s">
        <v>284</v>
      </c>
      <c r="E278" s="14">
        <v>408.84738655462115</v>
      </c>
      <c r="F278" s="14">
        <v>432.06799999999998</v>
      </c>
      <c r="G278" s="14">
        <v>441.86399999999998</v>
      </c>
      <c r="H278" s="14">
        <v>428.15100000000001</v>
      </c>
      <c r="I278" s="14">
        <v>469.77499999999998</v>
      </c>
      <c r="J278" s="14">
        <v>498.61500000000001</v>
      </c>
      <c r="K278" s="14">
        <v>493.53399999999999</v>
      </c>
      <c r="L278" s="14">
        <v>490.298</v>
      </c>
      <c r="M278" s="14">
        <v>490.71444156188278</v>
      </c>
      <c r="N278" s="14">
        <v>486.20664094515655</v>
      </c>
      <c r="O278" s="14">
        <v>571.54533199999992</v>
      </c>
      <c r="P278" s="14">
        <v>580.34736129405485</v>
      </c>
      <c r="Q278" s="14">
        <v>550.5270569999999</v>
      </c>
      <c r="R278" s="14">
        <v>485.59860444804502</v>
      </c>
      <c r="S278" s="14">
        <v>517.05399999999997</v>
      </c>
      <c r="T278" s="14">
        <v>475.95600000000002</v>
      </c>
      <c r="U278" s="14">
        <v>491.12726533202317</v>
      </c>
      <c r="V278" s="14">
        <v>459.39677979156943</v>
      </c>
      <c r="W278" s="14">
        <v>464.29216085450014</v>
      </c>
      <c r="X278" s="14">
        <v>453.08195698630135</v>
      </c>
      <c r="Y278" s="15">
        <v>454.024742</v>
      </c>
      <c r="Z278" s="15">
        <v>452.32297110051223</v>
      </c>
      <c r="AA278" s="15">
        <v>445.28570034606901</v>
      </c>
      <c r="AB278" s="15">
        <v>441.93656270646483</v>
      </c>
      <c r="AC278" s="15">
        <v>438.50797459278687</v>
      </c>
      <c r="AD278" s="32">
        <f>AVERAGE(E278:G278)/AVERAGE('Presenti equivalenti serviti'!E278:G278)/0.365</f>
        <v>179.02179122961971</v>
      </c>
      <c r="AE278" s="32">
        <f>AVERAGE(N278:P278)/AVERAGE('Presenti equivalenti serviti'!N278:P278)/0.365</f>
        <v>202.13917797260893</v>
      </c>
      <c r="AF278" s="32">
        <f>AVERAGE(V278:X278)/AVERAGE('Presenti equivalenti serviti'!V278:X278)/0.365</f>
        <v>165.34955033001182</v>
      </c>
      <c r="AG278" s="35">
        <f>AC278/'Presenti equivalenti serviti'!AC278/0.365</f>
        <v>154.68225606529995</v>
      </c>
      <c r="AH278" s="32">
        <f>AVERAGE(I278:K278)/AVERAGE(Residenti!E278:G278)/0.365/AVERAGE('%serviti'!E278:G278)</f>
        <v>204.73032633526569</v>
      </c>
      <c r="AI278" s="32">
        <f>AVERAGE(N278:P278)/AVERAGE(Residenti!N278:P278)/0.365/AVERAGE('%serviti'!N278:P278)</f>
        <v>202.76805521916631</v>
      </c>
      <c r="AJ278" s="32">
        <f>AVERAGE(V278:X278)/AVERAGE(Residenti!V278:X278)/0.365/AVERAGE('%serviti'!V278:X278)</f>
        <v>165.79823193153183</v>
      </c>
      <c r="AK278" s="35">
        <f>AVERAGE(AC278)/AVERAGE(Residenti!AC278)/0.365/AVERAGE('%serviti'!AC278)</f>
        <v>155.034123932819</v>
      </c>
    </row>
    <row r="279" spans="1:37" x14ac:dyDescent="0.2">
      <c r="A279" s="2" t="s">
        <v>261</v>
      </c>
      <c r="B279" s="2" t="str">
        <f>LEFT(C279,2)</f>
        <v>38</v>
      </c>
      <c r="C279" s="2">
        <v>38023</v>
      </c>
      <c r="D279" s="2" t="s">
        <v>285</v>
      </c>
      <c r="E279" s="14">
        <v>285.49142857142863</v>
      </c>
      <c r="F279" s="14">
        <v>285.15699999999998</v>
      </c>
      <c r="G279" s="14">
        <v>281.69900000000001</v>
      </c>
      <c r="H279" s="14">
        <v>280.05900000000003</v>
      </c>
      <c r="I279" s="14">
        <v>297.58800000000002</v>
      </c>
      <c r="J279" s="14">
        <v>291.14299999999997</v>
      </c>
      <c r="K279" s="14">
        <v>261.13299999999998</v>
      </c>
      <c r="L279" s="14">
        <v>275.49299999999999</v>
      </c>
      <c r="M279" s="14">
        <v>280.73248858763259</v>
      </c>
      <c r="N279" s="14">
        <v>275.08640692758354</v>
      </c>
      <c r="O279" s="14">
        <v>279.77863600000001</v>
      </c>
      <c r="P279" s="14">
        <v>275.22992142517296</v>
      </c>
      <c r="Q279" s="14">
        <v>266.01799999999997</v>
      </c>
      <c r="R279" s="14">
        <v>268.70542280676244</v>
      </c>
      <c r="S279" s="14">
        <v>264.327</v>
      </c>
      <c r="T279" s="14">
        <v>241.12799999999999</v>
      </c>
      <c r="U279" s="14">
        <v>257.07466935109471</v>
      </c>
      <c r="V279" s="14">
        <v>241.39837549053379</v>
      </c>
      <c r="W279" s="14">
        <v>238.99569513236344</v>
      </c>
      <c r="X279" s="14">
        <v>248.23819339720001</v>
      </c>
      <c r="Y279" s="15">
        <v>235.672878</v>
      </c>
      <c r="Z279" s="15">
        <v>237.81402923861987</v>
      </c>
      <c r="AA279" s="15">
        <v>228.88890642152157</v>
      </c>
      <c r="AB279" s="15">
        <v>220.8391334744552</v>
      </c>
      <c r="AC279" s="15">
        <v>212.26507579513759</v>
      </c>
      <c r="AD279" s="32">
        <f>AVERAGE(E279:G279)/AVERAGE('Presenti equivalenti serviti'!E279:G279)/0.365</f>
        <v>197.01132686741641</v>
      </c>
      <c r="AE279" s="32">
        <f>AVERAGE(N279:P279)/AVERAGE('Presenti equivalenti serviti'!N279:P279)/0.365</f>
        <v>194.30661685953353</v>
      </c>
      <c r="AF279" s="32">
        <f>AVERAGE(V279:X279)/AVERAGE('Presenti equivalenti serviti'!V279:X279)/0.365</f>
        <v>179.27216519244959</v>
      </c>
      <c r="AG279" s="35">
        <f>AC279/'Presenti equivalenti serviti'!AC279/0.365</f>
        <v>179.57027927213215</v>
      </c>
      <c r="AH279" s="32">
        <f>AVERAGE(I279:K279)/AVERAGE(Residenti!E279:G279)/0.365/AVERAGE('%serviti'!E279:G279)</f>
        <v>196.47280397291263</v>
      </c>
      <c r="AI279" s="32">
        <f>AVERAGE(N279:P279)/AVERAGE(Residenti!N279:P279)/0.365/AVERAGE('%serviti'!N279:P279)</f>
        <v>194.34270273473152</v>
      </c>
      <c r="AJ279" s="32">
        <f>AVERAGE(V279:X279)/AVERAGE(Residenti!V279:X279)/0.365/AVERAGE('%serviti'!V279:X279)</f>
        <v>179.47135305731166</v>
      </c>
      <c r="AK279" s="35">
        <f>AVERAGE(AC279)/AVERAGE(Residenti!AC279)/0.365/AVERAGE('%serviti'!AC279)</f>
        <v>180.35034454620006</v>
      </c>
    </row>
    <row r="280" spans="1:37" x14ac:dyDescent="0.2">
      <c r="A280" s="2"/>
      <c r="B280" s="2"/>
      <c r="C280" s="2">
        <v>38024</v>
      </c>
      <c r="D280" s="3" t="s">
        <v>286</v>
      </c>
      <c r="E280" s="14">
        <v>383.12150000000003</v>
      </c>
      <c r="F280" s="14">
        <v>380.315</v>
      </c>
      <c r="G280" s="14">
        <v>364.51400000000001</v>
      </c>
      <c r="H280" s="14">
        <v>379.95100000000002</v>
      </c>
      <c r="I280" s="14">
        <v>415.37099999999998</v>
      </c>
      <c r="J280" s="14">
        <v>405.57600000000002</v>
      </c>
      <c r="K280" s="14">
        <v>411.01299999999998</v>
      </c>
      <c r="L280" s="14">
        <v>366.488</v>
      </c>
      <c r="M280" s="14">
        <v>400.05285714285822</v>
      </c>
      <c r="N280" s="14">
        <v>334.72899999999998</v>
      </c>
      <c r="O280" s="14">
        <v>351.47699999999998</v>
      </c>
      <c r="P280" s="14">
        <v>341.41199999999998</v>
      </c>
      <c r="Q280" s="14">
        <v>340.03199999999998</v>
      </c>
      <c r="R280" s="14">
        <v>319.60000000000002</v>
      </c>
      <c r="S280" s="14">
        <v>328.55500000000001</v>
      </c>
      <c r="T280" s="14">
        <v>327.78300000000002</v>
      </c>
      <c r="U280" s="14">
        <v>315.53300000000002</v>
      </c>
      <c r="V280" s="14">
        <v>330.90100000000001</v>
      </c>
      <c r="W280" s="14">
        <v>330.61900000000003</v>
      </c>
      <c r="X280" s="14">
        <v>340.91300000000001</v>
      </c>
      <c r="Y280" s="15">
        <v>308.351</v>
      </c>
      <c r="Z280" s="15">
        <v>320.04445660260313</v>
      </c>
      <c r="AA280" s="15">
        <v>309.55953397774317</v>
      </c>
      <c r="AB280" s="15">
        <v>299.34757692008793</v>
      </c>
      <c r="AC280" s="15">
        <v>290.62869931086544</v>
      </c>
      <c r="AD280" s="32">
        <f>AVERAGE(E280:G280)/AVERAGE('Presenti equivalenti serviti'!E280:G280)/0.365</f>
        <v>213.92293046060772</v>
      </c>
      <c r="AE280" s="32">
        <f>AVERAGE(N280:P280)/AVERAGE('Presenti equivalenti serviti'!N280:P280)/0.365</f>
        <v>202.08821364090485</v>
      </c>
      <c r="AF280" s="32">
        <f>AVERAGE(V280:X280)/AVERAGE('Presenti equivalenti serviti'!V280:X280)/0.365</f>
        <v>207.92991767307925</v>
      </c>
      <c r="AG280" s="35">
        <f>AC280/'Presenti equivalenti serviti'!AC280/0.365</f>
        <v>209.33598773385333</v>
      </c>
      <c r="AH280" s="32">
        <f>AVERAGE(I280:K280)/AVERAGE(Residenti!E280:G280)/0.365/AVERAGE('%serviti'!E280:G280)</f>
        <v>234.17509439082309</v>
      </c>
      <c r="AI280" s="32">
        <f>AVERAGE(N280:P280)/AVERAGE(Residenti!N280:P280)/0.365/AVERAGE('%serviti'!N280:P280)</f>
        <v>202.56711903803094</v>
      </c>
      <c r="AJ280" s="32">
        <f>AVERAGE(V280:X280)/AVERAGE(Residenti!V280:X280)/0.365/AVERAGE('%serviti'!V280:X280)</f>
        <v>208.33356059168392</v>
      </c>
      <c r="AK280" s="35">
        <f>AVERAGE(AC280)/AVERAGE(Residenti!AC280)/0.365/AVERAGE('%serviti'!AC280)</f>
        <v>209.89100925261465</v>
      </c>
    </row>
    <row r="281" spans="1:37" x14ac:dyDescent="0.2">
      <c r="A281" s="2" t="s">
        <v>263</v>
      </c>
      <c r="B281" s="2" t="str">
        <f>LEFT(C281,2)</f>
        <v>38</v>
      </c>
      <c r="C281" s="2">
        <v>38025</v>
      </c>
      <c r="D281" s="2" t="s">
        <v>287</v>
      </c>
      <c r="E281" s="14">
        <v>366.53887500000002</v>
      </c>
      <c r="F281" s="14">
        <v>359.27699999999999</v>
      </c>
      <c r="G281" s="14">
        <v>366.69900000000001</v>
      </c>
      <c r="H281" s="14">
        <v>360.49400000000003</v>
      </c>
      <c r="I281" s="14">
        <v>403.92099999999999</v>
      </c>
      <c r="J281" s="14">
        <v>358.99</v>
      </c>
      <c r="K281" s="14">
        <v>365.08300000000003</v>
      </c>
      <c r="L281" s="14">
        <v>365.42700000000002</v>
      </c>
      <c r="M281" s="14">
        <v>370.51499999999999</v>
      </c>
      <c r="N281" s="14">
        <v>386.565</v>
      </c>
      <c r="O281" s="14">
        <v>405.279</v>
      </c>
      <c r="P281" s="14">
        <v>392.346</v>
      </c>
      <c r="Q281" s="14">
        <v>401.375</v>
      </c>
      <c r="R281" s="14">
        <v>345.92</v>
      </c>
      <c r="S281" s="14">
        <v>314.22800000000001</v>
      </c>
      <c r="T281" s="14">
        <v>306.16199999999998</v>
      </c>
      <c r="U281" s="14">
        <v>333.255</v>
      </c>
      <c r="V281" s="14">
        <v>323.58699999999999</v>
      </c>
      <c r="W281" s="14">
        <v>337.46699999999998</v>
      </c>
      <c r="X281" s="14">
        <v>347.79199999999997</v>
      </c>
      <c r="Y281" s="15">
        <v>312.63600000000002</v>
      </c>
      <c r="Z281" s="15">
        <v>321.39374001711872</v>
      </c>
      <c r="AA281" s="15">
        <v>304.68375114874624</v>
      </c>
      <c r="AB281" s="15">
        <v>290.30643233743046</v>
      </c>
      <c r="AC281" s="15">
        <v>278.39004486108269</v>
      </c>
      <c r="AD281" s="32">
        <f>AVERAGE(E281:G281)/AVERAGE('Presenti equivalenti serviti'!E281:G281)/0.365</f>
        <v>241.2998872910606</v>
      </c>
      <c r="AE281" s="32">
        <f>AVERAGE(N281:P281)/AVERAGE('Presenti equivalenti serviti'!N281:P281)/0.365</f>
        <v>271.88352744675382</v>
      </c>
      <c r="AF281" s="32">
        <f>AVERAGE(V281:X281)/AVERAGE('Presenti equivalenti serviti'!V281:X281)/0.365</f>
        <v>246.20942168322256</v>
      </c>
      <c r="AG281" s="35">
        <f>AC281/'Presenti equivalenti serviti'!AC281/0.365</f>
        <v>242.66268174219718</v>
      </c>
      <c r="AH281" s="32">
        <f>AVERAGE(I281:K281)/AVERAGE(Residenti!E281:G281)/0.365/AVERAGE('%serviti'!E281:G281)</f>
        <v>249.81673394661206</v>
      </c>
      <c r="AI281" s="32">
        <f>AVERAGE(N281:P281)/AVERAGE(Residenti!N281:P281)/0.365/AVERAGE('%serviti'!N281:P281)</f>
        <v>272.81907209725608</v>
      </c>
      <c r="AJ281" s="32">
        <f>AVERAGE(V281:X281)/AVERAGE(Residenti!V281:X281)/0.365/AVERAGE('%serviti'!V281:X281)</f>
        <v>246.993038469325</v>
      </c>
      <c r="AK281" s="35">
        <f>AVERAGE(AC281)/AVERAGE(Residenti!AC281)/0.365/AVERAGE('%serviti'!AC281)</f>
        <v>243.71865994037586</v>
      </c>
    </row>
    <row r="282" spans="1:37" x14ac:dyDescent="0.2">
      <c r="A282" s="2"/>
      <c r="B282" s="2"/>
      <c r="C282" s="2">
        <v>38026</v>
      </c>
      <c r="D282" s="3" t="s">
        <v>288</v>
      </c>
      <c r="E282" s="14">
        <v>166.5188125</v>
      </c>
      <c r="F282" s="14">
        <v>162.749</v>
      </c>
      <c r="G282" s="14">
        <v>159.93299999999999</v>
      </c>
      <c r="H282" s="14">
        <v>165.86799999999999</v>
      </c>
      <c r="I282" s="14">
        <v>189.34800000000001</v>
      </c>
      <c r="J282" s="14">
        <v>178.02500000000001</v>
      </c>
      <c r="K282" s="14">
        <v>174.27099999999999</v>
      </c>
      <c r="L282" s="14">
        <v>168.999</v>
      </c>
      <c r="M282" s="14">
        <v>179.82514285714319</v>
      </c>
      <c r="N282" s="14">
        <v>170.767</v>
      </c>
      <c r="O282" s="14">
        <v>168.506</v>
      </c>
      <c r="P282" s="14">
        <v>158.733</v>
      </c>
      <c r="Q282" s="14">
        <v>156.751</v>
      </c>
      <c r="R282" s="14">
        <v>148.52000000000001</v>
      </c>
      <c r="S282" s="14">
        <v>152.90904</v>
      </c>
      <c r="T282" s="14">
        <v>146.86391999999998</v>
      </c>
      <c r="U282" s="14">
        <v>150.91079999999999</v>
      </c>
      <c r="V282" s="14">
        <v>147.84335999999999</v>
      </c>
      <c r="W282" s="14">
        <v>149.13816</v>
      </c>
      <c r="X282" s="14">
        <v>150.84719999999999</v>
      </c>
      <c r="Y282" s="15">
        <v>143.85383999999999</v>
      </c>
      <c r="Z282" s="15">
        <v>143.57868167483616</v>
      </c>
      <c r="AA282" s="15">
        <v>135.74262886714905</v>
      </c>
      <c r="AB282" s="15">
        <v>128.1709037442759</v>
      </c>
      <c r="AC282" s="15">
        <v>120.78869551451189</v>
      </c>
      <c r="AD282" s="32">
        <f>AVERAGE(E282:G282)/AVERAGE('Presenti equivalenti serviti'!E282:G282)/0.365</f>
        <v>193.16724091201715</v>
      </c>
      <c r="AE282" s="32">
        <f>AVERAGE(N282:P282)/AVERAGE('Presenti equivalenti serviti'!N282:P282)/0.365</f>
        <v>200.917748209249</v>
      </c>
      <c r="AF282" s="32">
        <f>AVERAGE(V282:X282)/AVERAGE('Presenti equivalenti serviti'!V282:X282)/0.365</f>
        <v>195.16416292211591</v>
      </c>
      <c r="AG282" s="35">
        <f>AC282/'Presenti equivalenti serviti'!AC282/0.365</f>
        <v>203.66133353719809</v>
      </c>
      <c r="AH282" s="32">
        <f>AVERAGE(I282:K282)/AVERAGE(Residenti!E282:G282)/0.365/AVERAGE('%serviti'!E282:G282)</f>
        <v>213.97825375627124</v>
      </c>
      <c r="AI282" s="32">
        <f>AVERAGE(N282:P282)/AVERAGE(Residenti!N282:P282)/0.365/AVERAGE('%serviti'!N282:P282)</f>
        <v>201.01759432250293</v>
      </c>
      <c r="AJ282" s="32">
        <f>AVERAGE(V282:X282)/AVERAGE(Residenti!V282:X282)/0.365/AVERAGE('%serviti'!V282:X282)</f>
        <v>195.29252269563762</v>
      </c>
      <c r="AK282" s="35">
        <f>AVERAGE(AC282)/AVERAGE(Residenti!AC282)/0.365/AVERAGE('%serviti'!AC282)</f>
        <v>203.8992175217823</v>
      </c>
    </row>
    <row r="283" spans="1:37" x14ac:dyDescent="0.2">
      <c r="A283" s="2" t="s">
        <v>263</v>
      </c>
      <c r="B283" s="2" t="str">
        <f t="shared" ref="B283:B286" si="16">LEFT(C283,2)</f>
        <v>38</v>
      </c>
      <c r="C283" s="2">
        <v>38027</v>
      </c>
      <c r="D283" s="3" t="s">
        <v>375</v>
      </c>
      <c r="E283" s="14">
        <v>719.63856250000094</v>
      </c>
      <c r="F283" s="14">
        <v>714.36099999999999</v>
      </c>
      <c r="G283" s="14">
        <v>713.31500000000005</v>
      </c>
      <c r="H283" s="14">
        <v>714.63599999999997</v>
      </c>
      <c r="I283" s="14">
        <v>753.59400000000005</v>
      </c>
      <c r="J283" s="14">
        <v>730.69399999999996</v>
      </c>
      <c r="K283" s="14">
        <v>714.61300000000006</v>
      </c>
      <c r="L283" s="14">
        <v>721.36</v>
      </c>
      <c r="M283" s="14">
        <v>728.88914285714361</v>
      </c>
      <c r="N283" s="14">
        <v>706.39499999999998</v>
      </c>
      <c r="O283" s="14">
        <v>686.91399999999999</v>
      </c>
      <c r="P283" s="14">
        <v>685.47900000000004</v>
      </c>
      <c r="Q283" s="14">
        <v>695.01700000000005</v>
      </c>
      <c r="R283" s="14">
        <v>645.78</v>
      </c>
      <c r="S283" s="14">
        <v>637.12099999999998</v>
      </c>
      <c r="T283" s="14">
        <v>611.93299999999999</v>
      </c>
      <c r="U283" s="14">
        <v>628.79499999999996</v>
      </c>
      <c r="V283" s="14">
        <v>616.01400000000001</v>
      </c>
      <c r="W283" s="14">
        <v>621.40899999999999</v>
      </c>
      <c r="X283" s="14">
        <v>628.53</v>
      </c>
      <c r="Y283" s="15">
        <v>599.39099999999996</v>
      </c>
      <c r="Z283" s="15">
        <v>598.20691212690019</v>
      </c>
      <c r="AA283" s="15">
        <v>564.65620339245118</v>
      </c>
      <c r="AB283" s="15">
        <v>532.34019719257469</v>
      </c>
      <c r="AC283" s="15">
        <v>500.71175042021076</v>
      </c>
      <c r="AD283" s="32">
        <f>AVERAGE(E283:G283)/AVERAGE('Presenti equivalenti serviti'!E283:G283)/0.365</f>
        <v>198.45113546237138</v>
      </c>
      <c r="AE283" s="32">
        <f>AVERAGE(N283:P283)/AVERAGE('Presenti equivalenti serviti'!N283:P283)/0.365</f>
        <v>196.22318858045639</v>
      </c>
      <c r="AF283" s="32">
        <f>AVERAGE(V283:X283)/AVERAGE('Presenti equivalenti serviti'!V283:X283)/0.365</f>
        <v>191.45597993369574</v>
      </c>
      <c r="AG283" s="35">
        <f>AC283/'Presenti equivalenti serviti'!AC283/0.365</f>
        <v>199.63643003194659</v>
      </c>
      <c r="AH283" s="32">
        <f>AVERAGE(I283:K283)/AVERAGE(Residenti!E283:G283)/0.365/AVERAGE('%serviti'!E283:G283)</f>
        <v>203.50407314006711</v>
      </c>
      <c r="AI283" s="32">
        <f>AVERAGE(N283:P283)/AVERAGE(Residenti!N283:P283)/0.365/AVERAGE('%serviti'!N283:P283)</f>
        <v>196.50919810718588</v>
      </c>
      <c r="AJ283" s="32">
        <f>AVERAGE(V283:X283)/AVERAGE(Residenti!V283:X283)/0.365/AVERAGE('%serviti'!V283:X283)</f>
        <v>191.64042585095214</v>
      </c>
      <c r="AK283" s="35">
        <f>AVERAGE(AC283)/AVERAGE(Residenti!AC283)/0.365/AVERAGE('%serviti'!AC283)</f>
        <v>199.96059446408185</v>
      </c>
    </row>
    <row r="284" spans="1:37" x14ac:dyDescent="0.2">
      <c r="A284" s="2" t="s">
        <v>261</v>
      </c>
      <c r="B284" s="2" t="str">
        <f t="shared" si="16"/>
        <v>38</v>
      </c>
      <c r="C284" s="2">
        <v>38028</v>
      </c>
      <c r="D284" s="3" t="s">
        <v>376</v>
      </c>
      <c r="E284" s="14">
        <v>640.09821428571365</v>
      </c>
      <c r="F284" s="14">
        <v>675.55</v>
      </c>
      <c r="G284" s="14">
        <v>639.74800000000005</v>
      </c>
      <c r="H284" s="14">
        <v>631.28499999999997</v>
      </c>
      <c r="I284" s="14">
        <v>665.65</v>
      </c>
      <c r="J284" s="14">
        <v>710.23500000000001</v>
      </c>
      <c r="K284" s="14">
        <v>715.24400000000003</v>
      </c>
      <c r="L284" s="14">
        <v>710.95100000000002</v>
      </c>
      <c r="M284" s="14">
        <v>710.61768500000005</v>
      </c>
      <c r="N284" s="14">
        <v>718.76582281777814</v>
      </c>
      <c r="O284" s="14">
        <v>736.10748699999999</v>
      </c>
      <c r="P284" s="14">
        <v>709.89720756889039</v>
      </c>
      <c r="Q284" s="14">
        <v>778.64099999999996</v>
      </c>
      <c r="R284" s="14">
        <v>701.84897555255191</v>
      </c>
      <c r="S284" s="14">
        <v>660.625</v>
      </c>
      <c r="T284" s="14">
        <v>606.25900000000001</v>
      </c>
      <c r="U284" s="14">
        <v>621.34416552052915</v>
      </c>
      <c r="V284" s="14">
        <v>575.2092497487622</v>
      </c>
      <c r="W284" s="14">
        <v>579.70006781310303</v>
      </c>
      <c r="X284" s="14">
        <v>591.61895079805436</v>
      </c>
      <c r="Y284" s="15">
        <v>582.86300000000006</v>
      </c>
      <c r="Z284" s="15">
        <v>574.03052130158324</v>
      </c>
      <c r="AA284" s="15">
        <v>550.86372972305617</v>
      </c>
      <c r="AB284" s="15">
        <v>531.99705228873859</v>
      </c>
      <c r="AC284" s="15">
        <v>514.73050661030936</v>
      </c>
      <c r="AD284" s="32">
        <f>AVERAGE(E284:G284)/AVERAGE('Presenti equivalenti serviti'!E284:G284)/0.365</f>
        <v>188.95856490607403</v>
      </c>
      <c r="AE284" s="32">
        <f>AVERAGE(N284:P284)/AVERAGE('Presenti equivalenti serviti'!N284:P284)/0.365</f>
        <v>187.02690781828258</v>
      </c>
      <c r="AF284" s="32">
        <f>AVERAGE(V284:X284)/AVERAGE('Presenti equivalenti serviti'!V284:X284)/0.365</f>
        <v>159.31556769645522</v>
      </c>
      <c r="AG284" s="35">
        <f>AC284/'Presenti equivalenti serviti'!AC284/0.365</f>
        <v>157.15071373324406</v>
      </c>
      <c r="AH284" s="32">
        <f>AVERAGE(I284:K284)/AVERAGE(Residenti!E284:G284)/0.365/AVERAGE('%serviti'!E284:G284)</f>
        <v>202.34117931542943</v>
      </c>
      <c r="AI284" s="32">
        <f>AVERAGE(N284:P284)/AVERAGE(Residenti!N284:P284)/0.365/AVERAGE('%serviti'!N284:P284)</f>
        <v>187.25044336906933</v>
      </c>
      <c r="AJ284" s="32">
        <f>AVERAGE(V284:X284)/AVERAGE(Residenti!V284:X284)/0.365/AVERAGE('%serviti'!V284:X284)</f>
        <v>159.44355083719799</v>
      </c>
      <c r="AK284" s="35">
        <f>AVERAGE(AC284)/AVERAGE(Residenti!AC284)/0.365/AVERAGE('%serviti'!AC284)</f>
        <v>157.33329493809168</v>
      </c>
    </row>
    <row r="285" spans="1:37" x14ac:dyDescent="0.2">
      <c r="A285" s="2" t="s">
        <v>263</v>
      </c>
      <c r="B285" s="2" t="str">
        <f t="shared" si="16"/>
        <v>38</v>
      </c>
      <c r="C285" s="2">
        <v>38029</v>
      </c>
      <c r="D285" s="3" t="s">
        <v>380</v>
      </c>
      <c r="E285" s="14">
        <v>671.80656250000004</v>
      </c>
      <c r="F285" s="14">
        <v>681.40300000000002</v>
      </c>
      <c r="G285" s="14">
        <v>660.83799999999997</v>
      </c>
      <c r="H285" s="14">
        <v>647.69299999999998</v>
      </c>
      <c r="I285" s="14">
        <v>703.07899999999995</v>
      </c>
      <c r="J285" s="14">
        <v>641.23199999999997</v>
      </c>
      <c r="K285" s="14">
        <v>648.32299999999998</v>
      </c>
      <c r="L285" s="14">
        <v>654.73699999999997</v>
      </c>
      <c r="M285" s="14">
        <v>646.54514285714322</v>
      </c>
      <c r="N285" s="14">
        <v>637.76300000000003</v>
      </c>
      <c r="O285" s="14">
        <v>635.22699999999998</v>
      </c>
      <c r="P285" s="14">
        <v>618.65700000000004</v>
      </c>
      <c r="Q285" s="14">
        <v>622.82000000000005</v>
      </c>
      <c r="R285" s="14">
        <v>522.64</v>
      </c>
      <c r="S285" s="14">
        <v>537.63699999999994</v>
      </c>
      <c r="T285" s="14">
        <v>501.19299999999998</v>
      </c>
      <c r="U285" s="14">
        <v>542.76300000000003</v>
      </c>
      <c r="V285" s="14">
        <v>497.91199999999998</v>
      </c>
      <c r="W285" s="14">
        <v>542.31799999999998</v>
      </c>
      <c r="X285" s="14">
        <v>536.13300000000004</v>
      </c>
      <c r="Y285" s="15">
        <v>469.42</v>
      </c>
      <c r="Z285" s="15">
        <v>502.88564370926099</v>
      </c>
      <c r="AA285" s="15">
        <v>468.86493844796524</v>
      </c>
      <c r="AB285" s="15">
        <v>436.89441831853031</v>
      </c>
      <c r="AC285" s="15">
        <v>403.60345619971878</v>
      </c>
      <c r="AD285" s="32">
        <f>AVERAGE(E285:G285)/AVERAGE('Presenti equivalenti serviti'!E285:G285)/0.365</f>
        <v>191.43382317879377</v>
      </c>
      <c r="AE285" s="32">
        <f>AVERAGE(N285:P285)/AVERAGE('Presenti equivalenti serviti'!N285:P285)/0.365</f>
        <v>198.68849200673407</v>
      </c>
      <c r="AF285" s="32">
        <f>AVERAGE(V285:X285)/AVERAGE('Presenti equivalenti serviti'!V285:X285)/0.365</f>
        <v>183.15277633872461</v>
      </c>
      <c r="AG285" s="35">
        <f>AC285/'Presenti equivalenti serviti'!AC285/0.365</f>
        <v>188.88036711508866</v>
      </c>
      <c r="AH285" s="32">
        <f>AVERAGE(I285:K285)/AVERAGE(Residenti!E285:G285)/0.365/AVERAGE('%serviti'!E285:G285)</f>
        <v>189.43519820056969</v>
      </c>
      <c r="AI285" s="32">
        <f>AVERAGE(N285:P285)/AVERAGE(Residenti!N285:P285)/0.365/AVERAGE('%serviti'!N285:P285)</f>
        <v>198.73231829512119</v>
      </c>
      <c r="AJ285" s="32">
        <f>AVERAGE(V285:X285)/AVERAGE(Residenti!V285:X285)/0.365/AVERAGE('%serviti'!V285:X285)</f>
        <v>183.24295092570873</v>
      </c>
      <c r="AK285" s="35">
        <f>AVERAGE(AC285)/AVERAGE(Residenti!AC285)/0.365/AVERAGE('%serviti'!AC285)</f>
        <v>189.1063820170759</v>
      </c>
    </row>
    <row r="286" spans="1:37" x14ac:dyDescent="0.2">
      <c r="A286" s="2" t="s">
        <v>263</v>
      </c>
      <c r="B286" s="2" t="str">
        <f t="shared" si="16"/>
        <v>38</v>
      </c>
      <c r="C286" s="2">
        <v>38030</v>
      </c>
      <c r="D286" s="3" t="s">
        <v>381</v>
      </c>
      <c r="E286" s="14">
        <v>604.58787499999903</v>
      </c>
      <c r="F286" s="14">
        <v>599.69600000000003</v>
      </c>
      <c r="G286" s="14">
        <v>595.99599999999998</v>
      </c>
      <c r="H286" s="14">
        <v>594.08199999999999</v>
      </c>
      <c r="I286" s="14">
        <v>646.50699999999995</v>
      </c>
      <c r="J286" s="14">
        <v>634.654</v>
      </c>
      <c r="K286" s="14">
        <v>647.07399999999996</v>
      </c>
      <c r="L286" s="14">
        <v>618.36400000000003</v>
      </c>
      <c r="M286" s="14">
        <v>647.87214285714367</v>
      </c>
      <c r="N286" s="14">
        <v>537.21199999999999</v>
      </c>
      <c r="O286" s="14">
        <v>567.09199999999998</v>
      </c>
      <c r="P286" s="14">
        <v>548.81899999999996</v>
      </c>
      <c r="Q286" s="14">
        <v>547.90099999999995</v>
      </c>
      <c r="R286" s="14">
        <v>509.48</v>
      </c>
      <c r="S286" s="14">
        <v>524.50599999999997</v>
      </c>
      <c r="T286" s="14">
        <v>517.678</v>
      </c>
      <c r="U286" s="14">
        <v>512.52300000000002</v>
      </c>
      <c r="V286" s="14">
        <v>524.14099999999996</v>
      </c>
      <c r="W286" s="14">
        <v>534.125</v>
      </c>
      <c r="X286" s="14">
        <v>554.01599999999996</v>
      </c>
      <c r="Y286" s="15">
        <v>507.84199999999998</v>
      </c>
      <c r="Z286" s="15">
        <v>521.2237529605992</v>
      </c>
      <c r="AA286" s="15">
        <v>505.46653110397324</v>
      </c>
      <c r="AB286" s="15">
        <v>490.24414030990516</v>
      </c>
      <c r="AC286" s="15">
        <v>477.84213375835503</v>
      </c>
      <c r="AD286" s="32">
        <f>AVERAGE(E286:G286)/AVERAGE('Presenti equivalenti serviti'!E286:G286)/0.365</f>
        <v>214.55170524729434</v>
      </c>
      <c r="AE286" s="32">
        <f>AVERAGE(N286:P286)/AVERAGE('Presenti equivalenti serviti'!N286:P286)/0.365</f>
        <v>202.39530413240607</v>
      </c>
      <c r="AF286" s="32">
        <f>AVERAGE(V286:X286)/AVERAGE('Presenti equivalenti serviti'!V286:X286)/0.365</f>
        <v>206.82497114121296</v>
      </c>
      <c r="AG286" s="35">
        <f>AC286/'Presenti equivalenti serviti'!AC286/0.365</f>
        <v>209.92029132590542</v>
      </c>
      <c r="AH286" s="32">
        <f>AVERAGE(I286:K286)/AVERAGE(Residenti!E286:G286)/0.365/AVERAGE('%serviti'!E286:G286)</f>
        <v>230.1259404450376</v>
      </c>
      <c r="AI286" s="32">
        <f>AVERAGE(N286:P286)/AVERAGE(Residenti!N286:P286)/0.365/AVERAGE('%serviti'!N286:P286)</f>
        <v>202.69370217047069</v>
      </c>
      <c r="AJ286" s="32">
        <f>AVERAGE(V286:X286)/AVERAGE(Residenti!V286:X286)/0.365/AVERAGE('%serviti'!V286:X286)</f>
        <v>207.09932065624918</v>
      </c>
      <c r="AK286" s="35">
        <f>AVERAGE(AC286)/AVERAGE(Residenti!AC286)/0.365/AVERAGE('%serviti'!AC286)</f>
        <v>210.27399288012916</v>
      </c>
    </row>
    <row r="287" spans="1:37" x14ac:dyDescent="0.2">
      <c r="A287" s="2" t="s">
        <v>289</v>
      </c>
      <c r="B287" s="2" t="str">
        <f t="shared" ref="B287:B318" si="17">LEFT(C287,2)</f>
        <v>39</v>
      </c>
      <c r="C287" s="2">
        <v>39001</v>
      </c>
      <c r="D287" s="2" t="s">
        <v>290</v>
      </c>
      <c r="E287" s="14">
        <v>1103.9646610038535</v>
      </c>
      <c r="F287" s="14">
        <v>1061.1610000000001</v>
      </c>
      <c r="G287" s="14">
        <v>1212.594497297287</v>
      </c>
      <c r="H287" s="14">
        <v>1268.2791297297329</v>
      </c>
      <c r="I287" s="14">
        <v>1494.7270000000001</v>
      </c>
      <c r="J287" s="14">
        <v>1425.3019999999999</v>
      </c>
      <c r="K287" s="14">
        <v>1472.2280000000001</v>
      </c>
      <c r="L287" s="14">
        <v>1338.241</v>
      </c>
      <c r="M287" s="14">
        <v>1564.3720040436547</v>
      </c>
      <c r="N287" s="14">
        <v>1543.5995627671323</v>
      </c>
      <c r="O287" s="14">
        <v>1492.7484220000001</v>
      </c>
      <c r="P287" s="14">
        <v>1459.3519935242589</v>
      </c>
      <c r="Q287" s="14">
        <v>1525.07</v>
      </c>
      <c r="R287" s="14">
        <v>1335.9362699262842</v>
      </c>
      <c r="S287" s="14">
        <v>1336.2470000000001</v>
      </c>
      <c r="T287" s="14">
        <v>1378.759</v>
      </c>
      <c r="U287" s="14">
        <v>1358.5630435000423</v>
      </c>
      <c r="V287" s="14">
        <v>1370.3393786742427</v>
      </c>
      <c r="W287" s="14">
        <v>1515.9591979108891</v>
      </c>
      <c r="X287" s="14">
        <v>1358.8100089326965</v>
      </c>
      <c r="Y287" s="15">
        <v>1331.3869201647899</v>
      </c>
      <c r="Z287" s="15">
        <v>1379.1300005100909</v>
      </c>
      <c r="AA287" s="15">
        <v>1348.3456266684286</v>
      </c>
      <c r="AB287" s="15">
        <v>1321.9203698878528</v>
      </c>
      <c r="AC287" s="15">
        <v>1305.0867177597593</v>
      </c>
      <c r="AD287" s="32">
        <f>AVERAGE(E287:G287)/AVERAGE('Presenti equivalenti serviti'!E287:G287)/0.365</f>
        <v>270.60694516556862</v>
      </c>
      <c r="AE287" s="32">
        <f>AVERAGE(N287:P287)/AVERAGE('Presenti equivalenti serviti'!N287:P287)/0.365</f>
        <v>337.21710472363748</v>
      </c>
      <c r="AF287" s="32">
        <f>AVERAGE(V287:X287)/AVERAGE('Presenti equivalenti serviti'!V287:X287)/0.365</f>
        <v>327.26009586118244</v>
      </c>
      <c r="AG287" s="35">
        <f>AC287/'Presenti equivalenti serviti'!AC287/0.365</f>
        <v>325.79955914282039</v>
      </c>
      <c r="AH287" s="32">
        <f>AVERAGE(I287:K287)/AVERAGE(Residenti!E287:G287)/0.365/AVERAGE('%serviti'!E287:G287)</f>
        <v>352.68757406823795</v>
      </c>
      <c r="AI287" s="32">
        <f>AVERAGE(N287:P287)/AVERAGE(Residenti!N287:P287)/0.365/AVERAGE('%serviti'!N287:P287)</f>
        <v>338.19374419017947</v>
      </c>
      <c r="AJ287" s="32">
        <f>AVERAGE(V287:X287)/AVERAGE(Residenti!V287:X287)/0.365/AVERAGE('%serviti'!V287:X287)</f>
        <v>327.79145796575705</v>
      </c>
      <c r="AK287" s="35">
        <f>AVERAGE(AC287)/AVERAGE(Residenti!AC287)/0.365/AVERAGE('%serviti'!AC287)</f>
        <v>326.30551533483043</v>
      </c>
    </row>
    <row r="288" spans="1:37" x14ac:dyDescent="0.2">
      <c r="A288" s="2" t="s">
        <v>289</v>
      </c>
      <c r="B288" s="2" t="str">
        <f t="shared" si="17"/>
        <v>39</v>
      </c>
      <c r="C288" s="2">
        <v>39002</v>
      </c>
      <c r="D288" s="2" t="s">
        <v>291</v>
      </c>
      <c r="E288" s="14">
        <v>1034.675189189189</v>
      </c>
      <c r="F288" s="14">
        <v>1003</v>
      </c>
      <c r="G288" s="14">
        <v>1028.0955675675673</v>
      </c>
      <c r="H288" s="14">
        <v>1024.8057567567564</v>
      </c>
      <c r="I288" s="14">
        <v>1061.4590000000001</v>
      </c>
      <c r="J288" s="14">
        <v>1011.776</v>
      </c>
      <c r="K288" s="14">
        <v>1057.182</v>
      </c>
      <c r="L288" s="14">
        <v>985.43100000000004</v>
      </c>
      <c r="M288" s="14">
        <v>987.21900000000005</v>
      </c>
      <c r="N288" s="14">
        <v>1066.2090000000001</v>
      </c>
      <c r="O288" s="14">
        <v>1014.04</v>
      </c>
      <c r="P288" s="14">
        <v>1055.799</v>
      </c>
      <c r="Q288" s="14">
        <v>1086.117</v>
      </c>
      <c r="R288" s="14">
        <v>1093.8207490804068</v>
      </c>
      <c r="S288" s="14">
        <v>1104.3620000000001</v>
      </c>
      <c r="T288" s="14">
        <v>1124.425</v>
      </c>
      <c r="U288" s="14">
        <v>1089.1051824897597</v>
      </c>
      <c r="V288" s="14">
        <v>1081.9125979800092</v>
      </c>
      <c r="W288" s="14">
        <v>1140.0066830388391</v>
      </c>
      <c r="X288" s="14">
        <v>1132.1385331029253</v>
      </c>
      <c r="Y288" s="15">
        <v>1046.9535639999999</v>
      </c>
      <c r="Z288" s="15">
        <v>1102.1046892775587</v>
      </c>
      <c r="AA288" s="15">
        <v>1105.7638158906518</v>
      </c>
      <c r="AB288" s="15">
        <v>1109.4147728222608</v>
      </c>
      <c r="AC288" s="15">
        <v>1120.1193348443685</v>
      </c>
      <c r="AD288" s="32">
        <f>AVERAGE(E288:G288)/AVERAGE('Presenti equivalenti serviti'!E288:G288)/0.365</f>
        <v>186.27451605743772</v>
      </c>
      <c r="AE288" s="32">
        <f>AVERAGE(N288:P288)/AVERAGE('Presenti equivalenti serviti'!N288:P288)/0.365</f>
        <v>178.49967888756075</v>
      </c>
      <c r="AF288" s="32">
        <f>AVERAGE(V288:X288)/AVERAGE('Presenti equivalenti serviti'!V288:X288)/0.365</f>
        <v>184.82148804958297</v>
      </c>
      <c r="AG288" s="35">
        <f>AC288/'Presenti equivalenti serviti'!AC288/0.365</f>
        <v>183.73449033767093</v>
      </c>
      <c r="AH288" s="32">
        <f>AVERAGE(I288:K288)/AVERAGE(Residenti!E288:G288)/0.365/AVERAGE('%serviti'!E288:G288)</f>
        <v>190.786438448128</v>
      </c>
      <c r="AI288" s="32">
        <f>AVERAGE(N288:P288)/AVERAGE(Residenti!N288:P288)/0.365/AVERAGE('%serviti'!N288:P288)</f>
        <v>179.21257651479033</v>
      </c>
      <c r="AJ288" s="32">
        <f>AVERAGE(V288:X288)/AVERAGE(Residenti!V288:X288)/0.365/AVERAGE('%serviti'!V288:X288)</f>
        <v>185.22664567169554</v>
      </c>
      <c r="AK288" s="35">
        <f>AVERAGE(AC288)/AVERAGE(Residenti!AC288)/0.365/AVERAGE('%serviti'!AC288)</f>
        <v>184.09260585412622</v>
      </c>
    </row>
    <row r="289" spans="1:37" x14ac:dyDescent="0.2">
      <c r="A289" s="2" t="s">
        <v>289</v>
      </c>
      <c r="B289" s="2" t="str">
        <f t="shared" si="17"/>
        <v>39</v>
      </c>
      <c r="C289" s="2">
        <v>39003</v>
      </c>
      <c r="D289" s="2" t="s">
        <v>292</v>
      </c>
      <c r="E289" s="14">
        <v>111.96519459459459</v>
      </c>
      <c r="F289" s="14">
        <v>109</v>
      </c>
      <c r="G289" s="14">
        <v>112.58318378378375</v>
      </c>
      <c r="H289" s="14">
        <v>112.89217837837833</v>
      </c>
      <c r="I289" s="14">
        <v>109.64700000000001</v>
      </c>
      <c r="J289" s="14">
        <v>138.78100000000001</v>
      </c>
      <c r="K289" s="14">
        <v>100.48</v>
      </c>
      <c r="L289" s="14">
        <v>102.13</v>
      </c>
      <c r="M289" s="14">
        <v>121.33199999999999</v>
      </c>
      <c r="N289" s="14">
        <v>113.05800000000001</v>
      </c>
      <c r="O289" s="14">
        <v>143.643271</v>
      </c>
      <c r="P289" s="14">
        <v>120.869</v>
      </c>
      <c r="Q289" s="14">
        <v>126.7045</v>
      </c>
      <c r="R289" s="14">
        <v>131.25100944470316</v>
      </c>
      <c r="S289" s="14">
        <v>126.28</v>
      </c>
      <c r="T289" s="14">
        <v>123.108</v>
      </c>
      <c r="U289" s="14">
        <v>123.5743222881232</v>
      </c>
      <c r="V289" s="14">
        <v>123.63778369014524</v>
      </c>
      <c r="W289" s="14">
        <v>126.32593131129302</v>
      </c>
      <c r="X289" s="14">
        <v>122.13460938356162</v>
      </c>
      <c r="Y289" s="15">
        <v>119.317364</v>
      </c>
      <c r="Z289" s="15">
        <v>120.76974382028784</v>
      </c>
      <c r="AA289" s="15">
        <v>119.89382253053273</v>
      </c>
      <c r="AB289" s="15">
        <v>119.66820669196517</v>
      </c>
      <c r="AC289" s="15">
        <v>120.54418392154717</v>
      </c>
      <c r="AD289" s="32">
        <f>AVERAGE(E289:G289)/AVERAGE('Presenti equivalenti serviti'!E289:G289)/0.365</f>
        <v>176.39539030619855</v>
      </c>
      <c r="AE289" s="32">
        <f>AVERAGE(N289:P289)/AVERAGE('Presenti equivalenti serviti'!N289:P289)/0.365</f>
        <v>156.22655542748336</v>
      </c>
      <c r="AF289" s="32">
        <f>AVERAGE(V289:X289)/AVERAGE('Presenti equivalenti serviti'!V289:X289)/0.365</f>
        <v>140.5696386239334</v>
      </c>
      <c r="AG289" s="35">
        <f>AC289/'Presenti equivalenti serviti'!AC289/0.365</f>
        <v>134.05883215104541</v>
      </c>
      <c r="AH289" s="32">
        <f>AVERAGE(I289:K289)/AVERAGE(Residenti!E289:G289)/0.365/AVERAGE('%serviti'!E289:G289)</f>
        <v>185.09578013008803</v>
      </c>
      <c r="AI289" s="32">
        <f>AVERAGE(N289:P289)/AVERAGE(Residenti!N289:P289)/0.365/AVERAGE('%serviti'!N289:P289)</f>
        <v>156.75586547699785</v>
      </c>
      <c r="AJ289" s="32">
        <f>AVERAGE(V289:X289)/AVERAGE(Residenti!V289:X289)/0.365/AVERAGE('%serviti'!V289:X289)</f>
        <v>140.95492424731523</v>
      </c>
      <c r="AK289" s="35">
        <f>AVERAGE(AC289)/AVERAGE(Residenti!AC289)/0.365/AVERAGE('%serviti'!AC289)</f>
        <v>134.41457306440918</v>
      </c>
    </row>
    <row r="290" spans="1:37" x14ac:dyDescent="0.2">
      <c r="A290" s="2" t="s">
        <v>289</v>
      </c>
      <c r="B290" s="2" t="str">
        <f t="shared" si="17"/>
        <v>39</v>
      </c>
      <c r="C290" s="2">
        <v>39004</v>
      </c>
      <c r="D290" s="2" t="s">
        <v>293</v>
      </c>
      <c r="E290" s="14">
        <v>512.27248108108347</v>
      </c>
      <c r="F290" s="14">
        <v>493</v>
      </c>
      <c r="G290" s="14">
        <v>491.51984324324502</v>
      </c>
      <c r="H290" s="14">
        <v>481.1435243243277</v>
      </c>
      <c r="I290" s="14">
        <v>485.74700000000001</v>
      </c>
      <c r="J290" s="14">
        <v>448.27600000000001</v>
      </c>
      <c r="K290" s="14">
        <v>481.36</v>
      </c>
      <c r="L290" s="14">
        <v>415.64600000000002</v>
      </c>
      <c r="M290" s="14">
        <v>427.94</v>
      </c>
      <c r="N290" s="14">
        <v>395.06700000000001</v>
      </c>
      <c r="O290" s="14">
        <v>451.88859399999996</v>
      </c>
      <c r="P290" s="14">
        <v>419.32400000000001</v>
      </c>
      <c r="Q290" s="14">
        <v>421.69</v>
      </c>
      <c r="R290" s="14">
        <v>416.27673900244298</v>
      </c>
      <c r="S290" s="14">
        <v>395.01299999999998</v>
      </c>
      <c r="T290" s="14">
        <v>388.67399999999998</v>
      </c>
      <c r="U290" s="14">
        <v>393.23454006564577</v>
      </c>
      <c r="V290" s="14">
        <v>388.44930403819507</v>
      </c>
      <c r="W290" s="14">
        <v>427.62634846152525</v>
      </c>
      <c r="X290" s="14">
        <v>393.8656430584345</v>
      </c>
      <c r="Y290" s="15">
        <v>380.83750699999996</v>
      </c>
      <c r="Z290" s="15">
        <v>391.15843155069456</v>
      </c>
      <c r="AA290" s="15">
        <v>384.34994534187177</v>
      </c>
      <c r="AB290" s="15">
        <v>378.29163633603309</v>
      </c>
      <c r="AC290" s="15">
        <v>377.24911757062733</v>
      </c>
      <c r="AD290" s="32">
        <f>AVERAGE(E290:G290)/AVERAGE('Presenti equivalenti serviti'!E290:G290)/0.365</f>
        <v>215.8638977015768</v>
      </c>
      <c r="AE290" s="32">
        <f>AVERAGE(N290:P290)/AVERAGE('Presenti equivalenti serviti'!N290:P290)/0.365</f>
        <v>173.87760511080859</v>
      </c>
      <c r="AF290" s="32">
        <f>AVERAGE(V290:X290)/AVERAGE('Presenti equivalenti serviti'!V290:X290)/0.365</f>
        <v>168.69682468348432</v>
      </c>
      <c r="AG290" s="35">
        <f>AC290/'Presenti equivalenti serviti'!AC290/0.365</f>
        <v>168.44921594431284</v>
      </c>
      <c r="AH290" s="32">
        <f>AVERAGE(I290:K290)/AVERAGE(Residenti!E290:G290)/0.365/AVERAGE('%serviti'!E290:G290)</f>
        <v>209.66928092617977</v>
      </c>
      <c r="AI290" s="32">
        <f>AVERAGE(N290:P290)/AVERAGE(Residenti!N290:P290)/0.365/AVERAGE('%serviti'!N290:P290)</f>
        <v>178.60635678095574</v>
      </c>
      <c r="AJ290" s="32">
        <f>AVERAGE(V290:X290)/AVERAGE(Residenti!V290:X290)/0.365/AVERAGE('%serviti'!V290:X290)</f>
        <v>174.29647705267419</v>
      </c>
      <c r="AK290" s="35">
        <f>AVERAGE(AC290)/AVERAGE(Residenti!AC290)/0.365/AVERAGE('%serviti'!AC290)</f>
        <v>175.78513477260572</v>
      </c>
    </row>
    <row r="291" spans="1:37" x14ac:dyDescent="0.2">
      <c r="A291" s="2" t="s">
        <v>289</v>
      </c>
      <c r="B291" s="2" t="str">
        <f t="shared" si="17"/>
        <v>39</v>
      </c>
      <c r="C291" s="2">
        <v>39005</v>
      </c>
      <c r="D291" s="2" t="s">
        <v>294</v>
      </c>
      <c r="E291" s="14">
        <v>297.45393513513449</v>
      </c>
      <c r="F291" s="14">
        <v>309</v>
      </c>
      <c r="G291" s="14">
        <v>306.01260540540608</v>
      </c>
      <c r="H291" s="14">
        <v>310.29194054054005</v>
      </c>
      <c r="I291" s="14">
        <v>308.65600000000001</v>
      </c>
      <c r="J291" s="14">
        <v>289.38900000000001</v>
      </c>
      <c r="K291" s="14">
        <v>365.36200000000002</v>
      </c>
      <c r="L291" s="14">
        <v>304.12400000000002</v>
      </c>
      <c r="M291" s="14">
        <v>340.85199999999998</v>
      </c>
      <c r="N291" s="14">
        <v>325.08999999999997</v>
      </c>
      <c r="O291" s="14">
        <v>318.89651899999996</v>
      </c>
      <c r="P291" s="14">
        <v>264.85399999999998</v>
      </c>
      <c r="Q291" s="14">
        <v>283.76900000000001</v>
      </c>
      <c r="R291" s="14">
        <v>318.0362648919251</v>
      </c>
      <c r="S291" s="14">
        <v>236.74799999999999</v>
      </c>
      <c r="T291" s="14">
        <v>211.61699999999999</v>
      </c>
      <c r="U291" s="14">
        <v>231.06527885690375</v>
      </c>
      <c r="V291" s="14">
        <v>221.56277834416815</v>
      </c>
      <c r="W291" s="14">
        <v>234.03400088535392</v>
      </c>
      <c r="X291" s="14">
        <v>233.36749536937384</v>
      </c>
      <c r="Y291" s="15">
        <v>236.71069</v>
      </c>
      <c r="Z291" s="15">
        <v>221.9598725216976</v>
      </c>
      <c r="AA291" s="15">
        <v>205.17830401090396</v>
      </c>
      <c r="AB291" s="15">
        <v>192.48963937082695</v>
      </c>
      <c r="AC291" s="15">
        <v>180.255699795477</v>
      </c>
      <c r="AD291" s="32">
        <f>AVERAGE(E291:G291)/AVERAGE('Presenti equivalenti serviti'!E291:G291)/0.365</f>
        <v>351.72328830004591</v>
      </c>
      <c r="AE291" s="32">
        <f>AVERAGE(N291:P291)/AVERAGE('Presenti equivalenti serviti'!N291:P291)/0.365</f>
        <v>352.46119429187343</v>
      </c>
      <c r="AF291" s="32">
        <f>AVERAGE(V291:X291)/AVERAGE('Presenti equivalenti serviti'!V291:X291)/0.365</f>
        <v>282.24105759939567</v>
      </c>
      <c r="AG291" s="35">
        <f>AC291/'Presenti equivalenti serviti'!AC291/0.365</f>
        <v>267.57736954321604</v>
      </c>
      <c r="AH291" s="32">
        <f>AVERAGE(I291:K291)/AVERAGE(Residenti!E291:G291)/0.365/AVERAGE('%serviti'!E291:G291)</f>
        <v>377.37676793209204</v>
      </c>
      <c r="AI291" s="32">
        <f>AVERAGE(N291:P291)/AVERAGE(Residenti!N291:P291)/0.365/AVERAGE('%serviti'!N291:P291)</f>
        <v>361.61796604437745</v>
      </c>
      <c r="AJ291" s="32">
        <f>AVERAGE(V291:X291)/AVERAGE(Residenti!V291:X291)/0.365/AVERAGE('%serviti'!V291:X291)</f>
        <v>290.17882469698139</v>
      </c>
      <c r="AK291" s="35">
        <f>AVERAGE(AC291)/AVERAGE(Residenti!AC291)/0.365/AVERAGE('%serviti'!AC291)</f>
        <v>278.34548936719614</v>
      </c>
    </row>
    <row r="292" spans="1:37" x14ac:dyDescent="0.2">
      <c r="A292" s="2" t="s">
        <v>289</v>
      </c>
      <c r="B292" s="2" t="str">
        <f t="shared" si="17"/>
        <v>39</v>
      </c>
      <c r="C292" s="2">
        <v>39006</v>
      </c>
      <c r="D292" s="2" t="s">
        <v>295</v>
      </c>
      <c r="E292" s="14">
        <v>515.65057297297381</v>
      </c>
      <c r="F292" s="14">
        <v>539</v>
      </c>
      <c r="G292" s="14">
        <v>528.69931891891918</v>
      </c>
      <c r="H292" s="14">
        <v>535.22369189189192</v>
      </c>
      <c r="I292" s="14">
        <v>513.13599999999997</v>
      </c>
      <c r="J292" s="14">
        <v>535.54899999999998</v>
      </c>
      <c r="K292" s="14">
        <v>566.42100000000005</v>
      </c>
      <c r="L292" s="14">
        <v>572.91600000000005</v>
      </c>
      <c r="M292" s="14">
        <v>569.13699999999994</v>
      </c>
      <c r="N292" s="14">
        <v>545.72199999999998</v>
      </c>
      <c r="O292" s="14">
        <v>535.00007499999992</v>
      </c>
      <c r="P292" s="14">
        <v>542.97699999999998</v>
      </c>
      <c r="Q292" s="14">
        <v>554.34799999999996</v>
      </c>
      <c r="R292" s="14">
        <v>555.9085362747702</v>
      </c>
      <c r="S292" s="14">
        <v>542.07500000000005</v>
      </c>
      <c r="T292" s="14">
        <v>517.33199999999999</v>
      </c>
      <c r="U292" s="14">
        <v>531.40976193674373</v>
      </c>
      <c r="V292" s="14">
        <v>524.69663706037829</v>
      </c>
      <c r="W292" s="14">
        <v>536.36799802589042</v>
      </c>
      <c r="X292" s="14">
        <v>532.37156500658944</v>
      </c>
      <c r="Y292" s="15">
        <v>534.6133440000001</v>
      </c>
      <c r="Z292" s="15">
        <v>534.23024395709569</v>
      </c>
      <c r="AA292" s="15">
        <v>535.62777999172931</v>
      </c>
      <c r="AB292" s="15">
        <v>538.52665370785076</v>
      </c>
      <c r="AC292" s="15">
        <v>542.03098399952876</v>
      </c>
      <c r="AD292" s="32">
        <f>AVERAGE(E292:G292)/AVERAGE('Presenti equivalenti serviti'!E292:G292)/0.365</f>
        <v>191.81959236878723</v>
      </c>
      <c r="AE292" s="32">
        <f>AVERAGE(N292:P292)/AVERAGE('Presenti equivalenti serviti'!N292:P292)/0.365</f>
        <v>163.54921769133094</v>
      </c>
      <c r="AF292" s="32">
        <f>AVERAGE(V292:X292)/AVERAGE('Presenti equivalenti serviti'!V292:X292)/0.365</f>
        <v>154.41648189602884</v>
      </c>
      <c r="AG292" s="35">
        <f>AC292/'Presenti equivalenti serviti'!AC292/0.365</f>
        <v>153.71777030565713</v>
      </c>
      <c r="AH292" s="32">
        <f>AVERAGE(I292:K292)/AVERAGE(Residenti!E292:G292)/0.365/AVERAGE('%serviti'!E292:G292)</f>
        <v>195.77663131294852</v>
      </c>
      <c r="AI292" s="32">
        <f>AVERAGE(N292:P292)/AVERAGE(Residenti!N292:P292)/0.365/AVERAGE('%serviti'!N292:P292)</f>
        <v>163.65468502606265</v>
      </c>
      <c r="AJ292" s="32">
        <f>AVERAGE(V292:X292)/AVERAGE(Residenti!V292:X292)/0.365/AVERAGE('%serviti'!V292:X292)</f>
        <v>154.46197252397016</v>
      </c>
      <c r="AK292" s="35">
        <f>AVERAGE(AC292)/AVERAGE(Residenti!AC292)/0.365/AVERAGE('%serviti'!AC292)</f>
        <v>153.75246370788548</v>
      </c>
    </row>
    <row r="293" spans="1:37" x14ac:dyDescent="0.2">
      <c r="A293" s="2" t="s">
        <v>289</v>
      </c>
      <c r="B293" s="2" t="str">
        <f t="shared" si="17"/>
        <v>39</v>
      </c>
      <c r="C293" s="2">
        <v>39007</v>
      </c>
      <c r="D293" s="2" t="s">
        <v>296</v>
      </c>
      <c r="E293" s="14">
        <v>3945.0748944099396</v>
      </c>
      <c r="F293" s="14">
        <v>3812</v>
      </c>
      <c r="G293" s="14">
        <v>3848</v>
      </c>
      <c r="H293" s="14">
        <v>4012.9611304347886</v>
      </c>
      <c r="I293" s="14">
        <v>4572.79</v>
      </c>
      <c r="J293" s="14">
        <v>4039.9169999999999</v>
      </c>
      <c r="K293" s="14">
        <v>4151.7340000000004</v>
      </c>
      <c r="L293" s="14">
        <v>3811.7269999999999</v>
      </c>
      <c r="M293" s="14">
        <v>4128.5330000000004</v>
      </c>
      <c r="N293" s="14">
        <v>4417.9570000000003</v>
      </c>
      <c r="O293" s="14">
        <v>4039.0549999999998</v>
      </c>
      <c r="P293" s="14">
        <v>4183.9759999999997</v>
      </c>
      <c r="Q293" s="14">
        <v>4206.8159999999998</v>
      </c>
      <c r="R293" s="14">
        <v>4165.0927714737209</v>
      </c>
      <c r="S293" s="14">
        <v>3976.38</v>
      </c>
      <c r="T293" s="14">
        <v>3959.7370000000001</v>
      </c>
      <c r="U293" s="14">
        <v>4002.1342863258219</v>
      </c>
      <c r="V293" s="14">
        <v>4003.7488044447159</v>
      </c>
      <c r="W293" s="14">
        <v>4148.9091903260369</v>
      </c>
      <c r="X293" s="14">
        <v>3946.2885160494761</v>
      </c>
      <c r="Y293" s="15">
        <v>3828.78420408292</v>
      </c>
      <c r="Z293" s="15">
        <v>3943.8921419044086</v>
      </c>
      <c r="AA293" s="15">
        <v>3927.0885868412693</v>
      </c>
      <c r="AB293" s="15">
        <v>3925.2440365449338</v>
      </c>
      <c r="AC293" s="15">
        <v>3930.7399669578713</v>
      </c>
      <c r="AD293" s="32">
        <f>AVERAGE(E293:G293)/AVERAGE('Presenti equivalenti serviti'!E293:G293)/0.365</f>
        <v>272.54396397536937</v>
      </c>
      <c r="AE293" s="32">
        <f>AVERAGE(N293:P293)/AVERAGE('Presenti equivalenti serviti'!N293:P293)/0.365</f>
        <v>259.9733482381389</v>
      </c>
      <c r="AF293" s="32">
        <f>AVERAGE(V293:X293)/AVERAGE('Presenti equivalenti serviti'!V293:X293)/0.365</f>
        <v>245.27076767382616</v>
      </c>
      <c r="AG293" s="35">
        <f>AC293/'Presenti equivalenti serviti'!AC293/0.365</f>
        <v>234.12654939191074</v>
      </c>
      <c r="AH293" s="32">
        <f>AVERAGE(I293:K293)/AVERAGE(Residenti!E293:G293)/0.365/AVERAGE('%serviti'!E293:G293)</f>
        <v>468.13421698096715</v>
      </c>
      <c r="AI293" s="32">
        <f>AVERAGE(N293:P293)/AVERAGE(Residenti!N293:P293)/0.365/AVERAGE('%serviti'!N293:P293)</f>
        <v>405.45537380988191</v>
      </c>
      <c r="AJ293" s="32">
        <f>AVERAGE(V293:X293)/AVERAGE(Residenti!V293:X293)/0.365/AVERAGE('%serviti'!V293:X293)</f>
        <v>385.67995932754206</v>
      </c>
      <c r="AK293" s="35">
        <f>AVERAGE(AC293)/AVERAGE(Residenti!AC293)/0.365/AVERAGE('%serviti'!AC293)</f>
        <v>381.44292705945657</v>
      </c>
    </row>
    <row r="294" spans="1:37" x14ac:dyDescent="0.2">
      <c r="A294" s="2" t="s">
        <v>289</v>
      </c>
      <c r="B294" s="2" t="str">
        <f t="shared" si="17"/>
        <v>39</v>
      </c>
      <c r="C294" s="2">
        <v>39008</v>
      </c>
      <c r="D294" s="2" t="s">
        <v>297</v>
      </c>
      <c r="E294" s="14">
        <v>578.72885945945973</v>
      </c>
      <c r="F294" s="14">
        <v>565</v>
      </c>
      <c r="G294" s="14">
        <v>602.71097837838158</v>
      </c>
      <c r="H294" s="14">
        <v>614.70203783784063</v>
      </c>
      <c r="I294" s="14">
        <v>646.10299999999995</v>
      </c>
      <c r="J294" s="14">
        <v>660.67100000000005</v>
      </c>
      <c r="K294" s="14">
        <v>687.61599999999999</v>
      </c>
      <c r="L294" s="14">
        <v>625.22400000000005</v>
      </c>
      <c r="M294" s="14">
        <v>659.48199999999997</v>
      </c>
      <c r="N294" s="14">
        <v>599.21699999999998</v>
      </c>
      <c r="O294" s="14">
        <v>724.22322600000007</v>
      </c>
      <c r="P294" s="14">
        <v>802.62300000000005</v>
      </c>
      <c r="Q294" s="14">
        <v>640.35900000000004</v>
      </c>
      <c r="R294" s="14">
        <v>633.79259635439644</v>
      </c>
      <c r="S294" s="14">
        <v>665.88199999999995</v>
      </c>
      <c r="T294" s="14">
        <v>664.07</v>
      </c>
      <c r="U294" s="14">
        <v>682.38086864792922</v>
      </c>
      <c r="V294" s="14">
        <v>624.90313414857064</v>
      </c>
      <c r="W294" s="14">
        <v>669.44753046585424</v>
      </c>
      <c r="X294" s="14">
        <v>1048.7837331063292</v>
      </c>
      <c r="Y294" s="15">
        <v>990.01676899999984</v>
      </c>
      <c r="Z294" s="15">
        <v>899.10935642453569</v>
      </c>
      <c r="AA294" s="15">
        <v>905.86904662952611</v>
      </c>
      <c r="AB294" s="15">
        <v>912.58804200639815</v>
      </c>
      <c r="AC294" s="15">
        <v>924.79196761447884</v>
      </c>
      <c r="AD294" s="32">
        <f>AVERAGE(E294:G294)/AVERAGE('Presenti equivalenti serviti'!E294:G294)/0.365</f>
        <v>190.68585935037635</v>
      </c>
      <c r="AE294" s="32">
        <f>AVERAGE(N294:P294)/AVERAGE('Presenti equivalenti serviti'!N294:P294)/0.365</f>
        <v>202.81431421336242</v>
      </c>
      <c r="AF294" s="32">
        <f>AVERAGE(V294:X294)/AVERAGE('Presenti equivalenti serviti'!V294:X294)/0.365</f>
        <v>223.19826065078527</v>
      </c>
      <c r="AG294" s="35">
        <f>AC294/'Presenti equivalenti serviti'!AC294/0.365</f>
        <v>262.35874420044411</v>
      </c>
      <c r="AH294" s="32">
        <f>AVERAGE(I294:K294)/AVERAGE(Residenti!E294:G294)/0.365/AVERAGE('%serviti'!E294:G294)</f>
        <v>218.49960173621267</v>
      </c>
      <c r="AI294" s="32">
        <f>AVERAGE(N294:P294)/AVERAGE(Residenti!N294:P294)/0.365/AVERAGE('%serviti'!N294:P294)</f>
        <v>203.6458967624086</v>
      </c>
      <c r="AJ294" s="32">
        <f>AVERAGE(V294:X294)/AVERAGE(Residenti!V294:X294)/0.365/AVERAGE('%serviti'!V294:X294)</f>
        <v>223.35578705432451</v>
      </c>
      <c r="AK294" s="35">
        <f>AVERAGE(AC294)/AVERAGE(Residenti!AC294)/0.365/AVERAGE('%serviti'!AC294)</f>
        <v>262.51067079803414</v>
      </c>
    </row>
    <row r="295" spans="1:37" x14ac:dyDescent="0.2">
      <c r="A295" s="2" t="s">
        <v>289</v>
      </c>
      <c r="B295" s="2" t="str">
        <f t="shared" si="17"/>
        <v>39</v>
      </c>
      <c r="C295" s="2">
        <v>39009</v>
      </c>
      <c r="D295" s="2" t="s">
        <v>298</v>
      </c>
      <c r="E295" s="14">
        <v>468.36435135134684</v>
      </c>
      <c r="F295" s="14">
        <v>491</v>
      </c>
      <c r="G295" s="14">
        <v>500.55705405405166</v>
      </c>
      <c r="H295" s="14">
        <v>516.65340540540217</v>
      </c>
      <c r="I295" s="14">
        <v>492.96</v>
      </c>
      <c r="J295" s="14">
        <v>555.23</v>
      </c>
      <c r="K295" s="14">
        <v>598.52300000000002</v>
      </c>
      <c r="L295" s="14">
        <v>608.11</v>
      </c>
      <c r="M295" s="14">
        <v>563.35</v>
      </c>
      <c r="N295" s="14">
        <v>579.12699999999995</v>
      </c>
      <c r="O295" s="14">
        <v>515.69000000000005</v>
      </c>
      <c r="P295" s="14">
        <v>526.38300000000004</v>
      </c>
      <c r="Q295" s="14">
        <v>547.39599999999996</v>
      </c>
      <c r="R295" s="14">
        <v>537.20668216712966</v>
      </c>
      <c r="S295" s="14">
        <v>520.97</v>
      </c>
      <c r="T295" s="14">
        <v>500.23500000000001</v>
      </c>
      <c r="U295" s="14">
        <v>486.24623658102519</v>
      </c>
      <c r="V295" s="14">
        <v>509.16952064065651</v>
      </c>
      <c r="W295" s="14">
        <v>495.17119278941544</v>
      </c>
      <c r="X295" s="14">
        <v>507.64442487326659</v>
      </c>
      <c r="Y295" s="15">
        <v>506.66426399999995</v>
      </c>
      <c r="Z295" s="15">
        <v>495.80055868365969</v>
      </c>
      <c r="AA295" s="15">
        <v>488.66071396010767</v>
      </c>
      <c r="AB295" s="15">
        <v>485.03312796721116</v>
      </c>
      <c r="AC295" s="15">
        <v>482.13981251339146</v>
      </c>
      <c r="AD295" s="32">
        <f>AVERAGE(E295:G295)/AVERAGE('Presenti equivalenti serviti'!E295:G295)/0.365</f>
        <v>228.54165905899623</v>
      </c>
      <c r="AE295" s="32">
        <f>AVERAGE(N295:P295)/AVERAGE('Presenti equivalenti serviti'!N295:P295)/0.365</f>
        <v>216.43582035503164</v>
      </c>
      <c r="AF295" s="32">
        <f>AVERAGE(V295:X295)/AVERAGE('Presenti equivalenti serviti'!V295:X295)/0.365</f>
        <v>189.04492185379448</v>
      </c>
      <c r="AG295" s="35">
        <f>AC295/'Presenti equivalenti serviti'!AC295/0.365</f>
        <v>179.76423719374182</v>
      </c>
      <c r="AH295" s="32">
        <f>AVERAGE(I295:K295)/AVERAGE(Residenti!E295:G295)/0.365/AVERAGE('%serviti'!E295:G295)</f>
        <v>257.98689707196621</v>
      </c>
      <c r="AI295" s="32">
        <f>AVERAGE(N295:P295)/AVERAGE(Residenti!N295:P295)/0.365/AVERAGE('%serviti'!N295:P295)</f>
        <v>216.65820939629393</v>
      </c>
      <c r="AJ295" s="32">
        <f>AVERAGE(V295:X295)/AVERAGE(Residenti!V295:X295)/0.365/AVERAGE('%serviti'!V295:X295)</f>
        <v>189.57021293402644</v>
      </c>
      <c r="AK295" s="35">
        <f>AVERAGE(AC295)/AVERAGE(Residenti!AC295)/0.365/AVERAGE('%serviti'!AC295)</f>
        <v>181.04741645059349</v>
      </c>
    </row>
    <row r="296" spans="1:37" x14ac:dyDescent="0.2">
      <c r="A296" s="2" t="s">
        <v>289</v>
      </c>
      <c r="B296" s="2" t="str">
        <f t="shared" si="17"/>
        <v>39</v>
      </c>
      <c r="C296" s="2">
        <v>39010</v>
      </c>
      <c r="D296" s="2" t="s">
        <v>299</v>
      </c>
      <c r="E296" s="14">
        <v>3050.4715217391254</v>
      </c>
      <c r="F296" s="14">
        <v>3146</v>
      </c>
      <c r="G296" s="14">
        <v>3280</v>
      </c>
      <c r="H296" s="14">
        <v>3237.8078260869534</v>
      </c>
      <c r="I296" s="14">
        <v>2915.8359999999998</v>
      </c>
      <c r="J296" s="14">
        <v>3442.4609999999998</v>
      </c>
      <c r="K296" s="14">
        <v>3697.1849999999999</v>
      </c>
      <c r="L296" s="14">
        <v>3382.4830000000002</v>
      </c>
      <c r="M296" s="14">
        <v>3392.1669999999999</v>
      </c>
      <c r="N296" s="14">
        <v>3089.5259999999998</v>
      </c>
      <c r="O296" s="14">
        <v>3308.137772</v>
      </c>
      <c r="P296" s="14">
        <v>3285.9380000000001</v>
      </c>
      <c r="Q296" s="14">
        <v>3205.806</v>
      </c>
      <c r="R296" s="14">
        <v>3363.2226940758178</v>
      </c>
      <c r="S296" s="14">
        <v>3260.4780000000001</v>
      </c>
      <c r="T296" s="14">
        <v>3196.0610000000001</v>
      </c>
      <c r="U296" s="14">
        <v>3240.5634872807159</v>
      </c>
      <c r="V296" s="14">
        <v>3193.7061443655348</v>
      </c>
      <c r="W296" s="14">
        <v>3324.8149882145026</v>
      </c>
      <c r="X296" s="14">
        <v>3269.045941322388</v>
      </c>
      <c r="Y296" s="15">
        <v>3302.6920371036426</v>
      </c>
      <c r="Z296" s="15">
        <v>3312.6425121045245</v>
      </c>
      <c r="AA296" s="15">
        <v>3341.8205793492543</v>
      </c>
      <c r="AB296" s="15">
        <v>3378.1582678806799</v>
      </c>
      <c r="AC296" s="15">
        <v>3412.1660648862362</v>
      </c>
      <c r="AD296" s="32">
        <f>AVERAGE(E296:G296)/AVERAGE('Presenti equivalenti serviti'!E296:G296)/0.365</f>
        <v>175.37560925601889</v>
      </c>
      <c r="AE296" s="32">
        <f>AVERAGE(N296:P296)/AVERAGE('Presenti equivalenti serviti'!N296:P296)/0.365</f>
        <v>160.68073226268234</v>
      </c>
      <c r="AF296" s="32">
        <f>AVERAGE(V296:X296)/AVERAGE('Presenti equivalenti serviti'!V296:X296)/0.365</f>
        <v>153.59991617103589</v>
      </c>
      <c r="AG296" s="35">
        <f>AC296/'Presenti equivalenti serviti'!AC296/0.365</f>
        <v>154.29504152543495</v>
      </c>
      <c r="AH296" s="32">
        <f>AVERAGE(I296:K296)/AVERAGE(Residenti!E296:G296)/0.365/AVERAGE('%serviti'!E296:G296)</f>
        <v>186.67040014709099</v>
      </c>
      <c r="AI296" s="32">
        <f>AVERAGE(N296:P296)/AVERAGE(Residenti!N296:P296)/0.365/AVERAGE('%serviti'!N296:P296)</f>
        <v>161.74197209232508</v>
      </c>
      <c r="AJ296" s="32">
        <f>AVERAGE(V296:X296)/AVERAGE(Residenti!V296:X296)/0.365/AVERAGE('%serviti'!V296:X296)</f>
        <v>155.40983047924567</v>
      </c>
      <c r="AK296" s="35">
        <f>AVERAGE(AC296)/AVERAGE(Residenti!AC296)/0.365/AVERAGE('%serviti'!AC296)</f>
        <v>157.8962058138805</v>
      </c>
    </row>
    <row r="297" spans="1:37" x14ac:dyDescent="0.2">
      <c r="A297" s="2" t="s">
        <v>289</v>
      </c>
      <c r="B297" s="2" t="str">
        <f t="shared" si="17"/>
        <v>39</v>
      </c>
      <c r="C297" s="2">
        <v>39011</v>
      </c>
      <c r="D297" s="2" t="s">
        <v>300</v>
      </c>
      <c r="E297" s="14">
        <v>469.66437837837822</v>
      </c>
      <c r="F297" s="14">
        <v>471</v>
      </c>
      <c r="G297" s="14">
        <v>476.31913513513467</v>
      </c>
      <c r="H297" s="14">
        <v>479.64651351351387</v>
      </c>
      <c r="I297" s="14">
        <v>515.053</v>
      </c>
      <c r="J297" s="14">
        <v>446.03800000000001</v>
      </c>
      <c r="K297" s="14">
        <v>496.07499999999999</v>
      </c>
      <c r="L297" s="14">
        <v>486.47899999999998</v>
      </c>
      <c r="M297" s="14">
        <v>506.49</v>
      </c>
      <c r="N297" s="14">
        <v>496.834</v>
      </c>
      <c r="O297" s="14">
        <v>494.17200000000003</v>
      </c>
      <c r="P297" s="14">
        <v>524.80499999999995</v>
      </c>
      <c r="Q297" s="14">
        <v>501.71699999999998</v>
      </c>
      <c r="R297" s="14">
        <v>502.43960782962552</v>
      </c>
      <c r="S297" s="14">
        <v>468.947</v>
      </c>
      <c r="T297" s="14">
        <v>475.48899999999998</v>
      </c>
      <c r="U297" s="14">
        <v>465.22218233993061</v>
      </c>
      <c r="V297" s="14">
        <v>455.2157059458051</v>
      </c>
      <c r="W297" s="14">
        <v>492.62746210604558</v>
      </c>
      <c r="X297" s="14">
        <v>463.02966550794423</v>
      </c>
      <c r="Y297" s="15">
        <v>437.17570000000006</v>
      </c>
      <c r="Z297" s="15">
        <v>461.19153234721409</v>
      </c>
      <c r="AA297" s="15">
        <v>454.97131858680422</v>
      </c>
      <c r="AB297" s="15">
        <v>449.92700210582518</v>
      </c>
      <c r="AC297" s="15">
        <v>444.88533019629949</v>
      </c>
      <c r="AD297" s="32">
        <f>AVERAGE(E297:G297)/AVERAGE('Presenti equivalenti serviti'!E297:G297)/0.365</f>
        <v>179.60327378419547</v>
      </c>
      <c r="AE297" s="32">
        <f>AVERAGE(N297:P297)/AVERAGE('Presenti equivalenti serviti'!N297:P297)/0.365</f>
        <v>168.4616385401024</v>
      </c>
      <c r="AF297" s="32">
        <f>AVERAGE(V297:X297)/AVERAGE('Presenti equivalenti serviti'!V297:X297)/0.365</f>
        <v>159.30333394187596</v>
      </c>
      <c r="AG297" s="35">
        <f>AC297/'Presenti equivalenti serviti'!AC297/0.365</f>
        <v>157.44606597592659</v>
      </c>
      <c r="AH297" s="32">
        <f>AVERAGE(I297:K297)/AVERAGE(Residenti!E297:G297)/0.365/AVERAGE('%serviti'!E297:G297)</f>
        <v>185.10162879324733</v>
      </c>
      <c r="AI297" s="32">
        <f>AVERAGE(N297:P297)/AVERAGE(Residenti!N297:P297)/0.365/AVERAGE('%serviti'!N297:P297)</f>
        <v>168.90340919602508</v>
      </c>
      <c r="AJ297" s="32">
        <f>AVERAGE(V297:X297)/AVERAGE(Residenti!V297:X297)/0.365/AVERAGE('%serviti'!V297:X297)</f>
        <v>159.55714162210668</v>
      </c>
      <c r="AK297" s="35">
        <f>AVERAGE(AC297)/AVERAGE(Residenti!AC297)/0.365/AVERAGE('%serviti'!AC297)</f>
        <v>157.67841437838104</v>
      </c>
    </row>
    <row r="298" spans="1:37" x14ac:dyDescent="0.2">
      <c r="A298" s="2" t="s">
        <v>289</v>
      </c>
      <c r="B298" s="2" t="str">
        <f t="shared" si="17"/>
        <v>39</v>
      </c>
      <c r="C298" s="2">
        <v>39012</v>
      </c>
      <c r="D298" s="2" t="s">
        <v>301</v>
      </c>
      <c r="E298" s="14">
        <v>2307.8286486486477</v>
      </c>
      <c r="F298" s="14">
        <v>2284</v>
      </c>
      <c r="G298" s="14">
        <v>2316.5919459459446</v>
      </c>
      <c r="H298" s="14">
        <v>2320.973594594594</v>
      </c>
      <c r="I298" s="14">
        <v>2434.431</v>
      </c>
      <c r="J298" s="14">
        <v>2136.2359999999999</v>
      </c>
      <c r="K298" s="14">
        <v>2523.13</v>
      </c>
      <c r="L298" s="14">
        <v>2302.1489999999999</v>
      </c>
      <c r="M298" s="14">
        <v>2302.857</v>
      </c>
      <c r="N298" s="14">
        <v>2235.7330000000002</v>
      </c>
      <c r="O298" s="14">
        <v>2203.3409999999999</v>
      </c>
      <c r="P298" s="14">
        <v>2269.4769999999999</v>
      </c>
      <c r="Q298" s="14">
        <v>2211.6109999999999</v>
      </c>
      <c r="R298" s="14">
        <v>2132.5531286633072</v>
      </c>
      <c r="S298" s="14">
        <v>2161.9609999999998</v>
      </c>
      <c r="T298" s="14">
        <v>2088.0949999999998</v>
      </c>
      <c r="U298" s="14">
        <v>2070.0722880286835</v>
      </c>
      <c r="V298" s="14">
        <v>1959.3851305117928</v>
      </c>
      <c r="W298" s="14">
        <v>1990.5485407804319</v>
      </c>
      <c r="X298" s="14">
        <v>2060.9570301180802</v>
      </c>
      <c r="Y298" s="15">
        <v>2012.6163798228781</v>
      </c>
      <c r="Z298" s="15">
        <v>2009.2206460836494</v>
      </c>
      <c r="AA298" s="15">
        <v>1993.9350529664596</v>
      </c>
      <c r="AB298" s="15">
        <v>1987.5855667933158</v>
      </c>
      <c r="AC298" s="15">
        <v>1984.4097631386301</v>
      </c>
      <c r="AD298" s="32">
        <f>AVERAGE(E298:G298)/AVERAGE('Presenti equivalenti serviti'!E298:G298)/0.365</f>
        <v>209.11096653332348</v>
      </c>
      <c r="AE298" s="32">
        <f>AVERAGE(N298:P298)/AVERAGE('Presenti equivalenti serviti'!N298:P298)/0.365</f>
        <v>193.22878554188932</v>
      </c>
      <c r="AF298" s="32">
        <f>AVERAGE(V298:X298)/AVERAGE('Presenti equivalenti serviti'!V298:X298)/0.365</f>
        <v>172.61667097887138</v>
      </c>
      <c r="AG298" s="35">
        <f>AC298/'Presenti equivalenti serviti'!AC298/0.365</f>
        <v>170.55569922412974</v>
      </c>
      <c r="AH298" s="32">
        <f>AVERAGE(I298:K298)/AVERAGE(Residenti!E298:G298)/0.365/AVERAGE('%serviti'!E298:G298)</f>
        <v>215.20544283284269</v>
      </c>
      <c r="AI298" s="32">
        <f>AVERAGE(N298:P298)/AVERAGE(Residenti!N298:P298)/0.365/AVERAGE('%serviti'!N298:P298)</f>
        <v>193.79410426989975</v>
      </c>
      <c r="AJ298" s="32">
        <f>AVERAGE(V298:X298)/AVERAGE(Residenti!V298:X298)/0.365/AVERAGE('%serviti'!V298:X298)</f>
        <v>173.43851357598601</v>
      </c>
      <c r="AK298" s="35">
        <f>AVERAGE(AC298)/AVERAGE(Residenti!AC298)/0.365/AVERAGE('%serviti'!AC298)</f>
        <v>172.19660273658948</v>
      </c>
    </row>
    <row r="299" spans="1:37" x14ac:dyDescent="0.2">
      <c r="A299" s="2" t="s">
        <v>289</v>
      </c>
      <c r="B299" s="2" t="str">
        <f t="shared" si="17"/>
        <v>39</v>
      </c>
      <c r="C299" s="2">
        <v>39013</v>
      </c>
      <c r="D299" s="2" t="s">
        <v>302</v>
      </c>
      <c r="E299" s="14">
        <v>544.3965945945904</v>
      </c>
      <c r="F299" s="14">
        <v>584</v>
      </c>
      <c r="G299" s="14">
        <v>590.37778378377857</v>
      </c>
      <c r="H299" s="14">
        <v>613.36837837837641</v>
      </c>
      <c r="I299" s="14">
        <v>577.36599999999999</v>
      </c>
      <c r="J299" s="14">
        <v>629.80200000000002</v>
      </c>
      <c r="K299" s="14">
        <v>813.43100000000004</v>
      </c>
      <c r="L299" s="14">
        <v>651.47400000000005</v>
      </c>
      <c r="M299" s="14">
        <v>723.01499999999999</v>
      </c>
      <c r="N299" s="14">
        <v>473.01</v>
      </c>
      <c r="O299" s="14">
        <v>660.730231</v>
      </c>
      <c r="P299" s="14">
        <v>612.83100000000002</v>
      </c>
      <c r="Q299" s="14">
        <v>613.51800000000003</v>
      </c>
      <c r="R299" s="14">
        <v>609.79317763784809</v>
      </c>
      <c r="S299" s="14">
        <v>596.03300000000002</v>
      </c>
      <c r="T299" s="14">
        <v>585.28599999999994</v>
      </c>
      <c r="U299" s="14">
        <v>557.79323516365275</v>
      </c>
      <c r="V299" s="14">
        <v>553.02024573551967</v>
      </c>
      <c r="W299" s="14">
        <v>546.14510717778262</v>
      </c>
      <c r="X299" s="14">
        <v>679.99791966636849</v>
      </c>
      <c r="Y299" s="15">
        <v>660.52464635811998</v>
      </c>
      <c r="Z299" s="15">
        <v>622.91300544082458</v>
      </c>
      <c r="AA299" s="15">
        <v>619.05166547963199</v>
      </c>
      <c r="AB299" s="15">
        <v>616.43294096475302</v>
      </c>
      <c r="AC299" s="15">
        <v>614.78383482611412</v>
      </c>
      <c r="AD299" s="32">
        <f>AVERAGE(E299:G299)/AVERAGE('Presenti equivalenti serviti'!E299:G299)/0.365</f>
        <v>186.32418005122534</v>
      </c>
      <c r="AE299" s="32">
        <f>AVERAGE(N299:P299)/AVERAGE('Presenti equivalenti serviti'!N299:P299)/0.365</f>
        <v>152.0723357840688</v>
      </c>
      <c r="AF299" s="32">
        <f>AVERAGE(V299:X299)/AVERAGE('Presenti equivalenti serviti'!V299:X299)/0.365</f>
        <v>154.19247565075315</v>
      </c>
      <c r="AG299" s="35">
        <f>AC299/'Presenti equivalenti serviti'!AC299/0.365</f>
        <v>161.51300410366329</v>
      </c>
      <c r="AH299" s="32">
        <f>AVERAGE(I299:K299)/AVERAGE(Residenti!E299:G299)/0.365/AVERAGE('%serviti'!E299:G299)</f>
        <v>220.70110276115068</v>
      </c>
      <c r="AI299" s="32">
        <f>AVERAGE(N299:P299)/AVERAGE(Residenti!N299:P299)/0.365/AVERAGE('%serviti'!N299:P299)</f>
        <v>153.31802212225466</v>
      </c>
      <c r="AJ299" s="32">
        <f>AVERAGE(V299:X299)/AVERAGE(Residenti!V299:X299)/0.365/AVERAGE('%serviti'!V299:X299)</f>
        <v>154.82913092833778</v>
      </c>
      <c r="AK299" s="35">
        <f>AVERAGE(AC299)/AVERAGE(Residenti!AC299)/0.365/AVERAGE('%serviti'!AC299)</f>
        <v>162.14145346228969</v>
      </c>
    </row>
    <row r="300" spans="1:37" x14ac:dyDescent="0.2">
      <c r="A300" s="2" t="s">
        <v>289</v>
      </c>
      <c r="B300" s="2" t="str">
        <f t="shared" si="17"/>
        <v>39</v>
      </c>
      <c r="C300" s="2">
        <v>39014</v>
      </c>
      <c r="D300" s="2" t="s">
        <v>303</v>
      </c>
      <c r="E300" s="14">
        <v>13770.336180124223</v>
      </c>
      <c r="F300" s="14">
        <v>14207</v>
      </c>
      <c r="G300" s="14">
        <v>13535</v>
      </c>
      <c r="H300" s="14">
        <v>14367.964130434751</v>
      </c>
      <c r="I300" s="14">
        <v>14104.53</v>
      </c>
      <c r="J300" s="14">
        <v>16371.977999999999</v>
      </c>
      <c r="K300" s="14">
        <v>14886.379000000001</v>
      </c>
      <c r="L300" s="14">
        <v>14497.362999999999</v>
      </c>
      <c r="M300" s="14">
        <v>14253.454</v>
      </c>
      <c r="N300" s="14">
        <v>14407.615</v>
      </c>
      <c r="O300" s="14">
        <v>14302.784</v>
      </c>
      <c r="P300" s="14">
        <v>14014.539000000001</v>
      </c>
      <c r="Q300" s="14">
        <v>13917.635</v>
      </c>
      <c r="R300" s="14">
        <v>13505.958398343915</v>
      </c>
      <c r="S300" s="14">
        <v>12853.924000000001</v>
      </c>
      <c r="T300" s="14">
        <v>12504.441999999999</v>
      </c>
      <c r="U300" s="14">
        <v>12775.576223706448</v>
      </c>
      <c r="V300" s="14">
        <v>12393.369924315177</v>
      </c>
      <c r="W300" s="14">
        <v>12605.880385059307</v>
      </c>
      <c r="X300" s="14">
        <v>12347.307884470683</v>
      </c>
      <c r="Y300" s="15">
        <v>12279.122087287979</v>
      </c>
      <c r="Z300" s="15">
        <v>12210.971318961907</v>
      </c>
      <c r="AA300" s="15">
        <v>12053.870439222266</v>
      </c>
      <c r="AB300" s="15">
        <v>11989.891563120907</v>
      </c>
      <c r="AC300" s="15">
        <v>12006.086253491649</v>
      </c>
      <c r="AD300" s="32">
        <f>AVERAGE(E300:G300)/AVERAGE('Presenti equivalenti serviti'!E300:G300)/0.365</f>
        <v>239.58827669554637</v>
      </c>
      <c r="AE300" s="32">
        <f>AVERAGE(N300:P300)/AVERAGE('Presenti equivalenti serviti'!N300:P300)/0.365</f>
        <v>214.89990106861146</v>
      </c>
      <c r="AF300" s="32">
        <f>AVERAGE(V300:X300)/AVERAGE('Presenti equivalenti serviti'!V300:X300)/0.365</f>
        <v>182.32336659871854</v>
      </c>
      <c r="AG300" s="35">
        <f>AC300/'Presenti equivalenti serviti'!AC300/0.365</f>
        <v>171.64750301414014</v>
      </c>
      <c r="AH300" s="32">
        <f>AVERAGE(I300:K300)/AVERAGE(Residenti!E300:G300)/0.365/AVERAGE('%serviti'!E300:G300)</f>
        <v>302.43790078037597</v>
      </c>
      <c r="AI300" s="32">
        <f>AVERAGE(N300:P300)/AVERAGE(Residenti!N300:P300)/0.365/AVERAGE('%serviti'!N300:P300)</f>
        <v>251.00588270473821</v>
      </c>
      <c r="AJ300" s="32">
        <f>AVERAGE(V300:X300)/AVERAGE(Residenti!V300:X300)/0.365/AVERAGE('%serviti'!V300:X300)</f>
        <v>216.25535865479296</v>
      </c>
      <c r="AK300" s="35">
        <f>AVERAGE(AC300)/AVERAGE(Residenti!AC300)/0.365/AVERAGE('%serviti'!AC300)</f>
        <v>206.62376888408357</v>
      </c>
    </row>
    <row r="301" spans="1:37" x14ac:dyDescent="0.2">
      <c r="A301" s="2" t="s">
        <v>289</v>
      </c>
      <c r="B301" s="2" t="str">
        <f t="shared" si="17"/>
        <v>39</v>
      </c>
      <c r="C301" s="2">
        <v>39015</v>
      </c>
      <c r="D301" s="2" t="s">
        <v>304</v>
      </c>
      <c r="E301" s="14">
        <v>409.11444324324464</v>
      </c>
      <c r="F301" s="14">
        <v>412</v>
      </c>
      <c r="G301" s="14">
        <v>396.77652972972953</v>
      </c>
      <c r="H301" s="14">
        <v>390.6075729729738</v>
      </c>
      <c r="I301" s="14">
        <v>363.70600000000002</v>
      </c>
      <c r="J301" s="14">
        <v>372.983</v>
      </c>
      <c r="K301" s="14">
        <v>413.60199999999998</v>
      </c>
      <c r="L301" s="14">
        <v>318.33800000000002</v>
      </c>
      <c r="M301" s="14">
        <v>382.82</v>
      </c>
      <c r="N301" s="14">
        <v>378.90100000000001</v>
      </c>
      <c r="O301" s="14">
        <v>391.59611700000005</v>
      </c>
      <c r="P301" s="14">
        <v>379.92099999999999</v>
      </c>
      <c r="Q301" s="14">
        <v>368.87</v>
      </c>
      <c r="R301" s="14">
        <v>379.35672072377548</v>
      </c>
      <c r="S301" s="14">
        <v>360.38900000000001</v>
      </c>
      <c r="T301" s="14">
        <v>367.358</v>
      </c>
      <c r="U301" s="14">
        <v>373.5675848854076</v>
      </c>
      <c r="V301" s="14">
        <v>342.06497385057031</v>
      </c>
      <c r="W301" s="14">
        <v>354.57928413748601</v>
      </c>
      <c r="X301" s="14">
        <v>351.44679515357529</v>
      </c>
      <c r="Y301" s="15">
        <v>357.58915699999994</v>
      </c>
      <c r="Z301" s="15">
        <v>354.38409179329125</v>
      </c>
      <c r="AA301" s="15">
        <v>353.48160941225939</v>
      </c>
      <c r="AB301" s="15">
        <v>353.7898692899862</v>
      </c>
      <c r="AC301" s="15">
        <v>354.7881462496822</v>
      </c>
      <c r="AD301" s="32">
        <f>AVERAGE(E301:G301)/AVERAGE('Presenti equivalenti serviti'!E301:G301)/0.365</f>
        <v>210.63870156188628</v>
      </c>
      <c r="AE301" s="32">
        <f>AVERAGE(N301:P301)/AVERAGE('Presenti equivalenti serviti'!N301:P301)/0.365</f>
        <v>182.91247850535171</v>
      </c>
      <c r="AF301" s="32">
        <f>AVERAGE(V301:X301)/AVERAGE('Presenti equivalenti serviti'!V301:X301)/0.365</f>
        <v>165.4613281371046</v>
      </c>
      <c r="AG301" s="35">
        <f>AC301/'Presenti equivalenti serviti'!AC301/0.365</f>
        <v>167.03829974737525</v>
      </c>
      <c r="AH301" s="32">
        <f>AVERAGE(I301:K301)/AVERAGE(Residenti!E301:G301)/0.365/AVERAGE('%serviti'!E301:G301)</f>
        <v>209.49893213205479</v>
      </c>
      <c r="AI301" s="32">
        <f>AVERAGE(N301:P301)/AVERAGE(Residenti!N301:P301)/0.365/AVERAGE('%serviti'!N301:P301)</f>
        <v>189.22994856166704</v>
      </c>
      <c r="AJ301" s="32">
        <f>AVERAGE(V301:X301)/AVERAGE(Residenti!V301:X301)/0.365/AVERAGE('%serviti'!V301:X301)</f>
        <v>171.9096185941716</v>
      </c>
      <c r="AK301" s="35">
        <f>AVERAGE(AC301)/AVERAGE(Residenti!AC301)/0.365/AVERAGE('%serviti'!AC301)</f>
        <v>174.41476882734742</v>
      </c>
    </row>
    <row r="302" spans="1:37" x14ac:dyDescent="0.2">
      <c r="A302" s="2" t="s">
        <v>289</v>
      </c>
      <c r="B302" s="2" t="str">
        <f t="shared" si="17"/>
        <v>39</v>
      </c>
      <c r="C302" s="2">
        <v>39016</v>
      </c>
      <c r="D302" s="2" t="s">
        <v>305</v>
      </c>
      <c r="E302" s="14">
        <v>579.08432972972844</v>
      </c>
      <c r="F302" s="14">
        <v>601</v>
      </c>
      <c r="G302" s="14">
        <v>606.51258918919041</v>
      </c>
      <c r="H302" s="14">
        <v>620.22671891891957</v>
      </c>
      <c r="I302" s="14">
        <v>602.28599999999994</v>
      </c>
      <c r="J302" s="14">
        <v>662.48699999999997</v>
      </c>
      <c r="K302" s="14">
        <v>702.31500000000005</v>
      </c>
      <c r="L302" s="14">
        <v>617.904</v>
      </c>
      <c r="M302" s="14">
        <v>713.65200000000004</v>
      </c>
      <c r="N302" s="14">
        <v>681.23699999999997</v>
      </c>
      <c r="O302" s="14">
        <v>711.2</v>
      </c>
      <c r="P302" s="14">
        <v>720.56399999999996</v>
      </c>
      <c r="Q302" s="14">
        <v>709.91300000000001</v>
      </c>
      <c r="R302" s="14">
        <v>709.86634814108584</v>
      </c>
      <c r="S302" s="14">
        <v>702.64700000000005</v>
      </c>
      <c r="T302" s="14">
        <v>705.69500000000005</v>
      </c>
      <c r="U302" s="14">
        <v>699.37480756398986</v>
      </c>
      <c r="V302" s="14">
        <v>709.38596931338623</v>
      </c>
      <c r="W302" s="14">
        <v>720.0599873517117</v>
      </c>
      <c r="X302" s="14">
        <v>743.20405974269875</v>
      </c>
      <c r="Y302" s="15">
        <v>696.98251828767138</v>
      </c>
      <c r="Z302" s="15">
        <v>720.97393947484136</v>
      </c>
      <c r="AA302" s="15">
        <v>727.47195221050913</v>
      </c>
      <c r="AB302" s="15">
        <v>735.24808372640757</v>
      </c>
      <c r="AC302" s="15">
        <v>744.71637185219629</v>
      </c>
      <c r="AD302" s="32">
        <f>AVERAGE(E302:G302)/AVERAGE('Presenti equivalenti serviti'!E302:G302)/0.365</f>
        <v>165.87235085115941</v>
      </c>
      <c r="AE302" s="32">
        <f>AVERAGE(N302:P302)/AVERAGE('Presenti equivalenti serviti'!N302:P302)/0.365</f>
        <v>165.7082603030816</v>
      </c>
      <c r="AF302" s="32">
        <f>AVERAGE(V302:X302)/AVERAGE('Presenti equivalenti serviti'!V302:X302)/0.365</f>
        <v>163.07647772107072</v>
      </c>
      <c r="AG302" s="35">
        <f>AC302/'Presenti equivalenti serviti'!AC302/0.365</f>
        <v>159.44114967473848</v>
      </c>
      <c r="AH302" s="32">
        <f>AVERAGE(I302:K302)/AVERAGE(Residenti!E302:G302)/0.365/AVERAGE('%serviti'!E302:G302)</f>
        <v>183.19333676386691</v>
      </c>
      <c r="AI302" s="32">
        <f>AVERAGE(N302:P302)/AVERAGE(Residenti!N302:P302)/0.365/AVERAGE('%serviti'!N302:P302)</f>
        <v>166.31792942806223</v>
      </c>
      <c r="AJ302" s="32">
        <f>AVERAGE(V302:X302)/AVERAGE(Residenti!V302:X302)/0.365/AVERAGE('%serviti'!V302:X302)</f>
        <v>163.478253309324</v>
      </c>
      <c r="AK302" s="35">
        <f>AVERAGE(AC302)/AVERAGE(Residenti!AC302)/0.365/AVERAGE('%serviti'!AC302)</f>
        <v>159.8444205564162</v>
      </c>
    </row>
    <row r="303" spans="1:37" x14ac:dyDescent="0.2">
      <c r="A303" s="2" t="s">
        <v>289</v>
      </c>
      <c r="B303" s="2" t="str">
        <f t="shared" si="17"/>
        <v>39</v>
      </c>
      <c r="C303" s="2">
        <v>39017</v>
      </c>
      <c r="D303" s="2" t="s">
        <v>306</v>
      </c>
      <c r="E303" s="14">
        <v>123.1408864864856</v>
      </c>
      <c r="F303" s="14">
        <v>132</v>
      </c>
      <c r="G303" s="14">
        <v>131.09705945945905</v>
      </c>
      <c r="H303" s="14">
        <v>135.07514594594483</v>
      </c>
      <c r="I303" s="14">
        <v>130.57499999999999</v>
      </c>
      <c r="J303" s="14">
        <v>138.97900000000001</v>
      </c>
      <c r="K303" s="14">
        <v>156.40700000000001</v>
      </c>
      <c r="L303" s="14">
        <v>144.095</v>
      </c>
      <c r="M303" s="14">
        <v>160.11000000000001</v>
      </c>
      <c r="N303" s="14">
        <v>145.71899999999999</v>
      </c>
      <c r="O303" s="14">
        <v>159.55454900000001</v>
      </c>
      <c r="P303" s="14">
        <v>155.58600000000001</v>
      </c>
      <c r="Q303" s="14">
        <v>162.101</v>
      </c>
      <c r="R303" s="14">
        <v>155.04585065914543</v>
      </c>
      <c r="S303" s="14">
        <v>155.166</v>
      </c>
      <c r="T303" s="14">
        <v>150.97800000000001</v>
      </c>
      <c r="U303" s="14">
        <v>147.25858054155185</v>
      </c>
      <c r="V303" s="14">
        <v>148.09937210377399</v>
      </c>
      <c r="W303" s="14">
        <v>150.86749909782802</v>
      </c>
      <c r="X303" s="14">
        <v>518.39700879733869</v>
      </c>
      <c r="Y303" s="15">
        <v>635.8686899999999</v>
      </c>
      <c r="Z303" s="15">
        <v>439.47808156600098</v>
      </c>
      <c r="AA303" s="15">
        <v>444.91639137877445</v>
      </c>
      <c r="AB303" s="15">
        <v>450.38445996329602</v>
      </c>
      <c r="AC303" s="15">
        <v>456.13571253538265</v>
      </c>
      <c r="AD303" s="32">
        <f>AVERAGE(E303:G303)/AVERAGE('Presenti equivalenti serviti'!E303:G303)/0.365</f>
        <v>178.47525641097417</v>
      </c>
      <c r="AE303" s="32">
        <f>AVERAGE(N303:P303)/AVERAGE('Presenti equivalenti serviti'!N303:P303)/0.365</f>
        <v>155.3137062257409</v>
      </c>
      <c r="AF303" s="32">
        <f>AVERAGE(V303:X303)/AVERAGE('Presenti equivalenti serviti'!V303:X303)/0.365</f>
        <v>261.45056395868932</v>
      </c>
      <c r="AG303" s="35">
        <f>AC303/'Presenti equivalenti serviti'!AC303/0.365</f>
        <v>413.81333927901363</v>
      </c>
      <c r="AH303" s="32">
        <f>AVERAGE(I303:K303)/AVERAGE(Residenti!E303:G303)/0.365/AVERAGE('%serviti'!E303:G303)</f>
        <v>197.13884221457661</v>
      </c>
      <c r="AI303" s="32">
        <f>AVERAGE(N303:P303)/AVERAGE(Residenti!N303:P303)/0.365/AVERAGE('%serviti'!N303:P303)</f>
        <v>155.55427843822346</v>
      </c>
      <c r="AJ303" s="32">
        <f>AVERAGE(V303:X303)/AVERAGE(Residenti!V303:X303)/0.365/AVERAGE('%serviti'!V303:X303)</f>
        <v>261.78961411483806</v>
      </c>
      <c r="AK303" s="35">
        <f>AVERAGE(AC303)/AVERAGE(Residenti!AC303)/0.365/AVERAGE('%serviti'!AC303)</f>
        <v>414.73021743916337</v>
      </c>
    </row>
    <row r="304" spans="1:37" x14ac:dyDescent="0.2">
      <c r="A304" s="2" t="s">
        <v>289</v>
      </c>
      <c r="B304" s="2" t="str">
        <f t="shared" si="17"/>
        <v>39</v>
      </c>
      <c r="C304" s="2">
        <v>39018</v>
      </c>
      <c r="D304" s="2" t="s">
        <v>307</v>
      </c>
      <c r="E304" s="14">
        <v>200.47331351351366</v>
      </c>
      <c r="F304" s="14">
        <v>210</v>
      </c>
      <c r="G304" s="14">
        <v>210.62874054053984</v>
      </c>
      <c r="H304" s="14">
        <v>215.70645405405386</v>
      </c>
      <c r="I304" s="14">
        <v>221.94</v>
      </c>
      <c r="J304" s="14">
        <v>211.79300000000001</v>
      </c>
      <c r="K304" s="14">
        <v>240.91900000000001</v>
      </c>
      <c r="L304" s="14">
        <v>222.499</v>
      </c>
      <c r="M304" s="14">
        <v>253.09800000000001</v>
      </c>
      <c r="N304" s="14">
        <v>233.37699700000002</v>
      </c>
      <c r="O304" s="14">
        <v>233.69134899999997</v>
      </c>
      <c r="P304" s="14">
        <v>231.14599999999999</v>
      </c>
      <c r="Q304" s="14">
        <v>232.905</v>
      </c>
      <c r="R304" s="14">
        <v>231.72648326641809</v>
      </c>
      <c r="S304" s="14">
        <v>225.40600000000001</v>
      </c>
      <c r="T304" s="14">
        <v>226.05099999999999</v>
      </c>
      <c r="U304" s="14">
        <v>223.29040081409116</v>
      </c>
      <c r="V304" s="14">
        <v>223.10114957877408</v>
      </c>
      <c r="W304" s="14">
        <v>227.45781548372167</v>
      </c>
      <c r="X304" s="14">
        <v>232.79144820746302</v>
      </c>
      <c r="Y304" s="15">
        <v>230.96131699999998</v>
      </c>
      <c r="Z304" s="15">
        <v>232.46063833177053</v>
      </c>
      <c r="AA304" s="15">
        <v>234.66545401118492</v>
      </c>
      <c r="AB304" s="15">
        <v>237.47567221433138</v>
      </c>
      <c r="AC304" s="15">
        <v>239.3460698657463</v>
      </c>
      <c r="AD304" s="32">
        <f>AVERAGE(E304:G304)/AVERAGE('Presenti equivalenti serviti'!E304:G304)/0.365</f>
        <v>162.23631541696093</v>
      </c>
      <c r="AE304" s="32">
        <f>AVERAGE(N304:P304)/AVERAGE('Presenti equivalenti serviti'!N304:P304)/0.365</f>
        <v>161.28366173874932</v>
      </c>
      <c r="AF304" s="32">
        <f>AVERAGE(V304:X304)/AVERAGE('Presenti equivalenti serviti'!V304:X304)/0.365</f>
        <v>152.17386536210643</v>
      </c>
      <c r="AG304" s="35">
        <f>AC304/'Presenti equivalenti serviti'!AC304/0.365</f>
        <v>150.37811358604989</v>
      </c>
      <c r="AH304" s="32">
        <f>AVERAGE(I304:K304)/AVERAGE(Residenti!E304:G304)/0.365/AVERAGE('%serviti'!E304:G304)</f>
        <v>176.61266149126641</v>
      </c>
      <c r="AI304" s="32">
        <f>AVERAGE(N304:P304)/AVERAGE(Residenti!N304:P304)/0.365/AVERAGE('%serviti'!N304:P304)</f>
        <v>161.73757483842161</v>
      </c>
      <c r="AJ304" s="32">
        <f>AVERAGE(V304:X304)/AVERAGE(Residenti!V304:X304)/0.365/AVERAGE('%serviti'!V304:X304)</f>
        <v>152.42850913101233</v>
      </c>
      <c r="AK304" s="35">
        <f>AVERAGE(AC304)/AVERAGE(Residenti!AC304)/0.365/AVERAGE('%serviti'!AC304)</f>
        <v>150.71404842589922</v>
      </c>
    </row>
    <row r="305" spans="1:37" x14ac:dyDescent="0.2">
      <c r="A305" s="2" t="s">
        <v>308</v>
      </c>
      <c r="B305" s="2" t="str">
        <f t="shared" si="17"/>
        <v>40</v>
      </c>
      <c r="C305" s="2">
        <v>40001</v>
      </c>
      <c r="D305" s="2" t="s">
        <v>309</v>
      </c>
      <c r="E305" s="14">
        <v>371.94624734507988</v>
      </c>
      <c r="F305" s="14">
        <v>422</v>
      </c>
      <c r="G305" s="14">
        <v>370.68397481608179</v>
      </c>
      <c r="H305" s="14">
        <v>370.05283855158279</v>
      </c>
      <c r="I305" s="14">
        <v>369.42170228708375</v>
      </c>
      <c r="J305" s="14">
        <v>349.24873055941276</v>
      </c>
      <c r="K305" s="14">
        <v>472.07726967622534</v>
      </c>
      <c r="L305" s="14">
        <v>446.79372747971757</v>
      </c>
      <c r="M305" s="14">
        <v>369.30099999999999</v>
      </c>
      <c r="N305" s="14">
        <v>349.53585083315858</v>
      </c>
      <c r="O305" s="14">
        <v>337.76589799999999</v>
      </c>
      <c r="P305" s="14">
        <v>350.36110199999996</v>
      </c>
      <c r="Q305" s="14">
        <v>340.19900000000007</v>
      </c>
      <c r="R305" s="14">
        <v>206.08154246643545</v>
      </c>
      <c r="S305" s="14">
        <v>341.68400000000003</v>
      </c>
      <c r="T305" s="14">
        <v>331.34699999999998</v>
      </c>
      <c r="U305" s="14">
        <v>346.82018551817356</v>
      </c>
      <c r="V305" s="14">
        <v>343.99951020852717</v>
      </c>
      <c r="W305" s="14">
        <v>352.90779192693321</v>
      </c>
      <c r="X305" s="14">
        <v>333.65007237643147</v>
      </c>
      <c r="Y305" s="15">
        <v>337.60873897910659</v>
      </c>
      <c r="Z305" s="15">
        <v>347.87824850049225</v>
      </c>
      <c r="AA305" s="15">
        <v>346.37264265047531</v>
      </c>
      <c r="AB305" s="15">
        <v>344.77210914851986</v>
      </c>
      <c r="AC305" s="15">
        <v>343.71601126873725</v>
      </c>
      <c r="AD305" s="32">
        <f>AVERAGE(E305:G305)/AVERAGE('Presenti equivalenti serviti'!E305:G305)/0.365</f>
        <v>172.5546670685855</v>
      </c>
      <c r="AE305" s="32">
        <f>AVERAGE(N305:P305)/AVERAGE('Presenti equivalenti serviti'!N305:P305)/0.365</f>
        <v>151.56690501415281</v>
      </c>
      <c r="AF305" s="32">
        <f>AVERAGE(V305:X305)/AVERAGE('Presenti equivalenti serviti'!V305:X305)/0.365</f>
        <v>156.96584609162275</v>
      </c>
      <c r="AG305" s="35">
        <f>AC305/'Presenti equivalenti serviti'!AC305/0.365</f>
        <v>158.02263982779118</v>
      </c>
      <c r="AH305" s="32">
        <f>AVERAGE(I305:K305)/AVERAGE(Residenti!E305:G305)/0.365/AVERAGE('%serviti'!E305:G305)</f>
        <v>198.88177517331252</v>
      </c>
      <c r="AI305" s="32">
        <f>AVERAGE(N305:P305)/AVERAGE(Residenti!N305:P305)/0.365/AVERAGE('%serviti'!N305:P305)</f>
        <v>169.36386560107323</v>
      </c>
      <c r="AJ305" s="32">
        <f>AVERAGE(V305:X305)/AVERAGE(Residenti!V305:X305)/0.365/AVERAGE('%serviti'!V305:X305)</f>
        <v>174.75059856205655</v>
      </c>
      <c r="AK305" s="35">
        <f>AVERAGE(AC305)/AVERAGE(Residenti!AC305)/0.365/AVERAGE('%serviti'!AC305)</f>
        <v>195.07807426198639</v>
      </c>
    </row>
    <row r="306" spans="1:37" x14ac:dyDescent="0.2">
      <c r="A306" s="2" t="s">
        <v>308</v>
      </c>
      <c r="B306" s="2" t="str">
        <f t="shared" si="17"/>
        <v>40</v>
      </c>
      <c r="C306" s="2">
        <v>40003</v>
      </c>
      <c r="D306" s="2" t="s">
        <v>310</v>
      </c>
      <c r="E306" s="14">
        <v>751.48629645810786</v>
      </c>
      <c r="F306" s="14">
        <v>693</v>
      </c>
      <c r="G306" s="14">
        <v>753.8808728243057</v>
      </c>
      <c r="H306" s="14">
        <v>755.07816100740433</v>
      </c>
      <c r="I306" s="14">
        <v>827.34</v>
      </c>
      <c r="J306" s="14">
        <v>887.95988239999997</v>
      </c>
      <c r="K306" s="14">
        <v>627.77448499999991</v>
      </c>
      <c r="L306" s="14">
        <v>763.72384902471322</v>
      </c>
      <c r="M306" s="14">
        <v>746.23549600000001</v>
      </c>
      <c r="N306" s="14">
        <v>761.58526508031946</v>
      </c>
      <c r="O306" s="14">
        <v>821.53200000000004</v>
      </c>
      <c r="P306" s="14">
        <v>799.78794100000016</v>
      </c>
      <c r="Q306" s="14">
        <v>788.99005899999997</v>
      </c>
      <c r="R306" s="14">
        <v>826.38757168060499</v>
      </c>
      <c r="S306" s="14">
        <v>802.53599999999994</v>
      </c>
      <c r="T306" s="14">
        <v>749.27200000000005</v>
      </c>
      <c r="U306" s="14">
        <v>741.34873367115915</v>
      </c>
      <c r="V306" s="14">
        <v>754.87342452131952</v>
      </c>
      <c r="W306" s="14">
        <v>773.42206414304087</v>
      </c>
      <c r="X306" s="14">
        <v>779.68013171509858</v>
      </c>
      <c r="Y306" s="15">
        <v>797.74458664439987</v>
      </c>
      <c r="Z306" s="15">
        <v>784.9543007986266</v>
      </c>
      <c r="AA306" s="15">
        <v>785.02459002178932</v>
      </c>
      <c r="AB306" s="15">
        <v>788.163529289856</v>
      </c>
      <c r="AC306" s="15">
        <v>789.11814618900814</v>
      </c>
      <c r="AD306" s="32">
        <f>AVERAGE(E306:G306)/AVERAGE('Presenti equivalenti serviti'!E306:G306)/0.365</f>
        <v>224.62111617669308</v>
      </c>
      <c r="AE306" s="32">
        <f>AVERAGE(N306:P306)/AVERAGE('Presenti equivalenti serviti'!N306:P306)/0.365</f>
        <v>203.12864128601421</v>
      </c>
      <c r="AF306" s="32">
        <f>AVERAGE(V306:X306)/AVERAGE('Presenti equivalenti serviti'!V306:X306)/0.365</f>
        <v>190.85637123473029</v>
      </c>
      <c r="AG306" s="35">
        <f>AC306/'Presenti equivalenti serviti'!AC306/0.365</f>
        <v>190.9084075358696</v>
      </c>
      <c r="AH306" s="32">
        <f>AVERAGE(I306:K306)/AVERAGE(Residenti!E306:G306)/0.365/AVERAGE('%serviti'!E306:G306)</f>
        <v>242.76451323190983</v>
      </c>
      <c r="AI306" s="32">
        <f>AVERAGE(N306:P306)/AVERAGE(Residenti!N306:P306)/0.365/AVERAGE('%serviti'!N306:P306)</f>
        <v>206.86238812966621</v>
      </c>
      <c r="AJ306" s="32">
        <f>AVERAGE(V306:X306)/AVERAGE(Residenti!V306:X306)/0.365/AVERAGE('%serviti'!V306:X306)</f>
        <v>195.20248184515086</v>
      </c>
      <c r="AK306" s="35">
        <f>AVERAGE(AC306)/AVERAGE(Residenti!AC306)/0.365/AVERAGE('%serviti'!AC306)</f>
        <v>197.87855425732619</v>
      </c>
    </row>
    <row r="307" spans="1:37" x14ac:dyDescent="0.2">
      <c r="A307" s="2" t="s">
        <v>308</v>
      </c>
      <c r="B307" s="2" t="str">
        <f t="shared" si="17"/>
        <v>40</v>
      </c>
      <c r="C307" s="2">
        <v>40004</v>
      </c>
      <c r="D307" s="2" t="s">
        <v>311</v>
      </c>
      <c r="E307" s="14">
        <v>84.647000000000006</v>
      </c>
      <c r="F307" s="14">
        <v>119.79300000000001</v>
      </c>
      <c r="G307" s="14">
        <v>112.63732940722815</v>
      </c>
      <c r="H307" s="14">
        <v>120.99167059277184</v>
      </c>
      <c r="I307" s="14">
        <v>134.55000000000001</v>
      </c>
      <c r="J307" s="14">
        <v>92.836340800000002</v>
      </c>
      <c r="K307" s="14">
        <v>177.97265919999998</v>
      </c>
      <c r="L307" s="14">
        <v>132.55508051841528</v>
      </c>
      <c r="M307" s="14">
        <v>161</v>
      </c>
      <c r="N307" s="14">
        <v>168.0695182454682</v>
      </c>
      <c r="O307" s="14">
        <v>170.738</v>
      </c>
      <c r="P307" s="14">
        <v>173.929</v>
      </c>
      <c r="Q307" s="14">
        <v>172.91199999999998</v>
      </c>
      <c r="R307" s="14">
        <v>190.07109034405707</v>
      </c>
      <c r="S307" s="14">
        <v>180.49</v>
      </c>
      <c r="T307" s="14">
        <v>165.536</v>
      </c>
      <c r="U307" s="14">
        <v>175.11705872749201</v>
      </c>
      <c r="V307" s="14">
        <v>189.23938586965969</v>
      </c>
      <c r="W307" s="14">
        <v>190.02949478775304</v>
      </c>
      <c r="X307" s="14">
        <v>180.65398105970408</v>
      </c>
      <c r="Y307" s="15">
        <v>174.34058999999999</v>
      </c>
      <c r="Z307" s="15">
        <v>185.44312409749503</v>
      </c>
      <c r="AA307" s="15">
        <v>188.75988960503693</v>
      </c>
      <c r="AB307" s="15">
        <v>192.56611554760889</v>
      </c>
      <c r="AC307" s="15">
        <v>195.20764971243034</v>
      </c>
      <c r="AD307" s="32">
        <f>AVERAGE(E307:G307)/AVERAGE('Presenti equivalenti serviti'!E307:G307)/0.365</f>
        <v>151.44343913272485</v>
      </c>
      <c r="AE307" s="32">
        <f>AVERAGE(N307:P307)/AVERAGE('Presenti equivalenti serviti'!N307:P307)/0.365</f>
        <v>178.95500262803367</v>
      </c>
      <c r="AF307" s="32">
        <f>AVERAGE(V307:X307)/AVERAGE('Presenti equivalenti serviti'!V307:X307)/0.365</f>
        <v>178.46632765220477</v>
      </c>
      <c r="AG307" s="35">
        <f>AC307/'Presenti equivalenti serviti'!AC307/0.365</f>
        <v>169.24626006370349</v>
      </c>
      <c r="AH307" s="32">
        <f>AVERAGE(I307:K307)/AVERAGE(Residenti!E307:G307)/0.365/AVERAGE('%serviti'!E307:G307)</f>
        <v>194.67189718044511</v>
      </c>
      <c r="AI307" s="32">
        <f>AVERAGE(N307:P307)/AVERAGE(Residenti!N307:P307)/0.365/AVERAGE('%serviti'!N307:P307)</f>
        <v>181.80145184263438</v>
      </c>
      <c r="AJ307" s="32">
        <f>AVERAGE(V307:X307)/AVERAGE(Residenti!V307:X307)/0.365/AVERAGE('%serviti'!V307:X307)</f>
        <v>181.7300734251661</v>
      </c>
      <c r="AK307" s="35">
        <f>AVERAGE(AC307)/AVERAGE(Residenti!AC307)/0.365/AVERAGE('%serviti'!AC307)</f>
        <v>172.45099382295862</v>
      </c>
    </row>
    <row r="308" spans="1:37" x14ac:dyDescent="0.2">
      <c r="A308" s="2" t="s">
        <v>308</v>
      </c>
      <c r="B308" s="2" t="str">
        <f t="shared" si="17"/>
        <v>40</v>
      </c>
      <c r="C308" s="2">
        <v>40005</v>
      </c>
      <c r="D308" s="2" t="s">
        <v>312</v>
      </c>
      <c r="E308" s="14">
        <v>513.77989584083207</v>
      </c>
      <c r="F308" s="14">
        <v>522</v>
      </c>
      <c r="G308" s="14">
        <v>519.1761081294361</v>
      </c>
      <c r="H308" s="14">
        <v>521.87421427373772</v>
      </c>
      <c r="I308" s="14">
        <v>535.88099999999997</v>
      </c>
      <c r="J308" s="14">
        <v>498.82241800000003</v>
      </c>
      <c r="K308" s="14">
        <v>452.47558199999992</v>
      </c>
      <c r="L308" s="14">
        <v>689.10786151835111</v>
      </c>
      <c r="M308" s="14">
        <v>468.03380400000003</v>
      </c>
      <c r="N308" s="14">
        <v>466.5736031215244</v>
      </c>
      <c r="O308" s="14">
        <v>506.78</v>
      </c>
      <c r="P308" s="14">
        <v>463.07900000000001</v>
      </c>
      <c r="Q308" s="14">
        <v>475.25799999999998</v>
      </c>
      <c r="R308" s="14">
        <v>465.52274153346218</v>
      </c>
      <c r="S308" s="14">
        <v>424.82400000000001</v>
      </c>
      <c r="T308" s="14">
        <v>405.98200000000003</v>
      </c>
      <c r="U308" s="14">
        <v>413.17524203389416</v>
      </c>
      <c r="V308" s="14">
        <v>422.10963208493399</v>
      </c>
      <c r="W308" s="14">
        <v>414.7058189550271</v>
      </c>
      <c r="X308" s="14">
        <v>399.25687779031841</v>
      </c>
      <c r="Y308" s="15">
        <v>394.65168500000004</v>
      </c>
      <c r="Z308" s="15">
        <v>388.5308430250621</v>
      </c>
      <c r="AA308" s="15">
        <v>378.52737979873365</v>
      </c>
      <c r="AB308" s="15">
        <v>370.41247870398405</v>
      </c>
      <c r="AC308" s="15">
        <v>364.16415890089814</v>
      </c>
      <c r="AD308" s="32">
        <f>AVERAGE(E308:G308)/AVERAGE('Presenti equivalenti serviti'!E308:G308)/0.365</f>
        <v>226.12094933502942</v>
      </c>
      <c r="AE308" s="32">
        <f>AVERAGE(N308:P308)/AVERAGE('Presenti equivalenti serviti'!N308:P308)/0.365</f>
        <v>190.58323171781376</v>
      </c>
      <c r="AF308" s="32">
        <f>AVERAGE(V308:X308)/AVERAGE('Presenti equivalenti serviti'!V308:X308)/0.365</f>
        <v>169.2167868081961</v>
      </c>
      <c r="AG308" s="35">
        <f>AC308/'Presenti equivalenti serviti'!AC308/0.365</f>
        <v>162.94343321316231</v>
      </c>
      <c r="AH308" s="32">
        <f>AVERAGE(I308:K308)/AVERAGE(Residenti!E308:G308)/0.365/AVERAGE('%serviti'!E308:G308)</f>
        <v>232.73029376825099</v>
      </c>
      <c r="AI308" s="32">
        <f>AVERAGE(N308:P308)/AVERAGE(Residenti!N308:P308)/0.365/AVERAGE('%serviti'!N308:P308)</f>
        <v>204.3641891326136</v>
      </c>
      <c r="AJ308" s="32">
        <f>AVERAGE(V308:X308)/AVERAGE(Residenti!V308:X308)/0.365/AVERAGE('%serviti'!V308:X308)</f>
        <v>181.32402597444198</v>
      </c>
      <c r="AK308" s="35">
        <f>AVERAGE(AC308)/AVERAGE(Residenti!AC308)/0.365/AVERAGE('%serviti'!AC308)</f>
        <v>171.30917312897839</v>
      </c>
    </row>
    <row r="309" spans="1:37" x14ac:dyDescent="0.2">
      <c r="A309" s="2" t="s">
        <v>308</v>
      </c>
      <c r="B309" s="2" t="str">
        <f t="shared" si="17"/>
        <v>40</v>
      </c>
      <c r="C309" s="2">
        <v>40007</v>
      </c>
      <c r="D309" s="2" t="s">
        <v>313</v>
      </c>
      <c r="E309" s="14">
        <v>6357.0330000000004</v>
      </c>
      <c r="F309" s="14">
        <v>6455.2139999999999</v>
      </c>
      <c r="G309" s="14">
        <v>6520.9341405399291</v>
      </c>
      <c r="H309" s="14">
        <v>6548.070549324967</v>
      </c>
      <c r="I309" s="14">
        <v>6873.3639999999996</v>
      </c>
      <c r="J309" s="14">
        <v>6862.2682789999999</v>
      </c>
      <c r="K309" s="14">
        <v>6220.4027905946832</v>
      </c>
      <c r="L309" s="14">
        <v>6745.6536697210076</v>
      </c>
      <c r="M309" s="14">
        <v>6891.3289812395697</v>
      </c>
      <c r="N309" s="14">
        <v>6469.3081772213191</v>
      </c>
      <c r="O309" s="14">
        <v>6844.4871451232875</v>
      </c>
      <c r="P309" s="14">
        <v>6801.941850906439</v>
      </c>
      <c r="Q309" s="14">
        <v>7449.0962312200008</v>
      </c>
      <c r="R309" s="14">
        <v>7351.5445195407046</v>
      </c>
      <c r="S309" s="14">
        <v>7063.0559999999996</v>
      </c>
      <c r="T309" s="14">
        <v>6696.0150000000003</v>
      </c>
      <c r="U309" s="14">
        <v>6434.4976293645759</v>
      </c>
      <c r="V309" s="14">
        <v>6546.6066979906927</v>
      </c>
      <c r="W309" s="14">
        <v>6721.4123000872805</v>
      </c>
      <c r="X309" s="14">
        <v>6442.8303190746492</v>
      </c>
      <c r="Y309" s="15">
        <v>6476.1063114112621</v>
      </c>
      <c r="Z309" s="15">
        <v>6516.5137376238226</v>
      </c>
      <c r="AA309" s="15">
        <v>6496.9854069106586</v>
      </c>
      <c r="AB309" s="15">
        <v>6497.0156347210796</v>
      </c>
      <c r="AC309" s="15">
        <v>6521.1404511619521</v>
      </c>
      <c r="AD309" s="32">
        <f>AVERAGE(E309:G309)/AVERAGE('Presenti equivalenti serviti'!E309:G309)/0.365</f>
        <v>200.40298143961013</v>
      </c>
      <c r="AE309" s="32">
        <f>AVERAGE(N309:P309)/AVERAGE('Presenti equivalenti serviti'!N309:P309)/0.365</f>
        <v>193.3283533114062</v>
      </c>
      <c r="AF309" s="32">
        <f>AVERAGE(V309:X309)/AVERAGE('Presenti equivalenti serviti'!V309:X309)/0.365</f>
        <v>186.14997295919301</v>
      </c>
      <c r="AG309" s="35">
        <f>AC309/'Presenti equivalenti serviti'!AC309/0.365</f>
        <v>181.56709739575516</v>
      </c>
      <c r="AH309" s="32">
        <f>AVERAGE(I309:K309)/AVERAGE(Residenti!E309:G309)/0.365/AVERAGE('%serviti'!E309:G309)</f>
        <v>207.38429010591531</v>
      </c>
      <c r="AI309" s="32">
        <f>AVERAGE(N309:P309)/AVERAGE(Residenti!N309:P309)/0.365/AVERAGE('%serviti'!N309:P309)</f>
        <v>194.05932332767716</v>
      </c>
      <c r="AJ309" s="32">
        <f>AVERAGE(V309:X309)/AVERAGE(Residenti!V309:X309)/0.365/AVERAGE('%serviti'!V309:X309)</f>
        <v>187.3444094947734</v>
      </c>
      <c r="AK309" s="35">
        <f>AVERAGE(AC309)/AVERAGE(Residenti!AC309)/0.365/AVERAGE('%serviti'!AC309)</f>
        <v>183.87091619116967</v>
      </c>
    </row>
    <row r="310" spans="1:37" x14ac:dyDescent="0.2">
      <c r="A310" s="2" t="s">
        <v>308</v>
      </c>
      <c r="B310" s="2" t="str">
        <f t="shared" si="17"/>
        <v>40</v>
      </c>
      <c r="C310" s="2">
        <v>40008</v>
      </c>
      <c r="D310" s="2" t="s">
        <v>314</v>
      </c>
      <c r="E310" s="14">
        <v>3093.1731618241893</v>
      </c>
      <c r="F310" s="14">
        <v>3127</v>
      </c>
      <c r="G310" s="14">
        <v>2891.0120000000002</v>
      </c>
      <c r="H310" s="14">
        <v>3021.0633111641405</v>
      </c>
      <c r="I310" s="14">
        <v>3424.1460000000002</v>
      </c>
      <c r="J310" s="14">
        <v>2518.4450000000002</v>
      </c>
      <c r="K310" s="14">
        <v>2999.9446079999989</v>
      </c>
      <c r="L310" s="14">
        <v>2997.5759407780433</v>
      </c>
      <c r="M310" s="14">
        <v>2802.8637640000002</v>
      </c>
      <c r="N310" s="14">
        <v>2816.575216557238</v>
      </c>
      <c r="O310" s="14">
        <v>2971.3316909999999</v>
      </c>
      <c r="P310" s="14">
        <v>2843.423808</v>
      </c>
      <c r="Q310" s="14">
        <v>2855.6285009999997</v>
      </c>
      <c r="R310" s="14">
        <v>2822.5539510035487</v>
      </c>
      <c r="S310" s="14">
        <v>2695.9369999999999</v>
      </c>
      <c r="T310" s="14">
        <v>2657.098</v>
      </c>
      <c r="U310" s="14">
        <v>2745.7111953326526</v>
      </c>
      <c r="V310" s="14">
        <v>2663.7173713181592</v>
      </c>
      <c r="W310" s="14">
        <v>2778.1187478098959</v>
      </c>
      <c r="X310" s="14">
        <v>2701.9580956945888</v>
      </c>
      <c r="Y310" s="15">
        <v>2674.1809738639158</v>
      </c>
      <c r="Z310" s="15">
        <v>2684.3917065799023</v>
      </c>
      <c r="AA310" s="15">
        <v>2680.7176493427241</v>
      </c>
      <c r="AB310" s="15">
        <v>2685.5081592459214</v>
      </c>
      <c r="AC310" s="15">
        <v>2693.5720645260299</v>
      </c>
      <c r="AD310" s="32">
        <f>AVERAGE(E310:G310)/AVERAGE('Presenti equivalenti serviti'!E310:G310)/0.365</f>
        <v>247.86969997235462</v>
      </c>
      <c r="AE310" s="32">
        <f>AVERAGE(N310:P310)/AVERAGE('Presenti equivalenti serviti'!N310:P310)/0.365</f>
        <v>200.15132000141918</v>
      </c>
      <c r="AF310" s="32">
        <f>AVERAGE(V310:X310)/AVERAGE('Presenti equivalenti serviti'!V310:X310)/0.365</f>
        <v>184.98219225605206</v>
      </c>
      <c r="AG310" s="35">
        <f>AC310/'Presenti equivalenti serviti'!AC310/0.365</f>
        <v>180.93269127614175</v>
      </c>
      <c r="AH310" s="32">
        <f>AVERAGE(I310:K310)/AVERAGE(Residenti!E310:G310)/0.365/AVERAGE('%serviti'!E310:G310)</f>
        <v>384.52742469450436</v>
      </c>
      <c r="AI310" s="32">
        <f>AVERAGE(N310:P310)/AVERAGE(Residenti!N310:P310)/0.365/AVERAGE('%serviti'!N310:P310)</f>
        <v>316.74701324302941</v>
      </c>
      <c r="AJ310" s="32">
        <f>AVERAGE(V310:X310)/AVERAGE(Residenti!V310:X310)/0.365/AVERAGE('%serviti'!V310:X310)</f>
        <v>289.56944617148565</v>
      </c>
      <c r="AK310" s="35">
        <f>AVERAGE(AC310)/AVERAGE(Residenti!AC310)/0.365/AVERAGE('%serviti'!AC310)</f>
        <v>283.72462189391092</v>
      </c>
    </row>
    <row r="311" spans="1:37" x14ac:dyDescent="0.2">
      <c r="A311" s="2" t="s">
        <v>308</v>
      </c>
      <c r="B311" s="2" t="str">
        <f t="shared" si="17"/>
        <v>40</v>
      </c>
      <c r="C311" s="2">
        <v>40009</v>
      </c>
      <c r="D311" s="2" t="s">
        <v>315</v>
      </c>
      <c r="E311" s="14">
        <v>207.06304384428728</v>
      </c>
      <c r="F311" s="14">
        <v>184</v>
      </c>
      <c r="G311" s="14">
        <v>205.43465436062402</v>
      </c>
      <c r="H311" s="14">
        <v>204.62045961879264</v>
      </c>
      <c r="I311" s="14">
        <v>206.447</v>
      </c>
      <c r="J311" s="14">
        <v>285.47509100000002</v>
      </c>
      <c r="K311" s="14">
        <v>154.91375500000001</v>
      </c>
      <c r="L311" s="14">
        <v>193.62186206894449</v>
      </c>
      <c r="M311" s="14">
        <v>192.68051800000001</v>
      </c>
      <c r="N311" s="14">
        <v>188.51187490590036</v>
      </c>
      <c r="O311" s="14">
        <v>185.83</v>
      </c>
      <c r="P311" s="14">
        <v>185.07142000000002</v>
      </c>
      <c r="Q311" s="14">
        <v>171.02458000000001</v>
      </c>
      <c r="R311" s="14">
        <v>198.26225965343093</v>
      </c>
      <c r="S311" s="14">
        <v>186.077</v>
      </c>
      <c r="T311" s="14">
        <v>182.768</v>
      </c>
      <c r="U311" s="14">
        <v>191.69475382921254</v>
      </c>
      <c r="V311" s="14">
        <v>196.89073697992256</v>
      </c>
      <c r="W311" s="14">
        <v>204.68786462085026</v>
      </c>
      <c r="X311" s="14">
        <v>186.00693329454541</v>
      </c>
      <c r="Y311" s="15">
        <v>188.03799600000002</v>
      </c>
      <c r="Z311" s="15">
        <v>192.55038833831802</v>
      </c>
      <c r="AA311" s="15">
        <v>192.98866098939027</v>
      </c>
      <c r="AB311" s="15">
        <v>193.38114232721503</v>
      </c>
      <c r="AC311" s="15">
        <v>193.11804244855594</v>
      </c>
      <c r="AD311" s="32">
        <f>AVERAGE(E311:G311)/AVERAGE('Presenti equivalenti serviti'!E311:G311)/0.365</f>
        <v>167.42098165466678</v>
      </c>
      <c r="AE311" s="32">
        <f>AVERAGE(N311:P311)/AVERAGE('Presenti equivalenti serviti'!N311:P311)/0.365</f>
        <v>146.67945474803597</v>
      </c>
      <c r="AF311" s="32">
        <f>AVERAGE(V311:X311)/AVERAGE('Presenti equivalenti serviti'!V311:X311)/0.365</f>
        <v>153.3976881649736</v>
      </c>
      <c r="AG311" s="35">
        <f>AC311/'Presenti equivalenti serviti'!AC311/0.365</f>
        <v>152.25302957702021</v>
      </c>
      <c r="AH311" s="32">
        <f>AVERAGE(I311:K311)/AVERAGE(Residenti!E311:G311)/0.365/AVERAGE('%serviti'!E311:G311)</f>
        <v>183.76343921495069</v>
      </c>
      <c r="AI311" s="32">
        <f>AVERAGE(N311:P311)/AVERAGE(Residenti!N311:P311)/0.365/AVERAGE('%serviti'!N311:P311)</f>
        <v>149.41043668974172</v>
      </c>
      <c r="AJ311" s="32">
        <f>AVERAGE(V311:X311)/AVERAGE(Residenti!V311:X311)/0.365/AVERAGE('%serviti'!V311:X311)</f>
        <v>156.14838887108249</v>
      </c>
      <c r="AK311" s="35">
        <f>AVERAGE(AC311)/AVERAGE(Residenti!AC311)/0.365/AVERAGE('%serviti'!AC311)</f>
        <v>155.52547173977769</v>
      </c>
    </row>
    <row r="312" spans="1:37" x14ac:dyDescent="0.2">
      <c r="A312" s="2" t="s">
        <v>308</v>
      </c>
      <c r="B312" s="2" t="str">
        <f t="shared" si="17"/>
        <v>40</v>
      </c>
      <c r="C312" s="2">
        <v>40011</v>
      </c>
      <c r="D312" s="2" t="s">
        <v>316</v>
      </c>
      <c r="E312" s="14">
        <v>121.95766606066819</v>
      </c>
      <c r="F312" s="14">
        <v>116</v>
      </c>
      <c r="G312" s="14">
        <v>120.73659354779916</v>
      </c>
      <c r="H312" s="14">
        <v>120.12605729136476</v>
      </c>
      <c r="I312" s="14">
        <v>132.89599999999999</v>
      </c>
      <c r="J312" s="14">
        <v>117.51938399999999</v>
      </c>
      <c r="K312" s="14">
        <v>111.33561599999999</v>
      </c>
      <c r="L312" s="14">
        <v>119.66637241453994</v>
      </c>
      <c r="M312" s="14">
        <v>115.402</v>
      </c>
      <c r="N312" s="14">
        <v>111.03122276699824</v>
      </c>
      <c r="O312" s="14">
        <v>115.005</v>
      </c>
      <c r="P312" s="14">
        <v>107.92100000000001</v>
      </c>
      <c r="Q312" s="14">
        <v>113.256</v>
      </c>
      <c r="R312" s="14">
        <v>113.25458602694877</v>
      </c>
      <c r="S312" s="14">
        <v>109.736</v>
      </c>
      <c r="T312" s="14">
        <v>119.123</v>
      </c>
      <c r="U312" s="14">
        <v>115.47624330452958</v>
      </c>
      <c r="V312" s="14">
        <v>113.40300179828229</v>
      </c>
      <c r="W312" s="14">
        <v>110.04841454279138</v>
      </c>
      <c r="X312" s="14">
        <v>104.23106616537535</v>
      </c>
      <c r="Y312" s="15">
        <v>109.99157500000001</v>
      </c>
      <c r="Z312" s="15">
        <v>107.03887818079718</v>
      </c>
      <c r="AA312" s="15">
        <v>103.20759724090853</v>
      </c>
      <c r="AB312" s="15">
        <v>99.349513344422718</v>
      </c>
      <c r="AC312" s="15">
        <v>94.800452575405728</v>
      </c>
      <c r="AD312" s="32">
        <f>AVERAGE(E312:G312)/AVERAGE('Presenti equivalenti serviti'!E312:G312)/0.365</f>
        <v>216.19045743094546</v>
      </c>
      <c r="AE312" s="32">
        <f>AVERAGE(N312:P312)/AVERAGE('Presenti equivalenti serviti'!N312:P312)/0.365</f>
        <v>184.3948761271613</v>
      </c>
      <c r="AF312" s="32">
        <f>AVERAGE(V312:X312)/AVERAGE('Presenti equivalenti serviti'!V312:X312)/0.365</f>
        <v>193.39421216805013</v>
      </c>
      <c r="AG312" s="35">
        <f>AC312/'Presenti equivalenti serviti'!AC312/0.365</f>
        <v>200.14735503897083</v>
      </c>
      <c r="AH312" s="32">
        <f>AVERAGE(I312:K312)/AVERAGE(Residenti!E312:G312)/0.365/AVERAGE('%serviti'!E312:G312)</f>
        <v>218.42511990136066</v>
      </c>
      <c r="AI312" s="32">
        <f>AVERAGE(N312:P312)/AVERAGE(Residenti!N312:P312)/0.365/AVERAGE('%serviti'!N312:P312)</f>
        <v>184.90543559007781</v>
      </c>
      <c r="AJ312" s="32">
        <f>AVERAGE(V312:X312)/AVERAGE(Residenti!V312:X312)/0.365/AVERAGE('%serviti'!V312:X312)</f>
        <v>193.95567880637128</v>
      </c>
      <c r="AK312" s="35">
        <f>AVERAGE(AC312)/AVERAGE(Residenti!AC312)/0.365/AVERAGE('%serviti'!AC312)</f>
        <v>201.00332835465537</v>
      </c>
    </row>
    <row r="313" spans="1:37" x14ac:dyDescent="0.2">
      <c r="A313" s="2" t="s">
        <v>308</v>
      </c>
      <c r="B313" s="2" t="str">
        <f t="shared" si="17"/>
        <v>40</v>
      </c>
      <c r="C313" s="2">
        <v>40012</v>
      </c>
      <c r="D313" s="2" t="s">
        <v>317</v>
      </c>
      <c r="E313" s="14">
        <v>7424.0938870815035</v>
      </c>
      <c r="F313" s="14">
        <v>7571</v>
      </c>
      <c r="G313" s="14">
        <v>7644.8400830551682</v>
      </c>
      <c r="H313" s="14">
        <v>7755.213181041986</v>
      </c>
      <c r="I313" s="14">
        <v>7793.7910000000002</v>
      </c>
      <c r="J313" s="14">
        <v>7791.3651562000005</v>
      </c>
      <c r="K313" s="14">
        <v>8075.1604458000002</v>
      </c>
      <c r="L313" s="14">
        <v>8804.2823054243036</v>
      </c>
      <c r="M313" s="14">
        <v>7930.5304526564432</v>
      </c>
      <c r="N313" s="14">
        <v>7608.1360221942896</v>
      </c>
      <c r="O313" s="14">
        <v>7589.9924190000002</v>
      </c>
      <c r="P313" s="14">
        <v>7431.2055010000004</v>
      </c>
      <c r="Q313" s="14">
        <v>7422.1293570000007</v>
      </c>
      <c r="R313" s="14">
        <v>7343.580625522065</v>
      </c>
      <c r="S313" s="14">
        <v>7218.4279999999999</v>
      </c>
      <c r="T313" s="14">
        <v>7130.0259999999998</v>
      </c>
      <c r="U313" s="14">
        <v>7205.8928870724694</v>
      </c>
      <c r="V313" s="14">
        <v>7244.6232595150586</v>
      </c>
      <c r="W313" s="14">
        <v>7405.992210058107</v>
      </c>
      <c r="X313" s="14">
        <v>7212.3892917471194</v>
      </c>
      <c r="Y313" s="15">
        <v>7211.1397814296542</v>
      </c>
      <c r="Z313" s="15">
        <v>7246.4550642551594</v>
      </c>
      <c r="AA313" s="15">
        <v>7233.4712206555614</v>
      </c>
      <c r="AB313" s="15">
        <v>7237.2492958253142</v>
      </c>
      <c r="AC313" s="15">
        <v>7253.2229310454268</v>
      </c>
      <c r="AD313" s="32">
        <f>AVERAGE(E313:G313)/AVERAGE('Presenti equivalenti serviti'!E313:G313)/0.365</f>
        <v>193.53886280080204</v>
      </c>
      <c r="AE313" s="32">
        <f>AVERAGE(N313:P313)/AVERAGE('Presenti equivalenti serviti'!N313:P313)/0.365</f>
        <v>176.77795897678857</v>
      </c>
      <c r="AF313" s="32">
        <f>AVERAGE(V313:X313)/AVERAGE('Presenti equivalenti serviti'!V313:X313)/0.365</f>
        <v>168.90129004751216</v>
      </c>
      <c r="AG313" s="35">
        <f>AC313/'Presenti equivalenti serviti'!AC313/0.365</f>
        <v>165.27881927823884</v>
      </c>
      <c r="AH313" s="32">
        <f>AVERAGE(I313:K313)/AVERAGE(Residenti!E313:G313)/0.365/AVERAGE('%serviti'!E313:G313)</f>
        <v>202.96152468053825</v>
      </c>
      <c r="AI313" s="32">
        <f>AVERAGE(N313:P313)/AVERAGE(Residenti!N313:P313)/0.365/AVERAGE('%serviti'!N313:P313)</f>
        <v>177.8791260363673</v>
      </c>
      <c r="AJ313" s="32">
        <f>AVERAGE(V313:X313)/AVERAGE(Residenti!V313:X313)/0.365/AVERAGE('%serviti'!V313:X313)</f>
        <v>170.34789315743598</v>
      </c>
      <c r="AK313" s="35">
        <f>AVERAGE(AC313)/AVERAGE(Residenti!AC313)/0.365/AVERAGE('%serviti'!AC313)</f>
        <v>167.48110851514903</v>
      </c>
    </row>
    <row r="314" spans="1:37" x14ac:dyDescent="0.2">
      <c r="A314" s="2" t="s">
        <v>308</v>
      </c>
      <c r="B314" s="2" t="str">
        <f t="shared" si="17"/>
        <v>40</v>
      </c>
      <c r="C314" s="2">
        <v>40013</v>
      </c>
      <c r="D314" s="2" t="s">
        <v>318</v>
      </c>
      <c r="E314" s="14">
        <v>810.6714207072165</v>
      </c>
      <c r="F314" s="14">
        <v>726</v>
      </c>
      <c r="G314" s="14">
        <v>820.79842452422338</v>
      </c>
      <c r="H314" s="14">
        <v>825.86192643272693</v>
      </c>
      <c r="I314" s="14">
        <v>829.07</v>
      </c>
      <c r="J314" s="14">
        <v>1186.8666351999998</v>
      </c>
      <c r="K314" s="14">
        <v>663.70006000000001</v>
      </c>
      <c r="L314" s="14">
        <v>783.75373520690209</v>
      </c>
      <c r="M314" s="14">
        <v>831.60665299999994</v>
      </c>
      <c r="N314" s="14">
        <v>807.57909816786491</v>
      </c>
      <c r="O314" s="14">
        <v>785.48699999999997</v>
      </c>
      <c r="P314" s="14">
        <v>746.89099999999996</v>
      </c>
      <c r="Q314" s="14">
        <v>805.63800000000003</v>
      </c>
      <c r="R314" s="14">
        <v>801.03801822816899</v>
      </c>
      <c r="S314" s="14">
        <v>784.88300000000004</v>
      </c>
      <c r="T314" s="14">
        <v>777.16700000000003</v>
      </c>
      <c r="U314" s="14">
        <v>789.81443502970649</v>
      </c>
      <c r="V314" s="14">
        <v>776.39290983653189</v>
      </c>
      <c r="W314" s="14">
        <v>807.84951831796025</v>
      </c>
      <c r="X314" s="14">
        <v>778.35023461840001</v>
      </c>
      <c r="Y314" s="15">
        <v>770.30065999999988</v>
      </c>
      <c r="Z314" s="15">
        <v>784.46524911455163</v>
      </c>
      <c r="AA314" s="15">
        <v>785.43013021605418</v>
      </c>
      <c r="AB314" s="15">
        <v>787.58386260927966</v>
      </c>
      <c r="AC314" s="15">
        <v>790.38006143904977</v>
      </c>
      <c r="AD314" s="32">
        <f>AVERAGE(E314:G314)/AVERAGE('Presenti equivalenti serviti'!E314:G314)/0.365</f>
        <v>191.06151716277594</v>
      </c>
      <c r="AE314" s="32">
        <f>AVERAGE(N314:P314)/AVERAGE('Presenti equivalenti serviti'!N314:P314)/0.365</f>
        <v>165.78924988582443</v>
      </c>
      <c r="AF314" s="32">
        <f>AVERAGE(V314:X314)/AVERAGE('Presenti equivalenti serviti'!V314:X314)/0.365</f>
        <v>162.68702560568451</v>
      </c>
      <c r="AG314" s="35">
        <f>AC314/'Presenti equivalenti serviti'!AC314/0.365</f>
        <v>159.75817132997554</v>
      </c>
      <c r="AH314" s="32">
        <f>AVERAGE(I314:K314)/AVERAGE(Residenti!E314:G314)/0.365/AVERAGE('%serviti'!E314:G314)</f>
        <v>217.60391076966326</v>
      </c>
      <c r="AI314" s="32">
        <f>AVERAGE(N314:P314)/AVERAGE(Residenti!N314:P314)/0.365/AVERAGE('%serviti'!N314:P314)</f>
        <v>166.27512008768085</v>
      </c>
      <c r="AJ314" s="32">
        <f>AVERAGE(V314:X314)/AVERAGE(Residenti!V314:X314)/0.365/AVERAGE('%serviti'!V314:X314)</f>
        <v>163.53156843041427</v>
      </c>
      <c r="AK314" s="35">
        <f>AVERAGE(AC314)/AVERAGE(Residenti!AC314)/0.365/AVERAGE('%serviti'!AC314)</f>
        <v>161.57190390119342</v>
      </c>
    </row>
    <row r="315" spans="1:37" x14ac:dyDescent="0.2">
      <c r="A315" s="2" t="s">
        <v>308</v>
      </c>
      <c r="B315" s="2" t="str">
        <f t="shared" si="17"/>
        <v>40</v>
      </c>
      <c r="C315" s="2">
        <v>40014</v>
      </c>
      <c r="D315" s="2" t="s">
        <v>319</v>
      </c>
      <c r="E315" s="14">
        <v>125.45877132454142</v>
      </c>
      <c r="F315" s="14">
        <v>109</v>
      </c>
      <c r="G315" s="14">
        <v>130.3805949114533</v>
      </c>
      <c r="H315" s="14">
        <v>132.84150670490973</v>
      </c>
      <c r="I315" s="14">
        <v>143.041</v>
      </c>
      <c r="J315" s="14">
        <v>186.9758516</v>
      </c>
      <c r="K315" s="14">
        <v>118.90644999999999</v>
      </c>
      <c r="L315" s="14">
        <v>139.16662994439321</v>
      </c>
      <c r="M315" s="14">
        <v>131.950962</v>
      </c>
      <c r="N315" s="14">
        <v>132.08542407022375</v>
      </c>
      <c r="O315" s="14">
        <v>123.44</v>
      </c>
      <c r="P315" s="14">
        <v>139.62899999999999</v>
      </c>
      <c r="Q315" s="14">
        <v>139.53099999999998</v>
      </c>
      <c r="R315" s="14">
        <v>140.71436243723733</v>
      </c>
      <c r="S315" s="14">
        <v>122.04600000000001</v>
      </c>
      <c r="T315" s="14">
        <v>127.27</v>
      </c>
      <c r="U315" s="14">
        <v>127.36011824555091</v>
      </c>
      <c r="V315" s="14">
        <v>129.97309615075599</v>
      </c>
      <c r="W315" s="14">
        <v>124.44792382815447</v>
      </c>
      <c r="X315" s="14">
        <v>110.37144356554793</v>
      </c>
      <c r="Y315" s="15">
        <v>113.74268999999998</v>
      </c>
      <c r="Z315" s="15">
        <v>112.72568008302699</v>
      </c>
      <c r="AA315" s="15">
        <v>111.74891357770166</v>
      </c>
      <c r="AB315" s="15">
        <v>111.13937303692447</v>
      </c>
      <c r="AC315" s="15">
        <v>112.81392373025288</v>
      </c>
      <c r="AD315" s="32">
        <f>AVERAGE(E315:G315)/AVERAGE('Presenti equivalenti serviti'!E315:G315)/0.365</f>
        <v>157.03752889937365</v>
      </c>
      <c r="AE315" s="32">
        <f>AVERAGE(N315:P315)/AVERAGE('Presenti equivalenti serviti'!N315:P315)/0.365</f>
        <v>150.00091494820518</v>
      </c>
      <c r="AF315" s="32">
        <f>AVERAGE(V315:X315)/AVERAGE('Presenti equivalenti serviti'!V315:X315)/0.365</f>
        <v>136.98918003044062</v>
      </c>
      <c r="AG315" s="35">
        <f>AC315/'Presenti equivalenti serviti'!AC315/0.365</f>
        <v>128.33701811950641</v>
      </c>
      <c r="AH315" s="32">
        <f>AVERAGE(I315:K315)/AVERAGE(Residenti!E315:G315)/0.365/AVERAGE('%serviti'!E315:G315)</f>
        <v>195.3215687582553</v>
      </c>
      <c r="AI315" s="32">
        <f>AVERAGE(N315:P315)/AVERAGE(Residenti!N315:P315)/0.365/AVERAGE('%serviti'!N315:P315)</f>
        <v>152.2530947402127</v>
      </c>
      <c r="AJ315" s="32">
        <f>AVERAGE(V315:X315)/AVERAGE(Residenti!V315:X315)/0.365/AVERAGE('%serviti'!V315:X315)</f>
        <v>139.41055672709621</v>
      </c>
      <c r="AK315" s="35">
        <f>AVERAGE(AC315)/AVERAGE(Residenti!AC315)/0.365/AVERAGE('%serviti'!AC315)</f>
        <v>130.97456795530215</v>
      </c>
    </row>
    <row r="316" spans="1:37" x14ac:dyDescent="0.2">
      <c r="A316" s="2" t="s">
        <v>308</v>
      </c>
      <c r="B316" s="2" t="str">
        <f t="shared" si="17"/>
        <v>40</v>
      </c>
      <c r="C316" s="2">
        <v>40015</v>
      </c>
      <c r="D316" s="2" t="s">
        <v>320</v>
      </c>
      <c r="E316" s="14">
        <v>551.00699892735292</v>
      </c>
      <c r="F316" s="14">
        <v>544</v>
      </c>
      <c r="G316" s="14">
        <v>548.44910409645365</v>
      </c>
      <c r="H316" s="14">
        <v>547.1701566810035</v>
      </c>
      <c r="I316" s="14">
        <v>554.94899999999996</v>
      </c>
      <c r="J316" s="14">
        <v>608.88500220000003</v>
      </c>
      <c r="K316" s="14">
        <v>452.504751</v>
      </c>
      <c r="L316" s="14">
        <v>534.7584704851738</v>
      </c>
      <c r="M316" s="14">
        <v>571.29740000000004</v>
      </c>
      <c r="N316" s="14">
        <v>549.20786428000474</v>
      </c>
      <c r="O316" s="14">
        <v>583.77485699999988</v>
      </c>
      <c r="P316" s="14">
        <v>540.71364199999994</v>
      </c>
      <c r="Q316" s="14">
        <v>569.22150099999988</v>
      </c>
      <c r="R316" s="14">
        <v>557.25752934553043</v>
      </c>
      <c r="S316" s="14">
        <v>554.51800000000003</v>
      </c>
      <c r="T316" s="14">
        <v>554.40899999999999</v>
      </c>
      <c r="U316" s="14">
        <v>552.79493823178279</v>
      </c>
      <c r="V316" s="14">
        <v>560.0125596877175</v>
      </c>
      <c r="W316" s="14">
        <v>558.23181650288541</v>
      </c>
      <c r="X316" s="14">
        <v>550.68101087964931</v>
      </c>
      <c r="Y316" s="15">
        <v>562.92729700000007</v>
      </c>
      <c r="Z316" s="15">
        <v>557.05209659949799</v>
      </c>
      <c r="AA316" s="15">
        <v>563.24128912228139</v>
      </c>
      <c r="AB316" s="15">
        <v>570.48069240919722</v>
      </c>
      <c r="AC316" s="15">
        <v>580.68423564840339</v>
      </c>
      <c r="AD316" s="32">
        <f>AVERAGE(E316:G316)/AVERAGE('Presenti equivalenti serviti'!E316:G316)/0.365</f>
        <v>164.6987914088912</v>
      </c>
      <c r="AE316" s="32">
        <f>AVERAGE(N316:P316)/AVERAGE('Presenti equivalenti serviti'!N316:P316)/0.365</f>
        <v>150.44255567325951</v>
      </c>
      <c r="AF316" s="32">
        <f>AVERAGE(V316:X316)/AVERAGE('Presenti equivalenti serviti'!V316:X316)/0.365</f>
        <v>144.23105391759489</v>
      </c>
      <c r="AG316" s="35">
        <f>AC316/'Presenti equivalenti serviti'!AC316/0.365</f>
        <v>141.99104867603049</v>
      </c>
      <c r="AH316" s="32">
        <f>AVERAGE(I316:K316)/AVERAGE(Residenti!E316:G316)/0.365/AVERAGE('%serviti'!E316:G316)</f>
        <v>162.01196516136679</v>
      </c>
      <c r="AI316" s="32">
        <f>AVERAGE(N316:P316)/AVERAGE(Residenti!N316:P316)/0.365/AVERAGE('%serviti'!N316:P316)</f>
        <v>150.48541523565908</v>
      </c>
      <c r="AJ316" s="32">
        <f>AVERAGE(V316:X316)/AVERAGE(Residenti!V316:X316)/0.365/AVERAGE('%serviti'!V316:X316)</f>
        <v>144.26986855865965</v>
      </c>
      <c r="AK316" s="35">
        <f>AVERAGE(AC316)/AVERAGE(Residenti!AC316)/0.365/AVERAGE('%serviti'!AC316)</f>
        <v>142.03014215146626</v>
      </c>
    </row>
    <row r="317" spans="1:37" x14ac:dyDescent="0.2">
      <c r="A317" s="2" t="s">
        <v>308</v>
      </c>
      <c r="B317" s="2" t="str">
        <f t="shared" si="17"/>
        <v>40</v>
      </c>
      <c r="C317" s="2">
        <v>40016</v>
      </c>
      <c r="D317" s="2" t="s">
        <v>321</v>
      </c>
      <c r="E317" s="14">
        <v>810</v>
      </c>
      <c r="F317" s="14">
        <v>812</v>
      </c>
      <c r="G317" s="14">
        <v>830</v>
      </c>
      <c r="H317" s="14">
        <v>857.16268158005926</v>
      </c>
      <c r="I317" s="14">
        <v>902.62900000000002</v>
      </c>
      <c r="J317" s="14">
        <v>955.98125779999998</v>
      </c>
      <c r="K317" s="14">
        <v>754.16640599999994</v>
      </c>
      <c r="L317" s="14">
        <v>756.93148298735923</v>
      </c>
      <c r="M317" s="14">
        <v>649.17798600000003</v>
      </c>
      <c r="N317" s="14">
        <v>750.24172846623651</v>
      </c>
      <c r="O317" s="14">
        <v>1029.7557039999999</v>
      </c>
      <c r="P317" s="14">
        <v>1103.3622560000001</v>
      </c>
      <c r="Q317" s="14">
        <v>1014.56604</v>
      </c>
      <c r="R317" s="14">
        <v>912.23388514383544</v>
      </c>
      <c r="S317" s="14">
        <v>760.06100000000004</v>
      </c>
      <c r="T317" s="14">
        <v>724.60900000000004</v>
      </c>
      <c r="U317" s="14">
        <v>750.0967670888416</v>
      </c>
      <c r="V317" s="14">
        <v>743.30727982157509</v>
      </c>
      <c r="W317" s="14">
        <v>743.37049974829029</v>
      </c>
      <c r="X317" s="14">
        <v>749.34704055479733</v>
      </c>
      <c r="Y317" s="15">
        <v>742.36069799999996</v>
      </c>
      <c r="Z317" s="15">
        <v>738.86502176224792</v>
      </c>
      <c r="AA317" s="15">
        <v>719.10939528269898</v>
      </c>
      <c r="AB317" s="15">
        <v>709.60449662180315</v>
      </c>
      <c r="AC317" s="15">
        <v>701.48227010735945</v>
      </c>
      <c r="AD317" s="32">
        <f>AVERAGE(E317:G317)/AVERAGE('Presenti equivalenti serviti'!E317:G317)/0.365</f>
        <v>255.69981258397843</v>
      </c>
      <c r="AE317" s="32">
        <f>AVERAGE(N317:P317)/AVERAGE('Presenti equivalenti serviti'!N317:P317)/0.365</f>
        <v>239.92472544899016</v>
      </c>
      <c r="AF317" s="32">
        <f>AVERAGE(V317:X317)/AVERAGE('Presenti equivalenti serviti'!V317:X317)/0.365</f>
        <v>178.4892532505821</v>
      </c>
      <c r="AG317" s="35">
        <f>AC317/'Presenti equivalenti serviti'!AC317/0.365</f>
        <v>162.23719129187316</v>
      </c>
      <c r="AH317" s="32">
        <f>AVERAGE(I317:K317)/AVERAGE(Residenti!E317:G317)/0.365/AVERAGE('%serviti'!E317:G317)</f>
        <v>370.37472263787674</v>
      </c>
      <c r="AI317" s="32">
        <f>AVERAGE(N317:P317)/AVERAGE(Residenti!N317:P317)/0.365/AVERAGE('%serviti'!N317:P317)</f>
        <v>312.3025214403508</v>
      </c>
      <c r="AJ317" s="32">
        <f>AVERAGE(V317:X317)/AVERAGE(Residenti!V317:X317)/0.365/AVERAGE('%serviti'!V317:X317)</f>
        <v>227.35235111136393</v>
      </c>
      <c r="AK317" s="35">
        <f>AVERAGE(AC317)/AVERAGE(Residenti!AC317)/0.365/AVERAGE('%serviti'!AC317)</f>
        <v>207.32984217602828</v>
      </c>
    </row>
    <row r="318" spans="1:37" x14ac:dyDescent="0.2">
      <c r="A318" s="2" t="s">
        <v>308</v>
      </c>
      <c r="B318" s="2" t="str">
        <f t="shared" si="17"/>
        <v>40</v>
      </c>
      <c r="C318" s="2">
        <v>40018</v>
      </c>
      <c r="D318" s="2" t="s">
        <v>322</v>
      </c>
      <c r="E318" s="14">
        <v>296.79199999999997</v>
      </c>
      <c r="F318" s="14">
        <v>328.1</v>
      </c>
      <c r="G318" s="14">
        <v>355.09474564255777</v>
      </c>
      <c r="H318" s="14">
        <v>373.14758769077065</v>
      </c>
      <c r="I318" s="14">
        <v>450.21800000000002</v>
      </c>
      <c r="J318" s="14">
        <v>395.74455499999999</v>
      </c>
      <c r="K318" s="14">
        <v>402.45544500000005</v>
      </c>
      <c r="L318" s="14">
        <v>398.57360544197576</v>
      </c>
      <c r="M318" s="14">
        <v>425.37900000000002</v>
      </c>
      <c r="N318" s="14">
        <v>433.80878258371303</v>
      </c>
      <c r="O318" s="14">
        <v>471.19400000000002</v>
      </c>
      <c r="P318" s="14">
        <v>457.00900000000001</v>
      </c>
      <c r="Q318" s="14">
        <v>474.488</v>
      </c>
      <c r="R318" s="14">
        <v>455.30913200279554</v>
      </c>
      <c r="S318" s="14">
        <v>461.39600000000002</v>
      </c>
      <c r="T318" s="14">
        <v>502.06200000000001</v>
      </c>
      <c r="U318" s="14">
        <v>505.48458154112546</v>
      </c>
      <c r="V318" s="14">
        <v>485.37294187158153</v>
      </c>
      <c r="W318" s="14">
        <v>507.18457145771413</v>
      </c>
      <c r="X318" s="14">
        <v>478.83700518004389</v>
      </c>
      <c r="Y318" s="15">
        <v>499.44248399999992</v>
      </c>
      <c r="Z318" s="15">
        <v>498.29600302616916</v>
      </c>
      <c r="AA318" s="15">
        <v>508.01438355403866</v>
      </c>
      <c r="AB318" s="15">
        <v>517.88161251218912</v>
      </c>
      <c r="AC318" s="15">
        <v>528.50231982764899</v>
      </c>
      <c r="AD318" s="32">
        <f>AVERAGE(E318:G318)/AVERAGE('Presenti equivalenti serviti'!E318:G318)/0.365</f>
        <v>175.22627193111785</v>
      </c>
      <c r="AE318" s="32">
        <f>AVERAGE(N318:P318)/AVERAGE('Presenti equivalenti serviti'!N318:P318)/0.365</f>
        <v>186.49624289083533</v>
      </c>
      <c r="AF318" s="32">
        <f>AVERAGE(V318:X318)/AVERAGE('Presenti equivalenti serviti'!V318:X318)/0.365</f>
        <v>188.14776925613222</v>
      </c>
      <c r="AG318" s="35">
        <f>AC318/'Presenti equivalenti serviti'!AC318/0.365</f>
        <v>187.97030336633799</v>
      </c>
      <c r="AH318" s="32">
        <f>AVERAGE(I318:K318)/AVERAGE(Residenti!E318:G318)/0.365/AVERAGE('%serviti'!E318:G318)</f>
        <v>224.60187113565257</v>
      </c>
      <c r="AI318" s="32">
        <f>AVERAGE(N318:P318)/AVERAGE(Residenti!N318:P318)/0.365/AVERAGE('%serviti'!N318:P318)</f>
        <v>188.19835284998024</v>
      </c>
      <c r="AJ318" s="32">
        <f>AVERAGE(V318:X318)/AVERAGE(Residenti!V318:X318)/0.365/AVERAGE('%serviti'!V318:X318)</f>
        <v>190.02116741106965</v>
      </c>
      <c r="AK318" s="35">
        <f>AVERAGE(AC318)/AVERAGE(Residenti!AC318)/0.365/AVERAGE('%serviti'!AC318)</f>
        <v>189.73444494130456</v>
      </c>
    </row>
    <row r="319" spans="1:37" x14ac:dyDescent="0.2">
      <c r="A319" s="2" t="s">
        <v>308</v>
      </c>
      <c r="B319" s="2" t="str">
        <f t="shared" ref="B319:B340" si="18">LEFT(C319,2)</f>
        <v>40</v>
      </c>
      <c r="C319" s="2">
        <v>40019</v>
      </c>
      <c r="D319" s="2" t="s">
        <v>323</v>
      </c>
      <c r="E319" s="14">
        <v>556.08441072106916</v>
      </c>
      <c r="F319" s="14">
        <v>546</v>
      </c>
      <c r="G319" s="14">
        <v>561.94828741867093</v>
      </c>
      <c r="H319" s="14">
        <v>564.88022576747187</v>
      </c>
      <c r="I319" s="14">
        <v>563.995</v>
      </c>
      <c r="J319" s="14">
        <v>610.850773</v>
      </c>
      <c r="K319" s="14">
        <v>574.86796300000003</v>
      </c>
      <c r="L319" s="14">
        <v>560.28722313924675</v>
      </c>
      <c r="M319" s="14">
        <v>571.39559400000007</v>
      </c>
      <c r="N319" s="14">
        <v>580.56638867362994</v>
      </c>
      <c r="O319" s="14">
        <v>633.84</v>
      </c>
      <c r="P319" s="14">
        <v>602.03200000000004</v>
      </c>
      <c r="Q319" s="14">
        <v>653.29799999999989</v>
      </c>
      <c r="R319" s="14">
        <v>622.08767160620789</v>
      </c>
      <c r="S319" s="14">
        <v>600.39599999999996</v>
      </c>
      <c r="T319" s="14">
        <v>588.87900000000002</v>
      </c>
      <c r="U319" s="14">
        <v>608.14370718127429</v>
      </c>
      <c r="V319" s="14">
        <v>592.68541840506896</v>
      </c>
      <c r="W319" s="14">
        <v>609.27847744874668</v>
      </c>
      <c r="X319" s="14">
        <v>602.78214900096987</v>
      </c>
      <c r="Y319" s="15">
        <v>608.66981702906003</v>
      </c>
      <c r="Z319" s="15">
        <v>608.85187871299638</v>
      </c>
      <c r="AA319" s="15">
        <v>606.04156893042</v>
      </c>
      <c r="AB319" s="15">
        <v>603.70853109618974</v>
      </c>
      <c r="AC319" s="15">
        <v>598.78165835963625</v>
      </c>
      <c r="AD319" s="32">
        <f>AVERAGE(E319:G319)/AVERAGE('Presenti equivalenti serviti'!E319:G319)/0.365</f>
        <v>169.95578263996555</v>
      </c>
      <c r="AE319" s="32">
        <f>AVERAGE(N319:P319)/AVERAGE('Presenti equivalenti serviti'!N319:P319)/0.365</f>
        <v>165.37461604612349</v>
      </c>
      <c r="AF319" s="32">
        <f>AVERAGE(V319:X319)/AVERAGE('Presenti equivalenti serviti'!V319:X319)/0.365</f>
        <v>165.09317197947075</v>
      </c>
      <c r="AG319" s="35">
        <f>AC319/'Presenti equivalenti serviti'!AC319/0.365</f>
        <v>167.17844722092312</v>
      </c>
      <c r="AH319" s="32">
        <f>AVERAGE(I319:K319)/AVERAGE(Residenti!E319:G319)/0.365/AVERAGE('%serviti'!E319:G319)</f>
        <v>179.45183437545009</v>
      </c>
      <c r="AI319" s="32">
        <f>AVERAGE(N319:P319)/AVERAGE(Residenti!N319:P319)/0.365/AVERAGE('%serviti'!N319:P319)</f>
        <v>166.64655585329407</v>
      </c>
      <c r="AJ319" s="32">
        <f>AVERAGE(V319:X319)/AVERAGE(Residenti!V319:X319)/0.365/AVERAGE('%serviti'!V319:X319)</f>
        <v>166.88365025353968</v>
      </c>
      <c r="AK319" s="35">
        <f>AVERAGE(AC319)/AVERAGE(Residenti!AC319)/0.365/AVERAGE('%serviti'!AC319)</f>
        <v>169.17528027239027</v>
      </c>
    </row>
    <row r="320" spans="1:37" x14ac:dyDescent="0.2">
      <c r="A320" s="2" t="s">
        <v>308</v>
      </c>
      <c r="B320" s="2" t="str">
        <f t="shared" si="18"/>
        <v>40</v>
      </c>
      <c r="C320" s="2">
        <v>40020</v>
      </c>
      <c r="D320" s="2" t="s">
        <v>324</v>
      </c>
      <c r="E320" s="14">
        <v>290.45499999999998</v>
      </c>
      <c r="F320" s="14">
        <v>343.15199999999999</v>
      </c>
      <c r="G320" s="14">
        <v>319.12307596465757</v>
      </c>
      <c r="H320" s="14">
        <v>323.58983970201018</v>
      </c>
      <c r="I320" s="14">
        <v>334.65</v>
      </c>
      <c r="J320" s="14">
        <v>364.68991940000001</v>
      </c>
      <c r="K320" s="14">
        <v>299.3868276</v>
      </c>
      <c r="L320" s="14">
        <v>335.19466032772993</v>
      </c>
      <c r="M320" s="14">
        <v>360.26084200000003</v>
      </c>
      <c r="N320" s="14">
        <v>370.71183778782193</v>
      </c>
      <c r="O320" s="14">
        <v>384.64</v>
      </c>
      <c r="P320" s="14">
        <v>381.959</v>
      </c>
      <c r="Q320" s="14">
        <v>414.99099999999999</v>
      </c>
      <c r="R320" s="14">
        <v>403.34782818052486</v>
      </c>
      <c r="S320" s="14">
        <v>384.63099999999997</v>
      </c>
      <c r="T320" s="14">
        <v>365.36399999999998</v>
      </c>
      <c r="U320" s="14">
        <v>367.89201921540558</v>
      </c>
      <c r="V320" s="14">
        <v>378.63111322578709</v>
      </c>
      <c r="W320" s="14">
        <v>409.8426535277622</v>
      </c>
      <c r="X320" s="14">
        <v>403.61019217992879</v>
      </c>
      <c r="Y320" s="15">
        <v>395.84124500000001</v>
      </c>
      <c r="Z320" s="15">
        <v>408.54000402983769</v>
      </c>
      <c r="AA320" s="15">
        <v>414.69831155358764</v>
      </c>
      <c r="AB320" s="15">
        <v>421.01178194075254</v>
      </c>
      <c r="AC320" s="15">
        <v>425.02308288068917</v>
      </c>
      <c r="AD320" s="32">
        <f>AVERAGE(E320:G320)/AVERAGE('Presenti equivalenti serviti'!E320:G320)/0.365</f>
        <v>154.82332885187031</v>
      </c>
      <c r="AE320" s="32">
        <f>AVERAGE(N320:P320)/AVERAGE('Presenti equivalenti serviti'!N320:P320)/0.365</f>
        <v>157.53683001482571</v>
      </c>
      <c r="AF320" s="32">
        <f>AVERAGE(V320:X320)/AVERAGE('Presenti equivalenti serviti'!V320:X320)/0.365</f>
        <v>162.63524375802277</v>
      </c>
      <c r="AG320" s="35">
        <f>AC320/'Presenti equivalenti serviti'!AC320/0.365</f>
        <v>169.34872596740905</v>
      </c>
      <c r="AH320" s="32">
        <f>AVERAGE(I320:K320)/AVERAGE(Residenti!E320:G320)/0.365/AVERAGE('%serviti'!E320:G320)</f>
        <v>163.18106607962613</v>
      </c>
      <c r="AI320" s="32">
        <f>AVERAGE(N320:P320)/AVERAGE(Residenti!N320:P320)/0.365/AVERAGE('%serviti'!N320:P320)</f>
        <v>159.13320778124609</v>
      </c>
      <c r="AJ320" s="32">
        <f>AVERAGE(V320:X320)/AVERAGE(Residenti!V320:X320)/0.365/AVERAGE('%serviti'!V320:X320)</f>
        <v>164.77323767163682</v>
      </c>
      <c r="AK320" s="35">
        <f>AVERAGE(AC320)/AVERAGE(Residenti!AC320)/0.365/AVERAGE('%serviti'!AC320)</f>
        <v>171.92718197839292</v>
      </c>
    </row>
    <row r="321" spans="1:37" x14ac:dyDescent="0.2">
      <c r="A321" s="2" t="s">
        <v>308</v>
      </c>
      <c r="B321" s="2" t="str">
        <f t="shared" si="18"/>
        <v>40</v>
      </c>
      <c r="C321" s="2">
        <v>40022</v>
      </c>
      <c r="D321" s="2" t="s">
        <v>325</v>
      </c>
      <c r="E321" s="14">
        <v>235</v>
      </c>
      <c r="F321" s="14">
        <v>257</v>
      </c>
      <c r="G321" s="14">
        <v>235.2562551532709</v>
      </c>
      <c r="H321" s="14">
        <v>236.76873234813613</v>
      </c>
      <c r="I321" s="14">
        <v>238.28120954300184</v>
      </c>
      <c r="J321" s="14">
        <v>159.64262295081966</v>
      </c>
      <c r="K321" s="14">
        <v>267.38795893168168</v>
      </c>
      <c r="L321" s="14">
        <v>277.30374719825363</v>
      </c>
      <c r="M321" s="14">
        <v>231.67</v>
      </c>
      <c r="N321" s="14">
        <v>254.83265451564068</v>
      </c>
      <c r="O321" s="14">
        <v>245.26400000000001</v>
      </c>
      <c r="P321" s="14">
        <v>246.66054600000001</v>
      </c>
      <c r="Q321" s="14">
        <v>241.01245400000002</v>
      </c>
      <c r="R321" s="14">
        <v>240.99555730220035</v>
      </c>
      <c r="S321" s="14">
        <v>232.167</v>
      </c>
      <c r="T321" s="14">
        <v>226.542</v>
      </c>
      <c r="U321" s="14">
        <v>232.64061120371943</v>
      </c>
      <c r="V321" s="14">
        <v>237.42085522644473</v>
      </c>
      <c r="W321" s="14">
        <v>241.47500895398053</v>
      </c>
      <c r="X321" s="14">
        <v>242.64589075661601</v>
      </c>
      <c r="Y321" s="15">
        <v>239.76740999999998</v>
      </c>
      <c r="Z321" s="15">
        <v>240.17824752260802</v>
      </c>
      <c r="AA321" s="15">
        <v>234.59590871817346</v>
      </c>
      <c r="AB321" s="15">
        <v>228.75867477505707</v>
      </c>
      <c r="AC321" s="15">
        <v>222.38583649890217</v>
      </c>
      <c r="AD321" s="32">
        <f>AVERAGE(E321:G321)/AVERAGE('Presenti equivalenti serviti'!E321:G321)/0.365</f>
        <v>166.80982030700105</v>
      </c>
      <c r="AE321" s="32">
        <f>AVERAGE(N321:P321)/AVERAGE('Presenti equivalenti serviti'!N321:P321)/0.365</f>
        <v>164.51489571989009</v>
      </c>
      <c r="AF321" s="32">
        <f>AVERAGE(V321:X321)/AVERAGE('Presenti equivalenti serviti'!V321:X321)/0.365</f>
        <v>165.4452024998933</v>
      </c>
      <c r="AG321" s="35">
        <f>AC321/'Presenti equivalenti serviti'!AC321/0.365</f>
        <v>172.77315971574643</v>
      </c>
      <c r="AH321" s="32">
        <f>AVERAGE(I321:K321)/AVERAGE(Residenti!E321:G321)/0.365/AVERAGE('%serviti'!E321:G321)</f>
        <v>153.96667343281939</v>
      </c>
      <c r="AI321" s="32">
        <f>AVERAGE(N321:P321)/AVERAGE(Residenti!N321:P321)/0.365/AVERAGE('%serviti'!N321:P321)</f>
        <v>167.33555887943209</v>
      </c>
      <c r="AJ321" s="32">
        <f>AVERAGE(V321:X321)/AVERAGE(Residenti!V321:X321)/0.365/AVERAGE('%serviti'!V321:X321)</f>
        <v>169.41058680631815</v>
      </c>
      <c r="AK321" s="35">
        <f>AVERAGE(AC321)/AVERAGE(Residenti!AC321)/0.365/AVERAGE('%serviti'!AC321)</f>
        <v>179.97177625445866</v>
      </c>
    </row>
    <row r="322" spans="1:37" x14ac:dyDescent="0.2">
      <c r="A322" s="2" t="s">
        <v>308</v>
      </c>
      <c r="B322" s="2" t="str">
        <f t="shared" si="18"/>
        <v>40</v>
      </c>
      <c r="C322" s="2">
        <v>40028</v>
      </c>
      <c r="D322" s="2" t="s">
        <v>326</v>
      </c>
      <c r="E322" s="14">
        <v>78.536000000000001</v>
      </c>
      <c r="F322" s="14">
        <v>80.281000000000006</v>
      </c>
      <c r="G322" s="14">
        <v>85.496733853814192</v>
      </c>
      <c r="H322" s="14">
        <v>87.708932812850918</v>
      </c>
      <c r="I322" s="14">
        <v>105.07599999999999</v>
      </c>
      <c r="J322" s="14">
        <v>93.87324319999999</v>
      </c>
      <c r="K322" s="14">
        <v>83.2497568</v>
      </c>
      <c r="L322" s="14">
        <v>92.939064516291737</v>
      </c>
      <c r="M322" s="14">
        <v>93.394000000000005</v>
      </c>
      <c r="N322" s="14">
        <v>93.124001283250649</v>
      </c>
      <c r="O322" s="14">
        <v>92.680999999999997</v>
      </c>
      <c r="P322" s="14">
        <v>89.99</v>
      </c>
      <c r="Q322" s="14">
        <v>92.509</v>
      </c>
      <c r="R322" s="14">
        <v>100.46217071532894</v>
      </c>
      <c r="S322" s="14">
        <v>93.626000000000005</v>
      </c>
      <c r="T322" s="14">
        <v>88.263999999999996</v>
      </c>
      <c r="U322" s="14">
        <v>89.004409131219191</v>
      </c>
      <c r="V322" s="14">
        <v>90.521651074961156</v>
      </c>
      <c r="W322" s="14">
        <v>90.758220166754285</v>
      </c>
      <c r="X322" s="14">
        <v>84.150584287671236</v>
      </c>
      <c r="Y322" s="15">
        <v>83.383984999999996</v>
      </c>
      <c r="Z322" s="15">
        <v>86.8104111447702</v>
      </c>
      <c r="AA322" s="15">
        <v>87.486691731125021</v>
      </c>
      <c r="AB322" s="15">
        <v>88.384911298278539</v>
      </c>
      <c r="AC322" s="15">
        <v>89.125868638107065</v>
      </c>
      <c r="AD322" s="32">
        <f>AVERAGE(E322:G322)/AVERAGE('Presenti equivalenti serviti'!E322:G322)/0.365</f>
        <v>144.0096244559262</v>
      </c>
      <c r="AE322" s="32">
        <f>AVERAGE(N322:P322)/AVERAGE('Presenti equivalenti serviti'!N322:P322)/0.365</f>
        <v>150.217260767581</v>
      </c>
      <c r="AF322" s="32">
        <f>AVERAGE(V322:X322)/AVERAGE('Presenti equivalenti serviti'!V322:X322)/0.365</f>
        <v>142.10139106582929</v>
      </c>
      <c r="AG322" s="35">
        <f>AC322/'Presenti equivalenti serviti'!AC322/0.365</f>
        <v>134.87927925574755</v>
      </c>
      <c r="AH322" s="32">
        <f>AVERAGE(I322:K322)/AVERAGE(Residenti!E322:G322)/0.365/AVERAGE('%serviti'!E322:G322)</f>
        <v>167.15728325080221</v>
      </c>
      <c r="AI322" s="32">
        <f>AVERAGE(N322:P322)/AVERAGE(Residenti!N322:P322)/0.365/AVERAGE('%serviti'!N322:P322)</f>
        <v>151.37215610020419</v>
      </c>
      <c r="AJ322" s="32">
        <f>AVERAGE(V322:X322)/AVERAGE(Residenti!V322:X322)/0.365/AVERAGE('%serviti'!V322:X322)</f>
        <v>143.42317142264929</v>
      </c>
      <c r="AK322" s="35">
        <f>AVERAGE(AC322)/AVERAGE(Residenti!AC322)/0.365/AVERAGE('%serviti'!AC322)</f>
        <v>136.29176438355509</v>
      </c>
    </row>
    <row r="323" spans="1:37" x14ac:dyDescent="0.2">
      <c r="A323" s="2" t="s">
        <v>308</v>
      </c>
      <c r="B323" s="2" t="str">
        <f t="shared" si="18"/>
        <v>40</v>
      </c>
      <c r="C323" s="2">
        <v>40031</v>
      </c>
      <c r="D323" s="2" t="s">
        <v>327</v>
      </c>
      <c r="E323" s="14">
        <v>58.296291578669567</v>
      </c>
      <c r="F323" s="14">
        <v>57</v>
      </c>
      <c r="G323" s="14">
        <v>56.35927411980019</v>
      </c>
      <c r="H323" s="14">
        <v>55.390765390365615</v>
      </c>
      <c r="I323" s="14">
        <v>58.677</v>
      </c>
      <c r="J323" s="14">
        <v>50.526980399999999</v>
      </c>
      <c r="K323" s="14">
        <v>48.728019599999996</v>
      </c>
      <c r="L323" s="14">
        <v>53.086978859541539</v>
      </c>
      <c r="M323" s="14">
        <v>51.734999999999999</v>
      </c>
      <c r="N323" s="14">
        <v>49.685473496682611</v>
      </c>
      <c r="O323" s="14">
        <v>48.213982000000001</v>
      </c>
      <c r="P323" s="14">
        <v>58.895017999999993</v>
      </c>
      <c r="Q323" s="14">
        <v>50.838999999999999</v>
      </c>
      <c r="R323" s="14">
        <v>51.668429465841875</v>
      </c>
      <c r="S323" s="14">
        <v>51.624000000000002</v>
      </c>
      <c r="T323" s="14">
        <v>47.38</v>
      </c>
      <c r="U323" s="14">
        <v>49.196012615726296</v>
      </c>
      <c r="V323" s="14">
        <v>51.632844717672079</v>
      </c>
      <c r="W323" s="14">
        <v>53.217010011750574</v>
      </c>
      <c r="X323" s="14">
        <v>51.387563999999998</v>
      </c>
      <c r="Y323" s="15">
        <v>48.029147999999999</v>
      </c>
      <c r="Z323" s="15">
        <v>50.330627283321412</v>
      </c>
      <c r="AA323" s="15">
        <v>50.174089242529682</v>
      </c>
      <c r="AB323" s="15">
        <v>50.00821147813587</v>
      </c>
      <c r="AC323" s="15">
        <v>50.561680769458576</v>
      </c>
      <c r="AD323" s="32">
        <f>AVERAGE(E323:G323)/AVERAGE('Presenti equivalenti serviti'!E323:G323)/0.365</f>
        <v>191.02061388374239</v>
      </c>
      <c r="AE323" s="32">
        <f>AVERAGE(N323:P323)/AVERAGE('Presenti equivalenti serviti'!N323:P323)/0.365</f>
        <v>181.2841320007239</v>
      </c>
      <c r="AF323" s="32">
        <f>AVERAGE(V323:X323)/AVERAGE('Presenti equivalenti serviti'!V323:X323)/0.365</f>
        <v>182.86567654406034</v>
      </c>
      <c r="AG323" s="35">
        <f>AC323/'Presenti equivalenti serviti'!AC323/0.365</f>
        <v>180.89429589469393</v>
      </c>
      <c r="AH323" s="32">
        <f>AVERAGE(I323:K323)/AVERAGE(Residenti!E323:G323)/0.365/AVERAGE('%serviti'!E323:G323)</f>
        <v>183.13986068477837</v>
      </c>
      <c r="AI323" s="32">
        <f>AVERAGE(N323:P323)/AVERAGE(Residenti!N323:P323)/0.365/AVERAGE('%serviti'!N323:P323)</f>
        <v>192.66063997970329</v>
      </c>
      <c r="AJ323" s="32">
        <f>AVERAGE(V323:X323)/AVERAGE(Residenti!V323:X323)/0.365/AVERAGE('%serviti'!V323:X323)</f>
        <v>201.20074255647586</v>
      </c>
      <c r="AK323" s="35">
        <f>AVERAGE(AC323)/AVERAGE(Residenti!AC323)/0.365/AVERAGE('%serviti'!AC323)</f>
        <v>220.79390301449786</v>
      </c>
    </row>
    <row r="324" spans="1:37" x14ac:dyDescent="0.2">
      <c r="A324" s="2" t="s">
        <v>308</v>
      </c>
      <c r="B324" s="2" t="str">
        <f t="shared" si="18"/>
        <v>40</v>
      </c>
      <c r="C324" s="2">
        <v>40032</v>
      </c>
      <c r="D324" s="2" t="s">
        <v>328</v>
      </c>
      <c r="E324" s="14">
        <v>456.424420698907</v>
      </c>
      <c r="F324" s="14">
        <v>412</v>
      </c>
      <c r="G324" s="14">
        <v>458.49207686131331</v>
      </c>
      <c r="H324" s="14">
        <v>459.52590494251626</v>
      </c>
      <c r="I324" s="14">
        <v>433.43099999999998</v>
      </c>
      <c r="J324" s="14">
        <v>621.9067313999999</v>
      </c>
      <c r="K324" s="14">
        <v>458.83401500000002</v>
      </c>
      <c r="L324" s="14">
        <v>417.03112831074071</v>
      </c>
      <c r="M324" s="14">
        <v>427.39231999999998</v>
      </c>
      <c r="N324" s="14">
        <v>411.06565297484906</v>
      </c>
      <c r="O324" s="14">
        <v>446.65</v>
      </c>
      <c r="P324" s="14">
        <v>416.68299999999999</v>
      </c>
      <c r="Q324" s="14">
        <v>396.49199999999996</v>
      </c>
      <c r="R324" s="14">
        <v>403.06161829147277</v>
      </c>
      <c r="S324" s="14">
        <v>379.30599999999998</v>
      </c>
      <c r="T324" s="14">
        <v>369.09800000000001</v>
      </c>
      <c r="U324" s="14">
        <v>400.24907150866812</v>
      </c>
      <c r="V324" s="14">
        <v>410.63628919911173</v>
      </c>
      <c r="W324" s="14">
        <v>414.03547408833339</v>
      </c>
      <c r="X324" s="14">
        <v>388.63030860470133</v>
      </c>
      <c r="Y324" s="15">
        <v>399.41887946723597</v>
      </c>
      <c r="Z324" s="15">
        <v>397.63462135984241</v>
      </c>
      <c r="AA324" s="15">
        <v>391.16937999545434</v>
      </c>
      <c r="AB324" s="15">
        <v>385.23852508935869</v>
      </c>
      <c r="AC324" s="15">
        <v>380.85280432629548</v>
      </c>
      <c r="AD324" s="32">
        <f>AVERAGE(E324:G324)/AVERAGE('Presenti equivalenti serviti'!E324:G324)/0.365</f>
        <v>203.37614953214469</v>
      </c>
      <c r="AE324" s="32">
        <f>AVERAGE(N324:P324)/AVERAGE('Presenti equivalenti serviti'!N324:P324)/0.365</f>
        <v>181.76126722507939</v>
      </c>
      <c r="AF324" s="32">
        <f>AVERAGE(V324:X324)/AVERAGE('Presenti equivalenti serviti'!V324:X324)/0.365</f>
        <v>177.2391764910569</v>
      </c>
      <c r="AG324" s="35">
        <f>AC324/'Presenti equivalenti serviti'!AC324/0.365</f>
        <v>176.90141122522957</v>
      </c>
      <c r="AH324" s="32">
        <f>AVERAGE(I324:K324)/AVERAGE(Residenti!E324:G324)/0.365/AVERAGE('%serviti'!E324:G324)</f>
        <v>233.59044442187917</v>
      </c>
      <c r="AI324" s="32">
        <f>AVERAGE(N324:P324)/AVERAGE(Residenti!N324:P324)/0.365/AVERAGE('%serviti'!N324:P324)</f>
        <v>183.38321174623212</v>
      </c>
      <c r="AJ324" s="32">
        <f>AVERAGE(V324:X324)/AVERAGE(Residenti!V324:X324)/0.365/AVERAGE('%serviti'!V324:X324)</f>
        <v>179.29427085402185</v>
      </c>
      <c r="AK324" s="35">
        <f>AVERAGE(AC324)/AVERAGE(Residenti!AC324)/0.365/AVERAGE('%serviti'!AC324)</f>
        <v>180.29887446001655</v>
      </c>
    </row>
    <row r="325" spans="1:37" x14ac:dyDescent="0.2">
      <c r="A325" s="2" t="s">
        <v>308</v>
      </c>
      <c r="B325" s="2" t="str">
        <f t="shared" si="18"/>
        <v>40</v>
      </c>
      <c r="C325" s="2">
        <v>40033</v>
      </c>
      <c r="D325" s="2" t="s">
        <v>329</v>
      </c>
      <c r="E325" s="14">
        <v>56.564906271237533</v>
      </c>
      <c r="F325" s="14">
        <v>52</v>
      </c>
      <c r="G325" s="14">
        <v>57.172682934043344</v>
      </c>
      <c r="H325" s="14">
        <v>57.476571265446374</v>
      </c>
      <c r="I325" s="14">
        <v>58.241</v>
      </c>
      <c r="J325" s="14">
        <v>77.440371799999994</v>
      </c>
      <c r="K325" s="14">
        <v>45.862321999999992</v>
      </c>
      <c r="L325" s="14">
        <v>57.915282100916095</v>
      </c>
      <c r="M325" s="14">
        <v>57.350999999999999</v>
      </c>
      <c r="N325" s="14">
        <v>56.512901742320309</v>
      </c>
      <c r="O325" s="14">
        <v>56.381999999999998</v>
      </c>
      <c r="P325" s="14">
        <v>70.484623999999997</v>
      </c>
      <c r="Q325" s="14">
        <v>51.05</v>
      </c>
      <c r="R325" s="14">
        <v>57.127018577077969</v>
      </c>
      <c r="S325" s="14">
        <v>50.918999999999997</v>
      </c>
      <c r="T325" s="14">
        <v>50.96</v>
      </c>
      <c r="U325" s="14">
        <v>58.316226049677965</v>
      </c>
      <c r="V325" s="14">
        <v>56.170208765234577</v>
      </c>
      <c r="W325" s="14">
        <v>56.468928988312427</v>
      </c>
      <c r="X325" s="14">
        <v>51.311232999999994</v>
      </c>
      <c r="Y325" s="15">
        <v>51.743062000000002</v>
      </c>
      <c r="Z325" s="15">
        <v>50.510370224006202</v>
      </c>
      <c r="AA325" s="15">
        <v>48.921168253435887</v>
      </c>
      <c r="AB325" s="15">
        <v>47.492782900013985</v>
      </c>
      <c r="AC325" s="15">
        <v>47.146176634956547</v>
      </c>
      <c r="AD325" s="32">
        <f>AVERAGE(E325:G325)/AVERAGE('Presenti equivalenti serviti'!E325:G325)/0.365</f>
        <v>193.59853235654228</v>
      </c>
      <c r="AE325" s="32">
        <f>AVERAGE(N325:P325)/AVERAGE('Presenti equivalenti serviti'!N325:P325)/0.365</f>
        <v>216.34762615314295</v>
      </c>
      <c r="AF325" s="32">
        <f>AVERAGE(V325:X325)/AVERAGE('Presenti equivalenti serviti'!V325:X325)/0.365</f>
        <v>190.73281979815468</v>
      </c>
      <c r="AG325" s="35">
        <f>AC325/'Presenti equivalenti serviti'!AC325/0.365</f>
        <v>187.49998436997191</v>
      </c>
      <c r="AH325" s="32">
        <f>AVERAGE(I325:K325)/AVERAGE(Residenti!E325:G325)/0.365/AVERAGE('%serviti'!E325:G325)</f>
        <v>235.57347587465026</v>
      </c>
      <c r="AI325" s="32">
        <f>AVERAGE(N325:P325)/AVERAGE(Residenti!N325:P325)/0.365/AVERAGE('%serviti'!N325:P325)</f>
        <v>243.62583511453306</v>
      </c>
      <c r="AJ325" s="32">
        <f>AVERAGE(V325:X325)/AVERAGE(Residenti!V325:X325)/0.365/AVERAGE('%serviti'!V325:X325)</f>
        <v>210.57202995447585</v>
      </c>
      <c r="AK325" s="35">
        <f>AVERAGE(AC325)/AVERAGE(Residenti!AC325)/0.365/AVERAGE('%serviti'!AC325)</f>
        <v>214.57143386551161</v>
      </c>
    </row>
    <row r="326" spans="1:37" x14ac:dyDescent="0.2">
      <c r="A326" s="2" t="s">
        <v>308</v>
      </c>
      <c r="B326" s="2" t="str">
        <f t="shared" si="18"/>
        <v>40</v>
      </c>
      <c r="C326" s="2">
        <v>40036</v>
      </c>
      <c r="D326" s="2" t="s">
        <v>330</v>
      </c>
      <c r="E326" s="14">
        <v>119.01101067998167</v>
      </c>
      <c r="F326" s="14">
        <v>114</v>
      </c>
      <c r="G326" s="14">
        <v>114.06845662770141</v>
      </c>
      <c r="H326" s="14">
        <v>111.59717960156128</v>
      </c>
      <c r="I326" s="14">
        <v>129.922</v>
      </c>
      <c r="J326" s="14">
        <v>93.522914799999995</v>
      </c>
      <c r="K326" s="14">
        <v>92.018085200000002</v>
      </c>
      <c r="L326" s="14">
        <v>100.03147626953985</v>
      </c>
      <c r="M326" s="14">
        <v>107.962</v>
      </c>
      <c r="N326" s="14">
        <v>96.129957829845466</v>
      </c>
      <c r="O326" s="14">
        <v>101.59</v>
      </c>
      <c r="P326" s="14">
        <v>108.45399999999999</v>
      </c>
      <c r="Q326" s="14">
        <v>99.916000000000011</v>
      </c>
      <c r="R326" s="14">
        <v>96.480878782436804</v>
      </c>
      <c r="S326" s="14">
        <v>94.241</v>
      </c>
      <c r="T326" s="14">
        <v>90.715999999999994</v>
      </c>
      <c r="U326" s="14">
        <v>93.301964631432597</v>
      </c>
      <c r="V326" s="14">
        <v>91.027632491661052</v>
      </c>
      <c r="W326" s="14">
        <v>89.814993299648776</v>
      </c>
      <c r="X326" s="14">
        <v>88.656020547945218</v>
      </c>
      <c r="Y326" s="15">
        <v>86.866563999999997</v>
      </c>
      <c r="Z326" s="15">
        <v>85.834315835732241</v>
      </c>
      <c r="AA326" s="15">
        <v>81.007838579647668</v>
      </c>
      <c r="AB326" s="15">
        <v>76.274637123910466</v>
      </c>
      <c r="AC326" s="15">
        <v>71.280390956620408</v>
      </c>
      <c r="AD326" s="32">
        <f>AVERAGE(E326:G326)/AVERAGE('Presenti equivalenti serviti'!E326:G326)/0.365</f>
        <v>157.91848445556568</v>
      </c>
      <c r="AE326" s="32">
        <f>AVERAGE(N326:P326)/AVERAGE('Presenti equivalenti serviti'!N326:P326)/0.365</f>
        <v>141.62485591686396</v>
      </c>
      <c r="AF326" s="32">
        <f>AVERAGE(V326:X326)/AVERAGE('Presenti equivalenti serviti'!V326:X326)/0.365</f>
        <v>136.97986889431598</v>
      </c>
      <c r="AG326" s="35">
        <f>AC326/'Presenti equivalenti serviti'!AC326/0.365</f>
        <v>143.50500742960872</v>
      </c>
      <c r="AH326" s="32">
        <f>AVERAGE(I326:K326)/AVERAGE(Residenti!E326:G326)/0.365/AVERAGE('%serviti'!E326:G326)</f>
        <v>146.03595073745674</v>
      </c>
      <c r="AI326" s="32">
        <f>AVERAGE(N326:P326)/AVERAGE(Residenti!N326:P326)/0.365/AVERAGE('%serviti'!N326:P326)</f>
        <v>146.21411148005967</v>
      </c>
      <c r="AJ326" s="32">
        <f>AVERAGE(V326:X326)/AVERAGE(Residenti!V326:X326)/0.365/AVERAGE('%serviti'!V326:X326)</f>
        <v>140.34964438014765</v>
      </c>
      <c r="AK326" s="35">
        <f>AVERAGE(AC326)/AVERAGE(Residenti!AC326)/0.365/AVERAGE('%serviti'!AC326)</f>
        <v>148.97304437036817</v>
      </c>
    </row>
    <row r="327" spans="1:37" x14ac:dyDescent="0.2">
      <c r="A327" s="2" t="s">
        <v>308</v>
      </c>
      <c r="B327" s="2" t="str">
        <f t="shared" si="18"/>
        <v>40</v>
      </c>
      <c r="C327" s="2">
        <v>40037</v>
      </c>
      <c r="D327" s="2" t="s">
        <v>331</v>
      </c>
      <c r="E327" s="14">
        <v>156.09100000000001</v>
      </c>
      <c r="F327" s="14">
        <v>185.41399999999999</v>
      </c>
      <c r="G327" s="14">
        <v>186.21321576064079</v>
      </c>
      <c r="H327" s="14">
        <v>195.20728157268837</v>
      </c>
      <c r="I327" s="14">
        <v>237.25899999999999</v>
      </c>
      <c r="J327" s="14">
        <v>216.33249079999999</v>
      </c>
      <c r="K327" s="14">
        <v>195.28000120000002</v>
      </c>
      <c r="L327" s="14">
        <v>195.33246300729735</v>
      </c>
      <c r="M327" s="14">
        <v>223.608</v>
      </c>
      <c r="N327" s="14">
        <v>229.62816366489773</v>
      </c>
      <c r="O327" s="14">
        <v>241.87799999999999</v>
      </c>
      <c r="P327" s="14">
        <v>227.08199999999999</v>
      </c>
      <c r="Q327" s="14">
        <v>227.55799999999999</v>
      </c>
      <c r="R327" s="14">
        <v>262.56323239554519</v>
      </c>
      <c r="S327" s="14">
        <v>241.166</v>
      </c>
      <c r="T327" s="14">
        <v>219.749</v>
      </c>
      <c r="U327" s="14">
        <v>237.38296174186908</v>
      </c>
      <c r="V327" s="14">
        <v>238.80117064106773</v>
      </c>
      <c r="W327" s="14">
        <v>243.28994106805649</v>
      </c>
      <c r="X327" s="14">
        <v>233.25382571245552</v>
      </c>
      <c r="Y327" s="15">
        <v>223.894249</v>
      </c>
      <c r="Z327" s="15">
        <v>233.97444396116359</v>
      </c>
      <c r="AA327" s="15">
        <v>235.60766546704116</v>
      </c>
      <c r="AB327" s="15">
        <v>237.50598651449408</v>
      </c>
      <c r="AC327" s="15">
        <v>241.08159413143468</v>
      </c>
      <c r="AD327" s="32">
        <f>AVERAGE(E327:G327)/AVERAGE('Presenti equivalenti serviti'!E327:G327)/0.365</f>
        <v>174.54536683435799</v>
      </c>
      <c r="AE327" s="32">
        <f>AVERAGE(N327:P327)/AVERAGE('Presenti equivalenti serviti'!N327:P327)/0.365</f>
        <v>191.11542079564478</v>
      </c>
      <c r="AF327" s="32">
        <f>AVERAGE(V327:X327)/AVERAGE('Presenti equivalenti serviti'!V327:X327)/0.365</f>
        <v>191.36836313708582</v>
      </c>
      <c r="AG327" s="35">
        <f>AC327/'Presenti equivalenti serviti'!AC327/0.365</f>
        <v>186.36686082217511</v>
      </c>
      <c r="AH327" s="32">
        <f>AVERAGE(I327:K327)/AVERAGE(Residenti!E327:G327)/0.365/AVERAGE('%serviti'!E327:G327)</f>
        <v>217.97603020868848</v>
      </c>
      <c r="AI327" s="32">
        <f>AVERAGE(N327:P327)/AVERAGE(Residenti!N327:P327)/0.365/AVERAGE('%serviti'!N327:P327)</f>
        <v>194.88666745497142</v>
      </c>
      <c r="AJ327" s="32">
        <f>AVERAGE(V327:X327)/AVERAGE(Residenti!V327:X327)/0.365/AVERAGE('%serviti'!V327:X327)</f>
        <v>194.86850715816556</v>
      </c>
      <c r="AK327" s="35">
        <f>AVERAGE(AC327)/AVERAGE(Residenti!AC327)/0.365/AVERAGE('%serviti'!AC327)</f>
        <v>190.20288672547451</v>
      </c>
    </row>
    <row r="328" spans="1:37" x14ac:dyDescent="0.2">
      <c r="A328" s="2" t="s">
        <v>308</v>
      </c>
      <c r="B328" s="2" t="str">
        <f t="shared" si="18"/>
        <v>40</v>
      </c>
      <c r="C328" s="2">
        <v>40041</v>
      </c>
      <c r="D328" s="2" t="s">
        <v>332</v>
      </c>
      <c r="E328" s="14">
        <v>701.04955363646798</v>
      </c>
      <c r="F328" s="14">
        <v>617</v>
      </c>
      <c r="G328" s="14">
        <v>708.61819860552157</v>
      </c>
      <c r="H328" s="14">
        <v>712.40252109004837</v>
      </c>
      <c r="I328" s="14">
        <v>795.90599999999995</v>
      </c>
      <c r="J328" s="14">
        <v>907.68846479999991</v>
      </c>
      <c r="K328" s="14">
        <v>611.25854500000003</v>
      </c>
      <c r="L328" s="14">
        <v>685.34230903914295</v>
      </c>
      <c r="M328" s="14">
        <v>706.41600000000005</v>
      </c>
      <c r="N328" s="14">
        <v>710.43263623060545</v>
      </c>
      <c r="O328" s="14">
        <v>730.77964099999997</v>
      </c>
      <c r="P328" s="14">
        <v>731.73435900000015</v>
      </c>
      <c r="Q328" s="14">
        <v>725.71799999999996</v>
      </c>
      <c r="R328" s="14">
        <v>771.00737048984445</v>
      </c>
      <c r="S328" s="14">
        <v>782.16399999999999</v>
      </c>
      <c r="T328" s="14">
        <v>737.173</v>
      </c>
      <c r="U328" s="14">
        <v>756.79359218013735</v>
      </c>
      <c r="V328" s="14">
        <v>745.99093677460678</v>
      </c>
      <c r="W328" s="14">
        <v>771.01733775755531</v>
      </c>
      <c r="X328" s="14">
        <v>795.75976856405532</v>
      </c>
      <c r="Y328" s="15">
        <v>776.34034500000018</v>
      </c>
      <c r="Z328" s="15">
        <v>792.97519621501237</v>
      </c>
      <c r="AA328" s="15">
        <v>824.46508057435938</v>
      </c>
      <c r="AB328" s="15">
        <v>856.97246606406031</v>
      </c>
      <c r="AC328" s="15">
        <v>893.09724286430844</v>
      </c>
      <c r="AD328" s="32">
        <f>AVERAGE(E328:G328)/AVERAGE('Presenti equivalenti serviti'!E328:G328)/0.365</f>
        <v>187.88200620213269</v>
      </c>
      <c r="AE328" s="32">
        <f>AVERAGE(N328:P328)/AVERAGE('Presenti equivalenti serviti'!N328:P328)/0.365</f>
        <v>166.39929820931633</v>
      </c>
      <c r="AF328" s="32">
        <f>AVERAGE(V328:X328)/AVERAGE('Presenti equivalenti serviti'!V328:X328)/0.365</f>
        <v>162.67377838415814</v>
      </c>
      <c r="AG328" s="35">
        <f>AC328/'Presenti equivalenti serviti'!AC328/0.365</f>
        <v>158.8382275696797</v>
      </c>
      <c r="AH328" s="32">
        <f>AVERAGE(I328:K328)/AVERAGE(Residenti!E328:G328)/0.365/AVERAGE('%serviti'!E328:G328)</f>
        <v>241.29493980327993</v>
      </c>
      <c r="AI328" s="32">
        <f>AVERAGE(N328:P328)/AVERAGE(Residenti!N328:P328)/0.365/AVERAGE('%serviti'!N328:P328)</f>
        <v>188.15558872768497</v>
      </c>
      <c r="AJ328" s="32">
        <f>AVERAGE(V328:X328)/AVERAGE(Residenti!V328:X328)/0.365/AVERAGE('%serviti'!V328:X328)</f>
        <v>179.52888525319167</v>
      </c>
      <c r="AK328" s="35">
        <f>AVERAGE(AC328)/AVERAGE(Residenti!AC328)/0.365/AVERAGE('%serviti'!AC328)</f>
        <v>173.49910353340644</v>
      </c>
    </row>
    <row r="329" spans="1:37" x14ac:dyDescent="0.2">
      <c r="A329" s="2" t="s">
        <v>308</v>
      </c>
      <c r="B329" s="2" t="str">
        <f t="shared" si="18"/>
        <v>40</v>
      </c>
      <c r="C329" s="2">
        <v>40043</v>
      </c>
      <c r="D329" s="2" t="s">
        <v>333</v>
      </c>
      <c r="E329" s="14">
        <v>324.59455886951275</v>
      </c>
      <c r="F329" s="14">
        <v>299</v>
      </c>
      <c r="G329" s="14">
        <v>316.97363154918702</v>
      </c>
      <c r="H329" s="14">
        <v>313.16316788902412</v>
      </c>
      <c r="I329" s="14">
        <v>320.7</v>
      </c>
      <c r="J329" s="14">
        <v>396.98598619999996</v>
      </c>
      <c r="K329" s="14">
        <v>231.79627400000001</v>
      </c>
      <c r="L329" s="14">
        <v>270.56056555202133</v>
      </c>
      <c r="M329" s="14">
        <v>310.40015399999999</v>
      </c>
      <c r="N329" s="14">
        <v>247.18906606333852</v>
      </c>
      <c r="O329" s="14">
        <v>249.577608</v>
      </c>
      <c r="P329" s="14">
        <v>271.09805800000004</v>
      </c>
      <c r="Q329" s="14">
        <v>235.492334</v>
      </c>
      <c r="R329" s="14">
        <v>255.34675216069866</v>
      </c>
      <c r="S329" s="14">
        <v>228.279</v>
      </c>
      <c r="T329" s="14">
        <v>220.53100000000001</v>
      </c>
      <c r="U329" s="14">
        <v>223.8776190548549</v>
      </c>
      <c r="V329" s="14">
        <v>230.53462638629176</v>
      </c>
      <c r="W329" s="14">
        <v>235.72058686627375</v>
      </c>
      <c r="X329" s="14">
        <v>217.05736928767124</v>
      </c>
      <c r="Y329" s="15">
        <v>218.66630800000001</v>
      </c>
      <c r="Z329" s="15">
        <v>221.57463436845396</v>
      </c>
      <c r="AA329" s="15">
        <v>219.33569086845392</v>
      </c>
      <c r="AB329" s="15">
        <v>218.16333009585563</v>
      </c>
      <c r="AC329" s="15">
        <v>218.32472517685139</v>
      </c>
      <c r="AD329" s="32">
        <f>AVERAGE(E329:G329)/AVERAGE('Presenti equivalenti serviti'!E329:G329)/0.365</f>
        <v>216.15410034469073</v>
      </c>
      <c r="AE329" s="32">
        <f>AVERAGE(N329:P329)/AVERAGE('Presenti equivalenti serviti'!N329:P329)/0.365</f>
        <v>171.13624261261324</v>
      </c>
      <c r="AF329" s="32">
        <f>AVERAGE(V329:X329)/AVERAGE('Presenti equivalenti serviti'!V329:X329)/0.365</f>
        <v>151.82236288715694</v>
      </c>
      <c r="AG329" s="35">
        <f>AC329/'Presenti equivalenti serviti'!AC329/0.365</f>
        <v>146.46560342203225</v>
      </c>
      <c r="AH329" s="32">
        <f>AVERAGE(I329:K329)/AVERAGE(Residenti!E329:G329)/0.365/AVERAGE('%serviti'!E329:G329)</f>
        <v>225.51102903441543</v>
      </c>
      <c r="AI329" s="32">
        <f>AVERAGE(N329:P329)/AVERAGE(Residenti!N329:P329)/0.365/AVERAGE('%serviti'!N329:P329)</f>
        <v>177.73139668733364</v>
      </c>
      <c r="AJ329" s="32">
        <f>AVERAGE(V329:X329)/AVERAGE(Residenti!V329:X329)/0.365/AVERAGE('%serviti'!V329:X329)</f>
        <v>159.46909336144483</v>
      </c>
      <c r="AK329" s="35">
        <f>AVERAGE(AC329)/AVERAGE(Residenti!AC329)/0.365/AVERAGE('%serviti'!AC329)</f>
        <v>158.28558871861233</v>
      </c>
    </row>
    <row r="330" spans="1:37" x14ac:dyDescent="0.2">
      <c r="A330" s="2" t="s">
        <v>308</v>
      </c>
      <c r="B330" s="2" t="str">
        <f t="shared" si="18"/>
        <v>40</v>
      </c>
      <c r="C330" s="2">
        <v>40044</v>
      </c>
      <c r="D330" s="2" t="s">
        <v>334</v>
      </c>
      <c r="E330" s="14">
        <v>173.518</v>
      </c>
      <c r="F330" s="14">
        <v>212.93199999999999</v>
      </c>
      <c r="G330" s="14">
        <v>192.73393690762484</v>
      </c>
      <c r="H330" s="14">
        <v>197.34939642570541</v>
      </c>
      <c r="I330" s="14">
        <v>210.078</v>
      </c>
      <c r="J330" s="14">
        <v>133.27043</v>
      </c>
      <c r="K330" s="14">
        <v>262.57456999999999</v>
      </c>
      <c r="L330" s="14">
        <v>195.97974903525048</v>
      </c>
      <c r="M330" s="14">
        <v>208.684798</v>
      </c>
      <c r="N330" s="14">
        <v>210.51753020409171</v>
      </c>
      <c r="O330" s="14">
        <v>192.505</v>
      </c>
      <c r="P330" s="14">
        <v>190.23699999999999</v>
      </c>
      <c r="Q330" s="14">
        <v>215.90199999999996</v>
      </c>
      <c r="R330" s="14">
        <v>222.723818730836</v>
      </c>
      <c r="S330" s="14">
        <v>201.23699999999999</v>
      </c>
      <c r="T330" s="14">
        <v>202.17500000000001</v>
      </c>
      <c r="U330" s="14">
        <v>204.75382150986891</v>
      </c>
      <c r="V330" s="14">
        <v>206.59120387204749</v>
      </c>
      <c r="W330" s="14">
        <v>213.82559472737762</v>
      </c>
      <c r="X330" s="14">
        <v>196.28574723287673</v>
      </c>
      <c r="Y330" s="15">
        <v>194.452617850488</v>
      </c>
      <c r="Z330" s="15">
        <v>199.8057889198972</v>
      </c>
      <c r="AA330" s="15">
        <v>192.45450124813712</v>
      </c>
      <c r="AB330" s="15">
        <v>185.02265287582398</v>
      </c>
      <c r="AC330" s="15">
        <v>176.56725265918345</v>
      </c>
      <c r="AD330" s="32">
        <f>AVERAGE(E330:G330)/AVERAGE('Presenti equivalenti serviti'!E330:G330)/0.365</f>
        <v>145.96256309754273</v>
      </c>
      <c r="AE330" s="32">
        <f>AVERAGE(N330:P330)/AVERAGE('Presenti equivalenti serviti'!N330:P330)/0.365</f>
        <v>152.50076883607414</v>
      </c>
      <c r="AF330" s="32">
        <f>AVERAGE(V330:X330)/AVERAGE('Presenti equivalenti serviti'!V330:X330)/0.365</f>
        <v>169.19975476073449</v>
      </c>
      <c r="AG330" s="35">
        <f>AC330/'Presenti equivalenti serviti'!AC330/0.365</f>
        <v>174.02767018383511</v>
      </c>
      <c r="AH330" s="32">
        <f>AVERAGE(I330:K330)/AVERAGE(Residenti!E330:G330)/0.365/AVERAGE('%serviti'!E330:G330)</f>
        <v>154.81893858033266</v>
      </c>
      <c r="AI330" s="32">
        <f>AVERAGE(N330:P330)/AVERAGE(Residenti!N330:P330)/0.365/AVERAGE('%serviti'!N330:P330)</f>
        <v>155.20418717347124</v>
      </c>
      <c r="AJ330" s="32">
        <f>AVERAGE(V330:X330)/AVERAGE(Residenti!V330:X330)/0.365/AVERAGE('%serviti'!V330:X330)</f>
        <v>172.94265000103323</v>
      </c>
      <c r="AK330" s="35">
        <f>AVERAGE(AC330)/AVERAGE(Residenti!AC330)/0.365/AVERAGE('%serviti'!AC330)</f>
        <v>179.41288636807948</v>
      </c>
    </row>
    <row r="331" spans="1:37" x14ac:dyDescent="0.2">
      <c r="A331" s="2" t="s">
        <v>308</v>
      </c>
      <c r="B331" s="2" t="str">
        <f t="shared" si="18"/>
        <v>40</v>
      </c>
      <c r="C331" s="2">
        <v>40045</v>
      </c>
      <c r="D331" s="2" t="s">
        <v>335</v>
      </c>
      <c r="E331" s="14">
        <v>955.26969023302945</v>
      </c>
      <c r="F331" s="14">
        <v>909</v>
      </c>
      <c r="G331" s="14">
        <v>1003.3905799896792</v>
      </c>
      <c r="H331" s="14">
        <v>1027.4510248680115</v>
      </c>
      <c r="I331" s="14">
        <v>1096.1289999999999</v>
      </c>
      <c r="J331" s="14">
        <v>1234.7791362</v>
      </c>
      <c r="K331" s="14">
        <v>961.47916800000007</v>
      </c>
      <c r="L331" s="14">
        <v>1236.2183474262868</v>
      </c>
      <c r="M331" s="14">
        <v>1039.8862810000001</v>
      </c>
      <c r="N331" s="14">
        <v>1033.5066851816018</v>
      </c>
      <c r="O331" s="14">
        <v>1132.0639719999999</v>
      </c>
      <c r="P331" s="14">
        <v>1145.9959720000002</v>
      </c>
      <c r="Q331" s="14">
        <v>1101.0380559999999</v>
      </c>
      <c r="R331" s="14">
        <v>1088.4603059332089</v>
      </c>
      <c r="S331" s="14">
        <v>1056.479</v>
      </c>
      <c r="T331" s="14">
        <v>1035.2170000000001</v>
      </c>
      <c r="U331" s="14">
        <v>1064.0783687774172</v>
      </c>
      <c r="V331" s="14">
        <v>1077.877793868186</v>
      </c>
      <c r="W331" s="14">
        <v>1072.2933005488692</v>
      </c>
      <c r="X331" s="14">
        <v>1078.5145978131345</v>
      </c>
      <c r="Y331" s="15">
        <v>1117.3238220000001</v>
      </c>
      <c r="Z331" s="15">
        <v>1098.4459453369534</v>
      </c>
      <c r="AA331" s="15">
        <v>1108.9605716473102</v>
      </c>
      <c r="AB331" s="15">
        <v>1123.0254166091131</v>
      </c>
      <c r="AC331" s="15">
        <v>1135.3006795687149</v>
      </c>
      <c r="AD331" s="32">
        <f>AVERAGE(E331:G331)/AVERAGE('Presenti equivalenti serviti'!E331:G331)/0.365</f>
        <v>182.23449854964542</v>
      </c>
      <c r="AE331" s="32">
        <f>AVERAGE(N331:P331)/AVERAGE('Presenti equivalenti serviti'!N331:P331)/0.365</f>
        <v>172.04974508651162</v>
      </c>
      <c r="AF331" s="32">
        <f>AVERAGE(V331:X331)/AVERAGE('Presenti equivalenti serviti'!V331:X331)/0.365</f>
        <v>158.35767029509347</v>
      </c>
      <c r="AG331" s="35">
        <f>AC331/'Presenti equivalenti serviti'!AC331/0.365</f>
        <v>155.4609151830777</v>
      </c>
      <c r="AH331" s="32">
        <f>AVERAGE(I331:K331)/AVERAGE(Residenti!E331:G331)/0.365/AVERAGE('%serviti'!E331:G331)</f>
        <v>217.43666272603076</v>
      </c>
      <c r="AI331" s="32">
        <f>AVERAGE(N331:P331)/AVERAGE(Residenti!N331:P331)/0.365/AVERAGE('%serviti'!N331:P331)</f>
        <v>179.14410665727013</v>
      </c>
      <c r="AJ331" s="32">
        <f>AVERAGE(V331:X331)/AVERAGE(Residenti!V331:X331)/0.365/AVERAGE('%serviti'!V331:X331)</f>
        <v>167.24211831591708</v>
      </c>
      <c r="AK331" s="35">
        <f>AVERAGE(AC331)/AVERAGE(Residenti!AC331)/0.365/AVERAGE('%serviti'!AC331)</f>
        <v>171.10995120559525</v>
      </c>
    </row>
    <row r="332" spans="1:37" x14ac:dyDescent="0.2">
      <c r="A332" s="2" t="s">
        <v>308</v>
      </c>
      <c r="B332" s="2" t="str">
        <f t="shared" si="18"/>
        <v>40</v>
      </c>
      <c r="C332" s="2">
        <v>40046</v>
      </c>
      <c r="D332" s="2" t="s">
        <v>336</v>
      </c>
      <c r="E332" s="14">
        <v>107.20399999999999</v>
      </c>
      <c r="F332" s="14">
        <v>115.011</v>
      </c>
      <c r="G332" s="14">
        <v>139.48482202007622</v>
      </c>
      <c r="H332" s="14">
        <v>148.10516764658689</v>
      </c>
      <c r="I332" s="14">
        <v>204.416</v>
      </c>
      <c r="J332" s="14">
        <v>162.54854800000001</v>
      </c>
      <c r="K332" s="14">
        <v>148.97742099999999</v>
      </c>
      <c r="L332" s="14">
        <v>172.59688537035345</v>
      </c>
      <c r="M332" s="14">
        <v>184.959666</v>
      </c>
      <c r="N332" s="14">
        <v>179.90670744599805</v>
      </c>
      <c r="O332" s="14">
        <v>179.63293899999999</v>
      </c>
      <c r="P332" s="14">
        <v>167.08906100000002</v>
      </c>
      <c r="Q332" s="14">
        <v>172.13</v>
      </c>
      <c r="R332" s="14">
        <v>199.50168626232698</v>
      </c>
      <c r="S332" s="14">
        <v>187.03100000000001</v>
      </c>
      <c r="T332" s="14">
        <v>183.03899999999999</v>
      </c>
      <c r="U332" s="14">
        <v>186.37095366703755</v>
      </c>
      <c r="V332" s="14">
        <v>188.10545165378153</v>
      </c>
      <c r="W332" s="14">
        <v>192.94712261217018</v>
      </c>
      <c r="X332" s="14">
        <v>188.42351900000003</v>
      </c>
      <c r="Y332" s="15">
        <v>190.73966700000003</v>
      </c>
      <c r="Z332" s="15">
        <v>189.15571453335832</v>
      </c>
      <c r="AA332" s="15">
        <v>189.57144970822873</v>
      </c>
      <c r="AB332" s="15">
        <v>189.98279993391128</v>
      </c>
      <c r="AC332" s="15">
        <v>190.50706014106512</v>
      </c>
      <c r="AD332" s="32">
        <f>AVERAGE(E332:G332)/AVERAGE('Presenti equivalenti serviti'!E332:G332)/0.365</f>
        <v>116.41505572610167</v>
      </c>
      <c r="AE332" s="32">
        <f>AVERAGE(N332:P332)/AVERAGE('Presenti equivalenti serviti'!N332:P332)/0.365</f>
        <v>151.03679281840834</v>
      </c>
      <c r="AF332" s="32">
        <f>AVERAGE(V332:X332)/AVERAGE('Presenti equivalenti serviti'!V332:X332)/0.365</f>
        <v>160.93001270093714</v>
      </c>
      <c r="AG332" s="35">
        <f>AC332/'Presenti equivalenti serviti'!AC332/0.365</f>
        <v>162.20732324435883</v>
      </c>
      <c r="AH332" s="32">
        <f>AVERAGE(I332:K332)/AVERAGE(Residenti!E332:G332)/0.365/AVERAGE('%serviti'!E332:G332)</f>
        <v>169.19144971978284</v>
      </c>
      <c r="AI332" s="32">
        <f>AVERAGE(N332:P332)/AVERAGE(Residenti!N332:P332)/0.365/AVERAGE('%serviti'!N332:P332)</f>
        <v>154.12891274713721</v>
      </c>
      <c r="AJ332" s="32">
        <f>AVERAGE(V332:X332)/AVERAGE(Residenti!V332:X332)/0.365/AVERAGE('%serviti'!V332:X332)</f>
        <v>164.74962793014532</v>
      </c>
      <c r="AK332" s="35">
        <f>AVERAGE(AC332)/AVERAGE(Residenti!AC332)/0.365/AVERAGE('%serviti'!AC332)</f>
        <v>166.64197899966959</v>
      </c>
    </row>
    <row r="333" spans="1:37" x14ac:dyDescent="0.2">
      <c r="A333" s="2" t="s">
        <v>308</v>
      </c>
      <c r="B333" s="2" t="str">
        <f t="shared" si="18"/>
        <v>40</v>
      </c>
      <c r="C333" s="2">
        <v>40049</v>
      </c>
      <c r="D333" s="2" t="s">
        <v>337</v>
      </c>
      <c r="E333" s="14">
        <v>72.600294694985266</v>
      </c>
      <c r="F333" s="14">
        <v>80</v>
      </c>
      <c r="G333" s="14">
        <v>68.959982128403155</v>
      </c>
      <c r="H333" s="14">
        <v>67.139825845111631</v>
      </c>
      <c r="I333" s="14">
        <v>65.319669561820575</v>
      </c>
      <c r="J333" s="14">
        <v>42.862950819672136</v>
      </c>
      <c r="K333" s="14">
        <v>67.350232974597816</v>
      </c>
      <c r="L333" s="14">
        <v>55.396587521726502</v>
      </c>
      <c r="M333" s="14">
        <v>58.738999999999997</v>
      </c>
      <c r="N333" s="14">
        <v>65.72737065543123</v>
      </c>
      <c r="O333" s="14">
        <v>56.707000000000001</v>
      </c>
      <c r="P333" s="14">
        <v>64.873611000000011</v>
      </c>
      <c r="Q333" s="14">
        <v>70.441389000000001</v>
      </c>
      <c r="R333" s="14">
        <v>68.132344167681509</v>
      </c>
      <c r="S333" s="14">
        <v>65.275999999999996</v>
      </c>
      <c r="T333" s="14">
        <v>59.365000000000002</v>
      </c>
      <c r="U333" s="14">
        <v>67.068423779114909</v>
      </c>
      <c r="V333" s="14">
        <v>67.660083121592194</v>
      </c>
      <c r="W333" s="14">
        <v>67.078082531612338</v>
      </c>
      <c r="X333" s="14">
        <v>65.003459136986294</v>
      </c>
      <c r="Y333" s="15">
        <v>63.643860000000004</v>
      </c>
      <c r="Z333" s="15">
        <v>65.680273376614366</v>
      </c>
      <c r="AA333" s="15">
        <v>62.953954542953184</v>
      </c>
      <c r="AB333" s="15">
        <v>60.153038761832562</v>
      </c>
      <c r="AC333" s="15">
        <v>55.763515357633587</v>
      </c>
      <c r="AD333" s="32">
        <f>AVERAGE(E333:G333)/AVERAGE('Presenti equivalenti serviti'!E333:G333)/0.365</f>
        <v>185.32207188278414</v>
      </c>
      <c r="AE333" s="32">
        <f>AVERAGE(N333:P333)/AVERAGE('Presenti equivalenti serviti'!N333:P333)/0.365</f>
        <v>154.06053298694326</v>
      </c>
      <c r="AF333" s="32">
        <f>AVERAGE(V333:X333)/AVERAGE('Presenti equivalenti serviti'!V333:X333)/0.365</f>
        <v>178.94904349645572</v>
      </c>
      <c r="AG333" s="35">
        <f>AC333/'Presenti equivalenti serviti'!AC333/0.365</f>
        <v>187.40067808050591</v>
      </c>
      <c r="AH333" s="32">
        <f>AVERAGE(I333:K333)/AVERAGE(Residenti!E333:G333)/0.365/AVERAGE('%serviti'!E333:G333)</f>
        <v>154.5346809135566</v>
      </c>
      <c r="AI333" s="32">
        <f>AVERAGE(N333:P333)/AVERAGE(Residenti!N333:P333)/0.365/AVERAGE('%serviti'!N333:P333)</f>
        <v>165.68726195893177</v>
      </c>
      <c r="AJ333" s="32">
        <f>AVERAGE(V333:X333)/AVERAGE(Residenti!V333:X333)/0.365/AVERAGE('%serviti'!V333:X333)</f>
        <v>192.39451129161438</v>
      </c>
      <c r="AK333" s="35">
        <f>AVERAGE(AC333)/AVERAGE(Residenti!AC333)/0.365/AVERAGE('%serviti'!AC333)</f>
        <v>209.49216941164062</v>
      </c>
    </row>
    <row r="334" spans="1:37" x14ac:dyDescent="0.2">
      <c r="A334" s="2" t="s">
        <v>308</v>
      </c>
      <c r="B334" s="2" t="str">
        <f t="shared" si="18"/>
        <v>40</v>
      </c>
      <c r="C334" s="2">
        <v>40050</v>
      </c>
      <c r="D334" s="2" t="s">
        <v>338</v>
      </c>
      <c r="E334" s="14">
        <v>200</v>
      </c>
      <c r="F334" s="14">
        <v>200</v>
      </c>
      <c r="G334" s="14">
        <v>196.63696119993179</v>
      </c>
      <c r="H334" s="14">
        <v>189.44048058888689</v>
      </c>
      <c r="I334" s="14">
        <v>182.2439999778401</v>
      </c>
      <c r="J334" s="14">
        <v>91.517667963570133</v>
      </c>
      <c r="K334" s="14">
        <v>175.63473614080215</v>
      </c>
      <c r="L334" s="14">
        <v>169.74838438408722</v>
      </c>
      <c r="M334" s="14">
        <v>172.70627299999998</v>
      </c>
      <c r="N334" s="14">
        <v>159.4991710460302</v>
      </c>
      <c r="O334" s="14">
        <v>146.58699999999999</v>
      </c>
      <c r="P334" s="14">
        <v>182.88399999999999</v>
      </c>
      <c r="Q334" s="14">
        <v>157.84399999999999</v>
      </c>
      <c r="R334" s="14">
        <v>173.15227579672722</v>
      </c>
      <c r="S334" s="14">
        <v>162.66200000000001</v>
      </c>
      <c r="T334" s="14">
        <v>154.68</v>
      </c>
      <c r="U334" s="14">
        <v>154.98761066677105</v>
      </c>
      <c r="V334" s="14">
        <v>148.86628131455643</v>
      </c>
      <c r="W334" s="14">
        <v>157.80805589708842</v>
      </c>
      <c r="X334" s="14">
        <v>148.49111161820551</v>
      </c>
      <c r="Y334" s="15">
        <v>137.659313</v>
      </c>
      <c r="Z334" s="15">
        <v>142.73916583646934</v>
      </c>
      <c r="AA334" s="15">
        <v>138.1163008894743</v>
      </c>
      <c r="AB334" s="15">
        <v>133.60634987203488</v>
      </c>
      <c r="AC334" s="15">
        <v>130.00152380711677</v>
      </c>
      <c r="AD334" s="32">
        <f>AVERAGE(E334:G334)/AVERAGE('Presenti equivalenti serviti'!E334:G334)/0.365</f>
        <v>237.12740562328213</v>
      </c>
      <c r="AE334" s="32">
        <f>AVERAGE(N334:P334)/AVERAGE('Presenti equivalenti serviti'!N334:P334)/0.365</f>
        <v>197.42704743123656</v>
      </c>
      <c r="AF334" s="32">
        <f>AVERAGE(V334:X334)/AVERAGE('Presenti equivalenti serviti'!V334:X334)/0.365</f>
        <v>197.21897669689162</v>
      </c>
      <c r="AG334" s="35">
        <f>AC334/'Presenti equivalenti serviti'!AC334/0.365</f>
        <v>198.53393708698084</v>
      </c>
      <c r="AH334" s="32">
        <f>AVERAGE(I334:K334)/AVERAGE(Residenti!E334:G334)/0.365/AVERAGE('%serviti'!E334:G334)</f>
        <v>205.54858412398553</v>
      </c>
      <c r="AI334" s="32">
        <f>AVERAGE(N334:P334)/AVERAGE(Residenti!N334:P334)/0.365/AVERAGE('%serviti'!N334:P334)</f>
        <v>230.37290422716032</v>
      </c>
      <c r="AJ334" s="32">
        <f>AVERAGE(V334:X334)/AVERAGE(Residenti!V334:X334)/0.365/AVERAGE('%serviti'!V334:X334)</f>
        <v>229.47745656636587</v>
      </c>
      <c r="AK334" s="35">
        <f>AVERAGE(AC334)/AVERAGE(Residenti!AC334)/0.365/AVERAGE('%serviti'!AC334)</f>
        <v>240.96507842602418</v>
      </c>
    </row>
    <row r="335" spans="1:37" x14ac:dyDescent="0.2">
      <c r="A335" s="2" t="s">
        <v>339</v>
      </c>
      <c r="B335" s="2" t="str">
        <f t="shared" si="18"/>
        <v>99</v>
      </c>
      <c r="C335" s="2">
        <v>99001</v>
      </c>
      <c r="D335" s="2" t="s">
        <v>340</v>
      </c>
      <c r="E335" s="14">
        <v>1829.5455929588079</v>
      </c>
      <c r="F335" s="14">
        <v>1899.2133024030925</v>
      </c>
      <c r="G335" s="14">
        <v>1968.8810118474066</v>
      </c>
      <c r="H335" s="14">
        <v>2110.1959999999999</v>
      </c>
      <c r="I335" s="14">
        <v>2181.163</v>
      </c>
      <c r="J335" s="14">
        <v>2288.5630000000001</v>
      </c>
      <c r="K335" s="14">
        <v>2167.7883754761428</v>
      </c>
      <c r="L335" s="14">
        <v>2222.5882089398019</v>
      </c>
      <c r="M335" s="14">
        <v>2239.34830832117</v>
      </c>
      <c r="N335" s="14">
        <v>2237.2439779314559</v>
      </c>
      <c r="O335" s="14">
        <v>2240.1364673429903</v>
      </c>
      <c r="P335" s="14">
        <v>2233.8850852119563</v>
      </c>
      <c r="Q335" s="14">
        <v>2173.8459590383268</v>
      </c>
      <c r="R335" s="14">
        <v>2243.3700572873727</v>
      </c>
      <c r="S335" s="14">
        <v>2175.174</v>
      </c>
      <c r="T335" s="14">
        <v>2123.3560000000002</v>
      </c>
      <c r="U335" s="14">
        <v>2144.6342197950148</v>
      </c>
      <c r="V335" s="14">
        <v>2134.6316382265081</v>
      </c>
      <c r="W335" s="14">
        <v>2180.9285269307497</v>
      </c>
      <c r="X335" s="14">
        <v>2066.6925834573462</v>
      </c>
      <c r="Y335" s="15">
        <v>2043.6245384723049</v>
      </c>
      <c r="Z335" s="15">
        <v>2091.575331901538</v>
      </c>
      <c r="AA335" s="15">
        <v>2099.0297744304021</v>
      </c>
      <c r="AB335" s="15">
        <v>2117.2110312338609</v>
      </c>
      <c r="AC335" s="15">
        <v>2137.9480664832258</v>
      </c>
      <c r="AD335" s="32">
        <f>AVERAGE(E335:G335)/AVERAGE('Presenti equivalenti serviti'!E335:G335)/0.365</f>
        <v>243.79774752623172</v>
      </c>
      <c r="AE335" s="32">
        <f>AVERAGE(N335:P335)/AVERAGE('Presenti equivalenti serviti'!N335:P335)/0.365</f>
        <v>234.01560771719537</v>
      </c>
      <c r="AF335" s="32">
        <f>AVERAGE(V335:X335)/AVERAGE('Presenti equivalenti serviti'!V335:X335)/0.365</f>
        <v>212.50877947176824</v>
      </c>
      <c r="AG335" s="35">
        <f>AC335/'Presenti equivalenti serviti'!AC335/0.365</f>
        <v>200.4407714305365</v>
      </c>
      <c r="AH335" s="32">
        <f>AVERAGE(I335:K335)/AVERAGE(Residenti!E335:G335)/0.365/AVERAGE('%serviti'!E335:G335)</f>
        <v>431.11938105142201</v>
      </c>
      <c r="AI335" s="32">
        <f>AVERAGE(N335:P335)/AVERAGE(Residenti!N335:P335)/0.365/AVERAGE('%serviti'!N335:P335)</f>
        <v>331.34862683035146</v>
      </c>
      <c r="AJ335" s="32">
        <f>AVERAGE(V335:X335)/AVERAGE(Residenti!V335:X335)/0.365/AVERAGE('%serviti'!V335:X335)</f>
        <v>301.55434514120725</v>
      </c>
      <c r="AK335" s="35">
        <f>AVERAGE(AC335)/AVERAGE(Residenti!AC335)/0.365/AVERAGE('%serviti'!AC335)</f>
        <v>293.64559824529169</v>
      </c>
    </row>
    <row r="336" spans="1:37" x14ac:dyDescent="0.2">
      <c r="A336" s="2" t="s">
        <v>339</v>
      </c>
      <c r="B336" s="2" t="str">
        <f t="shared" si="18"/>
        <v>99</v>
      </c>
      <c r="C336" s="2">
        <v>99002</v>
      </c>
      <c r="D336" s="2" t="s">
        <v>341</v>
      </c>
      <c r="E336" s="14">
        <v>1933.8347693511844</v>
      </c>
      <c r="F336" s="14">
        <v>1970.5936536017061</v>
      </c>
      <c r="G336" s="14">
        <v>2007.3525378522129</v>
      </c>
      <c r="H336" s="14">
        <v>2087.8000000000002</v>
      </c>
      <c r="I336" s="14">
        <v>2136.5960645942387</v>
      </c>
      <c r="J336" s="14">
        <v>2119.34458</v>
      </c>
      <c r="K336" s="14">
        <v>2161.6327905530043</v>
      </c>
      <c r="L336" s="14">
        <v>2126.8484029721903</v>
      </c>
      <c r="M336" s="14">
        <v>2067.0431362263685</v>
      </c>
      <c r="N336" s="14">
        <v>2131.0654169708964</v>
      </c>
      <c r="O336" s="14">
        <v>2133.5537466035921</v>
      </c>
      <c r="P336" s="14">
        <v>2037.7436541709048</v>
      </c>
      <c r="Q336" s="14">
        <v>2113.7542638663977</v>
      </c>
      <c r="R336" s="14">
        <v>2076.2962721615754</v>
      </c>
      <c r="S336" s="14">
        <v>1914.123</v>
      </c>
      <c r="T336" s="14">
        <v>1918.155</v>
      </c>
      <c r="U336" s="14">
        <v>1929.6638670582117</v>
      </c>
      <c r="V336" s="14">
        <v>1958.1042276971928</v>
      </c>
      <c r="W336" s="14">
        <v>1977.7331703553841</v>
      </c>
      <c r="X336" s="14">
        <v>1899.9844367486262</v>
      </c>
      <c r="Y336" s="15">
        <v>1816.9239544110501</v>
      </c>
      <c r="Z336" s="15">
        <v>1867.9672768894061</v>
      </c>
      <c r="AA336" s="15">
        <v>1852.6166491129168</v>
      </c>
      <c r="AB336" s="15">
        <v>1849.1332822186832</v>
      </c>
      <c r="AC336" s="15">
        <v>1855.9229785792502</v>
      </c>
      <c r="AD336" s="32">
        <f>AVERAGE(E336:G336)/AVERAGE('Presenti equivalenti serviti'!E336:G336)/0.365</f>
        <v>246.74962594454496</v>
      </c>
      <c r="AE336" s="32">
        <f>AVERAGE(N336:P336)/AVERAGE('Presenti equivalenti serviti'!N336:P336)/0.365</f>
        <v>252.81572154998648</v>
      </c>
      <c r="AF336" s="32">
        <f>AVERAGE(V336:X336)/AVERAGE('Presenti equivalenti serviti'!V336:X336)/0.365</f>
        <v>227.34275072706666</v>
      </c>
      <c r="AG336" s="35">
        <f>AC336/'Presenti equivalenti serviti'!AC336/0.365</f>
        <v>210.6020996048035</v>
      </c>
      <c r="AH336" s="32">
        <f>AVERAGE(I336:K336)/AVERAGE(Residenti!E336:G336)/0.365/AVERAGE('%serviti'!E336:G336)</f>
        <v>373.97807220513306</v>
      </c>
      <c r="AI336" s="32">
        <f>AVERAGE(N336:P336)/AVERAGE(Residenti!N336:P336)/0.365/AVERAGE('%serviti'!N336:P336)</f>
        <v>345.29157972283309</v>
      </c>
      <c r="AJ336" s="32">
        <f>AVERAGE(V336:X336)/AVERAGE(Residenti!V336:X336)/0.365/AVERAGE('%serviti'!V336:X336)</f>
        <v>310.82869367640643</v>
      </c>
      <c r="AK336" s="35">
        <f>AVERAGE(AC336)/AVERAGE(Residenti!AC336)/0.365/AVERAGE('%serviti'!AC336)</f>
        <v>293.40018361743165</v>
      </c>
    </row>
    <row r="337" spans="1:37" x14ac:dyDescent="0.2">
      <c r="A337" s="2" t="s">
        <v>339</v>
      </c>
      <c r="B337" s="2" t="str">
        <f t="shared" si="18"/>
        <v>99</v>
      </c>
      <c r="C337" s="2">
        <v>99003</v>
      </c>
      <c r="D337" s="2" t="s">
        <v>342</v>
      </c>
      <c r="E337" s="14">
        <v>968.23497116622332</v>
      </c>
      <c r="F337" s="14">
        <v>979.56086517365281</v>
      </c>
      <c r="G337" s="14">
        <v>990.8867591810822</v>
      </c>
      <c r="H337" s="14">
        <v>1073.5440000000001</v>
      </c>
      <c r="I337" s="14">
        <v>1065.116</v>
      </c>
      <c r="J337" s="14">
        <v>1065.116</v>
      </c>
      <c r="K337" s="14">
        <v>994.90208923018565</v>
      </c>
      <c r="L337" s="14">
        <v>985.55319394544324</v>
      </c>
      <c r="M337" s="14">
        <v>1061.011778496422</v>
      </c>
      <c r="N337" s="14">
        <v>1064.3336230178077</v>
      </c>
      <c r="O337" s="14">
        <v>1013.1928140229544</v>
      </c>
      <c r="P337" s="14">
        <v>1014.0111508378357</v>
      </c>
      <c r="Q337" s="14">
        <v>1066.566770878022</v>
      </c>
      <c r="R337" s="14">
        <v>1055.1690634527843</v>
      </c>
      <c r="S337" s="14">
        <v>974.09900000000005</v>
      </c>
      <c r="T337" s="14">
        <v>951.19899999999996</v>
      </c>
      <c r="U337" s="14">
        <v>986.75860583278734</v>
      </c>
      <c r="V337" s="14">
        <v>1021.9179952780382</v>
      </c>
      <c r="W337" s="14">
        <v>1065.883861165398</v>
      </c>
      <c r="X337" s="14">
        <v>1298.3728059232419</v>
      </c>
      <c r="Y337" s="15">
        <v>1363.0079210000001</v>
      </c>
      <c r="Z337" s="15">
        <v>1239.7952062015252</v>
      </c>
      <c r="AA337" s="15">
        <v>1261.8418419011075</v>
      </c>
      <c r="AB337" s="15">
        <v>1283.8884776006892</v>
      </c>
      <c r="AC337" s="15">
        <v>1318.6528053527277</v>
      </c>
      <c r="AD337" s="32">
        <f>AVERAGE(E337:G337)/AVERAGE('Presenti equivalenti serviti'!E337:G337)/0.365</f>
        <v>319.06493672791225</v>
      </c>
      <c r="AE337" s="32">
        <f>AVERAGE(N337:P337)/AVERAGE('Presenti equivalenti serviti'!N337:P337)/0.365</f>
        <v>284.87581319829246</v>
      </c>
      <c r="AF337" s="32">
        <f>AVERAGE(V337:X337)/AVERAGE('Presenti equivalenti serviti'!V337:X337)/0.365</f>
        <v>294.5396615692369</v>
      </c>
      <c r="AG337" s="35">
        <f>AC337/'Presenti equivalenti serviti'!AC337/0.365</f>
        <v>318.84406240415518</v>
      </c>
      <c r="AH337" s="32">
        <f>AVERAGE(I337:K337)/AVERAGE(Residenti!E337:G337)/0.365/AVERAGE('%serviti'!E337:G337)</f>
        <v>339.74072866203369</v>
      </c>
      <c r="AI337" s="32">
        <f>AVERAGE(N337:P337)/AVERAGE(Residenti!N337:P337)/0.365/AVERAGE('%serviti'!N337:P337)</f>
        <v>285.4070283104063</v>
      </c>
      <c r="AJ337" s="32">
        <f>AVERAGE(V337:X337)/AVERAGE(Residenti!V337:X337)/0.365/AVERAGE('%serviti'!V337:X337)</f>
        <v>295.07394393422959</v>
      </c>
      <c r="AK337" s="35">
        <f>AVERAGE(AC337)/AVERAGE(Residenti!AC337)/0.365/AVERAGE('%serviti'!AC337)</f>
        <v>319.34110819912325</v>
      </c>
    </row>
    <row r="338" spans="1:37" x14ac:dyDescent="0.2">
      <c r="A338" s="2" t="s">
        <v>339</v>
      </c>
      <c r="B338" s="2" t="str">
        <f t="shared" si="18"/>
        <v>99</v>
      </c>
      <c r="C338" s="2">
        <v>99004</v>
      </c>
      <c r="D338" s="2" t="s">
        <v>343</v>
      </c>
      <c r="E338" s="14">
        <v>70.766892138238063</v>
      </c>
      <c r="F338" s="14">
        <v>72.177254779226615</v>
      </c>
      <c r="G338" s="14">
        <v>73.587617420215622</v>
      </c>
      <c r="H338" s="14">
        <v>77.582999999999998</v>
      </c>
      <c r="I338" s="14">
        <v>81.206999999999994</v>
      </c>
      <c r="J338" s="14">
        <v>81.644999999999996</v>
      </c>
      <c r="K338" s="14">
        <v>73.692662999999996</v>
      </c>
      <c r="L338" s="14">
        <v>78.322393213159145</v>
      </c>
      <c r="M338" s="14">
        <v>77.882896752159084</v>
      </c>
      <c r="N338" s="14">
        <v>75.82073680623138</v>
      </c>
      <c r="O338" s="14">
        <v>76.907347608624207</v>
      </c>
      <c r="P338" s="14">
        <v>64.234161801021358</v>
      </c>
      <c r="Q338" s="14">
        <v>70.828749742851031</v>
      </c>
      <c r="R338" s="14">
        <v>75.934594058155781</v>
      </c>
      <c r="S338" s="14">
        <v>68.370999999999995</v>
      </c>
      <c r="T338" s="14">
        <v>64.194999999999993</v>
      </c>
      <c r="U338" s="14">
        <v>67.077907290057667</v>
      </c>
      <c r="V338" s="14">
        <v>61.714497007196066</v>
      </c>
      <c r="W338" s="14">
        <v>61.511341872507998</v>
      </c>
      <c r="X338" s="14">
        <v>59.959110000000003</v>
      </c>
      <c r="Y338" s="15">
        <v>62.016306999999998</v>
      </c>
      <c r="Z338" s="15">
        <v>60.037756327599176</v>
      </c>
      <c r="AA338" s="15">
        <v>57.851797036146586</v>
      </c>
      <c r="AB338" s="15">
        <v>55.958239395223906</v>
      </c>
      <c r="AC338" s="15">
        <v>54.365531745642471</v>
      </c>
      <c r="AD338" s="32">
        <f>AVERAGE(E338:G338)/AVERAGE('Presenti equivalenti serviti'!E338:G338)/0.365</f>
        <v>185.34834014475297</v>
      </c>
      <c r="AE338" s="32">
        <f>AVERAGE(N338:P338)/AVERAGE('Presenti equivalenti serviti'!N338:P338)/0.365</f>
        <v>164.81064460200872</v>
      </c>
      <c r="AF338" s="32">
        <f>AVERAGE(V338:X338)/AVERAGE('Presenti equivalenti serviti'!V338:X338)/0.365</f>
        <v>143.60887078441613</v>
      </c>
      <c r="AG338" s="35">
        <f>AC338/'Presenti equivalenti serviti'!AC338/0.365</f>
        <v>143.37763712649613</v>
      </c>
      <c r="AH338" s="32">
        <f>AVERAGE(I338:K338)/AVERAGE(Residenti!E338:G338)/0.365/AVERAGE('%serviti'!E338:G338)</f>
        <v>206.84311088445159</v>
      </c>
      <c r="AI338" s="32">
        <f>AVERAGE(N338:P338)/AVERAGE(Residenti!N338:P338)/0.365/AVERAGE('%serviti'!N338:P338)</f>
        <v>169.390550711245</v>
      </c>
      <c r="AJ338" s="32">
        <f>AVERAGE(V338:X338)/AVERAGE(Residenti!V338:X338)/0.365/AVERAGE('%serviti'!V338:X338)</f>
        <v>148.04412945312757</v>
      </c>
      <c r="AK338" s="35">
        <f>AVERAGE(AC338)/AVERAGE(Residenti!AC338)/0.365/AVERAGE('%serviti'!AC338)</f>
        <v>148.67736925669942</v>
      </c>
    </row>
    <row r="339" spans="1:37" x14ac:dyDescent="0.2">
      <c r="A339" s="2" t="s">
        <v>339</v>
      </c>
      <c r="B339" s="2" t="str">
        <f t="shared" si="18"/>
        <v>99</v>
      </c>
      <c r="C339" s="2">
        <v>99005</v>
      </c>
      <c r="D339" s="2" t="s">
        <v>344</v>
      </c>
      <c r="E339" s="14">
        <v>1222.8235737912878</v>
      </c>
      <c r="F339" s="14">
        <v>1240.3876354986578</v>
      </c>
      <c r="G339" s="14">
        <v>1257.9516972060278</v>
      </c>
      <c r="H339" s="14">
        <v>1286.549</v>
      </c>
      <c r="I339" s="14">
        <v>1352.2000316699598</v>
      </c>
      <c r="J339" s="14">
        <v>1260.9803200000001</v>
      </c>
      <c r="K339" s="14">
        <v>1312.1175678690358</v>
      </c>
      <c r="L339" s="14">
        <v>1354.6320041855945</v>
      </c>
      <c r="M339" s="14">
        <v>1343.2695000000001</v>
      </c>
      <c r="N339" s="14">
        <v>1360.4647025879663</v>
      </c>
      <c r="O339" s="14">
        <v>1357.6634200492601</v>
      </c>
      <c r="P339" s="14">
        <v>1372.8958829958681</v>
      </c>
      <c r="Q339" s="14">
        <v>1360.790175553788</v>
      </c>
      <c r="R339" s="14">
        <v>1382.2094918211121</v>
      </c>
      <c r="S339" s="14">
        <v>1250.7919999999999</v>
      </c>
      <c r="T339" s="14">
        <v>1242.441</v>
      </c>
      <c r="U339" s="14">
        <v>1279.8714171550896</v>
      </c>
      <c r="V339" s="14">
        <v>1265.6913644794345</v>
      </c>
      <c r="W339" s="14">
        <v>1331.5371233706028</v>
      </c>
      <c r="X339" s="14">
        <v>1287.9394784166248</v>
      </c>
      <c r="Y339" s="15">
        <v>1268.4678586891596</v>
      </c>
      <c r="Z339" s="15">
        <v>1299.3470672260542</v>
      </c>
      <c r="AA339" s="15">
        <v>1341.6150997296534</v>
      </c>
      <c r="AB339" s="15">
        <v>1392.0417412731292</v>
      </c>
      <c r="AC339" s="15">
        <v>1443.9691966794037</v>
      </c>
      <c r="AD339" s="32">
        <f>AVERAGE(E339:G339)/AVERAGE('Presenti equivalenti serviti'!E339:G339)/0.365</f>
        <v>249.53798489999258</v>
      </c>
      <c r="AE339" s="32">
        <f>AVERAGE(N339:P339)/AVERAGE('Presenti equivalenti serviti'!N339:P339)/0.365</f>
        <v>230.643723131966</v>
      </c>
      <c r="AF339" s="32">
        <f>AVERAGE(V339:X339)/AVERAGE('Presenti equivalenti serviti'!V339:X339)/0.365</f>
        <v>200.47189448607409</v>
      </c>
      <c r="AG339" s="35">
        <f>AC339/'Presenti equivalenti serviti'!AC339/0.365</f>
        <v>182.36427852539015</v>
      </c>
      <c r="AH339" s="32">
        <f>AVERAGE(I339:K339)/AVERAGE(Residenti!E339:G339)/0.365/AVERAGE('%serviti'!E339:G339)</f>
        <v>364.69094872309705</v>
      </c>
      <c r="AI339" s="32">
        <f>AVERAGE(N339:P339)/AVERAGE(Residenti!N339:P339)/0.365/AVERAGE('%serviti'!N339:P339)</f>
        <v>310.35098841282792</v>
      </c>
      <c r="AJ339" s="32">
        <f>AVERAGE(V339:X339)/AVERAGE(Residenti!V339:X339)/0.365/AVERAGE('%serviti'!V339:X339)</f>
        <v>265.97665876764739</v>
      </c>
      <c r="AK339" s="35">
        <f>AVERAGE(AC339)/AVERAGE(Residenti!AC339)/0.365/AVERAGE('%serviti'!AC339)</f>
        <v>240.34513527234728</v>
      </c>
    </row>
    <row r="340" spans="1:37" x14ac:dyDescent="0.2">
      <c r="A340" s="2" t="s">
        <v>339</v>
      </c>
      <c r="B340" s="2" t="str">
        <f t="shared" si="18"/>
        <v>99</v>
      </c>
      <c r="C340" s="2">
        <v>99006</v>
      </c>
      <c r="D340" s="2" t="s">
        <v>345</v>
      </c>
      <c r="E340" s="14">
        <v>65.117196027696139</v>
      </c>
      <c r="F340" s="14">
        <v>67.533873105867769</v>
      </c>
      <c r="G340" s="14">
        <v>69.9505501840394</v>
      </c>
      <c r="H340" s="14">
        <v>79.980999999999995</v>
      </c>
      <c r="I340" s="14">
        <v>72.715000000000003</v>
      </c>
      <c r="J340" s="14">
        <v>84.792000000000002</v>
      </c>
      <c r="K340" s="14">
        <v>77.790195000000011</v>
      </c>
      <c r="L340" s="14">
        <v>75.425231042298279</v>
      </c>
      <c r="M340" s="14">
        <v>75.429210844760931</v>
      </c>
      <c r="N340" s="14">
        <v>83.040349277963685</v>
      </c>
      <c r="O340" s="14">
        <v>83.61486545996047</v>
      </c>
      <c r="P340" s="14">
        <v>80.261619564352117</v>
      </c>
      <c r="Q340" s="14">
        <v>77.51857250462119</v>
      </c>
      <c r="R340" s="14">
        <v>79.86148776227094</v>
      </c>
      <c r="S340" s="14">
        <v>72.116</v>
      </c>
      <c r="T340" s="14">
        <v>71.777000000000001</v>
      </c>
      <c r="U340" s="14">
        <v>73.542128145338282</v>
      </c>
      <c r="V340" s="14">
        <v>74.52173485747781</v>
      </c>
      <c r="W340" s="14">
        <v>74.99180657361164</v>
      </c>
      <c r="X340" s="14">
        <v>76.966941000000006</v>
      </c>
      <c r="Y340" s="15">
        <v>72.482878999999997</v>
      </c>
      <c r="Z340" s="15">
        <v>73.300480886811258</v>
      </c>
      <c r="AA340" s="15">
        <v>71.025169074369387</v>
      </c>
      <c r="AB340" s="15">
        <v>68.83442446294697</v>
      </c>
      <c r="AC340" s="15">
        <v>66.629000067977032</v>
      </c>
      <c r="AD340" s="32">
        <f>AVERAGE(E340:G340)/AVERAGE('Presenti equivalenti serviti'!E340:G340)/0.365</f>
        <v>135.33586387904253</v>
      </c>
      <c r="AE340" s="32">
        <f>AVERAGE(N340:P340)/AVERAGE('Presenti equivalenti serviti'!N340:P340)/0.365</f>
        <v>162.51981860282828</v>
      </c>
      <c r="AF340" s="32">
        <f>AVERAGE(V340:X340)/AVERAGE('Presenti equivalenti serviti'!V340:X340)/0.365</f>
        <v>156.39983266507792</v>
      </c>
      <c r="AG340" s="35">
        <f>AC340/'Presenti equivalenti serviti'!AC340/0.365</f>
        <v>159.27117985552061</v>
      </c>
      <c r="AH340" s="32">
        <f>AVERAGE(I340:K340)/AVERAGE(Residenti!E340:G340)/0.365/AVERAGE('%serviti'!E340:G340)</f>
        <v>157.835300427801</v>
      </c>
      <c r="AI340" s="32">
        <f>AVERAGE(N340:P340)/AVERAGE(Residenti!N340:P340)/0.365/AVERAGE('%serviti'!N340:P340)</f>
        <v>163.93224123335725</v>
      </c>
      <c r="AJ340" s="32">
        <f>AVERAGE(V340:X340)/AVERAGE(Residenti!V340:X340)/0.365/AVERAGE('%serviti'!V340:X340)</f>
        <v>157.31732374517537</v>
      </c>
      <c r="AK340" s="35">
        <f>AVERAGE(AC340)/AVERAGE(Residenti!AC340)/0.365/AVERAGE('%serviti'!AC340)</f>
        <v>160.49807028540042</v>
      </c>
    </row>
    <row r="341" spans="1:37" x14ac:dyDescent="0.2">
      <c r="A341" s="2"/>
      <c r="B341" s="2"/>
      <c r="C341" s="2">
        <v>99007</v>
      </c>
      <c r="D341" s="3" t="s">
        <v>346</v>
      </c>
      <c r="E341" s="14">
        <v>197.30399660370941</v>
      </c>
      <c r="F341" s="14">
        <v>196.55493604537449</v>
      </c>
      <c r="G341" s="14">
        <v>195.80587548703957</v>
      </c>
      <c r="H341" s="14">
        <v>175</v>
      </c>
      <c r="I341" s="14">
        <v>153.78</v>
      </c>
      <c r="J341" s="14">
        <v>175.13900000000001</v>
      </c>
      <c r="K341" s="14">
        <v>170.60400100000001</v>
      </c>
      <c r="L341" s="14">
        <v>175.00352522221741</v>
      </c>
      <c r="M341" s="14">
        <v>186.78511359075654</v>
      </c>
      <c r="N341" s="14">
        <v>200.52096189562539</v>
      </c>
      <c r="O341" s="14">
        <v>200.65416990128011</v>
      </c>
      <c r="P341" s="14">
        <v>203.12800004970816</v>
      </c>
      <c r="Q341" s="14">
        <v>206.20593074797688</v>
      </c>
      <c r="R341" s="14">
        <v>220.34202113313881</v>
      </c>
      <c r="S341" s="14">
        <v>194.785</v>
      </c>
      <c r="T341" s="14">
        <v>191.06</v>
      </c>
      <c r="U341" s="14">
        <v>190.6767890516997</v>
      </c>
      <c r="V341" s="14">
        <v>184.630163915395</v>
      </c>
      <c r="W341" s="14">
        <v>193.11979679579582</v>
      </c>
      <c r="X341" s="14">
        <v>188.56107980257948</v>
      </c>
      <c r="Y341" s="15">
        <v>185.6664035</v>
      </c>
      <c r="Z341" s="15">
        <v>184.52140717844512</v>
      </c>
      <c r="AA341" s="15">
        <v>181.13923812791998</v>
      </c>
      <c r="AB341" s="15">
        <v>179.23655788853267</v>
      </c>
      <c r="AC341" s="15">
        <v>180.91542743139806</v>
      </c>
      <c r="AD341" s="32">
        <f>AVERAGE(E341:G341)/AVERAGE('Presenti equivalenti serviti'!E341:G341)/0.365</f>
        <v>276.7537774281306</v>
      </c>
      <c r="AE341" s="32">
        <f>AVERAGE(N341:P341)/AVERAGE('Presenti equivalenti serviti'!N341:P341)/0.365</f>
        <v>175.86101207260975</v>
      </c>
      <c r="AF341" s="32">
        <f>AVERAGE(V341:X341)/AVERAGE('Presenti equivalenti serviti'!V341:X341)/0.365</f>
        <v>149.47706250587882</v>
      </c>
      <c r="AG341" s="35">
        <f>AC341/'Presenti equivalenti serviti'!AC341/0.365</f>
        <v>141.32471037088564</v>
      </c>
      <c r="AH341" s="32">
        <f>AVERAGE(I341:K341)/AVERAGE(Residenti!E341:G341)/0.365/AVERAGE('%serviti'!E341:G341)</f>
        <v>238.09210324854274</v>
      </c>
      <c r="AI341" s="32">
        <f>AVERAGE(N341:P341)/AVERAGE(Residenti!N341:P341)/0.365/AVERAGE('%serviti'!N341:P341)</f>
        <v>178.45078621257659</v>
      </c>
      <c r="AJ341" s="32">
        <f>AVERAGE(V341:X341)/AVERAGE(Residenti!V341:X341)/0.365/AVERAGE('%serviti'!V341:X341)</f>
        <v>151.2694986058948</v>
      </c>
      <c r="AK341" s="35">
        <f>AVERAGE(AC341)/AVERAGE(Residenti!AC341)/0.365/AVERAGE('%serviti'!AC341)</f>
        <v>143.42244537323057</v>
      </c>
    </row>
    <row r="342" spans="1:37" x14ac:dyDescent="0.2">
      <c r="A342" s="2" t="s">
        <v>339</v>
      </c>
      <c r="B342" s="2" t="str">
        <f>LEFT(C342,2)</f>
        <v>99</v>
      </c>
      <c r="C342" s="2">
        <v>99008</v>
      </c>
      <c r="D342" s="2" t="s">
        <v>347</v>
      </c>
      <c r="E342" s="14">
        <v>109.66909318420477</v>
      </c>
      <c r="F342" s="14">
        <v>113.42399811953213</v>
      </c>
      <c r="G342" s="14">
        <v>117.17890305486043</v>
      </c>
      <c r="H342" s="14">
        <v>130.11000000000001</v>
      </c>
      <c r="I342" s="14">
        <v>129.96199999999999</v>
      </c>
      <c r="J342" s="14">
        <v>142.32</v>
      </c>
      <c r="K342" s="14">
        <v>123.23463524650083</v>
      </c>
      <c r="L342" s="14">
        <v>125.50564230660255</v>
      </c>
      <c r="M342" s="14">
        <v>134.34797627525342</v>
      </c>
      <c r="N342" s="14">
        <v>137.6171516846147</v>
      </c>
      <c r="O342" s="14">
        <v>139.69571863063905</v>
      </c>
      <c r="P342" s="14">
        <v>144.87049468193646</v>
      </c>
      <c r="Q342" s="14">
        <v>130.7995816088486</v>
      </c>
      <c r="R342" s="14">
        <v>133.96403343139733</v>
      </c>
      <c r="S342" s="14">
        <v>128.196</v>
      </c>
      <c r="T342" s="14">
        <v>134.965</v>
      </c>
      <c r="U342" s="14">
        <v>133.8946281042914</v>
      </c>
      <c r="V342" s="14">
        <v>127.07626074442278</v>
      </c>
      <c r="W342" s="14">
        <v>128.49361560560862</v>
      </c>
      <c r="X342" s="14">
        <v>124.7289802886411</v>
      </c>
      <c r="Y342" s="15">
        <v>123.758925</v>
      </c>
      <c r="Z342" s="15">
        <v>122.96484737035591</v>
      </c>
      <c r="AA342" s="15">
        <v>122.74556404356564</v>
      </c>
      <c r="AB342" s="15">
        <v>123.14575058540098</v>
      </c>
      <c r="AC342" s="15">
        <v>123.8367885195828</v>
      </c>
      <c r="AD342" s="32">
        <f>AVERAGE(E342:G342)/AVERAGE('Presenti equivalenti serviti'!E342:G342)/0.365</f>
        <v>177.43104245285326</v>
      </c>
      <c r="AE342" s="32">
        <f>AVERAGE(N342:P342)/AVERAGE('Presenti equivalenti serviti'!N342:P342)/0.365</f>
        <v>176.44820315009591</v>
      </c>
      <c r="AF342" s="32">
        <f>AVERAGE(V342:X342)/AVERAGE('Presenti equivalenti serviti'!V342:X342)/0.365</f>
        <v>152.86816951593403</v>
      </c>
      <c r="AG342" s="35">
        <f>AC342/'Presenti equivalenti serviti'!AC342/0.365</f>
        <v>144.85667742726645</v>
      </c>
      <c r="AH342" s="32">
        <f>AVERAGE(I342:K342)/AVERAGE(Residenti!E342:G342)/0.365/AVERAGE('%serviti'!E342:G342)</f>
        <v>209.42076784818849</v>
      </c>
      <c r="AI342" s="32">
        <f>AVERAGE(N342:P342)/AVERAGE(Residenti!N342:P342)/0.365/AVERAGE('%serviti'!N342:P342)</f>
        <v>180.39867101795485</v>
      </c>
      <c r="AJ342" s="32">
        <f>AVERAGE(V342:X342)/AVERAGE(Residenti!V342:X342)/0.365/AVERAGE('%serviti'!V342:X342)</f>
        <v>155.84165892970753</v>
      </c>
      <c r="AK342" s="35">
        <f>AVERAGE(AC342)/AVERAGE(Residenti!AC342)/0.365/AVERAGE('%serviti'!AC342)</f>
        <v>147.95512979765232</v>
      </c>
    </row>
    <row r="343" spans="1:37" x14ac:dyDescent="0.2">
      <c r="A343" s="2" t="s">
        <v>339</v>
      </c>
      <c r="B343" s="2" t="str">
        <f>LEFT(C343,2)</f>
        <v>99</v>
      </c>
      <c r="C343" s="2">
        <v>99009</v>
      </c>
      <c r="D343" s="2" t="s">
        <v>348</v>
      </c>
      <c r="E343" s="14">
        <v>50.970038118568247</v>
      </c>
      <c r="F343" s="14">
        <v>53.247300833120946</v>
      </c>
      <c r="G343" s="14">
        <v>55.524563547674568</v>
      </c>
      <c r="H343" s="14">
        <v>50.866999999999997</v>
      </c>
      <c r="I343" s="14">
        <v>61.969000000000001</v>
      </c>
      <c r="J343" s="14">
        <v>77.412999999999997</v>
      </c>
      <c r="K343" s="14">
        <v>54.13209299999999</v>
      </c>
      <c r="L343" s="14">
        <v>67.093440860678115</v>
      </c>
      <c r="M343" s="14">
        <v>67.009437330051938</v>
      </c>
      <c r="N343" s="14">
        <v>69.175964476013633</v>
      </c>
      <c r="O343" s="14">
        <v>71.712294911095128</v>
      </c>
      <c r="P343" s="14">
        <v>66.589852478896276</v>
      </c>
      <c r="Q343" s="14">
        <v>71.592387610942609</v>
      </c>
      <c r="R343" s="14">
        <v>68.045891849424706</v>
      </c>
      <c r="S343" s="14">
        <v>61.463999999999999</v>
      </c>
      <c r="T343" s="14">
        <v>55.171999999999997</v>
      </c>
      <c r="U343" s="14">
        <v>54.380017434163008</v>
      </c>
      <c r="V343" s="14">
        <v>53.681579935122251</v>
      </c>
      <c r="W343" s="14">
        <v>56.796544348865133</v>
      </c>
      <c r="X343" s="14">
        <v>56.535443000000001</v>
      </c>
      <c r="Y343" s="15">
        <v>54.762438000000003</v>
      </c>
      <c r="Z343" s="15">
        <v>54.971956099841449</v>
      </c>
      <c r="AA343" s="15">
        <v>54.016902328210577</v>
      </c>
      <c r="AB343" s="15">
        <v>53.563107789184166</v>
      </c>
      <c r="AC343" s="15">
        <v>53.845658398623321</v>
      </c>
      <c r="AD343" s="32">
        <f>AVERAGE(E343:G343)/AVERAGE('Presenti equivalenti serviti'!E343:G343)/0.365</f>
        <v>174.10838235000068</v>
      </c>
      <c r="AE343" s="32">
        <f>AVERAGE(N343:P343)/AVERAGE('Presenti equivalenti serviti'!N343:P343)/0.365</f>
        <v>191.38375725798653</v>
      </c>
      <c r="AF343" s="32">
        <f>AVERAGE(V343:X343)/AVERAGE('Presenti equivalenti serviti'!V343:X343)/0.365</f>
        <v>153.13380523600711</v>
      </c>
      <c r="AG343" s="35">
        <f>AC343/'Presenti equivalenti serviti'!AC343/0.365</f>
        <v>148.75913543449917</v>
      </c>
      <c r="AH343" s="32">
        <f>AVERAGE(I343:K343)/AVERAGE(Residenti!E343:G343)/0.365/AVERAGE('%serviti'!E343:G343)</f>
        <v>215.58521432171082</v>
      </c>
      <c r="AI343" s="32">
        <f>AVERAGE(N343:P343)/AVERAGE(Residenti!N343:P343)/0.365/AVERAGE('%serviti'!N343:P343)</f>
        <v>197.65571738786986</v>
      </c>
      <c r="AJ343" s="32">
        <f>AVERAGE(V343:X343)/AVERAGE(Residenti!V343:X343)/0.365/AVERAGE('%serviti'!V343:X343)</f>
        <v>158.5743217158585</v>
      </c>
      <c r="AK343" s="35">
        <f>AVERAGE(AC343)/AVERAGE(Residenti!AC343)/0.365/AVERAGE('%serviti'!AC343)</f>
        <v>154.3593173735857</v>
      </c>
    </row>
    <row r="344" spans="1:37" x14ac:dyDescent="0.2">
      <c r="A344" s="2"/>
      <c r="B344" s="2"/>
      <c r="C344" s="2">
        <v>99010</v>
      </c>
      <c r="D344" s="3" t="s">
        <v>349</v>
      </c>
      <c r="E344" s="14">
        <v>167.50790772566012</v>
      </c>
      <c r="F344" s="14">
        <v>173.85846972372383</v>
      </c>
      <c r="G344" s="14">
        <v>180.20903172178939</v>
      </c>
      <c r="H344" s="14">
        <v>267.04399999999998</v>
      </c>
      <c r="I344" s="14">
        <v>169.678</v>
      </c>
      <c r="J344" s="14">
        <v>216.392</v>
      </c>
      <c r="K344" s="14">
        <v>184.36632299999999</v>
      </c>
      <c r="L344" s="14">
        <v>191.98061130752592</v>
      </c>
      <c r="M344" s="14">
        <v>189.79735235270337</v>
      </c>
      <c r="N344" s="14">
        <v>201.81754987293903</v>
      </c>
      <c r="O344" s="14">
        <v>216.90894272455387</v>
      </c>
      <c r="P344" s="14">
        <v>196.38454383830677</v>
      </c>
      <c r="Q344" s="14">
        <v>196.49831677192981</v>
      </c>
      <c r="R344" s="14">
        <v>230.17665875331559</v>
      </c>
      <c r="S344" s="14">
        <v>197.33799999999999</v>
      </c>
      <c r="T344" s="14">
        <v>196.613</v>
      </c>
      <c r="U344" s="14">
        <v>185.03073089919414</v>
      </c>
      <c r="V344" s="14">
        <v>184.630163915395</v>
      </c>
      <c r="W344" s="14">
        <v>193.11979679579582</v>
      </c>
      <c r="X344" s="14">
        <v>188.56107980257948</v>
      </c>
      <c r="Y344" s="15">
        <v>185.6664035</v>
      </c>
      <c r="Z344" s="15">
        <v>184.86971139481469</v>
      </c>
      <c r="AA344" s="15">
        <v>184.81248010736789</v>
      </c>
      <c r="AB344" s="15">
        <v>185.81309486018358</v>
      </c>
      <c r="AC344" s="15">
        <v>190.93071720136285</v>
      </c>
      <c r="AD344" s="32">
        <f>AVERAGE(E344:G344)/AVERAGE('Presenti equivalenti serviti'!E344:G344)/0.365</f>
        <v>229.23809651250613</v>
      </c>
      <c r="AE344" s="32">
        <f>AVERAGE(N344:P344)/AVERAGE('Presenti equivalenti serviti'!N344:P344)/0.365</f>
        <v>174.4340006179275</v>
      </c>
      <c r="AF344" s="32">
        <f>AVERAGE(V344:X344)/AVERAGE('Presenti equivalenti serviti'!V344:X344)/0.365</f>
        <v>153.61464658033418</v>
      </c>
      <c r="AG344" s="35">
        <f>AC344/'Presenti equivalenti serviti'!AC344/0.365</f>
        <v>145.57383332748631</v>
      </c>
      <c r="AH344" s="32">
        <f>AVERAGE(I344:K344)/AVERAGE(Residenti!E344:G344)/0.365/AVERAGE('%serviti'!E344:G344)</f>
        <v>251.37639233722598</v>
      </c>
      <c r="AI344" s="32">
        <f>AVERAGE(N344:P344)/AVERAGE(Residenti!N344:P344)/0.365/AVERAGE('%serviti'!N344:P344)</f>
        <v>174.94758846303736</v>
      </c>
      <c r="AJ344" s="32">
        <f>AVERAGE(V344:X344)/AVERAGE(Residenti!V344:X344)/0.365/AVERAGE('%serviti'!V344:X344)</f>
        <v>153.86607708779283</v>
      </c>
      <c r="AK344" s="35">
        <f>AVERAGE(AC344)/AVERAGE(Residenti!AC344)/0.365/AVERAGE('%serviti'!AC344)</f>
        <v>145.90919486995779</v>
      </c>
    </row>
    <row r="345" spans="1:37" x14ac:dyDescent="0.2">
      <c r="A345" s="2" t="s">
        <v>339</v>
      </c>
      <c r="B345" s="2" t="str">
        <f>LEFT(C345,2)</f>
        <v>99</v>
      </c>
      <c r="C345" s="2">
        <v>99011</v>
      </c>
      <c r="D345" s="2" t="s">
        <v>350</v>
      </c>
      <c r="E345" s="14">
        <v>408.877806331221</v>
      </c>
      <c r="F345" s="14">
        <v>420.8771243465431</v>
      </c>
      <c r="G345" s="14">
        <v>432.8764423618652</v>
      </c>
      <c r="H345" s="14">
        <v>441.76</v>
      </c>
      <c r="I345" s="14">
        <v>488.10599999999999</v>
      </c>
      <c r="J345" s="14">
        <v>510.77100000000002</v>
      </c>
      <c r="K345" s="14">
        <v>450.87869045203644</v>
      </c>
      <c r="L345" s="14">
        <v>469.7347799030037</v>
      </c>
      <c r="M345" s="14">
        <v>501.58382300478462</v>
      </c>
      <c r="N345" s="14">
        <v>488.09915372527405</v>
      </c>
      <c r="O345" s="14">
        <v>478.98256603153806</v>
      </c>
      <c r="P345" s="14">
        <v>485.93610185006224</v>
      </c>
      <c r="Q345" s="14">
        <v>492.20654903942511</v>
      </c>
      <c r="R345" s="14">
        <v>475.16680944911172</v>
      </c>
      <c r="S345" s="14">
        <v>432.44400000000002</v>
      </c>
      <c r="T345" s="14">
        <v>452.536</v>
      </c>
      <c r="U345" s="14">
        <v>442.9213274638318</v>
      </c>
      <c r="V345" s="14">
        <v>431.50886020371252</v>
      </c>
      <c r="W345" s="14">
        <v>453.37023102686095</v>
      </c>
      <c r="X345" s="14">
        <v>426.02089293247946</v>
      </c>
      <c r="Y345" s="15">
        <v>432.53639801392205</v>
      </c>
      <c r="Z345" s="15">
        <v>439.83725626824611</v>
      </c>
      <c r="AA345" s="15">
        <v>441.36577535356372</v>
      </c>
      <c r="AB345" s="15">
        <v>445.47143819625529</v>
      </c>
      <c r="AC345" s="15">
        <v>449.74485714322878</v>
      </c>
      <c r="AD345" s="32">
        <f>AVERAGE(E345:G345)/AVERAGE('Presenti equivalenti serviti'!E345:G345)/0.365</f>
        <v>198.35783627090225</v>
      </c>
      <c r="AE345" s="32">
        <f>AVERAGE(N345:P345)/AVERAGE('Presenti equivalenti serviti'!N345:P345)/0.365</f>
        <v>195.13441793094398</v>
      </c>
      <c r="AF345" s="32">
        <f>AVERAGE(V345:X345)/AVERAGE('Presenti equivalenti serviti'!V345:X345)/0.365</f>
        <v>170.96007790783469</v>
      </c>
      <c r="AG345" s="35">
        <f>AC345/'Presenti equivalenti serviti'!AC345/0.365</f>
        <v>160.94789445297164</v>
      </c>
      <c r="AH345" s="32">
        <f>AVERAGE(I345:K345)/AVERAGE(Residenti!E345:G345)/0.365/AVERAGE('%serviti'!E345:G345)</f>
        <v>228.10871469013404</v>
      </c>
      <c r="AI345" s="32">
        <f>AVERAGE(N345:P345)/AVERAGE(Residenti!N345:P345)/0.365/AVERAGE('%serviti'!N345:P345)</f>
        <v>195.77617003372919</v>
      </c>
      <c r="AJ345" s="32">
        <f>AVERAGE(V345:X345)/AVERAGE(Residenti!V345:X345)/0.365/AVERAGE('%serviti'!V345:X345)</f>
        <v>171.82226636523859</v>
      </c>
      <c r="AK345" s="35">
        <f>AVERAGE(AC345)/AVERAGE(Residenti!AC345)/0.365/AVERAGE('%serviti'!AC345)</f>
        <v>162.49318000466701</v>
      </c>
    </row>
    <row r="346" spans="1:37" x14ac:dyDescent="0.2">
      <c r="A346" s="2"/>
      <c r="B346" s="2"/>
      <c r="C346" s="2">
        <v>99012</v>
      </c>
      <c r="D346" s="3" t="s">
        <v>351</v>
      </c>
      <c r="E346" s="14">
        <v>175.90971149930917</v>
      </c>
      <c r="F346" s="14">
        <v>180.25938156220874</v>
      </c>
      <c r="G346" s="14">
        <v>184.60905162510835</v>
      </c>
      <c r="H346" s="14">
        <v>206.81399999999999</v>
      </c>
      <c r="I346" s="14">
        <v>193.70400000000001</v>
      </c>
      <c r="J346" s="14">
        <v>213.81100000000001</v>
      </c>
      <c r="K346" s="14">
        <v>189.57424900000001</v>
      </c>
      <c r="L346" s="14">
        <v>195.94710150544827</v>
      </c>
      <c r="M346" s="14">
        <v>229.62242385460814</v>
      </c>
      <c r="N346" s="14">
        <v>226.33545455068924</v>
      </c>
      <c r="O346" s="14">
        <v>222.4483434578309</v>
      </c>
      <c r="P346" s="14">
        <v>218.89930840104634</v>
      </c>
      <c r="Q346" s="14">
        <v>253.82031411339901</v>
      </c>
      <c r="R346" s="14">
        <v>226.89144403835473</v>
      </c>
      <c r="S346" s="14">
        <v>213.101</v>
      </c>
      <c r="T346" s="14">
        <v>208.31784999999999</v>
      </c>
      <c r="U346" s="14">
        <v>215.18360480954865</v>
      </c>
      <c r="V346" s="14">
        <v>209.45480928246698</v>
      </c>
      <c r="W346" s="14">
        <v>219.57624418145875</v>
      </c>
      <c r="X346" s="14">
        <v>205.84582793076737</v>
      </c>
      <c r="Y346" s="15">
        <v>209.98984239999999</v>
      </c>
      <c r="Z346" s="15">
        <v>209.25024025224022</v>
      </c>
      <c r="AA346" s="15">
        <v>209.4302684432767</v>
      </c>
      <c r="AB346" s="15">
        <v>210.94075429977931</v>
      </c>
      <c r="AC346" s="15">
        <v>215.42267040588476</v>
      </c>
      <c r="AD346" s="32">
        <f>AVERAGE(E346:G346)/AVERAGE('Presenti equivalenti serviti'!E346:G346)/0.365</f>
        <v>189.6442502771269</v>
      </c>
      <c r="AE346" s="32">
        <f>AVERAGE(N346:P346)/AVERAGE('Presenti equivalenti serviti'!N346:P346)/0.365</f>
        <v>187.92970925790578</v>
      </c>
      <c r="AF346" s="32">
        <f>AVERAGE(V346:X346)/AVERAGE('Presenti equivalenti serviti'!V346:X346)/0.365</f>
        <v>164.76249196737962</v>
      </c>
      <c r="AG346" s="35">
        <f>AC346/'Presenti equivalenti serviti'!AC346/0.365</f>
        <v>156.02431510707098</v>
      </c>
      <c r="AH346" s="32">
        <f>AVERAGE(I346:K346)/AVERAGE(Residenti!E346:G346)/0.365/AVERAGE('%serviti'!E346:G346)</f>
        <v>210.46973706728457</v>
      </c>
      <c r="AI346" s="32">
        <f>AVERAGE(N346:P346)/AVERAGE(Residenti!N346:P346)/0.365/AVERAGE('%serviti'!N346:P346)</f>
        <v>189.40064853972683</v>
      </c>
      <c r="AJ346" s="32">
        <f>AVERAGE(V346:X346)/AVERAGE(Residenti!V346:X346)/0.365/AVERAGE('%serviti'!V346:X346)</f>
        <v>166.24927914809993</v>
      </c>
      <c r="AK346" s="35">
        <f>AVERAGE(AC346)/AVERAGE(Residenti!AC346)/0.365/AVERAGE('%serviti'!AC346)</f>
        <v>157.70543867615487</v>
      </c>
    </row>
    <row r="347" spans="1:37" x14ac:dyDescent="0.2">
      <c r="A347" s="2" t="s">
        <v>339</v>
      </c>
      <c r="B347" s="2" t="str">
        <f t="shared" ref="B347:B352" si="19">LEFT(C347,2)</f>
        <v>99</v>
      </c>
      <c r="C347" s="2">
        <v>99013</v>
      </c>
      <c r="D347" s="2" t="s">
        <v>352</v>
      </c>
      <c r="E347" s="14">
        <v>4412.3459881910831</v>
      </c>
      <c r="F347" s="14">
        <v>4456.7085457835947</v>
      </c>
      <c r="G347" s="14">
        <v>4501.0711033761199</v>
      </c>
      <c r="H347" s="14">
        <v>4605.8140000000003</v>
      </c>
      <c r="I347" s="14">
        <v>4929.8665544566247</v>
      </c>
      <c r="J347" s="14">
        <v>4354.8036099999999</v>
      </c>
      <c r="K347" s="14">
        <v>4743.3667470391047</v>
      </c>
      <c r="L347" s="14">
        <v>4632.9263998712149</v>
      </c>
      <c r="M347" s="14">
        <v>4591.3780566876394</v>
      </c>
      <c r="N347" s="14">
        <v>4656.0620593096</v>
      </c>
      <c r="O347" s="14">
        <v>4422.5598984024791</v>
      </c>
      <c r="P347" s="14">
        <v>4430.6127032417216</v>
      </c>
      <c r="Q347" s="14">
        <v>4446.1711479364158</v>
      </c>
      <c r="R347" s="14">
        <v>4491.8414178717621</v>
      </c>
      <c r="S347" s="14">
        <v>4169.4960000000001</v>
      </c>
      <c r="T347" s="14">
        <v>4092.53</v>
      </c>
      <c r="U347" s="14">
        <v>4152.5404319735308</v>
      </c>
      <c r="V347" s="14">
        <v>4185.1964518665618</v>
      </c>
      <c r="W347" s="14">
        <v>4218.2099236520671</v>
      </c>
      <c r="X347" s="14">
        <v>4034.8547263905807</v>
      </c>
      <c r="Y347" s="15">
        <v>4032.9059246319571</v>
      </c>
      <c r="Z347" s="15">
        <v>4057.0372267786279</v>
      </c>
      <c r="AA347" s="15">
        <v>4033.8279644773456</v>
      </c>
      <c r="AB347" s="15">
        <v>4032.8225995374614</v>
      </c>
      <c r="AC347" s="15">
        <v>4049.080068588627</v>
      </c>
      <c r="AD347" s="32">
        <f>AVERAGE(E347:G347)/AVERAGE('Presenti equivalenti serviti'!E347:G347)/0.365</f>
        <v>264.52240081105975</v>
      </c>
      <c r="AE347" s="32">
        <f>AVERAGE(N347:P347)/AVERAGE('Presenti equivalenti serviti'!N347:P347)/0.365</f>
        <v>257.73925209736478</v>
      </c>
      <c r="AF347" s="32">
        <f>AVERAGE(V347:X347)/AVERAGE('Presenti equivalenti serviti'!V347:X347)/0.365</f>
        <v>234.33949561362633</v>
      </c>
      <c r="AG347" s="35">
        <f>AC347/'Presenti equivalenti serviti'!AC347/0.365</f>
        <v>220.83375389469745</v>
      </c>
      <c r="AH347" s="32">
        <f>AVERAGE(I347:K347)/AVERAGE(Residenti!E347:G347)/0.365/AVERAGE('%serviti'!E347:G347)</f>
        <v>377.45735056449263</v>
      </c>
      <c r="AI347" s="32">
        <f>AVERAGE(N347:P347)/AVERAGE(Residenti!N347:P347)/0.365/AVERAGE('%serviti'!N347:P347)</f>
        <v>349.33745404281325</v>
      </c>
      <c r="AJ347" s="32">
        <f>AVERAGE(V347:X347)/AVERAGE(Residenti!V347:X347)/0.365/AVERAGE('%serviti'!V347:X347)</f>
        <v>322.34479944058671</v>
      </c>
      <c r="AK347" s="35">
        <f>AVERAGE(AC347)/AVERAGE(Residenti!AC347)/0.365/AVERAGE('%serviti'!AC347)</f>
        <v>313.23468365672221</v>
      </c>
    </row>
    <row r="348" spans="1:37" x14ac:dyDescent="0.2">
      <c r="A348" s="2" t="s">
        <v>339</v>
      </c>
      <c r="B348" s="2" t="str">
        <f t="shared" si="19"/>
        <v>99</v>
      </c>
      <c r="C348" s="2">
        <v>99014</v>
      </c>
      <c r="D348" s="2" t="s">
        <v>353</v>
      </c>
      <c r="E348" s="14">
        <v>15236.821893105403</v>
      </c>
      <c r="F348" s="14">
        <v>15264.103268904963</v>
      </c>
      <c r="G348" s="14">
        <v>15291.384644704529</v>
      </c>
      <c r="H348" s="14">
        <v>15941.833000000001</v>
      </c>
      <c r="I348" s="14">
        <v>15196.936</v>
      </c>
      <c r="J348" s="14">
        <v>15917.972400000001</v>
      </c>
      <c r="K348" s="14">
        <v>14941.713301505892</v>
      </c>
      <c r="L348" s="14">
        <v>15202.22967631601</v>
      </c>
      <c r="M348" s="14">
        <v>14975.812022741729</v>
      </c>
      <c r="N348" s="14">
        <v>15026.766361738748</v>
      </c>
      <c r="O348" s="14">
        <v>15033.123203320229</v>
      </c>
      <c r="P348" s="14">
        <v>14150.797272046224</v>
      </c>
      <c r="Q348" s="14">
        <v>14498.376810008718</v>
      </c>
      <c r="R348" s="14">
        <v>14463.297475588734</v>
      </c>
      <c r="S348" s="14">
        <v>13629.653</v>
      </c>
      <c r="T348" s="14">
        <v>13272.383</v>
      </c>
      <c r="U348" s="14">
        <v>13384.021189681009</v>
      </c>
      <c r="V348" s="14">
        <v>13387.767955763868</v>
      </c>
      <c r="W348" s="14">
        <v>13495.607333882232</v>
      </c>
      <c r="X348" s="14">
        <v>13380.821391442938</v>
      </c>
      <c r="Y348" s="15">
        <v>12895.056180498026</v>
      </c>
      <c r="Z348" s="15">
        <v>13158.040377588844</v>
      </c>
      <c r="AA348" s="15">
        <v>13197.317524695074</v>
      </c>
      <c r="AB348" s="15">
        <v>13329.564440222301</v>
      </c>
      <c r="AC348" s="15">
        <v>13514.203822301113</v>
      </c>
      <c r="AD348" s="32">
        <f>AVERAGE(E348:G348)/AVERAGE('Presenti equivalenti serviti'!E348:G348)/0.365</f>
        <v>267.02984735902987</v>
      </c>
      <c r="AE348" s="32">
        <f>AVERAGE(N348:P348)/AVERAGE('Presenti equivalenti serviti'!N348:P348)/0.365</f>
        <v>240.16184396125314</v>
      </c>
      <c r="AF348" s="32">
        <f>AVERAGE(V348:X348)/AVERAGE('Presenti equivalenti serviti'!V348:X348)/0.365</f>
        <v>208.36319748743645</v>
      </c>
      <c r="AG348" s="35">
        <f>AC348/'Presenti equivalenti serviti'!AC348/0.365</f>
        <v>191.28301337666488</v>
      </c>
      <c r="AH348" s="32">
        <f>AVERAGE(I348:K348)/AVERAGE(Residenti!E348:G348)/0.365/AVERAGE('%serviti'!E348:G348)</f>
        <v>322.92493912878479</v>
      </c>
      <c r="AI348" s="32">
        <f>AVERAGE(N348:P348)/AVERAGE(Residenti!N348:P348)/0.365/AVERAGE('%serviti'!N348:P348)</f>
        <v>288.03824463947757</v>
      </c>
      <c r="AJ348" s="32">
        <f>AVERAGE(V348:X348)/AVERAGE(Residenti!V348:X348)/0.365/AVERAGE('%serviti'!V348:X348)</f>
        <v>247.39923818188828</v>
      </c>
      <c r="AK348" s="35">
        <f>AVERAGE(AC348)/AVERAGE(Residenti!AC348)/0.365/AVERAGE('%serviti'!AC348)</f>
        <v>223.86623952442815</v>
      </c>
    </row>
    <row r="349" spans="1:37" x14ac:dyDescent="0.2">
      <c r="A349" s="2" t="s">
        <v>339</v>
      </c>
      <c r="B349" s="2" t="str">
        <f t="shared" si="19"/>
        <v>99</v>
      </c>
      <c r="C349" s="2">
        <v>99015</v>
      </c>
      <c r="D349" s="2" t="s">
        <v>354</v>
      </c>
      <c r="E349" s="14">
        <v>120.37361493676156</v>
      </c>
      <c r="F349" s="14">
        <v>126.06785537287779</v>
      </c>
      <c r="G349" s="14">
        <v>131.76209580899402</v>
      </c>
      <c r="H349" s="14">
        <v>131.12100000000001</v>
      </c>
      <c r="I349" s="14">
        <v>143.94999999999999</v>
      </c>
      <c r="J349" s="14">
        <v>164.95699999999999</v>
      </c>
      <c r="K349" s="14">
        <v>150.69276281755342</v>
      </c>
      <c r="L349" s="14">
        <v>154.18269726981899</v>
      </c>
      <c r="M349" s="14">
        <v>164.75352600891983</v>
      </c>
      <c r="N349" s="14">
        <v>174.07525317855587</v>
      </c>
      <c r="O349" s="14">
        <v>181.3475902157162</v>
      </c>
      <c r="P349" s="14">
        <v>179.68938407349228</v>
      </c>
      <c r="Q349" s="14">
        <v>191.69615949210899</v>
      </c>
      <c r="R349" s="14">
        <v>190.85702074208788</v>
      </c>
      <c r="S349" s="14">
        <v>176.94</v>
      </c>
      <c r="T349" s="14">
        <v>171.251</v>
      </c>
      <c r="U349" s="14">
        <v>178.19755205008533</v>
      </c>
      <c r="V349" s="14">
        <v>168.75249001005267</v>
      </c>
      <c r="W349" s="14">
        <v>180.30620690395762</v>
      </c>
      <c r="X349" s="14">
        <v>169.29399823371014</v>
      </c>
      <c r="Y349" s="15">
        <v>167.218425</v>
      </c>
      <c r="Z349" s="15">
        <v>172.60479958862484</v>
      </c>
      <c r="AA349" s="15">
        <v>173.1490065992204</v>
      </c>
      <c r="AB349" s="15">
        <v>174.36340369696467</v>
      </c>
      <c r="AC349" s="15">
        <v>174.63702217277427</v>
      </c>
      <c r="AD349" s="32">
        <f>AVERAGE(E349:G349)/AVERAGE('Presenti equivalenti serviti'!E349:G349)/0.365</f>
        <v>151.00378281903144</v>
      </c>
      <c r="AE349" s="32">
        <f>AVERAGE(N349:P349)/AVERAGE('Presenti equivalenti serviti'!N349:P349)/0.365</f>
        <v>170.44971987331439</v>
      </c>
      <c r="AF349" s="32">
        <f>AVERAGE(V349:X349)/AVERAGE('Presenti equivalenti serviti'!V349:X349)/0.365</f>
        <v>158.21237165737105</v>
      </c>
      <c r="AG349" s="35">
        <f>AC349/'Presenti equivalenti serviti'!AC349/0.365</f>
        <v>152.38059638538692</v>
      </c>
      <c r="AH349" s="32">
        <f>AVERAGE(I349:K349)/AVERAGE(Residenti!E349:G349)/0.365/AVERAGE('%serviti'!E349:G349)</f>
        <v>186.79780490379241</v>
      </c>
      <c r="AI349" s="32">
        <f>AVERAGE(N349:P349)/AVERAGE(Residenti!N349:P349)/0.365/AVERAGE('%serviti'!N349:P349)</f>
        <v>174.0057186070801</v>
      </c>
      <c r="AJ349" s="32">
        <f>AVERAGE(V349:X349)/AVERAGE(Residenti!V349:X349)/0.365/AVERAGE('%serviti'!V349:X349)</f>
        <v>161.41451546313607</v>
      </c>
      <c r="AK349" s="35">
        <f>AVERAGE(AC349)/AVERAGE(Residenti!AC349)/0.365/AVERAGE('%serviti'!AC349)</f>
        <v>155.76543659569978</v>
      </c>
    </row>
    <row r="350" spans="1:37" x14ac:dyDescent="0.2">
      <c r="A350" s="2" t="s">
        <v>339</v>
      </c>
      <c r="B350" s="2" t="str">
        <f t="shared" si="19"/>
        <v>99</v>
      </c>
      <c r="C350" s="2">
        <v>99016</v>
      </c>
      <c r="D350" s="2" t="s">
        <v>355</v>
      </c>
      <c r="E350" s="14">
        <v>222.5576736970246</v>
      </c>
      <c r="F350" s="14">
        <v>239.12616555495188</v>
      </c>
      <c r="G350" s="14">
        <v>255.69465741287917</v>
      </c>
      <c r="H350" s="14">
        <v>231.94200000000001</v>
      </c>
      <c r="I350" s="14">
        <v>308.07299999999998</v>
      </c>
      <c r="J350" s="14">
        <v>347.89400000000001</v>
      </c>
      <c r="K350" s="14">
        <v>316.45486600000004</v>
      </c>
      <c r="L350" s="14">
        <v>319.62598077237499</v>
      </c>
      <c r="M350" s="14">
        <v>375.56242682602158</v>
      </c>
      <c r="N350" s="14">
        <v>386.42741456449096</v>
      </c>
      <c r="O350" s="14">
        <v>377.0667779608234</v>
      </c>
      <c r="P350" s="14">
        <v>382.85044362784487</v>
      </c>
      <c r="Q350" s="14">
        <v>385.98673480316648</v>
      </c>
      <c r="R350" s="14">
        <v>419.00941082990084</v>
      </c>
      <c r="S350" s="14">
        <v>425.24400000000003</v>
      </c>
      <c r="T350" s="14">
        <v>394.79700000000003</v>
      </c>
      <c r="U350" s="14">
        <v>405.62957854880796</v>
      </c>
      <c r="V350" s="14">
        <v>403.88389050572027</v>
      </c>
      <c r="W350" s="14">
        <v>398.31776217740469</v>
      </c>
      <c r="X350" s="14">
        <v>399.43842182284931</v>
      </c>
      <c r="Y350" s="15">
        <v>395.81682999999998</v>
      </c>
      <c r="Z350" s="15">
        <v>402.37412942973515</v>
      </c>
      <c r="AA350" s="15">
        <v>403.28955032346522</v>
      </c>
      <c r="AB350" s="15">
        <v>406.36028674739259</v>
      </c>
      <c r="AC350" s="15">
        <v>407.30847693162912</v>
      </c>
      <c r="AD350" s="32">
        <f>AVERAGE(E350:G350)/AVERAGE('Presenti equivalenti serviti'!E350:G350)/0.365</f>
        <v>214.42570284939569</v>
      </c>
      <c r="AE350" s="32">
        <f>AVERAGE(N350:P350)/AVERAGE('Presenti equivalenti serviti'!N350:P350)/0.365</f>
        <v>213.2594750605588</v>
      </c>
      <c r="AF350" s="32">
        <f>AVERAGE(V350:X350)/AVERAGE('Presenti equivalenti serviti'!V350:X350)/0.365</f>
        <v>198.99920229754861</v>
      </c>
      <c r="AG350" s="35">
        <f>AC350/'Presenti equivalenti serviti'!AC350/0.365</f>
        <v>187.1439677255895</v>
      </c>
      <c r="AH350" s="32">
        <f>AVERAGE(I350:K350)/AVERAGE(Residenti!E350:G350)/0.365/AVERAGE('%serviti'!E350:G350)</f>
        <v>291.28807412304246</v>
      </c>
      <c r="AI350" s="32">
        <f>AVERAGE(N350:P350)/AVERAGE(Residenti!N350:P350)/0.365/AVERAGE('%serviti'!N350:P350)</f>
        <v>214.19976283262082</v>
      </c>
      <c r="AJ350" s="32">
        <f>AVERAGE(V350:X350)/AVERAGE(Residenti!V350:X350)/0.365/AVERAGE('%serviti'!V350:X350)</f>
        <v>200.7385440754021</v>
      </c>
      <c r="AK350" s="35">
        <f>AVERAGE(AC350)/AVERAGE(Residenti!AC350)/0.365/AVERAGE('%serviti'!AC350)</f>
        <v>190.7480137348802</v>
      </c>
    </row>
    <row r="351" spans="1:37" x14ac:dyDescent="0.2">
      <c r="A351" s="2" t="s">
        <v>339</v>
      </c>
      <c r="B351" s="2" t="str">
        <f t="shared" si="19"/>
        <v>99</v>
      </c>
      <c r="C351" s="2">
        <v>99017</v>
      </c>
      <c r="D351" s="2" t="s">
        <v>356</v>
      </c>
      <c r="E351" s="14">
        <v>539.06872432589535</v>
      </c>
      <c r="F351" s="14">
        <v>569.75068811974677</v>
      </c>
      <c r="G351" s="14">
        <v>600.43265191359069</v>
      </c>
      <c r="H351" s="14">
        <v>623.26800000000003</v>
      </c>
      <c r="I351" s="14">
        <v>667.46078443861802</v>
      </c>
      <c r="J351" s="14">
        <v>542.81283999999994</v>
      </c>
      <c r="K351" s="14">
        <v>687.97984595380831</v>
      </c>
      <c r="L351" s="14">
        <v>897.25800661535538</v>
      </c>
      <c r="M351" s="14">
        <v>640.73224387810728</v>
      </c>
      <c r="N351" s="14">
        <v>706.24731318251361</v>
      </c>
      <c r="O351" s="14">
        <v>693.30408470258135</v>
      </c>
      <c r="P351" s="14">
        <v>641.77858921464576</v>
      </c>
      <c r="Q351" s="14">
        <v>752.52100640850051</v>
      </c>
      <c r="R351" s="14">
        <v>684.39744608992305</v>
      </c>
      <c r="S351" s="14">
        <v>659.428</v>
      </c>
      <c r="T351" s="14">
        <v>658.42499999999995</v>
      </c>
      <c r="U351" s="14">
        <v>667.26936438903613</v>
      </c>
      <c r="V351" s="14">
        <v>631.73185014086937</v>
      </c>
      <c r="W351" s="14">
        <v>664.46997673000271</v>
      </c>
      <c r="X351" s="14">
        <v>646.10662841299802</v>
      </c>
      <c r="Y351" s="15">
        <v>657.83957299999997</v>
      </c>
      <c r="Z351" s="15">
        <v>655.13604380454183</v>
      </c>
      <c r="AA351" s="15">
        <v>660.32799824005247</v>
      </c>
      <c r="AB351" s="15">
        <v>668.93159330396452</v>
      </c>
      <c r="AC351" s="15">
        <v>679.20030448831426</v>
      </c>
      <c r="AD351" s="32">
        <f>AVERAGE(E351:G351)/AVERAGE('Presenti equivalenti serviti'!E351:G351)/0.365</f>
        <v>206.29347939003787</v>
      </c>
      <c r="AE351" s="32">
        <f>AVERAGE(N351:P351)/AVERAGE('Presenti equivalenti serviti'!N351:P351)/0.365</f>
        <v>210.37518266055378</v>
      </c>
      <c r="AF351" s="32">
        <f>AVERAGE(V351:X351)/AVERAGE('Presenti equivalenti serviti'!V351:X351)/0.365</f>
        <v>188.75957772065394</v>
      </c>
      <c r="AG351" s="35">
        <f>AC351/'Presenti equivalenti serviti'!AC351/0.365</f>
        <v>181.11340076638837</v>
      </c>
      <c r="AH351" s="32">
        <f>AVERAGE(I351:K351)/AVERAGE(Residenti!E351:G351)/0.365/AVERAGE('%serviti'!E351:G351)</f>
        <v>229.60246746879369</v>
      </c>
      <c r="AI351" s="32">
        <f>AVERAGE(N351:P351)/AVERAGE(Residenti!N351:P351)/0.365/AVERAGE('%serviti'!N351:P351)</f>
        <v>212.34496557951272</v>
      </c>
      <c r="AJ351" s="32">
        <f>AVERAGE(V351:X351)/AVERAGE(Residenti!V351:X351)/0.365/AVERAGE('%serviti'!V351:X351)</f>
        <v>191.31864076135346</v>
      </c>
      <c r="AK351" s="35">
        <f>AVERAGE(AC351)/AVERAGE(Residenti!AC351)/0.365/AVERAGE('%serviti'!AC351)</f>
        <v>185.71172289795487</v>
      </c>
    </row>
    <row r="352" spans="1:37" x14ac:dyDescent="0.2">
      <c r="A352" s="2" t="s">
        <v>339</v>
      </c>
      <c r="B352" s="2" t="str">
        <f t="shared" si="19"/>
        <v>99</v>
      </c>
      <c r="C352" s="2">
        <v>99018</v>
      </c>
      <c r="D352" s="2" t="s">
        <v>357</v>
      </c>
      <c r="E352" s="14">
        <v>1128.2137907263414</v>
      </c>
      <c r="F352" s="14">
        <v>1154.3503578399568</v>
      </c>
      <c r="G352" s="14">
        <v>1180.48692495358</v>
      </c>
      <c r="H352" s="14">
        <v>1177.9939999999999</v>
      </c>
      <c r="I352" s="14">
        <v>1211.3589999999999</v>
      </c>
      <c r="J352" s="14">
        <v>1266.587</v>
      </c>
      <c r="K352" s="14">
        <v>1320.991380707477</v>
      </c>
      <c r="L352" s="14">
        <v>1301.6289743774767</v>
      </c>
      <c r="M352" s="14">
        <v>1341.5507161570019</v>
      </c>
      <c r="N352" s="14">
        <v>1318.0837441581366</v>
      </c>
      <c r="O352" s="14">
        <v>1345.5048518564863</v>
      </c>
      <c r="P352" s="14">
        <v>1323.7420235774839</v>
      </c>
      <c r="Q352" s="14">
        <v>1414.2770430898709</v>
      </c>
      <c r="R352" s="14">
        <v>1405.5527958186944</v>
      </c>
      <c r="S352" s="14">
        <v>1286.1020000000001</v>
      </c>
      <c r="T352" s="14">
        <v>1294.412</v>
      </c>
      <c r="U352" s="14">
        <v>1349.9216030876055</v>
      </c>
      <c r="V352" s="14">
        <v>1350.629446202611</v>
      </c>
      <c r="W352" s="14">
        <v>1367.6233353429693</v>
      </c>
      <c r="X352" s="14">
        <v>1304.7433322491179</v>
      </c>
      <c r="Y352" s="15">
        <v>1294.0691810000003</v>
      </c>
      <c r="Z352" s="15">
        <v>1326.242693335116</v>
      </c>
      <c r="AA352" s="15">
        <v>1344.5841089673925</v>
      </c>
      <c r="AB352" s="15">
        <v>1366.2190893373427</v>
      </c>
      <c r="AC352" s="15">
        <v>1388.8764957551182</v>
      </c>
      <c r="AD352" s="32">
        <f>AVERAGE(E352:G352)/AVERAGE('Presenti equivalenti serviti'!E352:G352)/0.365</f>
        <v>168.84859745204156</v>
      </c>
      <c r="AE352" s="32">
        <f>AVERAGE(N352:P352)/AVERAGE('Presenti equivalenti serviti'!N352:P352)/0.365</f>
        <v>172.93559622291812</v>
      </c>
      <c r="AF352" s="32">
        <f>AVERAGE(V352:X352)/AVERAGE('Presenti equivalenti serviti'!V352:X352)/0.365</f>
        <v>165.64930252133078</v>
      </c>
      <c r="AG352" s="35">
        <f>AC352/'Presenti equivalenti serviti'!AC352/0.365</f>
        <v>157.49245211515088</v>
      </c>
      <c r="AH352" s="32">
        <f>AVERAGE(I352:K352)/AVERAGE(Residenti!E352:G352)/0.365/AVERAGE('%serviti'!E352:G352)</f>
        <v>185.61350003767075</v>
      </c>
      <c r="AI352" s="32">
        <f>AVERAGE(N352:P352)/AVERAGE(Residenti!N352:P352)/0.365/AVERAGE('%serviti'!N352:P352)</f>
        <v>174.32154121178669</v>
      </c>
      <c r="AJ352" s="32">
        <f>AVERAGE(V352:X352)/AVERAGE(Residenti!V352:X352)/0.365/AVERAGE('%serviti'!V352:X352)</f>
        <v>167.35544989588746</v>
      </c>
      <c r="AK352" s="35">
        <f>AVERAGE(AC352)/AVERAGE(Residenti!AC352)/0.365/AVERAGE('%serviti'!AC352)</f>
        <v>159.82052214499012</v>
      </c>
    </row>
    <row r="353" spans="1:37" x14ac:dyDescent="0.2">
      <c r="A353" s="2"/>
      <c r="B353" s="2"/>
      <c r="C353" s="2">
        <v>99019</v>
      </c>
      <c r="D353" s="3" t="s">
        <v>358</v>
      </c>
      <c r="E353" s="14">
        <v>85.058165134273466</v>
      </c>
      <c r="F353" s="14">
        <v>90.214252478418871</v>
      </c>
      <c r="G353" s="14">
        <v>95.370339822566137</v>
      </c>
      <c r="H353" s="14">
        <v>84.084999999999994</v>
      </c>
      <c r="I353" s="14">
        <v>115.38800000000001</v>
      </c>
      <c r="J353" s="14">
        <v>126.892</v>
      </c>
      <c r="K353" s="14">
        <v>111.75376742960171</v>
      </c>
      <c r="L353" s="14">
        <v>114.97631963553879</v>
      </c>
      <c r="M353" s="14">
        <v>116.1042141692765</v>
      </c>
      <c r="N353" s="14">
        <v>120.65719225906939</v>
      </c>
      <c r="O353" s="14">
        <v>129.47960471317904</v>
      </c>
      <c r="P353" s="14">
        <v>108.5421642801268</v>
      </c>
      <c r="Q353" s="14">
        <v>124.67133836489677</v>
      </c>
      <c r="R353" s="14">
        <v>124.80798450921888</v>
      </c>
      <c r="S353" s="14">
        <v>116.102</v>
      </c>
      <c r="T353" s="14">
        <v>112.17115</v>
      </c>
      <c r="U353" s="14">
        <v>115.86809489744925</v>
      </c>
      <c r="V353" s="14">
        <v>112.78335884440529</v>
      </c>
      <c r="W353" s="14">
        <v>118.23336225155471</v>
      </c>
      <c r="X353" s="14">
        <v>110.84006119349011</v>
      </c>
      <c r="Y353" s="15">
        <v>113.07145359999998</v>
      </c>
      <c r="Z353" s="15">
        <v>112.07867077390407</v>
      </c>
      <c r="AA353" s="15">
        <v>111.32340303052347</v>
      </c>
      <c r="AB353" s="15">
        <v>111.41238918588526</v>
      </c>
      <c r="AC353" s="15">
        <v>113.0868721401563</v>
      </c>
      <c r="AD353" s="32">
        <f>AVERAGE(E353:G353)/AVERAGE('Presenti equivalenti serviti'!E353:G353)/0.365</f>
        <v>212.83629438951348</v>
      </c>
      <c r="AE353" s="32">
        <f>AVERAGE(N353:P353)/AVERAGE('Presenti equivalenti serviti'!N353:P353)/0.365</f>
        <v>213.83845867003527</v>
      </c>
      <c r="AF353" s="32">
        <f>AVERAGE(V353:X353)/AVERAGE('Presenti equivalenti serviti'!V353:X353)/0.365</f>
        <v>186.58038155143149</v>
      </c>
      <c r="AG353" s="35">
        <f>AC353/'Presenti equivalenti serviti'!AC353/0.365</f>
        <v>174.63671142396353</v>
      </c>
      <c r="AH353" s="32">
        <f>AVERAGE(I353:K353)/AVERAGE(Residenti!E353:G353)/0.365/AVERAGE('%serviti'!E353:G353)</f>
        <v>282.41164653614737</v>
      </c>
      <c r="AI353" s="32">
        <f>AVERAGE(N353:P353)/AVERAGE(Residenti!N353:P353)/0.365/AVERAGE('%serviti'!N353:P353)</f>
        <v>218.01193426122271</v>
      </c>
      <c r="AJ353" s="32">
        <f>AVERAGE(V353:X353)/AVERAGE(Residenti!V353:X353)/0.365/AVERAGE('%serviti'!V353:X353)</f>
        <v>190.18400336347932</v>
      </c>
      <c r="AK353" s="35">
        <f>AVERAGE(AC353)/AVERAGE(Residenti!AC353)/0.365/AVERAGE('%serviti'!AC353)</f>
        <v>178.31311613746939</v>
      </c>
    </row>
    <row r="354" spans="1:37" x14ac:dyDescent="0.2">
      <c r="A354" s="2" t="s">
        <v>339</v>
      </c>
      <c r="B354" s="2" t="str">
        <f t="shared" ref="B354:B363" si="20">LEFT(C354,2)</f>
        <v>99</v>
      </c>
      <c r="C354" s="2">
        <v>99020</v>
      </c>
      <c r="D354" s="2" t="s">
        <v>359</v>
      </c>
      <c r="E354" s="14">
        <v>575.65875858745721</v>
      </c>
      <c r="F354" s="14">
        <v>588.64640763060379</v>
      </c>
      <c r="G354" s="14">
        <v>601.63405667375025</v>
      </c>
      <c r="H354" s="14">
        <v>596.76499999999999</v>
      </c>
      <c r="I354" s="14">
        <v>651.33500000000004</v>
      </c>
      <c r="J354" s="14">
        <v>684.048</v>
      </c>
      <c r="K354" s="14">
        <v>644.30142395572977</v>
      </c>
      <c r="L354" s="14">
        <v>636.2067046045197</v>
      </c>
      <c r="M354" s="14">
        <v>702.77008118587707</v>
      </c>
      <c r="N354" s="14">
        <v>674.5635271374332</v>
      </c>
      <c r="O354" s="14">
        <v>688.85334929614112</v>
      </c>
      <c r="P354" s="14">
        <v>654.81057599212556</v>
      </c>
      <c r="Q354" s="14">
        <v>660.23311375806475</v>
      </c>
      <c r="R354" s="14">
        <v>650.588843576964</v>
      </c>
      <c r="S354" s="14">
        <v>623.00699999999995</v>
      </c>
      <c r="T354" s="14">
        <v>627.86300000000006</v>
      </c>
      <c r="U354" s="14">
        <v>630.84358136435662</v>
      </c>
      <c r="V354" s="14">
        <v>603.6722874176246</v>
      </c>
      <c r="W354" s="14">
        <v>630.70926313638154</v>
      </c>
      <c r="X354" s="14">
        <v>602.59480491879992</v>
      </c>
      <c r="Y354" s="15">
        <v>598.64721674187797</v>
      </c>
      <c r="Z354" s="15">
        <v>609.90846101534771</v>
      </c>
      <c r="AA354" s="15">
        <v>609.06418941681</v>
      </c>
      <c r="AB354" s="15">
        <v>611.1043601020383</v>
      </c>
      <c r="AC354" s="15">
        <v>614.3129010561122</v>
      </c>
      <c r="AD354" s="32">
        <f>AVERAGE(E354:G354)/AVERAGE('Presenti equivalenti serviti'!E354:G354)/0.365</f>
        <v>194.67618945104223</v>
      </c>
      <c r="AE354" s="32">
        <f>AVERAGE(N354:P354)/AVERAGE('Presenti equivalenti serviti'!N354:P354)/0.365</f>
        <v>186.69569184816214</v>
      </c>
      <c r="AF354" s="32">
        <f>AVERAGE(V354:X354)/AVERAGE('Presenti equivalenti serviti'!V354:X354)/0.365</f>
        <v>166.64672004373182</v>
      </c>
      <c r="AG354" s="35">
        <f>AC354/'Presenti equivalenti serviti'!AC354/0.365</f>
        <v>160.59489292443044</v>
      </c>
      <c r="AH354" s="32">
        <f>AVERAGE(I354:K354)/AVERAGE(Residenti!E354:G354)/0.365/AVERAGE('%serviti'!E354:G354)</f>
        <v>219.12660834918302</v>
      </c>
      <c r="AI354" s="32">
        <f>AVERAGE(N354:P354)/AVERAGE(Residenti!N354:P354)/0.365/AVERAGE('%serviti'!N354:P354)</f>
        <v>188.01480176477975</v>
      </c>
      <c r="AJ354" s="32">
        <f>AVERAGE(V354:X354)/AVERAGE(Residenti!V354:X354)/0.365/AVERAGE('%serviti'!V354:X354)</f>
        <v>168.41088463696082</v>
      </c>
      <c r="AK354" s="35">
        <f>AVERAGE(AC354)/AVERAGE(Residenti!AC354)/0.365/AVERAGE('%serviti'!AC354)</f>
        <v>163.56406403882735</v>
      </c>
    </row>
    <row r="355" spans="1:37" x14ac:dyDescent="0.2">
      <c r="A355" s="2" t="s">
        <v>339</v>
      </c>
      <c r="B355" s="2" t="str">
        <f t="shared" si="20"/>
        <v>99</v>
      </c>
      <c r="C355" s="2">
        <v>99021</v>
      </c>
      <c r="D355" s="2" t="s">
        <v>360</v>
      </c>
      <c r="E355" s="14">
        <v>29.5</v>
      </c>
      <c r="F355" s="14">
        <v>29.25</v>
      </c>
      <c r="G355" s="14">
        <v>29</v>
      </c>
      <c r="H355" s="14">
        <v>28.75</v>
      </c>
      <c r="I355" s="14">
        <v>28.5</v>
      </c>
      <c r="J355" s="14">
        <v>28.25</v>
      </c>
      <c r="K355" s="14">
        <v>28</v>
      </c>
      <c r="L355" s="14">
        <v>27.75</v>
      </c>
      <c r="M355" s="14">
        <v>27.5</v>
      </c>
      <c r="N355" s="14">
        <v>27.25</v>
      </c>
      <c r="O355" s="14">
        <v>27</v>
      </c>
      <c r="P355" s="14">
        <v>26.75</v>
      </c>
      <c r="Q355" s="14">
        <v>26.5</v>
      </c>
      <c r="R355" s="14">
        <v>26.32</v>
      </c>
      <c r="S355" s="14">
        <v>27.661000000000001</v>
      </c>
      <c r="T355" s="14">
        <v>22.974</v>
      </c>
      <c r="U355" s="14">
        <v>23.510116314253441</v>
      </c>
      <c r="V355" s="14">
        <v>26.267984141293599</v>
      </c>
      <c r="W355" s="14">
        <v>22.021005831441677</v>
      </c>
      <c r="X355" s="14">
        <v>20.743951999999997</v>
      </c>
      <c r="Y355" s="15">
        <v>20.182800000000004</v>
      </c>
      <c r="Z355" s="15">
        <v>20.800379970926897</v>
      </c>
      <c r="AA355" s="15">
        <v>19.185580842557638</v>
      </c>
      <c r="AB355" s="15">
        <v>17.584247323473932</v>
      </c>
      <c r="AC355" s="15">
        <v>15.590114238049598</v>
      </c>
      <c r="AD355" s="32">
        <f>AVERAGE(E355:G355)/AVERAGE('Presenti equivalenti serviti'!E355:G355)/0.365</f>
        <v>141.2607186444188</v>
      </c>
      <c r="AE355" s="32">
        <f>AVERAGE(N355:P355)/AVERAGE('Presenti equivalenti serviti'!N355:P355)/0.365</f>
        <v>138.5335868056346</v>
      </c>
      <c r="AF355" s="32">
        <f>AVERAGE(V355:X355)/AVERAGE('Presenti equivalenti serviti'!V355:X355)/0.365</f>
        <v>137.65306279195602</v>
      </c>
      <c r="AG355" s="35">
        <f>AC355/'Presenti equivalenti serviti'!AC355/0.365</f>
        <v>140.11829717448256</v>
      </c>
      <c r="AH355" s="32">
        <f>AVERAGE(I355:K355)/AVERAGE(Residenti!E355:G355)/0.365/AVERAGE('%serviti'!E355:G355)</f>
        <v>155.49294190543208</v>
      </c>
      <c r="AI355" s="32">
        <f>AVERAGE(N355:P355)/AVERAGE(Residenti!N355:P355)/0.365/AVERAGE('%serviti'!N355:P355)</f>
        <v>163.91578839845843</v>
      </c>
      <c r="AJ355" s="32">
        <f>AVERAGE(V355:X355)/AVERAGE(Residenti!V355:X355)/0.365/AVERAGE('%serviti'!V355:X355)</f>
        <v>164.25656681377438</v>
      </c>
      <c r="AK355" s="35">
        <f>AVERAGE(AC355)/AVERAGE(Residenti!AC355)/0.365/AVERAGE('%serviti'!AC355)</f>
        <v>194.90013609874472</v>
      </c>
    </row>
    <row r="356" spans="1:37" x14ac:dyDescent="0.2">
      <c r="A356" s="2" t="s">
        <v>3</v>
      </c>
      <c r="B356" s="2" t="str">
        <f t="shared" si="20"/>
        <v>99</v>
      </c>
      <c r="C356" s="2">
        <v>99022</v>
      </c>
      <c r="D356" s="2" t="s">
        <v>361</v>
      </c>
      <c r="E356" s="14">
        <v>63</v>
      </c>
      <c r="F356" s="14">
        <v>62.75</v>
      </c>
      <c r="G356" s="14">
        <v>62.5</v>
      </c>
      <c r="H356" s="14">
        <v>62.25</v>
      </c>
      <c r="I356" s="14">
        <v>62</v>
      </c>
      <c r="J356" s="14">
        <v>61.75</v>
      </c>
      <c r="K356" s="14">
        <v>61.5</v>
      </c>
      <c r="L356" s="14">
        <v>61.25</v>
      </c>
      <c r="M356" s="14">
        <v>61</v>
      </c>
      <c r="N356" s="14">
        <v>60.75</v>
      </c>
      <c r="O356" s="14">
        <v>60.5</v>
      </c>
      <c r="P356" s="14">
        <v>60.25</v>
      </c>
      <c r="Q356" s="14">
        <v>60</v>
      </c>
      <c r="R356" s="14">
        <v>56.4</v>
      </c>
      <c r="S356" s="14">
        <v>55</v>
      </c>
      <c r="T356" s="14">
        <v>55</v>
      </c>
      <c r="U356" s="14">
        <v>50</v>
      </c>
      <c r="V356" s="14">
        <v>48.872999999999998</v>
      </c>
      <c r="W356" s="14">
        <v>49.1</v>
      </c>
      <c r="X356" s="14">
        <v>49</v>
      </c>
      <c r="Y356" s="15">
        <v>48</v>
      </c>
      <c r="Z356" s="15">
        <v>47.251758989506669</v>
      </c>
      <c r="AA356" s="15">
        <v>45.660967678470456</v>
      </c>
      <c r="AB356" s="15">
        <v>44.446925315870317</v>
      </c>
      <c r="AC356" s="15">
        <v>43.420991968477651</v>
      </c>
      <c r="AD356" s="32">
        <f>AVERAGE(E356:G356)/AVERAGE('Presenti equivalenti serviti'!E356:G356)/0.365</f>
        <v>207.67178653280712</v>
      </c>
      <c r="AE356" s="32">
        <f>AVERAGE(N356:P356)/AVERAGE('Presenti equivalenti serviti'!N356:P356)/0.365</f>
        <v>190.53080188252375</v>
      </c>
      <c r="AF356" s="32">
        <f>AVERAGE(V356:X356)/AVERAGE('Presenti equivalenti serviti'!V356:X356)/0.365</f>
        <v>158.92352371019879</v>
      </c>
      <c r="AG356" s="35">
        <f>AC356/'Presenti equivalenti serviti'!AC356/0.365</f>
        <v>152.19497151470699</v>
      </c>
      <c r="AH356" s="32">
        <f>AVERAGE(I356:K356)/AVERAGE(Residenti!E356:G356)/0.365/AVERAGE('%serviti'!E356:G356)</f>
        <v>209.90985234901717</v>
      </c>
      <c r="AI356" s="32">
        <f>AVERAGE(N356:P356)/AVERAGE(Residenti!N356:P356)/0.365/AVERAGE('%serviti'!N356:P356)</f>
        <v>196.18348400385756</v>
      </c>
      <c r="AJ356" s="32">
        <f>AVERAGE(V356:X356)/AVERAGE(Residenti!V356:X356)/0.365/AVERAGE('%serviti'!V356:X356)</f>
        <v>164.55307514034754</v>
      </c>
      <c r="AK356" s="35">
        <f>AVERAGE(AC356)/AVERAGE(Residenti!AC356)/0.365/AVERAGE('%serviti'!AC356)</f>
        <v>158.7235955049066</v>
      </c>
    </row>
    <row r="357" spans="1:37" x14ac:dyDescent="0.2">
      <c r="A357" s="2" t="s">
        <v>339</v>
      </c>
      <c r="B357" s="2" t="str">
        <f t="shared" si="20"/>
        <v>99</v>
      </c>
      <c r="C357" s="2">
        <v>99023</v>
      </c>
      <c r="D357" s="2" t="s">
        <v>362</v>
      </c>
      <c r="E357" s="14">
        <v>535.92843945068489</v>
      </c>
      <c r="F357" s="14">
        <v>532.0545290567735</v>
      </c>
      <c r="G357" s="14">
        <v>528.18061866286121</v>
      </c>
      <c r="H357" s="14">
        <v>524.30670826894971</v>
      </c>
      <c r="I357" s="14">
        <v>482.83800000000002</v>
      </c>
      <c r="J357" s="14">
        <v>585.03200000000004</v>
      </c>
      <c r="K357" s="14">
        <v>489.22918900000008</v>
      </c>
      <c r="L357" s="14">
        <v>498.90364541339261</v>
      </c>
      <c r="M357" s="14">
        <v>507.22440086727522</v>
      </c>
      <c r="N357" s="14">
        <v>506.49542237926659</v>
      </c>
      <c r="O357" s="14">
        <v>470.9262039109895</v>
      </c>
      <c r="P357" s="14">
        <v>424.71439470782275</v>
      </c>
      <c r="Q357" s="14">
        <v>451.95958636299099</v>
      </c>
      <c r="R357" s="14">
        <v>494.44</v>
      </c>
      <c r="S357" s="14">
        <v>470.49799999999999</v>
      </c>
      <c r="T357" s="14">
        <v>452.22500000000002</v>
      </c>
      <c r="U357" s="14">
        <v>450.37769429408627</v>
      </c>
      <c r="V357" s="14">
        <v>442.73931716459089</v>
      </c>
      <c r="W357" s="14">
        <v>450.27995929833048</v>
      </c>
      <c r="X357" s="14">
        <v>434.4308600848459</v>
      </c>
      <c r="Y357" s="15">
        <v>428.10815600000006</v>
      </c>
      <c r="Z357" s="15">
        <v>432.96700765790462</v>
      </c>
      <c r="AA357" s="15">
        <v>425.63210822791507</v>
      </c>
      <c r="AB357" s="15">
        <v>419.20447002070654</v>
      </c>
      <c r="AC357" s="15">
        <v>415.50827767714537</v>
      </c>
      <c r="AD357" s="32">
        <f>AVERAGE(E357:G357)/AVERAGE('Presenti equivalenti serviti'!E357:G357)/0.365</f>
        <v>216.66837608251794</v>
      </c>
      <c r="AE357" s="32">
        <f>AVERAGE(N357:P357)/AVERAGE('Presenti equivalenti serviti'!N357:P357)/0.365</f>
        <v>172.97345422874704</v>
      </c>
      <c r="AF357" s="32">
        <f>AVERAGE(V357:X357)/AVERAGE('Presenti equivalenti serviti'!V357:X357)/0.365</f>
        <v>167.47835876207947</v>
      </c>
      <c r="AG357" s="35">
        <f>AC357/'Presenti equivalenti serviti'!AC357/0.365</f>
        <v>165.39708706758358</v>
      </c>
      <c r="AH357" s="32">
        <f>AVERAGE(I357:K357)/AVERAGE(Residenti!E357:G357)/0.365/AVERAGE('%serviti'!E357:G357)</f>
        <v>213.61125982854264</v>
      </c>
      <c r="AI357" s="32">
        <f>AVERAGE(N357:P357)/AVERAGE(Residenti!N357:P357)/0.365/AVERAGE('%serviti'!N357:P357)</f>
        <v>175.45355975250652</v>
      </c>
      <c r="AJ357" s="32">
        <f>AVERAGE(V357:X357)/AVERAGE(Residenti!V357:X357)/0.365/AVERAGE('%serviti'!V357:X357)</f>
        <v>170.3195317734548</v>
      </c>
      <c r="AK357" s="35">
        <f>AVERAGE(AC357)/AVERAGE(Residenti!AC357)/0.365/AVERAGE('%serviti'!AC357)</f>
        <v>168.70514267208253</v>
      </c>
    </row>
    <row r="358" spans="1:37" x14ac:dyDescent="0.2">
      <c r="A358" s="2" t="s">
        <v>339</v>
      </c>
      <c r="B358" s="2" t="str">
        <f t="shared" si="20"/>
        <v>99</v>
      </c>
      <c r="C358" s="2">
        <v>99024</v>
      </c>
      <c r="D358" s="2" t="s">
        <v>363</v>
      </c>
      <c r="E358" s="14">
        <v>224</v>
      </c>
      <c r="F358" s="14">
        <v>222</v>
      </c>
      <c r="G358" s="14">
        <v>220</v>
      </c>
      <c r="H358" s="14">
        <v>218</v>
      </c>
      <c r="I358" s="14">
        <v>216</v>
      </c>
      <c r="J358" s="14">
        <v>214</v>
      </c>
      <c r="K358" s="14">
        <v>212</v>
      </c>
      <c r="L358" s="14">
        <v>210</v>
      </c>
      <c r="M358" s="14">
        <v>208</v>
      </c>
      <c r="N358" s="14">
        <v>206</v>
      </c>
      <c r="O358" s="14">
        <v>204</v>
      </c>
      <c r="P358" s="14">
        <v>202</v>
      </c>
      <c r="Q358" s="14">
        <v>200</v>
      </c>
      <c r="R358" s="14">
        <v>192.7</v>
      </c>
      <c r="S358" s="14">
        <v>177.101</v>
      </c>
      <c r="T358" s="14">
        <v>163.916</v>
      </c>
      <c r="U358" s="14">
        <v>162.76239385208063</v>
      </c>
      <c r="V358" s="14">
        <v>216.06733601897295</v>
      </c>
      <c r="W358" s="14">
        <v>166.63149513824101</v>
      </c>
      <c r="X358" s="14">
        <v>167.39972430288</v>
      </c>
      <c r="Y358" s="15">
        <v>160.37846100000002</v>
      </c>
      <c r="Z358" s="15">
        <v>158.93332263007304</v>
      </c>
      <c r="AA358" s="15">
        <v>150.15905880876554</v>
      </c>
      <c r="AB358" s="15">
        <v>141.88521949311311</v>
      </c>
      <c r="AC358" s="15">
        <v>135.05491298886682</v>
      </c>
      <c r="AD358" s="32">
        <f>AVERAGE(E358:G358)/AVERAGE('Presenti equivalenti serviti'!E358:G358)/0.365</f>
        <v>197.53542233188989</v>
      </c>
      <c r="AE358" s="32">
        <f>AVERAGE(N358:P358)/AVERAGE('Presenti equivalenti serviti'!N358:P358)/0.365</f>
        <v>182.43775364308954</v>
      </c>
      <c r="AF358" s="32">
        <f>AVERAGE(V358:X358)/AVERAGE('Presenti equivalenti serviti'!V358:X358)/0.365</f>
        <v>175.61524533447158</v>
      </c>
      <c r="AG358" s="35">
        <f>AC358/'Presenti equivalenti serviti'!AC358/0.365</f>
        <v>164.62791906982883</v>
      </c>
      <c r="AH358" s="32">
        <f>AVERAGE(I358:K358)/AVERAGE(Residenti!E358:G358)/0.365/AVERAGE('%serviti'!E358:G358)</f>
        <v>195.95318952503482</v>
      </c>
      <c r="AI358" s="32">
        <f>AVERAGE(N358:P358)/AVERAGE(Residenti!N358:P358)/0.365/AVERAGE('%serviti'!N358:P358)</f>
        <v>191.15989737659686</v>
      </c>
      <c r="AJ358" s="32">
        <f>AVERAGE(V358:X358)/AVERAGE(Residenti!V358:X358)/0.365/AVERAGE('%serviti'!V358:X358)</f>
        <v>186.50768137947423</v>
      </c>
      <c r="AK358" s="35">
        <f>AVERAGE(AC358)/AVERAGE(Residenti!AC358)/0.365/AVERAGE('%serviti'!AC358)</f>
        <v>181.43345380586592</v>
      </c>
    </row>
    <row r="359" spans="1:37" x14ac:dyDescent="0.2">
      <c r="A359" s="2" t="s">
        <v>339</v>
      </c>
      <c r="B359" s="2" t="str">
        <f t="shared" si="20"/>
        <v>99</v>
      </c>
      <c r="C359" s="2">
        <v>99025</v>
      </c>
      <c r="D359" s="2" t="s">
        <v>364</v>
      </c>
      <c r="E359" s="14">
        <v>205.5591452625622</v>
      </c>
      <c r="F359" s="14">
        <v>207.51244693635124</v>
      </c>
      <c r="G359" s="14">
        <v>209.46574861014028</v>
      </c>
      <c r="H359" s="14">
        <v>211.41905028392932</v>
      </c>
      <c r="I359" s="14">
        <v>200.66399999999999</v>
      </c>
      <c r="J359" s="14">
        <v>231.667</v>
      </c>
      <c r="K359" s="14">
        <v>213.227034</v>
      </c>
      <c r="L359" s="14">
        <v>216.5980606141635</v>
      </c>
      <c r="M359" s="14">
        <v>222.84452550109148</v>
      </c>
      <c r="N359" s="14">
        <v>223.76023848277754</v>
      </c>
      <c r="O359" s="14">
        <v>215.15351947444589</v>
      </c>
      <c r="P359" s="14">
        <v>209.17484394305913</v>
      </c>
      <c r="Q359" s="14">
        <v>199.49837249785267</v>
      </c>
      <c r="R359" s="14">
        <v>232.18</v>
      </c>
      <c r="S359" s="14">
        <v>207.637</v>
      </c>
      <c r="T359" s="14">
        <v>192.43</v>
      </c>
      <c r="U359" s="14">
        <v>187.84649572620785</v>
      </c>
      <c r="V359" s="14">
        <v>192.10209034190851</v>
      </c>
      <c r="W359" s="14">
        <v>191.00635238052888</v>
      </c>
      <c r="X359" s="14">
        <v>188.17718250782468</v>
      </c>
      <c r="Y359" s="15">
        <v>179.12264500000001</v>
      </c>
      <c r="Z359" s="15">
        <v>183.24382223273255</v>
      </c>
      <c r="AA359" s="15">
        <v>178.35629773964374</v>
      </c>
      <c r="AB359" s="15">
        <v>174.45172009390018</v>
      </c>
      <c r="AC359" s="15">
        <v>171.95298910024042</v>
      </c>
      <c r="AD359" s="32">
        <f>AVERAGE(E359:G359)/AVERAGE('Presenti equivalenti serviti'!E359:G359)/0.365</f>
        <v>214.9688869019383</v>
      </c>
      <c r="AE359" s="32">
        <f>AVERAGE(N359:P359)/AVERAGE('Presenti equivalenti serviti'!N359:P359)/0.365</f>
        <v>194.96585103505376</v>
      </c>
      <c r="AF359" s="32">
        <f>AVERAGE(V359:X359)/AVERAGE('Presenti equivalenti serviti'!V359:X359)/0.365</f>
        <v>176.52238651051792</v>
      </c>
      <c r="AG359" s="35">
        <f>AC359/'Presenti equivalenti serviti'!AC359/0.365</f>
        <v>169.32438416138586</v>
      </c>
      <c r="AH359" s="32">
        <f>AVERAGE(I359:K359)/AVERAGE(Residenti!E359:G359)/0.365/AVERAGE('%serviti'!E359:G359)</f>
        <v>226.28217967783957</v>
      </c>
      <c r="AI359" s="32">
        <f>AVERAGE(N359:P359)/AVERAGE(Residenti!N359:P359)/0.365/AVERAGE('%serviti'!N359:P359)</f>
        <v>201.35653937111471</v>
      </c>
      <c r="AJ359" s="32">
        <f>AVERAGE(V359:X359)/AVERAGE(Residenti!V359:X359)/0.365/AVERAGE('%serviti'!V359:X359)</f>
        <v>183.07271823926305</v>
      </c>
      <c r="AK359" s="35">
        <f>AVERAGE(AC359)/AVERAGE(Residenti!AC359)/0.365/AVERAGE('%serviti'!AC359)</f>
        <v>177.1779751300945</v>
      </c>
    </row>
    <row r="360" spans="1:37" x14ac:dyDescent="0.2">
      <c r="A360" s="2" t="s">
        <v>339</v>
      </c>
      <c r="B360" s="2" t="str">
        <f t="shared" si="20"/>
        <v>99</v>
      </c>
      <c r="C360" s="2">
        <v>99026</v>
      </c>
      <c r="D360" s="2" t="s">
        <v>365</v>
      </c>
      <c r="E360" s="14">
        <v>188.9</v>
      </c>
      <c r="F360" s="14">
        <v>188.8</v>
      </c>
      <c r="G360" s="14">
        <v>188.7</v>
      </c>
      <c r="H360" s="14">
        <v>188.6</v>
      </c>
      <c r="I360" s="14">
        <v>188.5</v>
      </c>
      <c r="J360" s="14">
        <v>188.4</v>
      </c>
      <c r="K360" s="14">
        <v>188.3</v>
      </c>
      <c r="L360" s="14">
        <v>188.2</v>
      </c>
      <c r="M360" s="14">
        <v>188.1</v>
      </c>
      <c r="N360" s="14">
        <v>188</v>
      </c>
      <c r="O360" s="14">
        <v>187.9</v>
      </c>
      <c r="P360" s="14">
        <v>187.8</v>
      </c>
      <c r="Q360" s="14">
        <v>175.68</v>
      </c>
      <c r="R360" s="14">
        <v>163.56</v>
      </c>
      <c r="S360" s="14">
        <v>140.06800000000001</v>
      </c>
      <c r="T360" s="14">
        <v>127.45699999999999</v>
      </c>
      <c r="U360" s="14">
        <v>124.70816197609898</v>
      </c>
      <c r="V360" s="14">
        <v>131.53632458438958</v>
      </c>
      <c r="W360" s="14">
        <v>129.22610687267451</v>
      </c>
      <c r="X360" s="14">
        <v>131.15630983561644</v>
      </c>
      <c r="Y360" s="15">
        <v>126.97828200000001</v>
      </c>
      <c r="Z360" s="15">
        <v>124.53801426248833</v>
      </c>
      <c r="AA360" s="15">
        <v>115.90321637527589</v>
      </c>
      <c r="AB360" s="15">
        <v>108.77827294099758</v>
      </c>
      <c r="AC360" s="15">
        <v>101.74546134725992</v>
      </c>
      <c r="AD360" s="32">
        <f>AVERAGE(E360:G360)/AVERAGE('Presenti equivalenti serviti'!E360:G360)/0.365</f>
        <v>216.75820821482787</v>
      </c>
      <c r="AE360" s="32">
        <f>AVERAGE(N360:P360)/AVERAGE('Presenti equivalenti serviti'!N360:P360)/0.365</f>
        <v>214.49022729183699</v>
      </c>
      <c r="AF360" s="32">
        <f>AVERAGE(V360:X360)/AVERAGE('Presenti equivalenti serviti'!V360:X360)/0.365</f>
        <v>164.6406689821012</v>
      </c>
      <c r="AG360" s="35">
        <f>AC360/'Presenti equivalenti serviti'!AC360/0.365</f>
        <v>159.14786997210345</v>
      </c>
      <c r="AH360" s="32">
        <f>AVERAGE(I360:K360)/AVERAGE(Residenti!E360:G360)/0.365/AVERAGE('%serviti'!E360:G360)</f>
        <v>225.13905944129593</v>
      </c>
      <c r="AI360" s="32">
        <f>AVERAGE(N360:P360)/AVERAGE(Residenti!N360:P360)/0.365/AVERAGE('%serviti'!N360:P360)</f>
        <v>226.65264106597431</v>
      </c>
      <c r="AJ360" s="32">
        <f>AVERAGE(V360:X360)/AVERAGE(Residenti!V360:X360)/0.365/AVERAGE('%serviti'!V360:X360)</f>
        <v>171.38011786752401</v>
      </c>
      <c r="AK360" s="35">
        <f>AVERAGE(AC360)/AVERAGE(Residenti!AC360)/0.365/AVERAGE('%serviti'!AC360)</f>
        <v>168.48454510249923</v>
      </c>
    </row>
    <row r="361" spans="1:37" x14ac:dyDescent="0.2">
      <c r="A361" s="2" t="s">
        <v>339</v>
      </c>
      <c r="B361" s="2" t="str">
        <f t="shared" si="20"/>
        <v>99</v>
      </c>
      <c r="C361" s="2">
        <v>99027</v>
      </c>
      <c r="D361" s="2" t="s">
        <v>366</v>
      </c>
      <c r="E361" s="14">
        <v>73.900000000000006</v>
      </c>
      <c r="F361" s="14">
        <v>73.8</v>
      </c>
      <c r="G361" s="14">
        <v>73.7</v>
      </c>
      <c r="H361" s="14">
        <v>73.599999999999994</v>
      </c>
      <c r="I361" s="14">
        <v>73.5</v>
      </c>
      <c r="J361" s="14">
        <v>73.400000000000006</v>
      </c>
      <c r="K361" s="14">
        <v>73.3</v>
      </c>
      <c r="L361" s="14">
        <v>73.2</v>
      </c>
      <c r="M361" s="14">
        <v>73.099999999999994</v>
      </c>
      <c r="N361" s="14">
        <v>73</v>
      </c>
      <c r="O361" s="14">
        <v>72.900000000000006</v>
      </c>
      <c r="P361" s="14">
        <v>72.8</v>
      </c>
      <c r="Q361" s="14">
        <v>70.239999999999995</v>
      </c>
      <c r="R361" s="14">
        <v>67.680000000000007</v>
      </c>
      <c r="S361" s="14">
        <v>67.715999999999994</v>
      </c>
      <c r="T361" s="14">
        <v>64.552000000000007</v>
      </c>
      <c r="U361" s="14">
        <v>67.187200900873322</v>
      </c>
      <c r="V361" s="14">
        <v>68.407852584623669</v>
      </c>
      <c r="W361" s="14">
        <v>69.299963138746463</v>
      </c>
      <c r="X361" s="14">
        <v>70.566360260273967</v>
      </c>
      <c r="Y361" s="15">
        <v>71.051423999999997</v>
      </c>
      <c r="Z361" s="15">
        <v>69.382584618794539</v>
      </c>
      <c r="AA361" s="15">
        <v>68.82358247596423</v>
      </c>
      <c r="AB361" s="15">
        <v>68.38325041122549</v>
      </c>
      <c r="AC361" s="15">
        <v>68.223209188309838</v>
      </c>
      <c r="AD361" s="32">
        <f>AVERAGE(E361:G361)/AVERAGE('Presenti equivalenti serviti'!E361:G361)/0.365</f>
        <v>186.04027851217364</v>
      </c>
      <c r="AE361" s="32">
        <f>AVERAGE(N361:P361)/AVERAGE('Presenti equivalenti serviti'!N361:P361)/0.365</f>
        <v>179.35149238228237</v>
      </c>
      <c r="AF361" s="32">
        <f>AVERAGE(V361:X361)/AVERAGE('Presenti equivalenti serviti'!V361:X361)/0.365</f>
        <v>170.28691319565087</v>
      </c>
      <c r="AG361" s="35">
        <f>AC361/'Presenti equivalenti serviti'!AC361/0.365</f>
        <v>171.20232763958305</v>
      </c>
      <c r="AH361" s="32">
        <f>AVERAGE(I361:K361)/AVERAGE(Residenti!E361:G361)/0.365/AVERAGE('%serviti'!E361:G361)</f>
        <v>186.29775544961541</v>
      </c>
      <c r="AI361" s="32">
        <f>AVERAGE(N361:P361)/AVERAGE(Residenti!N361:P361)/0.365/AVERAGE('%serviti'!N361:P361)</f>
        <v>184.08978542773605</v>
      </c>
      <c r="AJ361" s="32">
        <f>AVERAGE(V361:X361)/AVERAGE(Residenti!V361:X361)/0.365/AVERAGE('%serviti'!V361:X361)</f>
        <v>175.98205225787044</v>
      </c>
      <c r="AK361" s="35">
        <f>AVERAGE(AC361)/AVERAGE(Residenti!AC361)/0.365/AVERAGE('%serviti'!AC361)</f>
        <v>180.34039323797046</v>
      </c>
    </row>
    <row r="362" spans="1:37" x14ac:dyDescent="0.2">
      <c r="A362" s="2" t="s">
        <v>339</v>
      </c>
      <c r="B362" s="2" t="str">
        <f t="shared" si="20"/>
        <v>99</v>
      </c>
      <c r="C362" s="2">
        <v>99028</v>
      </c>
      <c r="D362" s="3" t="s">
        <v>377</v>
      </c>
      <c r="E362" s="14">
        <v>260.96787663358265</v>
      </c>
      <c r="F362" s="14">
        <v>270.47363404062764</v>
      </c>
      <c r="G362" s="14">
        <v>279.97939144767446</v>
      </c>
      <c r="H362" s="14">
        <v>290.899</v>
      </c>
      <c r="I362" s="14">
        <v>309.09199999999998</v>
      </c>
      <c r="J362" s="14">
        <v>340.70299999999997</v>
      </c>
      <c r="K362" s="14">
        <v>301.32801642960169</v>
      </c>
      <c r="L362" s="14">
        <v>310.9234211409871</v>
      </c>
      <c r="M362" s="14">
        <v>345.72663802388462</v>
      </c>
      <c r="N362" s="14">
        <v>346.99264680975864</v>
      </c>
      <c r="O362" s="14">
        <v>351.92794817100997</v>
      </c>
      <c r="P362" s="14">
        <v>327.44147268117314</v>
      </c>
      <c r="Q362" s="14">
        <v>378.4916524782958</v>
      </c>
      <c r="R362" s="14">
        <v>351.69942854757363</v>
      </c>
      <c r="S362" s="14">
        <v>329.20299999999997</v>
      </c>
      <c r="T362" s="14">
        <v>320.48899999999998</v>
      </c>
      <c r="U362" s="14">
        <v>331.05169970699791</v>
      </c>
      <c r="V362" s="14">
        <v>322.23816812687227</v>
      </c>
      <c r="W362" s="14">
        <v>337.80960643301347</v>
      </c>
      <c r="X362" s="14">
        <v>316.68588912425747</v>
      </c>
      <c r="Y362" s="15">
        <v>323.06129599999997</v>
      </c>
      <c r="Z362" s="15">
        <v>321.32891102614428</v>
      </c>
      <c r="AA362" s="15">
        <v>320.75367147380013</v>
      </c>
      <c r="AB362" s="15">
        <v>322.35314348566459</v>
      </c>
      <c r="AC362" s="15">
        <v>328.50954254604108</v>
      </c>
      <c r="AD362" s="32">
        <f>AVERAGE(E362:G362)/AVERAGE('Presenti equivalenti serviti'!E362:G362)/0.365</f>
        <v>196.84919810277896</v>
      </c>
      <c r="AE362" s="32">
        <f>AVERAGE(N362:P362)/AVERAGE('Presenti equivalenti serviti'!N362:P362)/0.365</f>
        <v>196.28535241844844</v>
      </c>
      <c r="AF362" s="32">
        <f>AVERAGE(V362:X362)/AVERAGE('Presenti equivalenti serviti'!V362:X362)/0.365</f>
        <v>171.79625796169285</v>
      </c>
      <c r="AG362" s="35">
        <f>AC362/'Presenti equivalenti serviti'!AC362/0.365</f>
        <v>162.04947995612631</v>
      </c>
      <c r="AH362" s="32">
        <f>AVERAGE(I362:K362)/AVERAGE(Residenti!E362:G362)/0.365/AVERAGE('%serviti'!E362:G362)</f>
        <v>232.53795837574168</v>
      </c>
      <c r="AI362" s="32">
        <f>AVERAGE(N362:P362)/AVERAGE(Residenti!N362:P362)/0.365/AVERAGE('%serviti'!N362:P362)</f>
        <v>198.53824132244216</v>
      </c>
      <c r="AJ362" s="32">
        <f>AVERAGE(V362:X362)/AVERAGE(Residenti!V362:X362)/0.365/AVERAGE('%serviti'!V362:X362)</f>
        <v>173.90958307753166</v>
      </c>
      <c r="AK362" s="35">
        <f>AVERAGE(AC362)/AVERAGE(Residenti!AC362)/0.365/AVERAGE('%serviti'!AC362)</f>
        <v>164.23956846475238</v>
      </c>
    </row>
    <row r="363" spans="1:37" x14ac:dyDescent="0.2">
      <c r="A363" s="2" t="s">
        <v>339</v>
      </c>
      <c r="B363" s="2" t="str">
        <f t="shared" si="20"/>
        <v>99</v>
      </c>
      <c r="C363" s="2">
        <v>99029</v>
      </c>
      <c r="D363" s="3" t="s">
        <v>378</v>
      </c>
      <c r="E363" s="14">
        <v>364.81190432936955</v>
      </c>
      <c r="F363" s="14">
        <v>370.41340576909829</v>
      </c>
      <c r="G363" s="14">
        <v>376.01490720882896</v>
      </c>
      <c r="H363" s="14">
        <v>442.04399999999998</v>
      </c>
      <c r="I363" s="14">
        <v>323.45800000000003</v>
      </c>
      <c r="J363" s="14">
        <v>391.53100000000001</v>
      </c>
      <c r="K363" s="14">
        <v>354.97032400000001</v>
      </c>
      <c r="L363" s="14">
        <v>366.9841365297433</v>
      </c>
      <c r="M363" s="14">
        <v>376.58246594345991</v>
      </c>
      <c r="N363" s="14">
        <v>402.33851176856444</v>
      </c>
      <c r="O363" s="14">
        <v>417.56311262583392</v>
      </c>
      <c r="P363" s="14">
        <v>399.51254388801493</v>
      </c>
      <c r="Q363" s="14">
        <v>402.70424751990674</v>
      </c>
      <c r="R363" s="14">
        <v>450.51867988645444</v>
      </c>
      <c r="S363" s="14">
        <v>392.12299999999999</v>
      </c>
      <c r="T363" s="14">
        <v>387.673</v>
      </c>
      <c r="U363" s="14">
        <v>375.70751995089381</v>
      </c>
      <c r="V363" s="14">
        <v>369.26032783079</v>
      </c>
      <c r="W363" s="14">
        <v>386.23959359159164</v>
      </c>
      <c r="X363" s="14">
        <v>377.12215960515897</v>
      </c>
      <c r="Y363" s="15">
        <v>371.332807</v>
      </c>
      <c r="Z363" s="15">
        <v>369.3911185732598</v>
      </c>
      <c r="AA363" s="15">
        <v>365.9517182352879</v>
      </c>
      <c r="AB363" s="15">
        <v>365.04965274871626</v>
      </c>
      <c r="AC363" s="15">
        <v>371.84614463276091</v>
      </c>
      <c r="AD363" s="32">
        <f>AVERAGE(E363:G363)/AVERAGE('Presenti equivalenti serviti'!E363:G363)/0.365</f>
        <v>252.22462643184869</v>
      </c>
      <c r="AE363" s="32">
        <f>AVERAGE(N363:P363)/AVERAGE('Presenti equivalenti serviti'!N363:P363)/0.365</f>
        <v>175.11562301984699</v>
      </c>
      <c r="AF363" s="32">
        <f>AVERAGE(V363:X363)/AVERAGE('Presenti equivalenti serviti'!V363:X363)/0.365</f>
        <v>151.51118922811983</v>
      </c>
      <c r="AG363" s="35">
        <f>AC363/'Presenti equivalenti serviti'!AC363/0.365</f>
        <v>141.47020921546317</v>
      </c>
      <c r="AH363" s="32">
        <f>AVERAGE(I363:K363)/AVERAGE(Residenti!E363:G363)/0.365/AVERAGE('%serviti'!E363:G363)</f>
        <v>245.01619029400945</v>
      </c>
      <c r="AI363" s="32">
        <f>AVERAGE(N363:P363)/AVERAGE(Residenti!N363:P363)/0.365/AVERAGE('%serviti'!N363:P363)</f>
        <v>176.65177686287902</v>
      </c>
      <c r="AJ363" s="32">
        <f>AVERAGE(V363:X363)/AVERAGE(Residenti!V363:X363)/0.365/AVERAGE('%serviti'!V363:X363)</f>
        <v>152.55673993838977</v>
      </c>
      <c r="AK363" s="35">
        <f>AVERAGE(AC363)/AVERAGE(Residenti!AC363)/0.365/AVERAGE('%serviti'!AC363)</f>
        <v>142.59896274831533</v>
      </c>
    </row>
    <row r="364" spans="1:37" x14ac:dyDescent="0.2">
      <c r="A364" s="2" t="s">
        <v>200</v>
      </c>
      <c r="B364" s="2">
        <v>48</v>
      </c>
      <c r="C364" s="2">
        <v>48018</v>
      </c>
      <c r="D364" s="2" t="s">
        <v>367</v>
      </c>
      <c r="E364" s="14">
        <v>329</v>
      </c>
      <c r="F364" s="14">
        <v>328</v>
      </c>
      <c r="G364" s="14">
        <v>327</v>
      </c>
      <c r="H364" s="14">
        <v>326</v>
      </c>
      <c r="I364" s="14">
        <v>325</v>
      </c>
      <c r="J364" s="14">
        <v>324</v>
      </c>
      <c r="K364" s="14">
        <v>323</v>
      </c>
      <c r="L364" s="14">
        <v>322</v>
      </c>
      <c r="M364" s="14">
        <v>321</v>
      </c>
      <c r="N364" s="14">
        <v>320</v>
      </c>
      <c r="O364" s="14">
        <v>319</v>
      </c>
      <c r="P364" s="14">
        <v>318</v>
      </c>
      <c r="Q364" s="14">
        <v>300.089</v>
      </c>
      <c r="R364" s="14">
        <v>335.6</v>
      </c>
      <c r="S364" s="14">
        <v>321.35500000000002</v>
      </c>
      <c r="T364" s="14">
        <v>297.1412812399156</v>
      </c>
      <c r="U364" s="14">
        <v>307.09230945892688</v>
      </c>
      <c r="V364" s="14">
        <v>302.40356417055256</v>
      </c>
      <c r="W364" s="14">
        <v>325.94415968916735</v>
      </c>
      <c r="X364" s="14">
        <v>300.57920341290196</v>
      </c>
      <c r="Y364" s="15">
        <v>296.80119159008007</v>
      </c>
      <c r="Z364" s="15">
        <v>307.51116014138353</v>
      </c>
      <c r="AA364" s="15">
        <v>305.29750533831037</v>
      </c>
      <c r="AB364" s="15">
        <v>303.13752430961824</v>
      </c>
      <c r="AC364" s="15">
        <v>300.6293191767673</v>
      </c>
      <c r="AD364" s="32">
        <f>AVERAGE(E364:G364)/AVERAGE('Presenti equivalenti serviti'!E364:G364)/0.365</f>
        <v>199.25358757627825</v>
      </c>
      <c r="AE364" s="32">
        <f>AVERAGE(N364:P364)/AVERAGE('Presenti equivalenti serviti'!N364:P364)/0.365</f>
        <v>182.22225436778942</v>
      </c>
      <c r="AF364" s="32">
        <f>AVERAGE(V364:X364)/AVERAGE('Presenti equivalenti serviti'!V364:X364)/0.365</f>
        <v>178.74643879169525</v>
      </c>
      <c r="AG364" s="35">
        <f>AC364/'Presenti equivalenti serviti'!AC364/0.365</f>
        <v>186.880357632575</v>
      </c>
      <c r="AH364" s="32">
        <f>AVERAGE(I364:K364)/AVERAGE(Residenti!E364:G364)/0.365/AVERAGE('%serviti'!E364:G364)</f>
        <v>206.34336145498725</v>
      </c>
      <c r="AI364" s="32">
        <f>AVERAGE(N364:P364)/AVERAGE(Residenti!N364:P364)/0.365/AVERAGE('%serviti'!N364:P364)</f>
        <v>193.56106594358147</v>
      </c>
      <c r="AJ364" s="32">
        <f>AVERAGE(V364:X364)/AVERAGE(Residenti!V364:X364)/0.365/AVERAGE('%serviti'!V364:X364)</f>
        <v>192.57764761549024</v>
      </c>
      <c r="AK364" s="35">
        <f>AVERAGE(AC364)/AVERAGE(Residenti!AC364)/0.365/AVERAGE('%serviti'!AC364)</f>
        <v>208.49085386984217</v>
      </c>
    </row>
    <row r="365" spans="1:37" x14ac:dyDescent="0.2">
      <c r="A365" s="2" t="s">
        <v>200</v>
      </c>
      <c r="B365" s="2">
        <v>48</v>
      </c>
      <c r="C365" s="2">
        <v>48026</v>
      </c>
      <c r="D365" s="2" t="s">
        <v>368</v>
      </c>
      <c r="E365" s="14">
        <v>212.5</v>
      </c>
      <c r="F365" s="14">
        <v>210</v>
      </c>
      <c r="G365" s="14">
        <v>207.5</v>
      </c>
      <c r="H365" s="14">
        <v>205</v>
      </c>
      <c r="I365" s="14">
        <v>202.5</v>
      </c>
      <c r="J365" s="14">
        <v>200</v>
      </c>
      <c r="K365" s="14">
        <v>197.5</v>
      </c>
      <c r="L365" s="14">
        <v>195</v>
      </c>
      <c r="M365" s="14">
        <v>192.5</v>
      </c>
      <c r="N365" s="14">
        <v>190</v>
      </c>
      <c r="O365" s="14">
        <v>187.5</v>
      </c>
      <c r="P365" s="14">
        <v>185</v>
      </c>
      <c r="Q365" s="14">
        <v>178.15700000000001</v>
      </c>
      <c r="R365" s="14">
        <v>188.90799999999999</v>
      </c>
      <c r="S365" s="14">
        <v>185.68899999999999</v>
      </c>
      <c r="T365" s="14">
        <v>179.84200000000001</v>
      </c>
      <c r="U365" s="14">
        <v>189.44401970236453</v>
      </c>
      <c r="V365" s="14">
        <v>178.00659936436588</v>
      </c>
      <c r="W365" s="14">
        <v>181.83575701025319</v>
      </c>
      <c r="X365" s="14">
        <v>180.17160064456164</v>
      </c>
      <c r="Y365" s="15">
        <v>175.51742800000002</v>
      </c>
      <c r="Z365" s="15">
        <v>178.5248545773249</v>
      </c>
      <c r="AA365" s="15">
        <v>174.26479324437912</v>
      </c>
      <c r="AB365" s="15">
        <v>169.8336721395801</v>
      </c>
      <c r="AC365" s="15">
        <v>165.02538945352345</v>
      </c>
      <c r="AD365" s="32">
        <f>AVERAGE(E365:G365)/AVERAGE('Presenti equivalenti serviti'!E365:G365)/0.365</f>
        <v>166.10859896914025</v>
      </c>
      <c r="AE365" s="32">
        <f>AVERAGE(N365:P365)/AVERAGE('Presenti equivalenti serviti'!N365:P365)/0.365</f>
        <v>160.17339085008561</v>
      </c>
      <c r="AF365" s="32">
        <f>AVERAGE(V365:X365)/AVERAGE('Presenti equivalenti serviti'!V365:X365)/0.365</f>
        <v>161.23948603379648</v>
      </c>
      <c r="AG365" s="35">
        <f>AC365/'Presenti equivalenti serviti'!AC365/0.365</f>
        <v>167.56139240063425</v>
      </c>
      <c r="AH365" s="32">
        <f>AVERAGE(I365:K365)/AVERAGE(Residenti!E365:G365)/0.365/AVERAGE('%serviti'!E365:G365)</f>
        <v>164.24321671102825</v>
      </c>
      <c r="AI365" s="32">
        <f>AVERAGE(N365:P365)/AVERAGE(Residenti!N365:P365)/0.365/AVERAGE('%serviti'!N365:P365)</f>
        <v>167.7438055567485</v>
      </c>
      <c r="AJ365" s="32">
        <f>AVERAGE(V365:X365)/AVERAGE(Residenti!V365:X365)/0.365/AVERAGE('%serviti'!V365:X365)</f>
        <v>171.14103562154111</v>
      </c>
      <c r="AK365" s="35">
        <f>AVERAGE(AC365)/AVERAGE(Residenti!AC365)/0.365/AVERAGE('%serviti'!AC365)</f>
        <v>184.89129986309001</v>
      </c>
    </row>
    <row r="366" spans="1:37" x14ac:dyDescent="0.2">
      <c r="A366" s="2" t="s">
        <v>200</v>
      </c>
      <c r="B366" s="2">
        <v>48</v>
      </c>
      <c r="C366" s="2">
        <v>48031</v>
      </c>
      <c r="D366" s="2" t="s">
        <v>369</v>
      </c>
      <c r="E366" s="14">
        <v>74</v>
      </c>
      <c r="F366" s="14">
        <v>74</v>
      </c>
      <c r="G366" s="14">
        <v>74</v>
      </c>
      <c r="H366" s="14">
        <v>73</v>
      </c>
      <c r="I366" s="14">
        <v>72</v>
      </c>
      <c r="J366" s="14">
        <v>71</v>
      </c>
      <c r="K366" s="14">
        <v>70</v>
      </c>
      <c r="L366" s="14">
        <v>70</v>
      </c>
      <c r="M366" s="14">
        <v>70</v>
      </c>
      <c r="N366" s="14">
        <v>70</v>
      </c>
      <c r="O366" s="14">
        <v>70</v>
      </c>
      <c r="P366" s="14">
        <v>70</v>
      </c>
      <c r="Q366" s="14">
        <v>69.177999999999997</v>
      </c>
      <c r="R366" s="14">
        <v>72.816000000000003</v>
      </c>
      <c r="S366" s="14">
        <v>67.518000000000001</v>
      </c>
      <c r="T366" s="14">
        <v>69.215999999999994</v>
      </c>
      <c r="U366" s="14">
        <v>64.366653515895123</v>
      </c>
      <c r="V366" s="14">
        <v>63.649643339168676</v>
      </c>
      <c r="W366" s="14">
        <v>64.80869372758211</v>
      </c>
      <c r="X366" s="14">
        <v>62.284946302000272</v>
      </c>
      <c r="Y366" s="15">
        <v>60.998519999999999</v>
      </c>
      <c r="Z366" s="15">
        <v>62.605349373745526</v>
      </c>
      <c r="AA366" s="15">
        <v>62.698860149998943</v>
      </c>
      <c r="AB366" s="15">
        <v>62.901543423960085</v>
      </c>
      <c r="AC366" s="15">
        <v>62.997194793062306</v>
      </c>
      <c r="AD366" s="32">
        <f>AVERAGE(E366:G366)/AVERAGE('Presenti equivalenti serviti'!E366:G366)/0.365</f>
        <v>176.92524250917262</v>
      </c>
      <c r="AE366" s="32">
        <f>AVERAGE(N366:P366)/AVERAGE('Presenti equivalenti serviti'!N366:P366)/0.365</f>
        <v>169.80337920083278</v>
      </c>
      <c r="AF366" s="32">
        <f>AVERAGE(V366:X366)/AVERAGE('Presenti equivalenti serviti'!V366:X366)/0.365</f>
        <v>151.7919340558478</v>
      </c>
      <c r="AG366" s="35">
        <f>AC366/'Presenti equivalenti serviti'!AC366/0.365</f>
        <v>155.87074777332862</v>
      </c>
      <c r="AH366" s="32">
        <f>AVERAGE(I366:K366)/AVERAGE(Residenti!E366:G366)/0.365/AVERAGE('%serviti'!E366:G366)</f>
        <v>183.21785892716471</v>
      </c>
      <c r="AI366" s="32">
        <f>AVERAGE(N366:P366)/AVERAGE(Residenti!N366:P366)/0.365/AVERAGE('%serviti'!N366:P366)</f>
        <v>186.48950620269773</v>
      </c>
      <c r="AJ366" s="32">
        <f>AVERAGE(V366:X366)/AVERAGE(Residenti!V366:X366)/0.365/AVERAGE('%serviti'!V366:X366)</f>
        <v>170.59482537374606</v>
      </c>
      <c r="AK366" s="35">
        <f>AVERAGE(AC366)/AVERAGE(Residenti!AC366)/0.365/AVERAGE('%serviti'!AC366)</f>
        <v>187.90564914758298</v>
      </c>
    </row>
    <row r="368" spans="1:37" x14ac:dyDescent="0.2">
      <c r="B368" s="4">
        <v>33</v>
      </c>
      <c r="E368" s="5">
        <f>SUMIF($B$3:$B$366,$B368,E$3:E$366)/1000</f>
        <v>23.729591375135989</v>
      </c>
      <c r="F368" s="5">
        <f t="shared" ref="F368:AC376" si="21">SUMIF($B$3:$B$366,$B368,F$3:F$366)/1000</f>
        <v>23.721199454375743</v>
      </c>
      <c r="G368" s="5">
        <f t="shared" si="21"/>
        <v>23.544046291712998</v>
      </c>
      <c r="H368" s="5">
        <f t="shared" si="21"/>
        <v>23.552061934859147</v>
      </c>
      <c r="I368" s="5">
        <f t="shared" si="21"/>
        <v>23.836118487741928</v>
      </c>
      <c r="J368" s="5">
        <f t="shared" si="21"/>
        <v>24.711437101302518</v>
      </c>
      <c r="K368" s="5">
        <f t="shared" si="21"/>
        <v>23.926952047830135</v>
      </c>
      <c r="L368" s="5">
        <f t="shared" si="21"/>
        <v>24.035283210000006</v>
      </c>
      <c r="M368" s="5">
        <f t="shared" si="21"/>
        <v>24.285519521920957</v>
      </c>
      <c r="N368" s="5">
        <f t="shared" si="21"/>
        <v>24.266472243799996</v>
      </c>
      <c r="O368" s="5">
        <f t="shared" si="21"/>
        <v>24.16070091703001</v>
      </c>
      <c r="P368" s="5">
        <f t="shared" si="21"/>
        <v>24.422284999999999</v>
      </c>
      <c r="Q368" s="5">
        <f t="shared" si="21"/>
        <v>24.344108000000002</v>
      </c>
      <c r="R368" s="5">
        <f t="shared" si="21"/>
        <v>23.522353999999993</v>
      </c>
      <c r="S368" s="5">
        <f t="shared" si="21"/>
        <v>22.576296196249999</v>
      </c>
      <c r="T368" s="5">
        <f t="shared" si="21"/>
        <v>22.349161000000002</v>
      </c>
      <c r="U368" s="5">
        <f t="shared" si="21"/>
        <v>21.873716999999992</v>
      </c>
      <c r="V368" s="5">
        <f t="shared" si="21"/>
        <v>22.364188392999999</v>
      </c>
      <c r="W368" s="5">
        <f t="shared" si="21"/>
        <v>22.194468596999993</v>
      </c>
      <c r="X368" s="5">
        <f t="shared" si="21"/>
        <v>21.636916000000006</v>
      </c>
      <c r="Y368" s="25">
        <f t="shared" si="21"/>
        <v>21.480818839000005</v>
      </c>
      <c r="Z368" s="25">
        <f t="shared" si="21"/>
        <v>21.657124016942841</v>
      </c>
      <c r="AA368" s="25">
        <f t="shared" si="21"/>
        <v>21.463409991459361</v>
      </c>
      <c r="AB368" s="25">
        <f t="shared" si="21"/>
        <v>21.372266079146588</v>
      </c>
      <c r="AC368" s="25">
        <f t="shared" si="21"/>
        <v>21.343933606441038</v>
      </c>
      <c r="AD368" s="32">
        <f>AVERAGE(E368:G368)/AVERAGE('Presenti equivalenti serviti'!E368:G368)/0.365*1000</f>
        <v>258.10829030912322</v>
      </c>
      <c r="AE368" s="32">
        <f>AVERAGE(N368:P368)/AVERAGE('Presenti equivalenti serviti'!N368:P368)/0.365*1000</f>
        <v>241.04001694994679</v>
      </c>
      <c r="AF368" s="32">
        <f>AVERAGE(V368:X368)/AVERAGE('Presenti equivalenti serviti'!V368:X368)/0.365*1000</f>
        <v>216.24128018196987</v>
      </c>
      <c r="AG368" s="35">
        <f>AC368/'Presenti equivalenti serviti'!AC368/0.365*1000</f>
        <v>204.70153174129339</v>
      </c>
      <c r="AH368" s="32">
        <f>AVERAGE(I368:K368)/AVERAGE(Residenti!E368:G368)/0.365/AVERAGE('%serviti'!E368:G368)*1000</f>
        <v>267.4992029411323</v>
      </c>
      <c r="AI368" s="32">
        <f>AVERAGE(N368:P368)/AVERAGE(Residenti!N368:P368)/0.365/AVERAGE('%serviti'!N368:P368)*1000</f>
        <v>245.61317610568608</v>
      </c>
      <c r="AJ368" s="32">
        <f>AVERAGE(V368:X368)/AVERAGE(Residenti!V368:X368)/0.365/AVERAGE('%serviti'!V368:X368)*1000</f>
        <v>220.4206963779306</v>
      </c>
      <c r="AK368" s="35">
        <f>AVERAGE(AC368)/AVERAGE(Residenti!AC368)/0.365/AVERAGE('%serviti'!AC368)*1000</f>
        <v>209.50099482895627</v>
      </c>
    </row>
    <row r="369" spans="1:37" x14ac:dyDescent="0.2">
      <c r="B369" s="4">
        <v>34</v>
      </c>
      <c r="E369" s="5">
        <f t="shared" ref="E369:T377" si="22">SUMIF($B$3:$B$366,$B369,E$3:E$366)/1000</f>
        <v>36.906303852876555</v>
      </c>
      <c r="F369" s="5">
        <f t="shared" si="21"/>
        <v>37.023375949494721</v>
      </c>
      <c r="G369" s="5">
        <f t="shared" si="21"/>
        <v>36.858857135172293</v>
      </c>
      <c r="H369" s="5">
        <f t="shared" si="21"/>
        <v>36.929809224335216</v>
      </c>
      <c r="I369" s="5">
        <f t="shared" si="21"/>
        <v>38.784564292912911</v>
      </c>
      <c r="J369" s="5">
        <f t="shared" si="21"/>
        <v>37.446989891009849</v>
      </c>
      <c r="K369" s="5">
        <f t="shared" si="21"/>
        <v>36.793904515321827</v>
      </c>
      <c r="L369" s="5">
        <f t="shared" si="21"/>
        <v>37.032182120910413</v>
      </c>
      <c r="M369" s="5">
        <f t="shared" si="21"/>
        <v>36.491375013767176</v>
      </c>
      <c r="N369" s="5">
        <f t="shared" si="21"/>
        <v>36.276227499999997</v>
      </c>
      <c r="O369" s="5">
        <f t="shared" si="21"/>
        <v>35.019373999999999</v>
      </c>
      <c r="P369" s="5">
        <f t="shared" si="21"/>
        <v>36.036244997819786</v>
      </c>
      <c r="Q369" s="5">
        <f t="shared" si="21"/>
        <v>34.730861999999995</v>
      </c>
      <c r="R369" s="5">
        <f t="shared" si="21"/>
        <v>33.35558000000001</v>
      </c>
      <c r="S369" s="5">
        <f t="shared" si="21"/>
        <v>32.508481208499994</v>
      </c>
      <c r="T369" s="5">
        <f t="shared" si="21"/>
        <v>32.162630501000002</v>
      </c>
      <c r="U369" s="5">
        <f t="shared" si="21"/>
        <v>31.239029109999997</v>
      </c>
      <c r="V369" s="5">
        <f t="shared" si="21"/>
        <v>32.640525759999996</v>
      </c>
      <c r="W369" s="5">
        <f t="shared" si="21"/>
        <v>32.452141134314545</v>
      </c>
      <c r="X369" s="5">
        <f t="shared" si="21"/>
        <v>31.525363137999999</v>
      </c>
      <c r="Y369" s="25">
        <f t="shared" si="21"/>
        <v>31.26859820336032</v>
      </c>
      <c r="Z369" s="25">
        <f t="shared" si="21"/>
        <v>31.812805921434585</v>
      </c>
      <c r="AA369" s="25">
        <f t="shared" si="21"/>
        <v>32.180888574785506</v>
      </c>
      <c r="AB369" s="25">
        <f t="shared" si="21"/>
        <v>32.715495965957984</v>
      </c>
      <c r="AC369" s="25">
        <f t="shared" si="21"/>
        <v>33.373231943098062</v>
      </c>
      <c r="AD369" s="32">
        <f>AVERAGE(E369:G369)/AVERAGE('Presenti equivalenti serviti'!E369:G369)/0.365*1000</f>
        <v>264.48375638624668</v>
      </c>
      <c r="AE369" s="32">
        <f>AVERAGE(N369:P369)/AVERAGE('Presenti equivalenti serviti'!N369:P369)/0.365*1000</f>
        <v>230.61556973229182</v>
      </c>
      <c r="AF369" s="32">
        <f>AVERAGE(V369:X369)/AVERAGE('Presenti equivalenti serviti'!V369:X369)/0.365*1000</f>
        <v>198.00994736154567</v>
      </c>
      <c r="AG369" s="35">
        <f>AC369/'Presenti equivalenti serviti'!AC369/0.365*1000</f>
        <v>182.2548869088161</v>
      </c>
      <c r="AH369" s="32">
        <f>AVERAGE(I369:K369)/AVERAGE(Residenti!E369:G369)/0.365/AVERAGE('%serviti'!E369:G369)*1000</f>
        <v>275.71428137710853</v>
      </c>
      <c r="AI369" s="32">
        <f>AVERAGE(N369:P369)/AVERAGE(Residenti!N369:P369)/0.365/AVERAGE('%serviti'!N369:P369)*1000</f>
        <v>236.07416819340358</v>
      </c>
      <c r="AJ369" s="32">
        <f>AVERAGE(V369:X369)/AVERAGE(Residenti!V369:X369)/0.365/AVERAGE('%serviti'!V369:X369)*1000</f>
        <v>203.06926808451229</v>
      </c>
      <c r="AK369" s="35">
        <f>AVERAGE(AC369)/AVERAGE(Residenti!AC369)/0.365/AVERAGE('%serviti'!AC369)*1000</f>
        <v>188.65454230527502</v>
      </c>
    </row>
    <row r="370" spans="1:37" x14ac:dyDescent="0.2">
      <c r="B370" s="4">
        <v>35</v>
      </c>
      <c r="E370" s="5">
        <f t="shared" si="22"/>
        <v>34.385511464858659</v>
      </c>
      <c r="F370" s="5">
        <f t="shared" si="21"/>
        <v>34.637999999999998</v>
      </c>
      <c r="G370" s="5">
        <f t="shared" si="21"/>
        <v>34.639041994590791</v>
      </c>
      <c r="H370" s="5">
        <f t="shared" si="21"/>
        <v>34.765807259456835</v>
      </c>
      <c r="I370" s="5">
        <f t="shared" si="21"/>
        <v>34.696265999999994</v>
      </c>
      <c r="J370" s="5">
        <f t="shared" si="21"/>
        <v>35.1222429166178</v>
      </c>
      <c r="K370" s="5">
        <f t="shared" si="21"/>
        <v>35.421578536069418</v>
      </c>
      <c r="L370" s="5">
        <f t="shared" si="21"/>
        <v>35.657459967724215</v>
      </c>
      <c r="M370" s="5">
        <f t="shared" si="21"/>
        <v>35.583088936577013</v>
      </c>
      <c r="N370" s="5">
        <f t="shared" si="21"/>
        <v>35.651560455775353</v>
      </c>
      <c r="O370" s="5">
        <f t="shared" si="21"/>
        <v>29.289402513775357</v>
      </c>
      <c r="P370" s="5">
        <f t="shared" si="21"/>
        <v>34.857782688775352</v>
      </c>
      <c r="Q370" s="5">
        <f t="shared" si="21"/>
        <v>32.595916000000017</v>
      </c>
      <c r="R370" s="5">
        <f t="shared" si="21"/>
        <v>33.640133999999989</v>
      </c>
      <c r="S370" s="5">
        <f t="shared" si="21"/>
        <v>32.811651033839993</v>
      </c>
      <c r="T370" s="5">
        <f t="shared" si="21"/>
        <v>32.111784276999991</v>
      </c>
      <c r="U370" s="5">
        <f t="shared" si="21"/>
        <v>31.425699999999999</v>
      </c>
      <c r="V370" s="5">
        <f t="shared" si="21"/>
        <v>31.965738000000005</v>
      </c>
      <c r="W370" s="5">
        <f t="shared" si="21"/>
        <v>32.304567055</v>
      </c>
      <c r="X370" s="5">
        <f t="shared" si="21"/>
        <v>32.424953972999994</v>
      </c>
      <c r="Y370" s="25">
        <f t="shared" si="21"/>
        <v>31.816192793999999</v>
      </c>
      <c r="Z370" s="25">
        <f t="shared" si="21"/>
        <v>32.088289614029748</v>
      </c>
      <c r="AA370" s="25">
        <f t="shared" si="21"/>
        <v>32.181783876467229</v>
      </c>
      <c r="AB370" s="25">
        <f t="shared" si="21"/>
        <v>32.404912380866975</v>
      </c>
      <c r="AC370" s="25">
        <f t="shared" si="21"/>
        <v>32.626764306092873</v>
      </c>
      <c r="AD370" s="32">
        <f>AVERAGE(E370:G370)/AVERAGE('Presenti equivalenti serviti'!E370:G370)/0.365*1000</f>
        <v>223.92210796211586</v>
      </c>
      <c r="AE370" s="32">
        <f>AVERAGE(N370:P370)/AVERAGE('Presenti equivalenti serviti'!N370:P370)/0.365*1000</f>
        <v>183.83828154871679</v>
      </c>
      <c r="AF370" s="32">
        <f>AVERAGE(V370:X370)/AVERAGE('Presenti equivalenti serviti'!V370:X370)/0.365*1000</f>
        <v>172.64500406210485</v>
      </c>
      <c r="AG370" s="35">
        <f>AC370/'Presenti equivalenti serviti'!AC370/0.365*1000</f>
        <v>168.94126018053225</v>
      </c>
      <c r="AH370" s="32">
        <f>AVERAGE(I370:K370)/AVERAGE(Residenti!E370:G370)/0.365/AVERAGE('%serviti'!E370:G370)*1000</f>
        <v>229.69918805050386</v>
      </c>
      <c r="AI370" s="32">
        <f>AVERAGE(N370:P370)/AVERAGE(Residenti!N370:P370)/0.365/AVERAGE('%serviti'!N370:P370)*1000</f>
        <v>185.81045281892494</v>
      </c>
      <c r="AJ370" s="32">
        <f>AVERAGE(V370:X370)/AVERAGE(Residenti!V370:X370)/0.365/AVERAGE('%serviti'!V370:X370)*1000</f>
        <v>174.47253678134763</v>
      </c>
      <c r="AK370" s="35">
        <f>AVERAGE(AC370)/AVERAGE(Residenti!AC370)/0.365/AVERAGE('%serviti'!AC370)*1000</f>
        <v>171.1572707783327</v>
      </c>
    </row>
    <row r="371" spans="1:37" x14ac:dyDescent="0.2">
      <c r="B371" s="4">
        <v>36</v>
      </c>
      <c r="E371" s="5">
        <f t="shared" si="22"/>
        <v>54.667960297817402</v>
      </c>
      <c r="F371" s="5">
        <f t="shared" si="21"/>
        <v>55.542029162140416</v>
      </c>
      <c r="G371" s="5">
        <f t="shared" si="21"/>
        <v>55.753462498161539</v>
      </c>
      <c r="H371" s="5">
        <f t="shared" si="21"/>
        <v>55.585496397816399</v>
      </c>
      <c r="I371" s="5">
        <f t="shared" si="21"/>
        <v>56.291623763875052</v>
      </c>
      <c r="J371" s="5">
        <f t="shared" si="21"/>
        <v>55.706353281406606</v>
      </c>
      <c r="K371" s="5">
        <f t="shared" si="21"/>
        <v>55.463635042388624</v>
      </c>
      <c r="L371" s="5">
        <f t="shared" si="21"/>
        <v>54.867018814918424</v>
      </c>
      <c r="M371" s="5">
        <f t="shared" si="21"/>
        <v>54.698766460000016</v>
      </c>
      <c r="N371" s="5">
        <f t="shared" si="21"/>
        <v>50.446430553419169</v>
      </c>
      <c r="O371" s="5">
        <f t="shared" si="21"/>
        <v>52.246076659041428</v>
      </c>
      <c r="P371" s="5">
        <f t="shared" si="21"/>
        <v>50.83670943112714</v>
      </c>
      <c r="Q371" s="5">
        <f t="shared" si="21"/>
        <v>51.274960116992247</v>
      </c>
      <c r="R371" s="5">
        <f t="shared" si="21"/>
        <v>49.97325763536535</v>
      </c>
      <c r="S371" s="5">
        <f t="shared" si="21"/>
        <v>49.060059000000017</v>
      </c>
      <c r="T371" s="5">
        <f t="shared" si="21"/>
        <v>47.81253199999999</v>
      </c>
      <c r="U371" s="5">
        <f t="shared" si="21"/>
        <v>48.31907738019008</v>
      </c>
      <c r="V371" s="5">
        <f t="shared" si="21"/>
        <v>48.078262279597439</v>
      </c>
      <c r="W371" s="5">
        <f t="shared" si="21"/>
        <v>48.876565146560736</v>
      </c>
      <c r="X371" s="5">
        <f t="shared" si="21"/>
        <v>48.232204472293674</v>
      </c>
      <c r="Y371" s="25">
        <f t="shared" si="21"/>
        <v>48.648709558658162</v>
      </c>
      <c r="Z371" s="25">
        <f t="shared" si="21"/>
        <v>48.567220784633285</v>
      </c>
      <c r="AA371" s="25">
        <f t="shared" si="21"/>
        <v>48.634353462419959</v>
      </c>
      <c r="AB371" s="25">
        <f t="shared" si="21"/>
        <v>48.912850017536051</v>
      </c>
      <c r="AC371" s="25">
        <f t="shared" si="21"/>
        <v>49.277583519910273</v>
      </c>
      <c r="AD371" s="32">
        <f>AVERAGE(E371:G371)/AVERAGE('Presenti equivalenti serviti'!E371:G371)/0.365*1000</f>
        <v>242.46366728110894</v>
      </c>
      <c r="AE371" s="32">
        <f>AVERAGE(N371:P371)/AVERAGE('Presenti equivalenti serviti'!N371:P371)/0.365*1000</f>
        <v>203.05560109475897</v>
      </c>
      <c r="AF371" s="32">
        <f>AVERAGE(V371:X371)/AVERAGE('Presenti equivalenti serviti'!V371:X371)/0.365*1000</f>
        <v>187.94438408646386</v>
      </c>
      <c r="AG371" s="35">
        <f>AC371/'Presenti equivalenti serviti'!AC371/0.365*1000</f>
        <v>181.81973340456346</v>
      </c>
      <c r="AH371" s="32">
        <f>AVERAGE(I371:K371)/AVERAGE(Residenti!E371:G371)/0.365/AVERAGE('%serviti'!E371:G371)*1000</f>
        <v>248.77730846204935</v>
      </c>
      <c r="AI371" s="32">
        <f>AVERAGE(N371:P371)/AVERAGE(Residenti!N371:P371)/0.365/AVERAGE('%serviti'!N371:P371)*1000</f>
        <v>207.03135073626606</v>
      </c>
      <c r="AJ371" s="32">
        <f>AVERAGE(V371:X371)/AVERAGE(Residenti!V371:X371)/0.365/AVERAGE('%serviti'!V371:X371)*1000</f>
        <v>192.00583737662231</v>
      </c>
      <c r="AK371" s="35">
        <f>AVERAGE(AC371)/AVERAGE(Residenti!AC371)/0.365/AVERAGE('%serviti'!AC371)*1000</f>
        <v>186.88437078536978</v>
      </c>
    </row>
    <row r="372" spans="1:37" x14ac:dyDescent="0.2">
      <c r="B372" s="4">
        <v>37</v>
      </c>
      <c r="E372" s="5">
        <f t="shared" si="22"/>
        <v>79.188980478926965</v>
      </c>
      <c r="F372" s="5">
        <f t="shared" si="21"/>
        <v>80.594970603381583</v>
      </c>
      <c r="G372" s="5">
        <f t="shared" si="21"/>
        <v>80.457957832836243</v>
      </c>
      <c r="H372" s="5">
        <f t="shared" si="21"/>
        <v>79.817433779182693</v>
      </c>
      <c r="I372" s="5">
        <f t="shared" si="21"/>
        <v>83.509154561283822</v>
      </c>
      <c r="J372" s="5">
        <f t="shared" si="21"/>
        <v>82.891890404999998</v>
      </c>
      <c r="K372" s="5">
        <f t="shared" si="21"/>
        <v>81.156572024766916</v>
      </c>
      <c r="L372" s="5">
        <f t="shared" si="21"/>
        <v>84.413485755394149</v>
      </c>
      <c r="M372" s="5">
        <f t="shared" si="21"/>
        <v>81.615545299977342</v>
      </c>
      <c r="N372" s="5">
        <f t="shared" si="21"/>
        <v>80.054968918609461</v>
      </c>
      <c r="O372" s="5">
        <f t="shared" si="21"/>
        <v>80.713310581836865</v>
      </c>
      <c r="P372" s="5">
        <f t="shared" si="21"/>
        <v>77.480052858152135</v>
      </c>
      <c r="Q372" s="5">
        <f t="shared" si="21"/>
        <v>77.535589278771837</v>
      </c>
      <c r="R372" s="5">
        <f t="shared" si="21"/>
        <v>76.947535549071674</v>
      </c>
      <c r="S372" s="5">
        <f t="shared" si="21"/>
        <v>73.340474</v>
      </c>
      <c r="T372" s="5">
        <f t="shared" si="21"/>
        <v>71.625167440874193</v>
      </c>
      <c r="U372" s="5">
        <f t="shared" si="21"/>
        <v>72.270109553515667</v>
      </c>
      <c r="V372" s="5">
        <f t="shared" si="21"/>
        <v>72.771020808419195</v>
      </c>
      <c r="W372" s="5">
        <f t="shared" si="21"/>
        <v>75.667684869697638</v>
      </c>
      <c r="X372" s="5">
        <f t="shared" si="21"/>
        <v>74.579636759983885</v>
      </c>
      <c r="Y372" s="25">
        <f t="shared" si="21"/>
        <v>74.781481154192221</v>
      </c>
      <c r="Z372" s="25">
        <f t="shared" si="21"/>
        <v>74.893219811743677</v>
      </c>
      <c r="AA372" s="25">
        <f t="shared" si="21"/>
        <v>75.401386398171837</v>
      </c>
      <c r="AB372" s="25">
        <f t="shared" si="21"/>
        <v>76.119782103193032</v>
      </c>
      <c r="AC372" s="25">
        <f t="shared" si="21"/>
        <v>77.08542249647185</v>
      </c>
      <c r="AD372" s="32">
        <f>AVERAGE(E372:G372)/AVERAGE('Presenti equivalenti serviti'!E372:G372)/0.365*1000</f>
        <v>227.56731059629749</v>
      </c>
      <c r="AE372" s="32">
        <f>AVERAGE(N372:P372)/AVERAGE('Presenti equivalenti serviti'!N372:P372)/0.365*1000</f>
        <v>210.67286365538857</v>
      </c>
      <c r="AF372" s="32">
        <f>AVERAGE(V372:X372)/AVERAGE('Presenti equivalenti serviti'!V372:X372)/0.365*1000</f>
        <v>190.7033300222152</v>
      </c>
      <c r="AG372" s="35">
        <f>AC372/'Presenti equivalenti serviti'!AC372/0.365*1000</f>
        <v>183.34786474726081</v>
      </c>
      <c r="AH372" s="32">
        <f>AVERAGE(I372:K372)/AVERAGE(Residenti!E372:G372)/0.365/AVERAGE('%serviti'!E372:G372)*1000</f>
        <v>247.31745697013778</v>
      </c>
      <c r="AI372" s="32">
        <f>AVERAGE(N372:P372)/AVERAGE(Residenti!N372:P372)/0.365/AVERAGE('%serviti'!N372:P372)*1000</f>
        <v>222.61734213796419</v>
      </c>
      <c r="AJ372" s="32">
        <f>AVERAGE(V372:X372)/AVERAGE(Residenti!V372:X372)/0.365/AVERAGE('%serviti'!V372:X372)*1000</f>
        <v>202.07051229261523</v>
      </c>
      <c r="AK372" s="35">
        <f>AVERAGE(AC372)/AVERAGE(Residenti!AC372)/0.365/AVERAGE('%serviti'!AC372)*1000</f>
        <v>196.52643919182592</v>
      </c>
    </row>
    <row r="373" spans="1:37" x14ac:dyDescent="0.2">
      <c r="B373" s="4">
        <v>38</v>
      </c>
      <c r="E373" s="5">
        <f t="shared" si="22"/>
        <v>29.043193716197514</v>
      </c>
      <c r="F373" s="5">
        <f t="shared" si="21"/>
        <v>29.205959</v>
      </c>
      <c r="G373" s="5">
        <f t="shared" si="21"/>
        <v>28.888909999999999</v>
      </c>
      <c r="H373" s="5">
        <f t="shared" si="21"/>
        <v>29.748711999999998</v>
      </c>
      <c r="I373" s="5">
        <f t="shared" si="21"/>
        <v>31.256373000000004</v>
      </c>
      <c r="J373" s="5">
        <f t="shared" si="21"/>
        <v>31.348076000000002</v>
      </c>
      <c r="K373" s="5">
        <f t="shared" si="21"/>
        <v>30.842911611669997</v>
      </c>
      <c r="L373" s="5">
        <f t="shared" si="21"/>
        <v>31.248232999999999</v>
      </c>
      <c r="M373" s="5">
        <f t="shared" si="21"/>
        <v>31.269326416251698</v>
      </c>
      <c r="N373" s="5">
        <f t="shared" si="21"/>
        <v>31.168118927232872</v>
      </c>
      <c r="O373" s="5">
        <f t="shared" si="21"/>
        <v>31.461658115999995</v>
      </c>
      <c r="P373" s="5">
        <f t="shared" si="21"/>
        <v>30.506378513475738</v>
      </c>
      <c r="Q373" s="5">
        <f t="shared" si="21"/>
        <v>31.122593184000007</v>
      </c>
      <c r="R373" s="5">
        <f t="shared" si="21"/>
        <v>30.439228138511439</v>
      </c>
      <c r="S373" s="5">
        <f t="shared" si="21"/>
        <v>28.164555000000004</v>
      </c>
      <c r="T373" s="5">
        <f t="shared" si="21"/>
        <v>27.533504000000001</v>
      </c>
      <c r="U373" s="5">
        <f t="shared" si="21"/>
        <v>28.496223133044257</v>
      </c>
      <c r="V373" s="5">
        <f t="shared" si="21"/>
        <v>27.932066996343892</v>
      </c>
      <c r="W373" s="5">
        <f t="shared" si="21"/>
        <v>27.724962762871019</v>
      </c>
      <c r="X373" s="5">
        <f t="shared" si="21"/>
        <v>27.590604320003365</v>
      </c>
      <c r="Y373" s="25">
        <f t="shared" si="21"/>
        <v>26.306979829829896</v>
      </c>
      <c r="Z373" s="25">
        <f t="shared" si="21"/>
        <v>26.854355803513112</v>
      </c>
      <c r="AA373" s="25">
        <f t="shared" si="21"/>
        <v>26.257094875373831</v>
      </c>
      <c r="AB373" s="25">
        <f t="shared" si="21"/>
        <v>25.792873155503695</v>
      </c>
      <c r="AC373" s="25">
        <f t="shared" si="21"/>
        <v>25.350386692007081</v>
      </c>
      <c r="AD373" s="32">
        <f>AVERAGE(E373:G373)/AVERAGE('Presenti equivalenti serviti'!E373:G373)/0.365*1000</f>
        <v>215.77834261648536</v>
      </c>
      <c r="AE373" s="32">
        <f>AVERAGE(N373:P373)/AVERAGE('Presenti equivalenti serviti'!N373:P373)/0.365*1000</f>
        <v>221.31670291195346</v>
      </c>
      <c r="AF373" s="32">
        <f>AVERAGE(V373:X373)/AVERAGE('Presenti equivalenti serviti'!V373:X373)/0.365*1000</f>
        <v>202.14097151525468</v>
      </c>
      <c r="AG373" s="35">
        <f>AC373/'Presenti equivalenti serviti'!AC373/0.365*1000</f>
        <v>192.54242628384708</v>
      </c>
      <c r="AH373" s="32">
        <f>AVERAGE(I373:K373)/AVERAGE(Residenti!E373:G373)/0.365/AVERAGE('%serviti'!E373:G373)*1000</f>
        <v>246.10247190211413</v>
      </c>
      <c r="AI373" s="32">
        <f>AVERAGE(N373:P373)/AVERAGE(Residenti!N373:P373)/0.365/AVERAGE('%serviti'!N373:P373)*1000</f>
        <v>237.53180972654926</v>
      </c>
      <c r="AJ373" s="32">
        <f>AVERAGE(V373:X373)/AVERAGE(Residenti!V373:X373)/0.365/AVERAGE('%serviti'!V373:X373)*1000</f>
        <v>218.92355578059914</v>
      </c>
      <c r="AK373" s="35">
        <f>AVERAGE(AC373)/AVERAGE(Residenti!AC373)/0.365/AVERAGE('%serviti'!AC373)*1000</f>
        <v>217.54506400689937</v>
      </c>
    </row>
    <row r="374" spans="1:37" x14ac:dyDescent="0.2">
      <c r="B374" s="4">
        <v>39</v>
      </c>
      <c r="E374" s="5">
        <f t="shared" si="22"/>
        <v>30.022660435655514</v>
      </c>
      <c r="F374" s="5">
        <f t="shared" si="21"/>
        <v>30.429161000000001</v>
      </c>
      <c r="G374" s="5">
        <f t="shared" si="21"/>
        <v>30.174076832432416</v>
      </c>
      <c r="H374" s="5">
        <f t="shared" si="21"/>
        <v>31.258329130199741</v>
      </c>
      <c r="I374" s="5">
        <f t="shared" si="21"/>
        <v>31.550947999999998</v>
      </c>
      <c r="J374" s="5">
        <f t="shared" si="21"/>
        <v>33.517647999999994</v>
      </c>
      <c r="K374" s="5">
        <f t="shared" si="21"/>
        <v>33.410349000000004</v>
      </c>
      <c r="L374" s="5">
        <f t="shared" si="21"/>
        <v>31.386333</v>
      </c>
      <c r="M374" s="5">
        <f t="shared" si="21"/>
        <v>32.049880004043658</v>
      </c>
      <c r="N374" s="5">
        <f t="shared" si="21"/>
        <v>31.726998559767136</v>
      </c>
      <c r="O374" s="5">
        <f t="shared" si="21"/>
        <v>31.700392125</v>
      </c>
      <c r="P374" s="5">
        <f t="shared" si="21"/>
        <v>31.570963993524259</v>
      </c>
      <c r="Q374" s="5">
        <f t="shared" si="21"/>
        <v>31.316345499999997</v>
      </c>
      <c r="R374" s="5">
        <f t="shared" si="21"/>
        <v>30.777284027956714</v>
      </c>
      <c r="S374" s="5">
        <f t="shared" si="21"/>
        <v>29.688908000000001</v>
      </c>
      <c r="T374" s="5">
        <f t="shared" si="21"/>
        <v>29.167411999999995</v>
      </c>
      <c r="U374" s="5">
        <f t="shared" si="21"/>
        <v>29.450432311016467</v>
      </c>
      <c r="V374" s="5">
        <f t="shared" si="21"/>
        <v>28.825768554741419</v>
      </c>
      <c r="W374" s="5">
        <f t="shared" si="21"/>
        <v>29.706829142623917</v>
      </c>
      <c r="X374" s="5">
        <f t="shared" si="21"/>
        <v>29.941582281869195</v>
      </c>
      <c r="Y374" s="25">
        <f t="shared" si="21"/>
        <v>29.588817159108</v>
      </c>
      <c r="Z374" s="25">
        <f t="shared" si="21"/>
        <v>29.452390804754053</v>
      </c>
      <c r="AA374" s="25">
        <f t="shared" si="21"/>
        <v>29.244962104482163</v>
      </c>
      <c r="AB374" s="25">
        <f t="shared" si="21"/>
        <v>29.182069911394841</v>
      </c>
      <c r="AC374" s="25">
        <f t="shared" si="21"/>
        <v>29.240275332018985</v>
      </c>
      <c r="AD374" s="32">
        <f>AVERAGE(E374:G374)/AVERAGE('Presenti equivalenti serviti'!E374:G374)/0.365*1000</f>
        <v>222.81131685118663</v>
      </c>
      <c r="AE374" s="32">
        <f>AVERAGE(N374:P374)/AVERAGE('Presenti equivalenti serviti'!N374:P374)/0.365*1000</f>
        <v>206.37383049177487</v>
      </c>
      <c r="AF374" s="32">
        <f>AVERAGE(V374:X374)/AVERAGE('Presenti equivalenti serviti'!V374:X374)/0.365*1000</f>
        <v>187.21795339758711</v>
      </c>
      <c r="AG374" s="35">
        <f>AC374/'Presenti equivalenti serviti'!AC374/0.365*1000</f>
        <v>182.46309836792312</v>
      </c>
      <c r="AH374" s="32">
        <f>AVERAGE(I374:K374)/AVERAGE(Residenti!E374:G374)/0.365/AVERAGE('%serviti'!E374:G374)*1000</f>
        <v>267.62750659055507</v>
      </c>
      <c r="AI374" s="32">
        <f>AVERAGE(N374:P374)/AVERAGE(Residenti!N374:P374)/0.365/AVERAGE('%serviti'!N374:P374)*1000</f>
        <v>229.64452543436275</v>
      </c>
      <c r="AJ374" s="32">
        <f>AVERAGE(V374:X374)/AVERAGE(Residenti!V374:X374)/0.365/AVERAGE('%serviti'!V374:X374)*1000</f>
        <v>210.04918947219761</v>
      </c>
      <c r="AK374" s="35">
        <f>AVERAGE(AC374)/AVERAGE(Residenti!AC374)/0.365/AVERAGE('%serviti'!AC374)*1000</f>
        <v>207.33552110266959</v>
      </c>
    </row>
    <row r="375" spans="1:37" x14ac:dyDescent="0.2">
      <c r="B375" s="4">
        <v>40</v>
      </c>
      <c r="E375" s="5">
        <f t="shared" si="22"/>
        <v>26.059808526797646</v>
      </c>
      <c r="F375" s="5">
        <f t="shared" si="21"/>
        <v>26.208896999999993</v>
      </c>
      <c r="G375" s="5">
        <f t="shared" si="21"/>
        <v>26.524986796949594</v>
      </c>
      <c r="H375" s="5">
        <f t="shared" si="21"/>
        <v>26.900471319712647</v>
      </c>
      <c r="I375" s="5">
        <f t="shared" si="21"/>
        <v>28.212068581369753</v>
      </c>
      <c r="J375" s="5">
        <f t="shared" si="21"/>
        <v>27.99683281549347</v>
      </c>
      <c r="K375" s="5">
        <f t="shared" si="21"/>
        <v>26.208476219717987</v>
      </c>
      <c r="L375" s="5">
        <f t="shared" si="21"/>
        <v>28.381129445072261</v>
      </c>
      <c r="M375" s="5">
        <f t="shared" si="21"/>
        <v>27.093348944896007</v>
      </c>
      <c r="N375" s="5">
        <f t="shared" si="21"/>
        <v>26.36128584729029</v>
      </c>
      <c r="O375" s="5">
        <f t="shared" si="21"/>
        <v>27.476105856123286</v>
      </c>
      <c r="P375" s="5">
        <f t="shared" si="21"/>
        <v>27.100477769906437</v>
      </c>
      <c r="Q375" s="5">
        <f t="shared" si="21"/>
        <v>27.698169502219997</v>
      </c>
      <c r="R375" s="5">
        <f t="shared" si="21"/>
        <v>27.399930773786792</v>
      </c>
      <c r="S375" s="5">
        <f t="shared" si="21"/>
        <v>26.516876000000011</v>
      </c>
      <c r="T375" s="5">
        <f t="shared" si="21"/>
        <v>25.76181600000001</v>
      </c>
      <c r="U375" s="5">
        <f t="shared" si="21"/>
        <v>25.88934214190536</v>
      </c>
      <c r="V375" s="5">
        <f t="shared" si="21"/>
        <v>25.983675368392788</v>
      </c>
      <c r="W375" s="5">
        <f t="shared" si="21"/>
        <v>26.611279825280977</v>
      </c>
      <c r="X375" s="5">
        <f t="shared" si="21"/>
        <v>25.844206844459482</v>
      </c>
      <c r="Y375" s="25">
        <f t="shared" si="21"/>
        <v>25.889016359675125</v>
      </c>
      <c r="Z375" s="25">
        <f t="shared" si="21"/>
        <v>26.018201980646197</v>
      </c>
      <c r="AA375" s="25">
        <f t="shared" si="21"/>
        <v>25.979159320918388</v>
      </c>
      <c r="AB375" s="25">
        <f t="shared" si="21"/>
        <v>26.010418111772147</v>
      </c>
      <c r="AC375" s="25">
        <f t="shared" si="21"/>
        <v>26.087723811352138</v>
      </c>
      <c r="AD375" s="32">
        <f>AVERAGE(E375:G375)/AVERAGE('Presenti equivalenti serviti'!E375:G375)/0.365*1000</f>
        <v>198.01290194191938</v>
      </c>
      <c r="AE375" s="32">
        <f>AVERAGE(N375:P375)/AVERAGE('Presenti equivalenti serviti'!N375:P375)/0.365*1000</f>
        <v>182.30708951892038</v>
      </c>
      <c r="AF375" s="32">
        <f>AVERAGE(V375:X375)/AVERAGE('Presenti equivalenti serviti'!V375:X375)/0.365*1000</f>
        <v>173.7096030245462</v>
      </c>
      <c r="AG375" s="35">
        <f>AC375/'Presenti equivalenti serviti'!AC375/0.365*1000</f>
        <v>170.23068435718886</v>
      </c>
      <c r="AH375" s="32">
        <f>AVERAGE(I375:K375)/AVERAGE(Residenti!E375:G375)/0.365/AVERAGE('%serviti'!E375:G375)*1000</f>
        <v>218.70390112253833</v>
      </c>
      <c r="AI375" s="32">
        <f>AVERAGE(N375:P375)/AVERAGE(Residenti!N375:P375)/0.365/AVERAGE('%serviti'!N375:P375)*1000</f>
        <v>193.27054226666573</v>
      </c>
      <c r="AJ375" s="32">
        <f>AVERAGE(V375:X375)/AVERAGE(Residenti!V375:X375)/0.365/AVERAGE('%serviti'!V375:X375)*1000</f>
        <v>184.31912599250191</v>
      </c>
      <c r="AK375" s="35">
        <f>AVERAGE(AC375)/AVERAGE(Residenti!AC375)/0.365/AVERAGE('%serviti'!AC375)*1000</f>
        <v>182.04146569464172</v>
      </c>
    </row>
    <row r="376" spans="1:37" x14ac:dyDescent="0.2">
      <c r="B376" s="4">
        <v>99</v>
      </c>
      <c r="E376" s="5">
        <f t="shared" si="22"/>
        <v>30.841447742313605</v>
      </c>
      <c r="F376" s="5">
        <f t="shared" si="21"/>
        <v>31.172822312870945</v>
      </c>
      <c r="G376" s="5">
        <f t="shared" si="21"/>
        <v>31.504196883428328</v>
      </c>
      <c r="H376" s="5">
        <f t="shared" si="21"/>
        <v>32.686995758552875</v>
      </c>
      <c r="I376" s="5">
        <f t="shared" si="21"/>
        <v>32.562566435159439</v>
      </c>
      <c r="J376" s="5">
        <f t="shared" si="21"/>
        <v>33.024752749999998</v>
      </c>
      <c r="K376" s="5">
        <f t="shared" si="21"/>
        <v>32.14352399123608</v>
      </c>
      <c r="L376" s="5">
        <f t="shared" si="21"/>
        <v>32.603571000893837</v>
      </c>
      <c r="M376" s="5">
        <f t="shared" si="21"/>
        <v>32.369563171071974</v>
      </c>
      <c r="N376" s="5">
        <f t="shared" si="21"/>
        <v>32.623673569188071</v>
      </c>
      <c r="O376" s="5">
        <f t="shared" si="21"/>
        <v>32.345089780597391</v>
      </c>
      <c r="P376" s="5">
        <f t="shared" si="21"/>
        <v>31.175152250586443</v>
      </c>
      <c r="Q376" s="5">
        <f t="shared" si="21"/>
        <v>31.872238884199117</v>
      </c>
      <c r="R376" s="5">
        <f t="shared" si="21"/>
        <v>31.931060220225302</v>
      </c>
      <c r="S376" s="5">
        <f t="shared" si="21"/>
        <v>29.913655999999996</v>
      </c>
      <c r="T376" s="5">
        <f t="shared" si="21"/>
        <v>29.312172999999994</v>
      </c>
      <c r="U376" s="5">
        <f t="shared" si="21"/>
        <v>29.654318702094706</v>
      </c>
      <c r="V376" s="5">
        <f t="shared" si="21"/>
        <v>29.677974931129853</v>
      </c>
      <c r="W376" s="5">
        <f t="shared" si="21"/>
        <v>30.088104105759172</v>
      </c>
      <c r="X376" s="5">
        <f t="shared" si="21"/>
        <v>29.590336412958813</v>
      </c>
      <c r="Y376" s="25">
        <f t="shared" si="21"/>
        <v>29.007350421458295</v>
      </c>
      <c r="Z376" s="25">
        <f t="shared" si="21"/>
        <v>29.35897783067405</v>
      </c>
      <c r="AA376" s="25">
        <f t="shared" si="21"/>
        <v>29.414095117586978</v>
      </c>
      <c r="AB376" s="25">
        <f t="shared" si="21"/>
        <v>29.64075016753651</v>
      </c>
      <c r="AC376" s="25">
        <f t="shared" si="21"/>
        <v>29.984385617950501</v>
      </c>
      <c r="AD376" s="32">
        <f>AVERAGE(E376:G376)/AVERAGE('Presenti equivalenti serviti'!E376:G376)/0.365*1000</f>
        <v>248.35007908192983</v>
      </c>
      <c r="AE376" s="32">
        <f>AVERAGE(N376:P376)/AVERAGE('Presenti equivalenti serviti'!N376:P376)/0.365*1000</f>
        <v>230.61394198637345</v>
      </c>
      <c r="AF376" s="32">
        <f>AVERAGE(V376:X376)/AVERAGE('Presenti equivalenti serviti'!V376:X376)/0.365*1000</f>
        <v>205.76371587348351</v>
      </c>
      <c r="AG376" s="35">
        <f>AC376/'Presenti equivalenti serviti'!AC376/0.365*1000</f>
        <v>192.84846236407461</v>
      </c>
      <c r="AH376" s="32">
        <f>AVERAGE(I376:K376)/AVERAGE(Residenti!E376:G376)/0.365/AVERAGE('%serviti'!E376:G376)*1000</f>
        <v>310.52707555672595</v>
      </c>
      <c r="AI376" s="32">
        <f>AVERAGE(N376:P376)/AVERAGE(Residenti!N376:P376)/0.365/AVERAGE('%serviti'!N376:P376)*1000</f>
        <v>273.44424835513496</v>
      </c>
      <c r="AJ376" s="32">
        <f>AVERAGE(V376:X376)/AVERAGE(Residenti!V376:X376)/0.365/AVERAGE('%serviti'!V376:X376)*1000</f>
        <v>243.31791277282738</v>
      </c>
      <c r="AK376" s="35">
        <f>AVERAGE(AC376)/AVERAGE(Residenti!AC376)/0.365/AVERAGE('%serviti'!AC376)*1000</f>
        <v>228.37227590725325</v>
      </c>
    </row>
    <row r="377" spans="1:37" x14ac:dyDescent="0.2">
      <c r="B377" s="4">
        <v>48</v>
      </c>
      <c r="E377" s="5">
        <f t="shared" si="22"/>
        <v>0.61550000000000005</v>
      </c>
      <c r="F377" s="5">
        <f t="shared" si="22"/>
        <v>0.61199999999999999</v>
      </c>
      <c r="G377" s="5">
        <f t="shared" si="22"/>
        <v>0.60850000000000004</v>
      </c>
      <c r="H377" s="5">
        <f t="shared" si="22"/>
        <v>0.60399999999999998</v>
      </c>
      <c r="I377" s="5">
        <f t="shared" si="22"/>
        <v>0.59950000000000003</v>
      </c>
      <c r="J377" s="5">
        <f t="shared" si="22"/>
        <v>0.59499999999999997</v>
      </c>
      <c r="K377" s="5">
        <f t="shared" si="22"/>
        <v>0.59050000000000002</v>
      </c>
      <c r="L377" s="5">
        <f t="shared" si="22"/>
        <v>0.58699999999999997</v>
      </c>
      <c r="M377" s="5">
        <f t="shared" si="22"/>
        <v>0.58350000000000002</v>
      </c>
      <c r="N377" s="5">
        <f t="shared" si="22"/>
        <v>0.57999999999999996</v>
      </c>
      <c r="O377" s="5">
        <f t="shared" si="22"/>
        <v>0.57650000000000001</v>
      </c>
      <c r="P377" s="5">
        <f t="shared" si="22"/>
        <v>0.57299999999999995</v>
      </c>
      <c r="Q377" s="5">
        <f t="shared" si="22"/>
        <v>0.54742400000000002</v>
      </c>
      <c r="R377" s="5">
        <f t="shared" si="22"/>
        <v>0.59732400000000008</v>
      </c>
      <c r="S377" s="5">
        <f t="shared" si="22"/>
        <v>0.57456200000000002</v>
      </c>
      <c r="T377" s="5">
        <f t="shared" si="22"/>
        <v>0.54619928123991568</v>
      </c>
      <c r="U377" s="5">
        <f t="shared" ref="U377:AC377" si="23">SUMIF($B$3:$B$366,$B377,U$3:U$366)/1000</f>
        <v>0.56090298267718652</v>
      </c>
      <c r="V377" s="5">
        <f t="shared" si="23"/>
        <v>0.54405980687408717</v>
      </c>
      <c r="W377" s="5">
        <f t="shared" si="23"/>
        <v>0.57258861042700271</v>
      </c>
      <c r="X377" s="5">
        <f t="shared" si="23"/>
        <v>0.54303575035946394</v>
      </c>
      <c r="Y377" s="25">
        <f t="shared" si="23"/>
        <v>0.53331713959008009</v>
      </c>
      <c r="Z377" s="25">
        <f t="shared" si="23"/>
        <v>0.54864136409245401</v>
      </c>
      <c r="AA377" s="25">
        <f t="shared" si="23"/>
        <v>0.54226115873268843</v>
      </c>
      <c r="AB377" s="25">
        <f t="shared" si="23"/>
        <v>0.53587273987315853</v>
      </c>
      <c r="AC377" s="25">
        <f t="shared" si="23"/>
        <v>0.52865190342335311</v>
      </c>
      <c r="AD377" s="32">
        <f>AVERAGE(E377:G377)/AVERAGE('Presenti equivalenti serviti'!E377:G377)/0.365*1000</f>
        <v>183.85929164826902</v>
      </c>
      <c r="AE377" s="32">
        <f>AVERAGE(N377:P377)/AVERAGE('Presenti equivalenti serviti'!N377:P377)/0.365*1000</f>
        <v>172.94356454517035</v>
      </c>
      <c r="AF377" s="32">
        <f>AVERAGE(V377:X377)/AVERAGE('Presenti equivalenti serviti'!V377:X377)/0.365*1000</f>
        <v>169.30974780474742</v>
      </c>
      <c r="AG377" s="35">
        <f>AC377/'Presenti equivalenti serviti'!AC377/0.365*1000</f>
        <v>176.35245102320351</v>
      </c>
      <c r="AH377" s="32">
        <f>AVERAGE(I377:K377)/AVERAGE(Residenti!E377:G377)/0.365/AVERAGE('%serviti'!E377:G377)*1000</f>
        <v>187.46025834155213</v>
      </c>
      <c r="AI377" s="32">
        <f>AVERAGE(N377:P377)/AVERAGE(Residenti!N377:P377)/0.365/AVERAGE('%serviti'!N377:P377)*1000</f>
        <v>183.59281022706682</v>
      </c>
      <c r="AJ377" s="32">
        <f>AVERAGE(V377:X377)/AVERAGE(Residenti!V377:X377)/0.365/AVERAGE('%serviti'!V377:X377)*1000</f>
        <v>182.48274589481596</v>
      </c>
      <c r="AK377" s="35">
        <f>AVERAGE(AC377)/AVERAGE(Residenti!AC377)/0.365/AVERAGE('%serviti'!AC377)*1000</f>
        <v>198.02482571735996</v>
      </c>
    </row>
    <row r="378" spans="1:37" x14ac:dyDescent="0.2">
      <c r="AD378" s="32"/>
      <c r="AE378" s="32"/>
      <c r="AF378" s="32"/>
      <c r="AG378" s="32"/>
      <c r="AH378" s="32"/>
      <c r="AI378" s="32"/>
      <c r="AJ378" s="32"/>
      <c r="AK378" s="32"/>
    </row>
    <row r="379" spans="1:37" x14ac:dyDescent="0.2">
      <c r="A379" s="4" t="s">
        <v>4</v>
      </c>
      <c r="E379" s="5">
        <f>SUMIF($A$3:$A$366,$A379,E$3:E$366)/1000</f>
        <v>23.729591375135989</v>
      </c>
      <c r="F379" s="5">
        <f t="shared" ref="F379:AC389" si="24">SUMIF($A$3:$A$366,$A379,F$3:F$366)/1000</f>
        <v>23.721199454375743</v>
      </c>
      <c r="G379" s="5">
        <f t="shared" si="24"/>
        <v>23.544046291712998</v>
      </c>
      <c r="H379" s="5">
        <f t="shared" si="24"/>
        <v>23.552061934859147</v>
      </c>
      <c r="I379" s="5">
        <f t="shared" si="24"/>
        <v>23.836118487741928</v>
      </c>
      <c r="J379" s="5">
        <f t="shared" si="24"/>
        <v>24.711437101302518</v>
      </c>
      <c r="K379" s="5">
        <f t="shared" si="24"/>
        <v>23.926952047830135</v>
      </c>
      <c r="L379" s="5">
        <f t="shared" si="24"/>
        <v>24.035283210000006</v>
      </c>
      <c r="M379" s="5">
        <f t="shared" si="24"/>
        <v>24.285519521920957</v>
      </c>
      <c r="N379" s="5">
        <f t="shared" si="24"/>
        <v>24.266472243799996</v>
      </c>
      <c r="O379" s="5">
        <f t="shared" si="24"/>
        <v>24.16070091703001</v>
      </c>
      <c r="P379" s="5">
        <f t="shared" si="24"/>
        <v>24.422284999999999</v>
      </c>
      <c r="Q379" s="5">
        <f t="shared" si="24"/>
        <v>24.344108000000002</v>
      </c>
      <c r="R379" s="5">
        <f t="shared" si="24"/>
        <v>23.522353999999993</v>
      </c>
      <c r="S379" s="5">
        <f t="shared" si="24"/>
        <v>22.576296196249999</v>
      </c>
      <c r="T379" s="5">
        <f t="shared" si="24"/>
        <v>22.349161000000002</v>
      </c>
      <c r="U379" s="5">
        <f t="shared" si="24"/>
        <v>21.873716999999992</v>
      </c>
      <c r="V379" s="5">
        <f t="shared" si="24"/>
        <v>22.364188392999999</v>
      </c>
      <c r="W379" s="5">
        <f t="shared" si="24"/>
        <v>22.194468596999993</v>
      </c>
      <c r="X379" s="5">
        <f t="shared" si="24"/>
        <v>21.636916000000006</v>
      </c>
      <c r="Y379" s="25">
        <f t="shared" si="24"/>
        <v>21.480818839000005</v>
      </c>
      <c r="Z379" s="25">
        <f t="shared" si="24"/>
        <v>21.657124016942841</v>
      </c>
      <c r="AA379" s="25">
        <f t="shared" si="24"/>
        <v>21.463409991459361</v>
      </c>
      <c r="AB379" s="25">
        <f t="shared" si="24"/>
        <v>21.372266079146588</v>
      </c>
      <c r="AC379" s="25">
        <f t="shared" si="24"/>
        <v>21.343933606441038</v>
      </c>
      <c r="AD379" s="32">
        <f>AVERAGE(E379:G379)/AVERAGE('Presenti equivalenti serviti'!E379:G379)/0.365*1000</f>
        <v>258.10829030912322</v>
      </c>
      <c r="AE379" s="32">
        <f>AVERAGE(N379:P379)/AVERAGE('Presenti equivalenti serviti'!N379:P379)/0.365*1000</f>
        <v>241.04001694994679</v>
      </c>
      <c r="AF379" s="32">
        <f>AVERAGE(V379:X379)/AVERAGE('Presenti equivalenti serviti'!V379:X379)/0.365*1000</f>
        <v>216.24128018196987</v>
      </c>
      <c r="AG379" s="35">
        <f>AC379/'Presenti equivalenti serviti'!AC379/0.365*1000</f>
        <v>204.70153174129339</v>
      </c>
      <c r="AH379" s="32">
        <f>AVERAGE(I379:K379)/AVERAGE(Residenti!E379:G379)/0.365/AVERAGE('%serviti'!E379:G379)*1000</f>
        <v>267.4992029411323</v>
      </c>
      <c r="AI379" s="32">
        <f>AVERAGE(R379:T379)/AVERAGE('Presenti equivalenti serviti'!R379:T379)/0.365*1000</f>
        <v>223.78176702910676</v>
      </c>
      <c r="AJ379" s="32">
        <f>AVERAGE(V379:X379)/AVERAGE(Residenti!V379:X379)/0.365/AVERAGE('%serviti'!V379:X379)*1000</f>
        <v>220.4206963779306</v>
      </c>
      <c r="AK379" s="35">
        <f>AVERAGE(AC379)/AVERAGE(Residenti!AC379)/0.365/AVERAGE('%serviti'!AC379)*1000</f>
        <v>209.50099482895627</v>
      </c>
    </row>
    <row r="380" spans="1:37" x14ac:dyDescent="0.2">
      <c r="A380" s="4" t="s">
        <v>62</v>
      </c>
      <c r="E380" s="5">
        <f t="shared" ref="E380:T393" si="25">SUMIF($A$3:$A$366,$A380,E$3:E$366)/1000</f>
        <v>25.715227852269031</v>
      </c>
      <c r="F380" s="5">
        <f t="shared" si="24"/>
        <v>25.837975226898418</v>
      </c>
      <c r="G380" s="5">
        <f t="shared" si="24"/>
        <v>25.76733930857727</v>
      </c>
      <c r="H380" s="5">
        <f t="shared" si="24"/>
        <v>25.793395036731376</v>
      </c>
      <c r="I380" s="5">
        <f t="shared" si="24"/>
        <v>27.249313354393571</v>
      </c>
      <c r="J380" s="5">
        <f t="shared" si="24"/>
        <v>26.516780016009847</v>
      </c>
      <c r="K380" s="5">
        <f t="shared" si="24"/>
        <v>26.101008848039214</v>
      </c>
      <c r="L380" s="5">
        <f t="shared" si="24"/>
        <v>25.877117551757483</v>
      </c>
      <c r="M380" s="5">
        <f t="shared" si="24"/>
        <v>25.891092075092324</v>
      </c>
      <c r="N380" s="5">
        <f t="shared" si="24"/>
        <v>26.183035</v>
      </c>
      <c r="O380" s="5">
        <f t="shared" si="24"/>
        <v>24.383524000000001</v>
      </c>
      <c r="P380" s="5">
        <f t="shared" si="24"/>
        <v>25.891844000000003</v>
      </c>
      <c r="Q380" s="5">
        <f t="shared" si="24"/>
        <v>24.295764999999999</v>
      </c>
      <c r="R380" s="5">
        <f t="shared" si="24"/>
        <v>23.86252</v>
      </c>
      <c r="S380" s="5">
        <f t="shared" si="24"/>
        <v>23.056200078499998</v>
      </c>
      <c r="T380" s="5">
        <f t="shared" si="24"/>
        <v>22.753592890999993</v>
      </c>
      <c r="U380" s="5">
        <f t="shared" si="24"/>
        <v>23.106545999999998</v>
      </c>
      <c r="V380" s="5">
        <f t="shared" si="24"/>
        <v>22.896592999999996</v>
      </c>
      <c r="W380" s="5">
        <f t="shared" si="24"/>
        <v>23.116847012000001</v>
      </c>
      <c r="X380" s="5">
        <f t="shared" si="24"/>
        <v>22.374717338000004</v>
      </c>
      <c r="Y380" s="25">
        <f t="shared" ref="Y380:AC393" si="26">SUMIF($A$3:$A$366,$A380,Y$3:Y$366)/1000</f>
        <v>22.317010584000002</v>
      </c>
      <c r="Z380" s="25">
        <f t="shared" si="26"/>
        <v>22.678784001018588</v>
      </c>
      <c r="AA380" s="25">
        <f t="shared" si="26"/>
        <v>23.05408965803311</v>
      </c>
      <c r="AB380" s="25">
        <f t="shared" si="26"/>
        <v>23.566935176975971</v>
      </c>
      <c r="AC380" s="25">
        <f t="shared" si="26"/>
        <v>24.160470091993691</v>
      </c>
      <c r="AD380" s="32">
        <f>AVERAGE(E380:G380)/AVERAGE('Presenti equivalenti serviti'!E380:G380)/0.365*1000</f>
        <v>270.61463805307392</v>
      </c>
      <c r="AE380" s="32">
        <f>AVERAGE(N380:P380)/AVERAGE('Presenti equivalenti serviti'!N380:P380)/0.365*1000</f>
        <v>238.67064044189692</v>
      </c>
      <c r="AF380" s="32">
        <f>AVERAGE(V380:X380)/AVERAGE('Presenti equivalenti serviti'!V380:X380)/0.365*1000</f>
        <v>201.04248824312816</v>
      </c>
      <c r="AG380" s="35">
        <f>AC380/'Presenti equivalenti serviti'!AC380/0.365*1000</f>
        <v>183.70595724202497</v>
      </c>
      <c r="AH380" s="32">
        <f>AVERAGE(I380:K380)/AVERAGE(Residenti!E380:G380)/0.365/AVERAGE('%serviti'!E380:G380)*1000</f>
        <v>283.56738056815726</v>
      </c>
      <c r="AI380" s="32">
        <f>AVERAGE(R380:T380)/AVERAGE('Presenti equivalenti serviti'!R380:T380)/0.365*1000</f>
        <v>210.29878508050965</v>
      </c>
      <c r="AJ380" s="32">
        <f>AVERAGE(V380:X380)/AVERAGE(Residenti!V380:X380)/0.365/AVERAGE('%serviti'!V380:X380)*1000</f>
        <v>205.72035239528566</v>
      </c>
      <c r="AK380" s="35">
        <f>AVERAGE(AC380)/AVERAGE(Residenti!AC380)/0.365/AVERAGE('%serviti'!AC380)*1000</f>
        <v>189.45746881228308</v>
      </c>
    </row>
    <row r="381" spans="1:37" x14ac:dyDescent="0.2">
      <c r="A381" s="4" t="s">
        <v>103</v>
      </c>
      <c r="E381" s="5">
        <f t="shared" si="25"/>
        <v>34.010999291270011</v>
      </c>
      <c r="F381" s="5">
        <f t="shared" si="24"/>
        <v>34.287999999999997</v>
      </c>
      <c r="G381" s="5">
        <f t="shared" si="24"/>
        <v>34.241337752409642</v>
      </c>
      <c r="H381" s="5">
        <f t="shared" si="24"/>
        <v>34.356506982979433</v>
      </c>
      <c r="I381" s="5">
        <f t="shared" si="24"/>
        <v>34.216342112231075</v>
      </c>
      <c r="J381" s="5">
        <f t="shared" si="24"/>
        <v>34.689268677218216</v>
      </c>
      <c r="K381" s="5">
        <f t="shared" si="24"/>
        <v>34.967852434643582</v>
      </c>
      <c r="L381" s="5">
        <f t="shared" si="24"/>
        <v>35.220291967724215</v>
      </c>
      <c r="M381" s="5">
        <f t="shared" si="24"/>
        <v>35.146902936577014</v>
      </c>
      <c r="N381" s="5">
        <f t="shared" si="24"/>
        <v>35.215852455775355</v>
      </c>
      <c r="O381" s="5">
        <f t="shared" si="24"/>
        <v>28.850344513775354</v>
      </c>
      <c r="P381" s="5">
        <f t="shared" si="24"/>
        <v>34.413611688775354</v>
      </c>
      <c r="Q381" s="5">
        <f t="shared" si="24"/>
        <v>32.148406000000016</v>
      </c>
      <c r="R381" s="5">
        <f t="shared" si="24"/>
        <v>33.189284999999991</v>
      </c>
      <c r="S381" s="5">
        <f t="shared" si="24"/>
        <v>32.376435033839996</v>
      </c>
      <c r="T381" s="5">
        <f t="shared" si="24"/>
        <v>31.690983276999994</v>
      </c>
      <c r="U381" s="5">
        <f t="shared" si="24"/>
        <v>30.992138999999998</v>
      </c>
      <c r="V381" s="5">
        <f t="shared" si="24"/>
        <v>31.519834000000007</v>
      </c>
      <c r="W381" s="5">
        <f t="shared" si="24"/>
        <v>31.862615054999999</v>
      </c>
      <c r="X381" s="5">
        <f t="shared" si="24"/>
        <v>31.987014972999997</v>
      </c>
      <c r="Y381" s="25">
        <f t="shared" si="26"/>
        <v>31.366393794</v>
      </c>
      <c r="Z381" s="25">
        <f t="shared" si="26"/>
        <v>31.654175982460114</v>
      </c>
      <c r="AA381" s="25">
        <f t="shared" si="26"/>
        <v>31.748750850693906</v>
      </c>
      <c r="AB381" s="25">
        <f t="shared" si="26"/>
        <v>31.968337675222756</v>
      </c>
      <c r="AC381" s="25">
        <f t="shared" si="26"/>
        <v>32.191399335917161</v>
      </c>
      <c r="AD381" s="32">
        <f>AVERAGE(E381:G381)/AVERAGE('Presenti equivalenti serviti'!E381:G381)/0.365*1000</f>
        <v>223.76011544169674</v>
      </c>
      <c r="AE381" s="32">
        <f>AVERAGE(N381:P381)/AVERAGE('Presenti equivalenti serviti'!N381:P381)/0.365*1000</f>
        <v>183.12464848008986</v>
      </c>
      <c r="AF381" s="32">
        <f>AVERAGE(V381:X381)/AVERAGE('Presenti equivalenti serviti'!V381:X381)/0.365*1000</f>
        <v>171.82157911201796</v>
      </c>
      <c r="AG381" s="35">
        <f>AC381/'Presenti equivalenti serviti'!AC381/0.365*1000</f>
        <v>168.09100636138353</v>
      </c>
      <c r="AH381" s="32">
        <f>AVERAGE(I381:K381)/AVERAGE(Residenti!E381:G381)/0.365/AVERAGE('%serviti'!E381:G381)*1000</f>
        <v>228.93324796501292</v>
      </c>
      <c r="AI381" s="32">
        <f>AVERAGE(R381:T381)/AVERAGE('Presenti equivalenti serviti'!R381:T381)/0.365*1000</f>
        <v>176.23939901396935</v>
      </c>
      <c r="AJ381" s="32">
        <f>AVERAGE(V381:X381)/AVERAGE(Residenti!V381:X381)/0.365/AVERAGE('%serviti'!V381:X381)*1000</f>
        <v>173.5748502445484</v>
      </c>
      <c r="AK381" s="35">
        <f>AVERAGE(AC381)/AVERAGE(Residenti!AC381)/0.365/AVERAGE('%serviti'!AC381)*1000</f>
        <v>170.22791000345759</v>
      </c>
    </row>
    <row r="382" spans="1:37" x14ac:dyDescent="0.2">
      <c r="A382" s="4" t="s">
        <v>60</v>
      </c>
      <c r="E382" s="5">
        <f t="shared" si="25"/>
        <v>7.9474604678097247</v>
      </c>
      <c r="F382" s="5">
        <f t="shared" si="24"/>
        <v>7.9687090997874357</v>
      </c>
      <c r="G382" s="5">
        <f t="shared" si="24"/>
        <v>7.9103824091860417</v>
      </c>
      <c r="H382" s="5">
        <f t="shared" si="24"/>
        <v>8.0029574595331265</v>
      </c>
      <c r="I382" s="5">
        <f t="shared" si="24"/>
        <v>8.5298359437367317</v>
      </c>
      <c r="J382" s="5">
        <f t="shared" si="24"/>
        <v>7.8119420000000002</v>
      </c>
      <c r="K382" s="5">
        <f t="shared" si="24"/>
        <v>7.6707109999999989</v>
      </c>
      <c r="L382" s="5">
        <f t="shared" si="24"/>
        <v>8.1921535062147495</v>
      </c>
      <c r="M382" s="5">
        <f t="shared" si="24"/>
        <v>7.9357636211748579</v>
      </c>
      <c r="N382" s="5">
        <f t="shared" si="24"/>
        <v>7.3375130000000004</v>
      </c>
      <c r="O382" s="5">
        <f t="shared" si="24"/>
        <v>7.9056289999999994</v>
      </c>
      <c r="P382" s="5">
        <f t="shared" si="24"/>
        <v>7.3508489978197664</v>
      </c>
      <c r="Q382" s="5">
        <f t="shared" si="24"/>
        <v>7.7167120000000002</v>
      </c>
      <c r="R382" s="5">
        <f t="shared" si="24"/>
        <v>6.8516600000000007</v>
      </c>
      <c r="S382" s="5">
        <f t="shared" si="24"/>
        <v>6.7619001300000008</v>
      </c>
      <c r="T382" s="5">
        <f t="shared" si="24"/>
        <v>6.7993680400000001</v>
      </c>
      <c r="U382" s="5">
        <f t="shared" si="24"/>
        <v>6.8225401100000012</v>
      </c>
      <c r="V382" s="5">
        <f t="shared" si="24"/>
        <v>6.9206707600000001</v>
      </c>
      <c r="W382" s="5">
        <f t="shared" si="24"/>
        <v>6.9534619799999993</v>
      </c>
      <c r="X382" s="5">
        <f t="shared" si="24"/>
        <v>6.6525218000000015</v>
      </c>
      <c r="Y382" s="25">
        <f t="shared" si="26"/>
        <v>6.5455901799999996</v>
      </c>
      <c r="Z382" s="25">
        <f t="shared" si="26"/>
        <v>6.7587424225591972</v>
      </c>
      <c r="AA382" s="25">
        <f t="shared" si="26"/>
        <v>6.8398191575815579</v>
      </c>
      <c r="AB382" s="25">
        <f t="shared" si="26"/>
        <v>6.9419913524162338</v>
      </c>
      <c r="AC382" s="25">
        <f t="shared" si="26"/>
        <v>7.0813979786543237</v>
      </c>
      <c r="AD382" s="32">
        <f>AVERAGE(E382:G382)/AVERAGE('Presenti equivalenti serviti'!E382:G382)/0.365*1000</f>
        <v>257.38783153635853</v>
      </c>
      <c r="AE382" s="32">
        <f>AVERAGE(N382:P382)/AVERAGE('Presenti equivalenti serviti'!N382:P382)/0.365*1000</f>
        <v>215.58523706589068</v>
      </c>
      <c r="AF382" s="32">
        <f>AVERAGE(V382:X382)/AVERAGE('Presenti equivalenti serviti'!V382:X382)/0.365*1000</f>
        <v>187.60761879432673</v>
      </c>
      <c r="AG382" s="35">
        <f>AC382/'Presenti equivalenti serviti'!AC382/0.365*1000</f>
        <v>176.08591987629691</v>
      </c>
      <c r="AH382" s="32">
        <f>AVERAGE(I382:K382)/AVERAGE(Residenti!E382:G382)/0.365/AVERAGE('%serviti'!E382:G382)*1000</f>
        <v>267.48029868461384</v>
      </c>
      <c r="AI382" s="32">
        <f>AVERAGE(R382:T382)/AVERAGE('Presenti equivalenti serviti'!R382:T382)/0.365*1000</f>
        <v>189.84827378463135</v>
      </c>
      <c r="AJ382" s="32">
        <f>AVERAGE(V382:X382)/AVERAGE(Residenti!V382:X382)/0.365/AVERAGE('%serviti'!V382:X382)*1000</f>
        <v>191.04777134162819</v>
      </c>
      <c r="AK382" s="35">
        <f>AVERAGE(AC382)/AVERAGE(Residenti!AC382)/0.365/AVERAGE('%serviti'!AC382)*1000</f>
        <v>181.10902203705845</v>
      </c>
    </row>
    <row r="383" spans="1:37" x14ac:dyDescent="0.2">
      <c r="A383" s="4" t="s">
        <v>53</v>
      </c>
      <c r="E383" s="5">
        <f t="shared" si="25"/>
        <v>2.978760125263558</v>
      </c>
      <c r="F383" s="5">
        <f t="shared" si="24"/>
        <v>2.9567978351376323</v>
      </c>
      <c r="G383" s="5">
        <f t="shared" si="24"/>
        <v>2.9262032496007535</v>
      </c>
      <c r="H383" s="5">
        <f t="shared" si="24"/>
        <v>2.8834861801255083</v>
      </c>
      <c r="I383" s="5">
        <f t="shared" si="24"/>
        <v>2.773718994782608</v>
      </c>
      <c r="J383" s="5">
        <f t="shared" si="24"/>
        <v>2.8684968750000004</v>
      </c>
      <c r="K383" s="5">
        <f t="shared" si="24"/>
        <v>2.7724136672826094</v>
      </c>
      <c r="L383" s="5">
        <f t="shared" si="24"/>
        <v>2.7327869944450383</v>
      </c>
      <c r="M383" s="5">
        <f t="shared" si="24"/>
        <v>2.4503053174999998</v>
      </c>
      <c r="N383" s="5">
        <f t="shared" si="24"/>
        <v>2.5369915000000001</v>
      </c>
      <c r="O383" s="5">
        <f t="shared" si="24"/>
        <v>2.5116779999999994</v>
      </c>
      <c r="P383" s="5">
        <f t="shared" si="24"/>
        <v>2.5810199999999996</v>
      </c>
      <c r="Q383" s="5">
        <f t="shared" si="24"/>
        <v>2.5139200000000002</v>
      </c>
      <c r="R383" s="5">
        <f t="shared" si="24"/>
        <v>2.4468199999999998</v>
      </c>
      <c r="S383" s="5">
        <f t="shared" si="24"/>
        <v>2.4947789999999994</v>
      </c>
      <c r="T383" s="5">
        <f t="shared" si="24"/>
        <v>2.4199356299999999</v>
      </c>
      <c r="U383" s="5">
        <f t="shared" si="24"/>
        <v>1.1339460000000001</v>
      </c>
      <c r="V383" s="5">
        <f t="shared" si="24"/>
        <v>2.6332</v>
      </c>
      <c r="W383" s="5">
        <f t="shared" si="24"/>
        <v>2.1777051423145402</v>
      </c>
      <c r="X383" s="5">
        <f t="shared" si="24"/>
        <v>2.2574020000000004</v>
      </c>
      <c r="Y383" s="25">
        <f t="shared" si="26"/>
        <v>2.2019349999999998</v>
      </c>
      <c r="Z383" s="25">
        <f t="shared" si="26"/>
        <v>2.1694232694725102</v>
      </c>
      <c r="AA383" s="25">
        <f t="shared" si="26"/>
        <v>2.0903292469748638</v>
      </c>
      <c r="AB383" s="25">
        <f t="shared" si="26"/>
        <v>2.0223460819072723</v>
      </c>
      <c r="AC383" s="25">
        <f t="shared" si="26"/>
        <v>1.9562690518403161</v>
      </c>
      <c r="AD383" s="32">
        <f>AVERAGE(E383:G383)/AVERAGE('Presenti equivalenti serviti'!E383:G383)/0.365*1000</f>
        <v>235.56519301400184</v>
      </c>
      <c r="AE383" s="32">
        <f>AVERAGE(N383:P383)/AVERAGE('Presenti equivalenti serviti'!N383:P383)/0.365*1000</f>
        <v>202.98879288056264</v>
      </c>
      <c r="AF383" s="32">
        <f>AVERAGE(V383:X383)/AVERAGE('Presenti equivalenti serviti'!V383:X383)/0.365*1000</f>
        <v>196.74468682490405</v>
      </c>
      <c r="AG383" s="35">
        <f>AC383/'Presenti equivalenti serviti'!AC383/0.365*1000</f>
        <v>182.31713579888259</v>
      </c>
      <c r="AH383" s="32">
        <f>AVERAGE(I383:K383)/AVERAGE(Residenti!E383:G383)/0.365/AVERAGE('%serviti'!E383:G383)*1000</f>
        <v>233.85664952152263</v>
      </c>
      <c r="AI383" s="32">
        <f>AVERAGE(R383:T383)/AVERAGE('Presenti equivalenti serviti'!R383:T383)/0.365*1000</f>
        <v>199.11128074601774</v>
      </c>
      <c r="AJ383" s="32">
        <f>AVERAGE(V383:X383)/AVERAGE(Residenti!V383:X383)/0.365/AVERAGE('%serviti'!V383:X383)*1000</f>
        <v>209.73023832551533</v>
      </c>
      <c r="AK383" s="35">
        <f>AVERAGE(AC383)/AVERAGE(Residenti!AC383)/0.365/AVERAGE('%serviti'!AC383)*1000</f>
        <v>201.07131717355344</v>
      </c>
    </row>
    <row r="384" spans="1:37" x14ac:dyDescent="0.2">
      <c r="A384" s="4" t="s">
        <v>144</v>
      </c>
      <c r="E384" s="5">
        <f t="shared" si="25"/>
        <v>0.37451217358864847</v>
      </c>
      <c r="F384" s="5">
        <f t="shared" si="24"/>
        <v>0.35</v>
      </c>
      <c r="G384" s="5">
        <f t="shared" si="24"/>
        <v>0.39770424218115208</v>
      </c>
      <c r="H384" s="5">
        <f t="shared" si="24"/>
        <v>0.40930027647740769</v>
      </c>
      <c r="I384" s="5">
        <f t="shared" si="24"/>
        <v>0.47992388776892064</v>
      </c>
      <c r="J384" s="5">
        <f t="shared" si="24"/>
        <v>0.43297423939958496</v>
      </c>
      <c r="K384" s="5">
        <f t="shared" si="24"/>
        <v>0.4537261014258428</v>
      </c>
      <c r="L384" s="5">
        <f t="shared" si="24"/>
        <v>0.437168</v>
      </c>
      <c r="M384" s="5">
        <f t="shared" si="24"/>
        <v>0.43618599999999996</v>
      </c>
      <c r="N384" s="5">
        <f t="shared" si="24"/>
        <v>0.43570800000000004</v>
      </c>
      <c r="O384" s="5">
        <f t="shared" si="24"/>
        <v>0.439058</v>
      </c>
      <c r="P384" s="5">
        <f t="shared" si="24"/>
        <v>0.44417099999999998</v>
      </c>
      <c r="Q384" s="5">
        <f t="shared" si="24"/>
        <v>0.44750999999999996</v>
      </c>
      <c r="R384" s="5">
        <f t="shared" si="24"/>
        <v>0.450849</v>
      </c>
      <c r="S384" s="5">
        <f t="shared" si="24"/>
        <v>0.43521599999999999</v>
      </c>
      <c r="T384" s="5">
        <f t="shared" si="24"/>
        <v>0.42080099999999998</v>
      </c>
      <c r="U384" s="5">
        <f t="shared" si="24"/>
        <v>0.43356099999999997</v>
      </c>
      <c r="V384" s="5">
        <f t="shared" si="24"/>
        <v>0.44590400000000002</v>
      </c>
      <c r="W384" s="5">
        <f t="shared" si="24"/>
        <v>0.44195200000000001</v>
      </c>
      <c r="X384" s="5">
        <f t="shared" si="24"/>
        <v>0.43793900000000002</v>
      </c>
      <c r="Y384" s="25">
        <f t="shared" si="26"/>
        <v>0.449799</v>
      </c>
      <c r="Z384" s="25">
        <f t="shared" si="26"/>
        <v>0.43411363156963323</v>
      </c>
      <c r="AA384" s="25">
        <f t="shared" si="26"/>
        <v>0.4330330257733237</v>
      </c>
      <c r="AB384" s="25">
        <f t="shared" si="26"/>
        <v>0.4365747056442148</v>
      </c>
      <c r="AC384" s="25">
        <f t="shared" si="26"/>
        <v>0.43536497017571207</v>
      </c>
      <c r="AD384" s="32">
        <f>AVERAGE(E384:G384)/AVERAGE('Presenti equivalenti serviti'!E384:G384)/0.365*1000</f>
        <v>239.78382868164789</v>
      </c>
      <c r="AE384" s="32">
        <f>AVERAGE(N384:P384)/AVERAGE('Presenti equivalenti serviti'!N384:P384)/0.365*1000</f>
        <v>259.2821443414918</v>
      </c>
      <c r="AF384" s="32">
        <f>AVERAGE(V384:X384)/AVERAGE('Presenti equivalenti serviti'!V384:X384)/0.365*1000</f>
        <v>263.4716166922492</v>
      </c>
      <c r="AG384" s="35">
        <f>AC384/'Presenti equivalenti serviti'!AC384/0.365*1000</f>
        <v>269.88122905005321</v>
      </c>
      <c r="AH384" s="32">
        <f>AVERAGE(I384:K384)/AVERAGE(Residenti!E384:G384)/0.365/AVERAGE('%serviti'!E384:G384)*1000</f>
        <v>308.48650391733423</v>
      </c>
      <c r="AI384" s="32">
        <f>AVERAGE(R384:T384)/AVERAGE('Presenti equivalenti serviti'!R384:T384)/0.365*1000</f>
        <v>256.70104289244722</v>
      </c>
      <c r="AJ384" s="32">
        <f>AVERAGE(V384:X384)/AVERAGE(Residenti!V384:X384)/0.365/AVERAGE('%serviti'!V384:X384)*1000</f>
        <v>278.25887171932004</v>
      </c>
      <c r="AK384" s="35">
        <f>AVERAGE(AC384)/AVERAGE(Residenti!AC384)/0.365/AVERAGE('%serviti'!AC384)*1000</f>
        <v>287.3905192266904</v>
      </c>
    </row>
    <row r="385" spans="1:37" x14ac:dyDescent="0.2">
      <c r="A385" s="4" t="s">
        <v>150</v>
      </c>
      <c r="E385" s="5">
        <f t="shared" si="25"/>
        <v>14.535536</v>
      </c>
      <c r="F385" s="5">
        <f t="shared" si="24"/>
        <v>15.118005999999998</v>
      </c>
      <c r="G385" s="5">
        <f t="shared" si="24"/>
        <v>14.966904000000001</v>
      </c>
      <c r="H385" s="5">
        <f t="shared" si="24"/>
        <v>14.723825999999997</v>
      </c>
      <c r="I385" s="5">
        <f t="shared" si="24"/>
        <v>15.107199000000001</v>
      </c>
      <c r="J385" s="5">
        <f t="shared" si="24"/>
        <v>14.931187000000001</v>
      </c>
      <c r="K385" s="5">
        <f t="shared" si="24"/>
        <v>14.537889</v>
      </c>
      <c r="L385" s="5">
        <f t="shared" si="24"/>
        <v>14.258187</v>
      </c>
      <c r="M385" s="5">
        <f t="shared" si="24"/>
        <v>14.181609000000002</v>
      </c>
      <c r="N385" s="5">
        <f t="shared" si="24"/>
        <v>13.810829999999997</v>
      </c>
      <c r="O385" s="5">
        <f t="shared" si="24"/>
        <v>13.980134187666494</v>
      </c>
      <c r="P385" s="5">
        <f t="shared" si="24"/>
        <v>13.524076881309711</v>
      </c>
      <c r="Q385" s="5">
        <f t="shared" si="24"/>
        <v>13.471758440654856</v>
      </c>
      <c r="R385" s="5">
        <f t="shared" si="24"/>
        <v>13.41944</v>
      </c>
      <c r="S385" s="5">
        <f t="shared" si="24"/>
        <v>13.357648000000001</v>
      </c>
      <c r="T385" s="5">
        <f t="shared" si="24"/>
        <v>13.361281000000002</v>
      </c>
      <c r="U385" s="5">
        <f t="shared" si="24"/>
        <v>13.428213501904379</v>
      </c>
      <c r="V385" s="5">
        <f t="shared" si="24"/>
        <v>13.486020000000002</v>
      </c>
      <c r="W385" s="5">
        <f t="shared" si="24"/>
        <v>13.548883204871766</v>
      </c>
      <c r="X385" s="5">
        <f t="shared" si="24"/>
        <v>13.47161</v>
      </c>
      <c r="Y385" s="25">
        <f t="shared" si="26"/>
        <v>13.551575000000003</v>
      </c>
      <c r="Z385" s="25">
        <f t="shared" si="26"/>
        <v>13.585432981969632</v>
      </c>
      <c r="AA385" s="25">
        <f t="shared" si="26"/>
        <v>13.602141066329795</v>
      </c>
      <c r="AB385" s="25">
        <f t="shared" si="26"/>
        <v>13.663070575811741</v>
      </c>
      <c r="AC385" s="25">
        <f t="shared" si="26"/>
        <v>13.690683436557325</v>
      </c>
      <c r="AD385" s="32">
        <f>AVERAGE(E385:G385)/AVERAGE('Presenti equivalenti serviti'!E385:G385)/0.365*1000</f>
        <v>246.87656277738114</v>
      </c>
      <c r="AE385" s="32">
        <f>AVERAGE(N385:P385)/AVERAGE('Presenti equivalenti serviti'!N385:P385)/0.365*1000</f>
        <v>202.7212415899252</v>
      </c>
      <c r="AF385" s="32">
        <f>AVERAGE(V385:X385)/AVERAGE('Presenti equivalenti serviti'!V385:X385)/0.365*1000</f>
        <v>196.52737806832968</v>
      </c>
      <c r="AG385" s="35">
        <f>AC385/'Presenti equivalenti serviti'!AC385/0.365*1000</f>
        <v>192.40810288832643</v>
      </c>
      <c r="AH385" s="32">
        <f>AVERAGE(I385:K385)/AVERAGE(Residenti!E385:G385)/0.365/AVERAGE('%serviti'!E385:G385)*1000</f>
        <v>247.30680571003771</v>
      </c>
      <c r="AI385" s="32">
        <f>AVERAGE(R385:T385)/AVERAGE('Presenti equivalenti serviti'!R385:T385)/0.365*1000</f>
        <v>194.14822421730275</v>
      </c>
      <c r="AJ385" s="32">
        <f>AVERAGE(V385:X385)/AVERAGE(Residenti!V385:X385)/0.365/AVERAGE('%serviti'!V385:X385)*1000</f>
        <v>197.41327262936611</v>
      </c>
      <c r="AK385" s="35">
        <f>AVERAGE(AC385)/AVERAGE(Residenti!AC385)/0.365/AVERAGE('%serviti'!AC385)*1000</f>
        <v>193.78901107289505</v>
      </c>
    </row>
    <row r="386" spans="1:37" x14ac:dyDescent="0.2">
      <c r="A386" s="4" t="s">
        <v>163</v>
      </c>
      <c r="E386" s="5">
        <f t="shared" si="25"/>
        <v>3.3928873620334619</v>
      </c>
      <c r="F386" s="5">
        <f t="shared" si="24"/>
        <v>3.4292968805662802</v>
      </c>
      <c r="G386" s="5">
        <f t="shared" si="24"/>
        <v>3.4657063990991035</v>
      </c>
      <c r="H386" s="5">
        <f t="shared" si="24"/>
        <v>3.5062030000000002</v>
      </c>
      <c r="I386" s="5">
        <f t="shared" si="24"/>
        <v>3.502529283783788</v>
      </c>
      <c r="J386" s="5">
        <f t="shared" si="24"/>
        <v>3.5598700000000001</v>
      </c>
      <c r="K386" s="5">
        <f t="shared" si="24"/>
        <v>3.6667190000000001</v>
      </c>
      <c r="L386" s="5">
        <f t="shared" si="24"/>
        <v>3.7056789999999999</v>
      </c>
      <c r="M386" s="5">
        <f t="shared" si="24"/>
        <v>3.6177689999999996</v>
      </c>
      <c r="N386" s="5">
        <f t="shared" si="24"/>
        <v>3.6607758666666639</v>
      </c>
      <c r="O386" s="5">
        <f t="shared" si="24"/>
        <v>3.6398572095238086</v>
      </c>
      <c r="P386" s="5">
        <f t="shared" si="24"/>
        <v>3.7254485523809491</v>
      </c>
      <c r="Q386" s="5">
        <f t="shared" si="24"/>
        <v>3.4931542761904746</v>
      </c>
      <c r="R386" s="5">
        <f t="shared" si="24"/>
        <v>3.2608599999999996</v>
      </c>
      <c r="S386" s="5">
        <f t="shared" si="24"/>
        <v>3.5413200000000002</v>
      </c>
      <c r="T386" s="5">
        <f t="shared" si="24"/>
        <v>3.4766819999999998</v>
      </c>
      <c r="U386" s="5">
        <f t="shared" si="24"/>
        <v>3.5092419999999995</v>
      </c>
      <c r="V386" s="5">
        <f t="shared" si="24"/>
        <v>3.525477</v>
      </c>
      <c r="W386" s="5">
        <f t="shared" si="24"/>
        <v>3.5848789999999999</v>
      </c>
      <c r="X386" s="5">
        <f t="shared" si="24"/>
        <v>3.6261729999999996</v>
      </c>
      <c r="Y386" s="25">
        <f t="shared" si="26"/>
        <v>3.5454129999999999</v>
      </c>
      <c r="Z386" s="25">
        <f t="shared" si="26"/>
        <v>3.5906551723993698</v>
      </c>
      <c r="AA386" s="25">
        <f t="shared" si="26"/>
        <v>3.5972095582953068</v>
      </c>
      <c r="AB386" s="25">
        <f t="shared" si="26"/>
        <v>3.6090941251636131</v>
      </c>
      <c r="AC386" s="25">
        <f t="shared" si="26"/>
        <v>3.6275263066444676</v>
      </c>
      <c r="AD386" s="32">
        <f>AVERAGE(E386:G386)/AVERAGE('Presenti equivalenti serviti'!E386:G386)/0.365*1000</f>
        <v>188.19015923281989</v>
      </c>
      <c r="AE386" s="32">
        <f>AVERAGE(N386:P386)/AVERAGE('Presenti equivalenti serviti'!N386:P386)/0.365*1000</f>
        <v>173.12919816515898</v>
      </c>
      <c r="AF386" s="32">
        <f>AVERAGE(V386:X386)/AVERAGE('Presenti equivalenti serviti'!V386:X386)/0.365*1000</f>
        <v>167.86132413004253</v>
      </c>
      <c r="AG386" s="35">
        <f>AC386/'Presenti equivalenti serviti'!AC386/0.365*1000</f>
        <v>165.56646546719276</v>
      </c>
      <c r="AH386" s="32">
        <f>AVERAGE(I386:K386)/AVERAGE(Residenti!E386:G386)/0.365/AVERAGE('%serviti'!E386:G386)*1000</f>
        <v>196.56678509421107</v>
      </c>
      <c r="AI386" s="32">
        <f>AVERAGE(R386:T386)/AVERAGE('Presenti equivalenti serviti'!R386:T386)/0.365*1000</f>
        <v>160.70101605518445</v>
      </c>
      <c r="AJ386" s="32">
        <f>AVERAGE(V386:X386)/AVERAGE(Residenti!V386:X386)/0.365/AVERAGE('%serviti'!V386:X386)*1000</f>
        <v>168.16130424512227</v>
      </c>
      <c r="AK386" s="35">
        <f>AVERAGE(AC386)/AVERAGE(Residenti!AC386)/0.365/AVERAGE('%serviti'!AC386)*1000</f>
        <v>165.89813415568284</v>
      </c>
    </row>
    <row r="387" spans="1:37" x14ac:dyDescent="0.2">
      <c r="A387" s="4" t="s">
        <v>156</v>
      </c>
      <c r="E387" s="5">
        <f t="shared" si="25"/>
        <v>36.719813516865017</v>
      </c>
      <c r="F387" s="5">
        <f t="shared" si="24"/>
        <v>37.003316038330887</v>
      </c>
      <c r="G387" s="5">
        <f t="shared" si="24"/>
        <v>37.357755031494875</v>
      </c>
      <c r="H387" s="5">
        <f t="shared" si="24"/>
        <v>37.413128397816422</v>
      </c>
      <c r="I387" s="5">
        <f t="shared" si="24"/>
        <v>37.776424763875049</v>
      </c>
      <c r="J387" s="5">
        <f t="shared" si="24"/>
        <v>37.319178281406614</v>
      </c>
      <c r="K387" s="5">
        <f t="shared" si="24"/>
        <v>37.446918042388624</v>
      </c>
      <c r="L387" s="5">
        <f t="shared" si="24"/>
        <v>37.114737814918428</v>
      </c>
      <c r="M387" s="5">
        <f t="shared" si="24"/>
        <v>37.077765460000009</v>
      </c>
      <c r="N387" s="5">
        <f t="shared" si="24"/>
        <v>33.159122686752504</v>
      </c>
      <c r="O387" s="5">
        <f t="shared" si="24"/>
        <v>34.783368261851123</v>
      </c>
      <c r="P387" s="5">
        <f t="shared" si="24"/>
        <v>33.823961997436484</v>
      </c>
      <c r="Q387" s="5">
        <f t="shared" si="24"/>
        <v>34.502797300146923</v>
      </c>
      <c r="R387" s="5">
        <f t="shared" si="24"/>
        <v>33.605977635365349</v>
      </c>
      <c r="S387" s="5">
        <f t="shared" si="24"/>
        <v>32.270403999999992</v>
      </c>
      <c r="T387" s="5">
        <f t="shared" si="24"/>
        <v>31.116212999999998</v>
      </c>
      <c r="U387" s="5">
        <f t="shared" si="24"/>
        <v>31.53786687828568</v>
      </c>
      <c r="V387" s="5">
        <f t="shared" si="24"/>
        <v>31.283565279597436</v>
      </c>
      <c r="W387" s="5">
        <f t="shared" si="24"/>
        <v>32.004711941688988</v>
      </c>
      <c r="X387" s="5">
        <f t="shared" si="24"/>
        <v>31.550697472293674</v>
      </c>
      <c r="Y387" s="25">
        <f t="shared" si="26"/>
        <v>31.889941558658172</v>
      </c>
      <c r="Z387" s="25">
        <f t="shared" si="26"/>
        <v>31.76714845620328</v>
      </c>
      <c r="AA387" s="25">
        <f t="shared" si="26"/>
        <v>31.842290145147718</v>
      </c>
      <c r="AB387" s="25">
        <f t="shared" si="26"/>
        <v>32.080561207131247</v>
      </c>
      <c r="AC387" s="25">
        <f t="shared" si="26"/>
        <v>32.416537447410597</v>
      </c>
      <c r="AD387" s="32">
        <f>AVERAGE(E387:G387)/AVERAGE('Presenti equivalenti serviti'!E387:G387)/0.365*1000</f>
        <v>242.98817246595934</v>
      </c>
      <c r="AE387" s="32">
        <f>AVERAGE(N387:P387)/AVERAGE('Presenti equivalenti serviti'!N387:P387)/0.365*1000</f>
        <v>203.63571860525664</v>
      </c>
      <c r="AF387" s="32">
        <f>AVERAGE(V387:X387)/AVERAGE('Presenti equivalenti serviti'!V387:X387)/0.365*1000</f>
        <v>184.46858059551695</v>
      </c>
      <c r="AG387" s="35">
        <f>AC387/'Presenti equivalenti serviti'!AC387/0.365*1000</f>
        <v>177.65528101278741</v>
      </c>
      <c r="AH387" s="32">
        <f>AVERAGE(I387:K387)/AVERAGE(Residenti!E387:G387)/0.365/AVERAGE('%serviti'!E387:G387)*1000</f>
        <v>250.84675222702947</v>
      </c>
      <c r="AI387" s="32">
        <f>AVERAGE(R387:T387)/AVERAGE('Presenti equivalenti serviti'!R387:T387)/0.365*1000</f>
        <v>190.43049922489445</v>
      </c>
      <c r="AJ387" s="32">
        <f>AVERAGE(V387:X387)/AVERAGE(Residenti!V387:X387)/0.365/AVERAGE('%serviti'!V387:X387)*1000</f>
        <v>189.25155046595779</v>
      </c>
      <c r="AK387" s="35">
        <f>AVERAGE(AC387)/AVERAGE(Residenti!AC387)/0.365/AVERAGE('%serviti'!AC387)*1000</f>
        <v>183.66717285722575</v>
      </c>
    </row>
    <row r="388" spans="1:37" x14ac:dyDescent="0.2">
      <c r="A388" s="4" t="s">
        <v>200</v>
      </c>
      <c r="E388" s="5">
        <f t="shared" si="25"/>
        <v>78.346203897845882</v>
      </c>
      <c r="F388" s="5">
        <f t="shared" si="24"/>
        <v>79.725880846624818</v>
      </c>
      <c r="G388" s="5">
        <f t="shared" si="24"/>
        <v>79.562554900403811</v>
      </c>
      <c r="H388" s="5">
        <f t="shared" si="24"/>
        <v>78.902272779182695</v>
      </c>
      <c r="I388" s="5">
        <f t="shared" si="24"/>
        <v>82.559125277500016</v>
      </c>
      <c r="J388" s="5">
        <f t="shared" si="24"/>
        <v>81.934508404999988</v>
      </c>
      <c r="K388" s="5">
        <f t="shared" si="24"/>
        <v>80.116473934766915</v>
      </c>
      <c r="L388" s="5">
        <f t="shared" si="24"/>
        <v>83.34925575539414</v>
      </c>
      <c r="M388" s="5">
        <f t="shared" si="24"/>
        <v>80.582620612477328</v>
      </c>
      <c r="N388" s="5">
        <f t="shared" si="24"/>
        <v>79.012353858609472</v>
      </c>
      <c r="O388" s="5">
        <f t="shared" si="24"/>
        <v>79.697425621836857</v>
      </c>
      <c r="P388" s="5">
        <f t="shared" si="24"/>
        <v>76.387015633152146</v>
      </c>
      <c r="Q388" s="5">
        <f t="shared" si="24"/>
        <v>76.511154666271835</v>
      </c>
      <c r="R388" s="5">
        <f t="shared" si="24"/>
        <v>76.067179549071682</v>
      </c>
      <c r="S388" s="5">
        <f t="shared" si="24"/>
        <v>72.329936999999987</v>
      </c>
      <c r="T388" s="5">
        <f t="shared" si="24"/>
        <v>70.601722722114133</v>
      </c>
      <c r="U388" s="5">
        <f t="shared" si="24"/>
        <v>71.290205536192872</v>
      </c>
      <c r="V388" s="5">
        <f t="shared" si="24"/>
        <v>71.755718615293304</v>
      </c>
      <c r="W388" s="5">
        <f t="shared" si="24"/>
        <v>74.67780248012464</v>
      </c>
      <c r="X388" s="5">
        <f t="shared" si="24"/>
        <v>73.438396510343338</v>
      </c>
      <c r="Y388" s="25">
        <f t="shared" si="26"/>
        <v>73.710578293782305</v>
      </c>
      <c r="Z388" s="25">
        <f t="shared" si="26"/>
        <v>73.805607358419209</v>
      </c>
      <c r="AA388" s="25">
        <f t="shared" si="26"/>
        <v>74.300941745855425</v>
      </c>
      <c r="AB388" s="25">
        <f t="shared" si="26"/>
        <v>75.004162680382549</v>
      </c>
      <c r="AC388" s="25">
        <f t="shared" si="26"/>
        <v>75.960880691123322</v>
      </c>
      <c r="AD388" s="32">
        <f>AVERAGE(E388:G388)/AVERAGE('Presenti equivalenti serviti'!E388:G388)/0.365*1000</f>
        <v>227.84081910361718</v>
      </c>
      <c r="AE388" s="32">
        <f>AVERAGE(N388:P388)/AVERAGE('Presenti equivalenti serviti'!N388:P388)/0.365*1000</f>
        <v>210.95516260866438</v>
      </c>
      <c r="AF388" s="32">
        <f>AVERAGE(V388:X388)/AVERAGE('Presenti equivalenti serviti'!V388:X388)/0.365*1000</f>
        <v>190.6949162825027</v>
      </c>
      <c r="AG388" s="35">
        <f>AC388/'Presenti equivalenti serviti'!AC388/0.365*1000</f>
        <v>183.32721574415208</v>
      </c>
      <c r="AH388" s="32">
        <f>AVERAGE(I388:K388)/AVERAGE(Residenti!E388:G388)/0.365/AVERAGE('%serviti'!E388:G388)*1000</f>
        <v>247.33441024292711</v>
      </c>
      <c r="AI388" s="32">
        <f>AVERAGE(R388:T388)/AVERAGE('Presenti equivalenti serviti'!R388:T388)/0.365*1000</f>
        <v>192.34970683385416</v>
      </c>
      <c r="AJ388" s="32">
        <f>AVERAGE(V388:X388)/AVERAGE(Residenti!V388:X388)/0.365/AVERAGE('%serviti'!V388:X388)*1000</f>
        <v>202.16295667748778</v>
      </c>
      <c r="AK388" s="35">
        <f>AVERAGE(AC388)/AVERAGE(Residenti!AC388)/0.365/AVERAGE('%serviti'!AC388)*1000</f>
        <v>196.67681348641605</v>
      </c>
    </row>
    <row r="389" spans="1:37" x14ac:dyDescent="0.2">
      <c r="A389" s="4" t="s">
        <v>261</v>
      </c>
      <c r="E389" s="5">
        <f t="shared" si="25"/>
        <v>18.353085778697523</v>
      </c>
      <c r="F389" s="5">
        <f t="shared" si="24"/>
        <v>18.616885999999997</v>
      </c>
      <c r="G389" s="5">
        <f t="shared" si="24"/>
        <v>18.264460000000003</v>
      </c>
      <c r="H389" s="5">
        <f t="shared" si="24"/>
        <v>19.032954</v>
      </c>
      <c r="I389" s="5">
        <f t="shared" si="24"/>
        <v>20.089638000000004</v>
      </c>
      <c r="J389" s="5">
        <f t="shared" si="24"/>
        <v>20.807894000000001</v>
      </c>
      <c r="K389" s="5">
        <f t="shared" si="24"/>
        <v>20.654963611669999</v>
      </c>
      <c r="L389" s="5">
        <f t="shared" si="24"/>
        <v>20.647722999999996</v>
      </c>
      <c r="M389" s="5">
        <f t="shared" si="24"/>
        <v>20.782128273394552</v>
      </c>
      <c r="N389" s="5">
        <f t="shared" si="24"/>
        <v>20.484634927232875</v>
      </c>
      <c r="O389" s="5">
        <f t="shared" si="24"/>
        <v>20.898224115999998</v>
      </c>
      <c r="P389" s="5">
        <f t="shared" si="24"/>
        <v>19.882215513475739</v>
      </c>
      <c r="Q389" s="5">
        <f t="shared" si="24"/>
        <v>20.437904184000004</v>
      </c>
      <c r="R389" s="5">
        <f t="shared" si="24"/>
        <v>20.778848138511446</v>
      </c>
      <c r="S389" s="5">
        <f t="shared" si="24"/>
        <v>18.776731000000005</v>
      </c>
      <c r="T389" s="5">
        <f t="shared" si="24"/>
        <v>18.502727</v>
      </c>
      <c r="U389" s="5">
        <f t="shared" ref="U389:X393" si="27">SUMIF($A$3:$A$366,$A389,U$3:U$366)/1000</f>
        <v>18.891739133044258</v>
      </c>
      <c r="V389" s="5">
        <f t="shared" si="27"/>
        <v>18.393516996343898</v>
      </c>
      <c r="W389" s="5">
        <f t="shared" si="27"/>
        <v>18.107990762871012</v>
      </c>
      <c r="X389" s="5">
        <f t="shared" si="27"/>
        <v>17.894198320003358</v>
      </c>
      <c r="Y389" s="25">
        <f t="shared" si="26"/>
        <v>17.838252829829894</v>
      </c>
      <c r="Z389" s="25">
        <f t="shared" si="26"/>
        <v>17.730115845911321</v>
      </c>
      <c r="AA389" s="25">
        <f t="shared" si="26"/>
        <v>17.329575787119499</v>
      </c>
      <c r="AB389" s="25">
        <f t="shared" si="26"/>
        <v>17.027615749684053</v>
      </c>
      <c r="AC389" s="25">
        <f t="shared" si="26"/>
        <v>16.729150761078454</v>
      </c>
      <c r="AD389" s="32">
        <f>AVERAGE(E389:G389)/AVERAGE('Presenti equivalenti serviti'!E389:G389)/0.365*1000</f>
        <v>208.56032135011586</v>
      </c>
      <c r="AE389" s="32">
        <f>AVERAGE(N389:P389)/AVERAGE('Presenti equivalenti serviti'!N389:P389)/0.365*1000</f>
        <v>218.13299311884015</v>
      </c>
      <c r="AF389" s="32">
        <f>AVERAGE(V389:X389)/AVERAGE('Presenti equivalenti serviti'!V389:X389)/0.365*1000</f>
        <v>196.37692598759358</v>
      </c>
      <c r="AG389" s="35">
        <f>AC389/'Presenti equivalenti serviti'!AC389/0.365*1000</f>
        <v>189.21708404440545</v>
      </c>
      <c r="AH389" s="32">
        <f>AVERAGE(I389:K389)/AVERAGE(Residenti!E389:G389)/0.365/AVERAGE('%serviti'!E389:G389)*1000</f>
        <v>234.03400867052255</v>
      </c>
      <c r="AI389" s="32">
        <f>AVERAGE(R389:T389)/AVERAGE('Presenti equivalenti serviti'!R389:T389)/0.365*1000</f>
        <v>206.78232857404046</v>
      </c>
      <c r="AJ389" s="32">
        <f>AVERAGE(V389:X389)/AVERAGE(Residenti!V389:X389)/0.365/AVERAGE('%serviti'!V389:X389)*1000</f>
        <v>199.68703925366802</v>
      </c>
      <c r="AK389" s="35">
        <f>AVERAGE(AC389)/AVERAGE(Residenti!AC389)/0.365/AVERAGE('%serviti'!AC389)*1000</f>
        <v>193.60762712905984</v>
      </c>
    </row>
    <row r="390" spans="1:37" x14ac:dyDescent="0.2">
      <c r="A390" s="4" t="s">
        <v>289</v>
      </c>
      <c r="E390" s="5">
        <f t="shared" si="25"/>
        <v>30.022660435655514</v>
      </c>
      <c r="F390" s="5">
        <f t="shared" si="25"/>
        <v>30.429161000000001</v>
      </c>
      <c r="G390" s="5">
        <f t="shared" si="25"/>
        <v>30.174076832432416</v>
      </c>
      <c r="H390" s="5">
        <f t="shared" si="25"/>
        <v>31.258329130199741</v>
      </c>
      <c r="I390" s="5">
        <f t="shared" si="25"/>
        <v>31.550947999999998</v>
      </c>
      <c r="J390" s="5">
        <f t="shared" si="25"/>
        <v>33.517647999999994</v>
      </c>
      <c r="K390" s="5">
        <f t="shared" si="25"/>
        <v>33.410349000000004</v>
      </c>
      <c r="L390" s="5">
        <f t="shared" si="25"/>
        <v>31.386333</v>
      </c>
      <c r="M390" s="5">
        <f t="shared" si="25"/>
        <v>32.049880004043658</v>
      </c>
      <c r="N390" s="5">
        <f t="shared" si="25"/>
        <v>31.726998559767136</v>
      </c>
      <c r="O390" s="5">
        <f t="shared" si="25"/>
        <v>31.700392125</v>
      </c>
      <c r="P390" s="5">
        <f t="shared" si="25"/>
        <v>31.570963993524259</v>
      </c>
      <c r="Q390" s="5">
        <f t="shared" si="25"/>
        <v>31.316345499999997</v>
      </c>
      <c r="R390" s="5">
        <f t="shared" si="25"/>
        <v>30.777284027956714</v>
      </c>
      <c r="S390" s="5">
        <f t="shared" si="25"/>
        <v>29.688908000000001</v>
      </c>
      <c r="T390" s="5">
        <f t="shared" si="25"/>
        <v>29.167411999999995</v>
      </c>
      <c r="U390" s="5">
        <f t="shared" si="27"/>
        <v>29.450432311016467</v>
      </c>
      <c r="V390" s="5">
        <f t="shared" si="27"/>
        <v>28.825768554741419</v>
      </c>
      <c r="W390" s="5">
        <f t="shared" si="27"/>
        <v>29.706829142623917</v>
      </c>
      <c r="X390" s="5">
        <f t="shared" si="27"/>
        <v>29.941582281869195</v>
      </c>
      <c r="Y390" s="25">
        <f t="shared" si="26"/>
        <v>29.588817159108</v>
      </c>
      <c r="Z390" s="25">
        <f t="shared" si="26"/>
        <v>29.452390804754053</v>
      </c>
      <c r="AA390" s="25">
        <f t="shared" si="26"/>
        <v>29.244962104482163</v>
      </c>
      <c r="AB390" s="25">
        <f t="shared" si="26"/>
        <v>29.182069911394841</v>
      </c>
      <c r="AC390" s="25">
        <f t="shared" si="26"/>
        <v>29.240275332018985</v>
      </c>
      <c r="AD390" s="32">
        <f>AVERAGE(E390:G390)/AVERAGE('Presenti equivalenti serviti'!E390:G390)/0.365*1000</f>
        <v>222.81131685118663</v>
      </c>
      <c r="AE390" s="32">
        <f>AVERAGE(N390:P390)/AVERAGE('Presenti equivalenti serviti'!N390:P390)/0.365*1000</f>
        <v>206.37383049177487</v>
      </c>
      <c r="AF390" s="32">
        <f>AVERAGE(V390:X390)/AVERAGE('Presenti equivalenti serviti'!V390:X390)/0.365*1000</f>
        <v>187.21795339758711</v>
      </c>
      <c r="AG390" s="35">
        <f>AC390/'Presenti equivalenti serviti'!AC390/0.365*1000</f>
        <v>182.46309836792312</v>
      </c>
      <c r="AH390" s="32">
        <f>AVERAGE(I390:K390)/AVERAGE(Residenti!E390:G390)/0.365/AVERAGE('%serviti'!E390:G390)*1000</f>
        <v>267.62750659055507</v>
      </c>
      <c r="AI390" s="32">
        <f>AVERAGE(R390:T390)/AVERAGE('Presenti equivalenti serviti'!R390:T390)/0.365*1000</f>
        <v>191.0166240897893</v>
      </c>
      <c r="AJ390" s="32">
        <f>AVERAGE(V390:X390)/AVERAGE(Residenti!V390:X390)/0.365/AVERAGE('%serviti'!V390:X390)*1000</f>
        <v>210.04918947219761</v>
      </c>
      <c r="AK390" s="35">
        <f>AVERAGE(AC390)/AVERAGE(Residenti!AC390)/0.365/AVERAGE('%serviti'!AC390)*1000</f>
        <v>207.33552110266959</v>
      </c>
    </row>
    <row r="391" spans="1:37" x14ac:dyDescent="0.2">
      <c r="A391" s="4" t="s">
        <v>308</v>
      </c>
      <c r="E391" s="5">
        <f t="shared" si="25"/>
        <v>26.059808526797646</v>
      </c>
      <c r="F391" s="5">
        <f t="shared" si="25"/>
        <v>26.208896999999993</v>
      </c>
      <c r="G391" s="5">
        <f t="shared" si="25"/>
        <v>26.524986796949594</v>
      </c>
      <c r="H391" s="5">
        <f t="shared" si="25"/>
        <v>26.900471319712647</v>
      </c>
      <c r="I391" s="5">
        <f t="shared" si="25"/>
        <v>28.212068581369753</v>
      </c>
      <c r="J391" s="5">
        <f t="shared" si="25"/>
        <v>27.99683281549347</v>
      </c>
      <c r="K391" s="5">
        <f t="shared" si="25"/>
        <v>26.208476219717987</v>
      </c>
      <c r="L391" s="5">
        <f t="shared" si="25"/>
        <v>28.381129445072261</v>
      </c>
      <c r="M391" s="5">
        <f t="shared" si="25"/>
        <v>27.093348944896007</v>
      </c>
      <c r="N391" s="5">
        <f t="shared" si="25"/>
        <v>26.36128584729029</v>
      </c>
      <c r="O391" s="5">
        <f t="shared" si="25"/>
        <v>27.476105856123286</v>
      </c>
      <c r="P391" s="5">
        <f t="shared" si="25"/>
        <v>27.100477769906437</v>
      </c>
      <c r="Q391" s="5">
        <f t="shared" si="25"/>
        <v>27.698169502219997</v>
      </c>
      <c r="R391" s="5">
        <f t="shared" si="25"/>
        <v>27.399930773786792</v>
      </c>
      <c r="S391" s="5">
        <f t="shared" si="25"/>
        <v>26.516876000000011</v>
      </c>
      <c r="T391" s="5">
        <f t="shared" si="25"/>
        <v>25.76181600000001</v>
      </c>
      <c r="U391" s="5">
        <f t="shared" si="27"/>
        <v>25.88934214190536</v>
      </c>
      <c r="V391" s="5">
        <f t="shared" si="27"/>
        <v>25.983675368392788</v>
      </c>
      <c r="W391" s="5">
        <f t="shared" si="27"/>
        <v>26.611279825280977</v>
      </c>
      <c r="X391" s="5">
        <f t="shared" si="27"/>
        <v>25.844206844459482</v>
      </c>
      <c r="Y391" s="25">
        <f t="shared" si="26"/>
        <v>25.889016359675125</v>
      </c>
      <c r="Z391" s="25">
        <f t="shared" si="26"/>
        <v>26.018201980646197</v>
      </c>
      <c r="AA391" s="25">
        <f t="shared" si="26"/>
        <v>25.979159320918388</v>
      </c>
      <c r="AB391" s="25">
        <f t="shared" si="26"/>
        <v>26.010418111772147</v>
      </c>
      <c r="AC391" s="25">
        <f t="shared" si="26"/>
        <v>26.087723811352138</v>
      </c>
      <c r="AD391" s="32">
        <f>AVERAGE(E391:G391)/AVERAGE('Presenti equivalenti serviti'!E391:G391)/0.365*1000</f>
        <v>198.01290194191938</v>
      </c>
      <c r="AE391" s="32">
        <f>AVERAGE(N391:P391)/AVERAGE('Presenti equivalenti serviti'!N391:P391)/0.365*1000</f>
        <v>182.30708951892038</v>
      </c>
      <c r="AF391" s="32">
        <f>AVERAGE(V391:X391)/AVERAGE('Presenti equivalenti serviti'!V391:X391)/0.365*1000</f>
        <v>173.7096030245462</v>
      </c>
      <c r="AG391" s="35">
        <f>AC391/'Presenti equivalenti serviti'!AC391/0.365*1000</f>
        <v>170.23068435718886</v>
      </c>
      <c r="AH391" s="32">
        <f>AVERAGE(I391:K391)/AVERAGE(Residenti!E391:G391)/0.365/AVERAGE('%serviti'!E391:G391)*1000</f>
        <v>218.70390112253833</v>
      </c>
      <c r="AI391" s="32">
        <f>AVERAGE(R391:T391)/AVERAGE('Presenti equivalenti serviti'!R391:T391)/0.365*1000</f>
        <v>176.96200808648581</v>
      </c>
      <c r="AJ391" s="32">
        <f>AVERAGE(V391:X391)/AVERAGE(Residenti!V391:X391)/0.365/AVERAGE('%serviti'!V391:X391)*1000</f>
        <v>184.31912599250191</v>
      </c>
      <c r="AK391" s="35">
        <f>AVERAGE(AC391)/AVERAGE(Residenti!AC391)/0.365/AVERAGE('%serviti'!AC391)*1000</f>
        <v>182.04146569464172</v>
      </c>
    </row>
    <row r="392" spans="1:37" x14ac:dyDescent="0.2">
      <c r="A392" s="4" t="s">
        <v>339</v>
      </c>
      <c r="E392" s="5">
        <f t="shared" si="25"/>
        <v>30.778447742313606</v>
      </c>
      <c r="F392" s="5">
        <f t="shared" si="25"/>
        <v>31.110072312870948</v>
      </c>
      <c r="G392" s="5">
        <f t="shared" si="25"/>
        <v>31.441696883428328</v>
      </c>
      <c r="H392" s="5">
        <f t="shared" si="25"/>
        <v>32.624745758552876</v>
      </c>
      <c r="I392" s="5">
        <f t="shared" si="25"/>
        <v>32.500566435159442</v>
      </c>
      <c r="J392" s="5">
        <f t="shared" si="25"/>
        <v>32.963002750000001</v>
      </c>
      <c r="K392" s="5">
        <f t="shared" si="25"/>
        <v>32.082023991236078</v>
      </c>
      <c r="L392" s="5">
        <f t="shared" si="25"/>
        <v>32.542321000893836</v>
      </c>
      <c r="M392" s="5">
        <f t="shared" si="25"/>
        <v>32.308563171071974</v>
      </c>
      <c r="N392" s="5">
        <f t="shared" si="25"/>
        <v>32.562923569188065</v>
      </c>
      <c r="O392" s="5">
        <f t="shared" si="25"/>
        <v>32.284589780597393</v>
      </c>
      <c r="P392" s="5">
        <f t="shared" si="25"/>
        <v>31.114902250586443</v>
      </c>
      <c r="Q392" s="5">
        <f t="shared" si="25"/>
        <v>31.812238884199115</v>
      </c>
      <c r="R392" s="5">
        <f t="shared" si="25"/>
        <v>31.874660220225302</v>
      </c>
      <c r="S392" s="5">
        <f t="shared" si="25"/>
        <v>29.858655999999996</v>
      </c>
      <c r="T392" s="5">
        <f t="shared" si="25"/>
        <v>29.257172999999995</v>
      </c>
      <c r="U392" s="5">
        <f t="shared" si="27"/>
        <v>29.604318702094705</v>
      </c>
      <c r="V392" s="5">
        <f t="shared" si="27"/>
        <v>29.629101931129856</v>
      </c>
      <c r="W392" s="5">
        <f t="shared" si="27"/>
        <v>30.039004105759172</v>
      </c>
      <c r="X392" s="5">
        <f t="shared" si="27"/>
        <v>29.541336412958813</v>
      </c>
      <c r="Y392" s="25">
        <f t="shared" si="26"/>
        <v>28.959350421458293</v>
      </c>
      <c r="Z392" s="25">
        <f t="shared" si="26"/>
        <v>29.311726071684543</v>
      </c>
      <c r="AA392" s="25">
        <f t="shared" si="26"/>
        <v>29.368434149908506</v>
      </c>
      <c r="AB392" s="25">
        <f t="shared" si="26"/>
        <v>29.596303242220639</v>
      </c>
      <c r="AC392" s="25">
        <f t="shared" si="26"/>
        <v>29.940964625982026</v>
      </c>
      <c r="AD392" s="32">
        <f>AVERAGE(E392:G392)/AVERAGE('Presenti equivalenti serviti'!E392:G392)/0.365*1000</f>
        <v>248.44823892345505</v>
      </c>
      <c r="AE392" s="32">
        <f>AVERAGE(N392:P392)/AVERAGE('Presenti equivalenti serviti'!N392:P392)/0.365*1000</f>
        <v>230.70573939002142</v>
      </c>
      <c r="AF392" s="32">
        <f>AVERAGE(V392:X392)/AVERAGE('Presenti equivalenti serviti'!V392:X392)/0.365*1000</f>
        <v>205.86367833565055</v>
      </c>
      <c r="AG392" s="35">
        <f>AC392/'Presenti equivalenti serviti'!AC392/0.365*1000</f>
        <v>192.92319597049959</v>
      </c>
      <c r="AH392" s="32">
        <f>AVERAGE(I392:K392)/AVERAGE(Residenti!E392:G392)/0.365/AVERAGE('%serviti'!E392:G392)*1000</f>
        <v>310.80860240991728</v>
      </c>
      <c r="AI392" s="32">
        <f>AVERAGE(R392:T392)/AVERAGE('Presenti equivalenti serviti'!R392:T392)/0.365*1000</f>
        <v>213.31418418405428</v>
      </c>
      <c r="AJ392" s="32">
        <f>AVERAGE(V392:X392)/AVERAGE(Residenti!V392:X392)/0.365/AVERAGE('%serviti'!V392:X392)*1000</f>
        <v>243.50945444636812</v>
      </c>
      <c r="AK392" s="35">
        <f>AVERAGE(AC392)/AVERAGE(Residenti!AC392)/0.365/AVERAGE('%serviti'!AC392)*1000</f>
        <v>228.5173977206552</v>
      </c>
    </row>
    <row r="393" spans="1:37" x14ac:dyDescent="0.2">
      <c r="A393" s="4" t="s">
        <v>263</v>
      </c>
      <c r="E393" s="5">
        <f t="shared" si="25"/>
        <v>10.690107937499999</v>
      </c>
      <c r="F393" s="5">
        <f t="shared" si="25"/>
        <v>10.589073000000003</v>
      </c>
      <c r="G393" s="5">
        <f t="shared" si="25"/>
        <v>10.624450000000001</v>
      </c>
      <c r="H393" s="5">
        <f t="shared" si="25"/>
        <v>10.715758000000001</v>
      </c>
      <c r="I393" s="5">
        <f t="shared" si="25"/>
        <v>11.166735000000001</v>
      </c>
      <c r="J393" s="5">
        <f t="shared" si="25"/>
        <v>10.540182000000001</v>
      </c>
      <c r="K393" s="5">
        <f t="shared" si="25"/>
        <v>10.187948000000002</v>
      </c>
      <c r="L393" s="5">
        <f t="shared" si="25"/>
        <v>10.60051</v>
      </c>
      <c r="M393" s="5">
        <f t="shared" si="25"/>
        <v>10.487198142857149</v>
      </c>
      <c r="N393" s="5">
        <f t="shared" si="25"/>
        <v>10.683484000000002</v>
      </c>
      <c r="O393" s="5">
        <f t="shared" si="25"/>
        <v>10.563434000000003</v>
      </c>
      <c r="P393" s="5">
        <f t="shared" si="25"/>
        <v>10.624162999999999</v>
      </c>
      <c r="Q393" s="5">
        <f t="shared" si="25"/>
        <v>10.684689000000001</v>
      </c>
      <c r="R393" s="5">
        <f t="shared" si="25"/>
        <v>9.66038</v>
      </c>
      <c r="S393" s="5">
        <f t="shared" si="25"/>
        <v>9.3878239999999984</v>
      </c>
      <c r="T393" s="5">
        <f t="shared" si="25"/>
        <v>9.0307770000000005</v>
      </c>
      <c r="U393" s="5">
        <f t="shared" si="27"/>
        <v>9.6044840000000011</v>
      </c>
      <c r="V393" s="5">
        <f t="shared" si="27"/>
        <v>9.538549999999999</v>
      </c>
      <c r="W393" s="5">
        <f t="shared" si="27"/>
        <v>9.6169720000000005</v>
      </c>
      <c r="X393" s="5">
        <f t="shared" si="27"/>
        <v>9.6964059999999996</v>
      </c>
      <c r="Y393" s="25">
        <f t="shared" si="26"/>
        <v>8.4687270000000012</v>
      </c>
      <c r="Z393" s="25">
        <f t="shared" si="26"/>
        <v>9.124239957601791</v>
      </c>
      <c r="AA393" s="25">
        <f t="shared" si="26"/>
        <v>8.927519088254332</v>
      </c>
      <c r="AB393" s="25">
        <f t="shared" si="26"/>
        <v>8.7652574058196411</v>
      </c>
      <c r="AC393" s="25">
        <f t="shared" si="26"/>
        <v>8.62123593092862</v>
      </c>
      <c r="AD393" s="32">
        <f>AVERAGE(E393:G393)/AVERAGE('Presenti equivalenti serviti'!E393:G393)/0.365*1000</f>
        <v>229.53136962836743</v>
      </c>
      <c r="AE393" s="32">
        <f>AVERAGE(N393:P393)/AVERAGE('Presenti equivalenti serviti'!N393:P393)/0.365*1000</f>
        <v>227.70523835687811</v>
      </c>
      <c r="AF393" s="32">
        <f>AVERAGE(V393:X393)/AVERAGE('Presenti equivalenti serviti'!V393:X393)/0.365*1000</f>
        <v>213.98241966953162</v>
      </c>
      <c r="AG393" s="35">
        <f>AC393/'Presenti equivalenti serviti'!AC393/0.365*1000</f>
        <v>199.34033862146197</v>
      </c>
      <c r="AH393" s="32">
        <f>AVERAGE(I393:K393)/AVERAGE(Residenti!E393:G393)/0.365/AVERAGE('%serviti'!E393:G393)*1000</f>
        <v>273.28423229913403</v>
      </c>
      <c r="AI393" s="32">
        <f>AVERAGE(R393:T393)/AVERAGE('Presenti equivalenti serviti'!R393:T393)/0.365*1000</f>
        <v>202.98667153077591</v>
      </c>
      <c r="AJ393" s="32">
        <f>AVERAGE(V393:X393)/AVERAGE(Residenti!V393:X393)/0.365/AVERAGE('%serviti'!V393:X393)*1000</f>
        <v>267.54657472457831</v>
      </c>
      <c r="AK393" s="35">
        <f>AVERAGE(AC393)/AVERAGE(Residenti!AC393)/0.365/AVERAGE('%serviti'!AC393)*1000</f>
        <v>286.27013538795455</v>
      </c>
    </row>
  </sheetData>
  <mergeCells count="3">
    <mergeCell ref="E1:AC1"/>
    <mergeCell ref="AD1:AG1"/>
    <mergeCell ref="AH1:AK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AC4B0-C0D9-4A8C-B6FF-F035010A4B00}">
  <dimension ref="A1:AC420"/>
  <sheetViews>
    <sheetView workbookViewId="0">
      <selection activeCell="V14" sqref="V14"/>
    </sheetView>
  </sheetViews>
  <sheetFormatPr defaultColWidth="8.85546875" defaultRowHeight="12.75" x14ac:dyDescent="0.2"/>
  <cols>
    <col min="1" max="1" width="8.5703125" style="4" bestFit="1" customWidth="1"/>
    <col min="2" max="2" width="3.140625" style="4" bestFit="1" customWidth="1"/>
    <col min="3" max="3" width="6" style="4" bestFit="1" customWidth="1"/>
    <col min="4" max="4" width="19.5703125" style="4" customWidth="1"/>
    <col min="5" max="25" width="5.42578125" style="4" bestFit="1" customWidth="1"/>
    <col min="26" max="29" width="5.42578125" style="9" bestFit="1" customWidth="1"/>
    <col min="30" max="16384" width="8.85546875" style="4"/>
  </cols>
  <sheetData>
    <row r="1" spans="1:29" x14ac:dyDescent="0.2">
      <c r="E1" s="60" t="s">
        <v>653</v>
      </c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</row>
    <row r="2" spans="1:29" x14ac:dyDescent="0.2">
      <c r="A2" s="1" t="s">
        <v>0</v>
      </c>
      <c r="B2" s="1" t="s">
        <v>1</v>
      </c>
      <c r="C2" s="1" t="s">
        <v>2</v>
      </c>
      <c r="D2" s="1" t="s">
        <v>3</v>
      </c>
      <c r="E2" s="1">
        <v>2000</v>
      </c>
      <c r="F2" s="1">
        <v>2001</v>
      </c>
      <c r="G2" s="1">
        <v>2002</v>
      </c>
      <c r="H2" s="1">
        <v>2003</v>
      </c>
      <c r="I2" s="1">
        <v>2004</v>
      </c>
      <c r="J2" s="1">
        <v>2005</v>
      </c>
      <c r="K2" s="1">
        <v>2006</v>
      </c>
      <c r="L2" s="1">
        <v>2007</v>
      </c>
      <c r="M2" s="1">
        <v>2008</v>
      </c>
      <c r="N2" s="1">
        <v>2009</v>
      </c>
      <c r="O2" s="1">
        <v>2010</v>
      </c>
      <c r="P2" s="1">
        <v>2011</v>
      </c>
      <c r="Q2" s="1">
        <v>2012</v>
      </c>
      <c r="R2" s="1">
        <v>2013</v>
      </c>
      <c r="S2" s="1">
        <v>2014</v>
      </c>
      <c r="T2" s="1">
        <v>2015</v>
      </c>
      <c r="U2" s="1">
        <v>2016</v>
      </c>
      <c r="V2" s="1">
        <v>2017</v>
      </c>
      <c r="W2" s="1">
        <v>2018</v>
      </c>
      <c r="X2" s="1">
        <v>2019</v>
      </c>
      <c r="Y2" s="1">
        <v>2020</v>
      </c>
      <c r="Z2" s="7">
        <v>2025</v>
      </c>
      <c r="AA2" s="7">
        <v>2030</v>
      </c>
      <c r="AB2" s="7">
        <v>2035</v>
      </c>
      <c r="AC2" s="7">
        <v>2040</v>
      </c>
    </row>
    <row r="3" spans="1:29" x14ac:dyDescent="0.2">
      <c r="A3" s="2" t="s">
        <v>4</v>
      </c>
      <c r="B3" s="2" t="str">
        <f t="shared" ref="B3:B10" si="0">LEFT(C3,2)</f>
        <v>33</v>
      </c>
      <c r="C3" s="2">
        <v>33001</v>
      </c>
      <c r="D3" s="2" t="s">
        <v>5</v>
      </c>
      <c r="E3" s="6">
        <f>(Residenti!E3+Fluttuanti!E3/365+Fluttuanti!AD3/365)*'%serviti'!E3</f>
        <v>1.9566888285857424</v>
      </c>
      <c r="F3" s="6">
        <f>(Residenti!F3+Fluttuanti!F3/365+Fluttuanti!AE3/365)*'%serviti'!F3</f>
        <v>1.9594131035315994</v>
      </c>
      <c r="G3" s="6">
        <f>(Residenti!G3+Fluttuanti!G3/365+Fluttuanti!AF3/365)*'%serviti'!G3</f>
        <v>2.0066004098359014</v>
      </c>
      <c r="H3" s="6">
        <f>(Residenti!H3+Fluttuanti!H3/365+Fluttuanti!AG3/365)*'%serviti'!H3</f>
        <v>1.9793645469613432</v>
      </c>
      <c r="I3" s="6">
        <f>(Residenti!I3+Fluttuanti!I3/365+Fluttuanti!AH3/365)*'%serviti'!I3</f>
        <v>2.0049785111352083</v>
      </c>
      <c r="J3" s="6">
        <f>(Residenti!J3+Fluttuanti!J3/365+Fluttuanti!AI3/365)*'%serviti'!J3</f>
        <v>1.9853916600484658</v>
      </c>
      <c r="K3" s="6">
        <f>(Residenti!K3+Fluttuanti!K3/365+Fluttuanti!AJ3/365)*'%serviti'!K3</f>
        <v>1.9705751565223588</v>
      </c>
      <c r="L3" s="6">
        <f>(Residenti!L3+Fluttuanti!L3/365+Fluttuanti!AK3/365)*'%serviti'!L3</f>
        <v>1.9596011325138731</v>
      </c>
      <c r="M3" s="6">
        <f>(Residenti!M3+Fluttuanti!M3/365+Fluttuanti!AL3/365)*'%serviti'!M3</f>
        <v>2.0025871358237395</v>
      </c>
      <c r="N3" s="6">
        <f>(Residenti!N3+Fluttuanti!N3/365+Fluttuanti!AM3/365)*'%serviti'!N3</f>
        <v>2.0234661047700686</v>
      </c>
      <c r="O3" s="6">
        <f>(Residenti!O3+Fluttuanti!O3/365+Fluttuanti!AN3/365)*'%serviti'!O3</f>
        <v>2.0528450473498769</v>
      </c>
      <c r="P3" s="6">
        <f>(Residenti!P3+Fluttuanti!P3/365+Fluttuanti!AO3/365)*'%serviti'!P3</f>
        <v>2.0754003406438297</v>
      </c>
      <c r="Q3" s="6">
        <f>(Residenti!Q3+Fluttuanti!Q3/365+Fluttuanti!AP3/365)*'%serviti'!Q3</f>
        <v>2.0709420274496924</v>
      </c>
      <c r="R3" s="6">
        <f>(Residenti!R3+Fluttuanti!R3/365+Fluttuanti!AQ3/365)*'%serviti'!R3</f>
        <v>2.059639080718946</v>
      </c>
      <c r="S3" s="6">
        <f>(Residenti!S3+Fluttuanti!S3/365+Fluttuanti!AR3/365)*'%serviti'!S3</f>
        <v>2.0287800381693151</v>
      </c>
      <c r="T3" s="6">
        <f>(Residenti!T3+Fluttuanti!T3/365+Fluttuanti!AS3/365)*'%serviti'!T3</f>
        <v>2.041922211212174</v>
      </c>
      <c r="U3" s="6">
        <f>(Residenti!U3+Fluttuanti!U3/365+Fluttuanti!AT3/365)*'%serviti'!U3</f>
        <v>2.0587880792123276</v>
      </c>
      <c r="V3" s="6">
        <f>(Residenti!V3+Fluttuanti!V3/365+Fluttuanti!AU3/365)*'%serviti'!V3</f>
        <v>2.0394195075999257</v>
      </c>
      <c r="W3" s="6">
        <f>(Residenti!W3+Fluttuanti!W3/365+Fluttuanti!AV3/365)*'%serviti'!W3</f>
        <v>2.0252908981000903</v>
      </c>
      <c r="X3" s="6">
        <f>(Residenti!X3+Fluttuanti!X3/365+Fluttuanti!AW3/365)*'%serviti'!X3</f>
        <v>1.9946226535885025</v>
      </c>
      <c r="Y3" s="6">
        <f>(Residenti!Y3+Fluttuanti!Y3/365+Fluttuanti!AX3/365)*'%serviti'!Y3</f>
        <v>1.9717420214804082</v>
      </c>
      <c r="Z3" s="8">
        <f>(Residenti!Z3+Fluttuanti!Z3/365+Fluttuanti!AY3/365)*'%serviti'!Z3</f>
        <v>1.959647878270407</v>
      </c>
      <c r="AA3" s="8">
        <f>(Residenti!AA3+Fluttuanti!AA3/365+Fluttuanti!AZ3/365)*'%serviti'!AA3</f>
        <v>1.9702133165449023</v>
      </c>
      <c r="AB3" s="8">
        <f>(Residenti!AB3+Fluttuanti!AB3/365+Fluttuanti!BA3/365)*'%serviti'!AB3</f>
        <v>1.957962575863059</v>
      </c>
      <c r="AC3" s="8">
        <f>(Residenti!AC3+Fluttuanti!AC3/365+Fluttuanti!BB3/365)*'%serviti'!AC3</f>
        <v>1.9457118351812153</v>
      </c>
    </row>
    <row r="4" spans="1:29" x14ac:dyDescent="0.2">
      <c r="A4" s="2" t="s">
        <v>4</v>
      </c>
      <c r="B4" s="2" t="str">
        <f t="shared" si="0"/>
        <v>33</v>
      </c>
      <c r="C4" s="2">
        <v>33002</v>
      </c>
      <c r="D4" s="2" t="s">
        <v>6</v>
      </c>
      <c r="E4" s="6">
        <f>(Residenti!E4+Fluttuanti!E4/365+Fluttuanti!AD4/365)*'%serviti'!E4</f>
        <v>4.0868358328797996</v>
      </c>
      <c r="F4" s="6">
        <f>(Residenti!F4+Fluttuanti!F4/365+Fluttuanti!AE4/365)*'%serviti'!F4</f>
        <v>4.1113470299059705</v>
      </c>
      <c r="G4" s="6">
        <f>(Residenti!G4+Fluttuanti!G4/365+Fluttuanti!AF4/365)*'%serviti'!G4</f>
        <v>4.1573274057025786</v>
      </c>
      <c r="H4" s="6">
        <f>(Residenti!H4+Fluttuanti!H4/365+Fluttuanti!AG4/365)*'%serviti'!H4</f>
        <v>4.1958188518344031</v>
      </c>
      <c r="I4" s="6">
        <f>(Residenti!I4+Fluttuanti!I4/365+Fluttuanti!AH4/365)*'%serviti'!I4</f>
        <v>4.235769133537568</v>
      </c>
      <c r="J4" s="6">
        <f>(Residenti!J4+Fluttuanti!J4/365+Fluttuanti!AI4/365)*'%serviti'!J4</f>
        <v>4.2731964704626408</v>
      </c>
      <c r="K4" s="6">
        <f>(Residenti!K4+Fluttuanti!K4/365+Fluttuanti!AJ4/365)*'%serviti'!K4</f>
        <v>4.2976268164813822</v>
      </c>
      <c r="L4" s="6">
        <f>(Residenti!L4+Fluttuanti!L4/365+Fluttuanti!AK4/365)*'%serviti'!L4</f>
        <v>4.325662988259106</v>
      </c>
      <c r="M4" s="6">
        <f>(Residenti!M4+Fluttuanti!M4/365+Fluttuanti!AL4/365)*'%serviti'!M4</f>
        <v>4.3461824437719203</v>
      </c>
      <c r="N4" s="6">
        <f>(Residenti!N4+Fluttuanti!N4/365+Fluttuanti!AM4/365)*'%serviti'!N4</f>
        <v>4.4126637580670529</v>
      </c>
      <c r="O4" s="6">
        <f>(Residenti!O4+Fluttuanti!O4/365+Fluttuanti!AN4/365)*'%serviti'!O4</f>
        <v>4.388481845521925</v>
      </c>
      <c r="P4" s="6">
        <f>(Residenti!P4+Fluttuanti!P4/365+Fluttuanti!AO4/365)*'%serviti'!P4</f>
        <v>4.4362964547808206</v>
      </c>
      <c r="Q4" s="6">
        <f>(Residenti!Q4+Fluttuanti!Q4/365+Fluttuanti!AP4/365)*'%serviti'!Q4</f>
        <v>4.4788415042260894</v>
      </c>
      <c r="R4" s="6">
        <f>(Residenti!R4+Fluttuanti!R4/365+Fluttuanti!AQ4/365)*'%serviti'!R4</f>
        <v>4.4558958849965125</v>
      </c>
      <c r="S4" s="6">
        <f>(Residenti!S4+Fluttuanti!S4/365+Fluttuanti!AR4/365)*'%serviti'!S4</f>
        <v>4.4371077063579998</v>
      </c>
      <c r="T4" s="6">
        <f>(Residenti!T4+Fluttuanti!T4/365+Fluttuanti!AS4/365)*'%serviti'!T4</f>
        <v>4.4060059309072663</v>
      </c>
      <c r="U4" s="6">
        <f>(Residenti!U4+Fluttuanti!U4/365+Fluttuanti!AT4/365)*'%serviti'!U4</f>
        <v>4.3647904621400304</v>
      </c>
      <c r="V4" s="6">
        <f>(Residenti!V4+Fluttuanti!V4/365+Fluttuanti!AU4/365)*'%serviti'!V4</f>
        <v>4.3937612358666298</v>
      </c>
      <c r="W4" s="6">
        <f>(Residenti!W4+Fluttuanti!W4/365+Fluttuanti!AV4/365)*'%serviti'!W4</f>
        <v>4.3887242428378217</v>
      </c>
      <c r="X4" s="6">
        <f>(Residenti!X4+Fluttuanti!X4/365+Fluttuanti!AW4/365)*'%serviti'!X4</f>
        <v>4.412270149484061</v>
      </c>
      <c r="Y4" s="6">
        <f>(Residenti!Y4+Fluttuanti!Y4/365+Fluttuanti!AX4/365)*'%serviti'!Y4</f>
        <v>4.4352487853881248</v>
      </c>
      <c r="Z4" s="8">
        <f>(Residenti!Z4+Fluttuanti!Z4/365+Fluttuanti!AY4/365)*'%serviti'!Z4</f>
        <v>4.3713527397553875</v>
      </c>
      <c r="AA4" s="8">
        <f>(Residenti!AA4+Fluttuanti!AA4/365+Fluttuanti!AZ4/365)*'%serviti'!AA4</f>
        <v>4.3699308691245511</v>
      </c>
      <c r="AB4" s="8">
        <f>(Residenti!AB4+Fluttuanti!AB4/365+Fluttuanti!BA4/365)*'%serviti'!AB4</f>
        <v>4.3309926475799667</v>
      </c>
      <c r="AC4" s="8">
        <f>(Residenti!AC4+Fluttuanti!AC4/365+Fluttuanti!BB4/365)*'%serviti'!AC4</f>
        <v>4.290163068438388</v>
      </c>
    </row>
    <row r="5" spans="1:29" x14ac:dyDescent="0.2">
      <c r="A5" s="2" t="s">
        <v>4</v>
      </c>
      <c r="B5" s="2" t="str">
        <f t="shared" si="0"/>
        <v>33</v>
      </c>
      <c r="C5" s="2">
        <v>33003</v>
      </c>
      <c r="D5" s="2" t="s">
        <v>7</v>
      </c>
      <c r="E5" s="6">
        <f>(Residenti!E5+Fluttuanti!E5/365+Fluttuanti!AD5/365)*'%serviti'!E5</f>
        <v>0.37206482597393276</v>
      </c>
      <c r="F5" s="6">
        <f>(Residenti!F5+Fluttuanti!F5/365+Fluttuanti!AE5/365)*'%serviti'!F5</f>
        <v>0.37663401928501677</v>
      </c>
      <c r="G5" s="6">
        <f>(Residenti!G5+Fluttuanti!G5/365+Fluttuanti!AF5/365)*'%serviti'!G5</f>
        <v>0.38671394363044193</v>
      </c>
      <c r="H5" s="6">
        <f>(Residenti!H5+Fluttuanti!H5/365+Fluttuanti!AG5/365)*'%serviti'!H5</f>
        <v>0.39762489630813896</v>
      </c>
      <c r="I5" s="6">
        <f>(Residenti!I5+Fluttuanti!I5/365+Fluttuanti!AH5/365)*'%serviti'!I5</f>
        <v>0.41667303910470493</v>
      </c>
      <c r="J5" s="6">
        <f>(Residenti!J5+Fluttuanti!J5/365+Fluttuanti!AI5/365)*'%serviti'!J5</f>
        <v>0.42281505361719135</v>
      </c>
      <c r="K5" s="6">
        <f>(Residenti!K5+Fluttuanti!K5/365+Fluttuanti!AJ5/365)*'%serviti'!K5</f>
        <v>0.43483323255538447</v>
      </c>
      <c r="L5" s="6">
        <f>(Residenti!L5+Fluttuanti!L5/365+Fluttuanti!AK5/365)*'%serviti'!L5</f>
        <v>0.44768952669797357</v>
      </c>
      <c r="M5" s="6">
        <f>(Residenti!M5+Fluttuanti!M5/365+Fluttuanti!AL5/365)*'%serviti'!M5</f>
        <v>0.45359508994318881</v>
      </c>
      <c r="N5" s="6">
        <f>(Residenti!N5+Fluttuanti!N5/365+Fluttuanti!AM5/365)*'%serviti'!N5</f>
        <v>0.467825137152236</v>
      </c>
      <c r="O5" s="6">
        <f>(Residenti!O5+Fluttuanti!O5/365+Fluttuanti!AN5/365)*'%serviti'!O5</f>
        <v>0.47452882352972203</v>
      </c>
      <c r="P5" s="6">
        <f>(Residenti!P5+Fluttuanti!P5/365+Fluttuanti!AO5/365)*'%serviti'!P5</f>
        <v>0.48616739501097195</v>
      </c>
      <c r="Q5" s="6">
        <f>(Residenti!Q5+Fluttuanti!Q5/365+Fluttuanti!AP5/365)*'%serviti'!Q5</f>
        <v>0.49010010998938558</v>
      </c>
      <c r="R5" s="6">
        <f>(Residenti!R5+Fluttuanti!R5/365+Fluttuanti!AQ5/365)*'%serviti'!R5</f>
        <v>0.50281867941360203</v>
      </c>
      <c r="S5" s="6">
        <f>(Residenti!S5+Fluttuanti!S5/365+Fluttuanti!AR5/365)*'%serviti'!S5</f>
        <v>0.51160002212298583</v>
      </c>
      <c r="T5" s="6">
        <f>(Residenti!T5+Fluttuanti!T5/365+Fluttuanti!AS5/365)*'%serviti'!T5</f>
        <v>0.52044413811753876</v>
      </c>
      <c r="U5" s="6">
        <f>(Residenti!U5+Fluttuanti!U5/365+Fluttuanti!AT5/365)*'%serviti'!U5</f>
        <v>0.51516454942015921</v>
      </c>
      <c r="V5" s="6">
        <f>(Residenti!V5+Fluttuanti!V5/365+Fluttuanti!AU5/365)*'%serviti'!V5</f>
        <v>0.52290282534246757</v>
      </c>
      <c r="W5" s="6">
        <f>(Residenti!W5+Fluttuanti!W5/365+Fluttuanti!AV5/365)*'%serviti'!W5</f>
        <v>0.51598245324214131</v>
      </c>
      <c r="X5" s="6">
        <f>(Residenti!X5+Fluttuanti!X5/365+Fluttuanti!AW5/365)*'%serviti'!X5</f>
        <v>0.54223972216084948</v>
      </c>
      <c r="Y5" s="6">
        <f>(Residenti!Y5+Fluttuanti!Y5/365+Fluttuanti!AX5/365)*'%serviti'!Y5</f>
        <v>0.53051442540932559</v>
      </c>
      <c r="Z5" s="8">
        <f>(Residenti!Z5+Fluttuanti!Z5/365+Fluttuanti!AY5/365)*'%serviti'!Z5</f>
        <v>0.55092908742995106</v>
      </c>
      <c r="AA5" s="8">
        <f>(Residenti!AA5+Fluttuanti!AA5/365+Fluttuanti!AZ5/365)*'%serviti'!AA5</f>
        <v>0.68672989658855532</v>
      </c>
      <c r="AB5" s="8">
        <f>(Residenti!AB5+Fluttuanti!AB5/365+Fluttuanti!BA5/365)*'%serviti'!AB5</f>
        <v>0.73085104270864332</v>
      </c>
      <c r="AC5" s="8">
        <f>(Residenti!AC5+Fluttuanti!AC5/365+Fluttuanti!BB5/365)*'%serviti'!AC5</f>
        <v>0.77431472358199094</v>
      </c>
    </row>
    <row r="6" spans="1:29" x14ac:dyDescent="0.2">
      <c r="A6" s="2" t="s">
        <v>4</v>
      </c>
      <c r="B6" s="2" t="str">
        <f t="shared" si="0"/>
        <v>33</v>
      </c>
      <c r="C6" s="2">
        <v>33004</v>
      </c>
      <c r="D6" s="2" t="s">
        <v>8</v>
      </c>
      <c r="E6" s="6">
        <f>(Residenti!E6+Fluttuanti!E6/365+Fluttuanti!AD6/365)*'%serviti'!E6</f>
        <v>2.1692218214543342</v>
      </c>
      <c r="F6" s="6">
        <f>(Residenti!F6+Fluttuanti!F6/365+Fluttuanti!AE6/365)*'%serviti'!F6</f>
        <v>2.1658545996207188</v>
      </c>
      <c r="G6" s="6">
        <f>(Residenti!G6+Fluttuanti!G6/365+Fluttuanti!AF6/365)*'%serviti'!G6</f>
        <v>2.1453401342854783</v>
      </c>
      <c r="H6" s="6">
        <f>(Residenti!H6+Fluttuanti!H6/365+Fluttuanti!AG6/365)*'%serviti'!H6</f>
        <v>2.1511624538559024</v>
      </c>
      <c r="I6" s="6">
        <f>(Residenti!I6+Fluttuanti!I6/365+Fluttuanti!AH6/365)*'%serviti'!I6</f>
        <v>2.1531332351818633</v>
      </c>
      <c r="J6" s="6">
        <f>(Residenti!J6+Fluttuanti!J6/365+Fluttuanti!AI6/365)*'%serviti'!J6</f>
        <v>2.1569987991502986</v>
      </c>
      <c r="K6" s="6">
        <f>(Residenti!K6+Fluttuanti!K6/365+Fluttuanti!AJ6/365)*'%serviti'!K6</f>
        <v>2.1424005814610023</v>
      </c>
      <c r="L6" s="6">
        <f>(Residenti!L6+Fluttuanti!L6/365+Fluttuanti!AK6/365)*'%serviti'!L6</f>
        <v>2.137349189949707</v>
      </c>
      <c r="M6" s="6">
        <f>(Residenti!M6+Fluttuanti!M6/365+Fluttuanti!AL6/365)*'%serviti'!M6</f>
        <v>2.1425865785773439</v>
      </c>
      <c r="N6" s="6">
        <f>(Residenti!N6+Fluttuanti!N6/365+Fluttuanti!AM6/365)*'%serviti'!N6</f>
        <v>2.1140312594684505</v>
      </c>
      <c r="O6" s="6">
        <f>(Residenti!O6+Fluttuanti!O6/365+Fluttuanti!AN6/365)*'%serviti'!O6</f>
        <v>2.110648490636585</v>
      </c>
      <c r="P6" s="6">
        <f>(Residenti!P6+Fluttuanti!P6/365+Fluttuanti!AO6/365)*'%serviti'!P6</f>
        <v>2.0999963006849338</v>
      </c>
      <c r="Q6" s="6">
        <f>(Residenti!Q6+Fluttuanti!Q6/365+Fluttuanti!AP6/365)*'%serviti'!Q6</f>
        <v>2.0924506941829866</v>
      </c>
      <c r="R6" s="6">
        <f>(Residenti!R6+Fluttuanti!R6/365+Fluttuanti!AQ6/365)*'%serviti'!R6</f>
        <v>2.0917924565868145</v>
      </c>
      <c r="S6" s="6">
        <f>(Residenti!S6+Fluttuanti!S6/365+Fluttuanti!AR6/365)*'%serviti'!S6</f>
        <v>2.069316522715742</v>
      </c>
      <c r="T6" s="6">
        <f>(Residenti!T6+Fluttuanti!T6/365+Fluttuanti!AS6/365)*'%serviti'!T6</f>
        <v>2.0410128925697659</v>
      </c>
      <c r="U6" s="6">
        <f>(Residenti!U6+Fluttuanti!U6/365+Fluttuanti!AT6/365)*'%serviti'!U6</f>
        <v>2.0185679360119013</v>
      </c>
      <c r="V6" s="6">
        <f>(Residenti!V6+Fluttuanti!V6/365+Fluttuanti!AU6/365)*'%serviti'!V6</f>
        <v>2.004429598761325</v>
      </c>
      <c r="W6" s="6">
        <f>(Residenti!W6+Fluttuanti!W6/365+Fluttuanti!AV6/365)*'%serviti'!W6</f>
        <v>1.9921532873780254</v>
      </c>
      <c r="X6" s="6">
        <f>(Residenti!X6+Fluttuanti!X6/365+Fluttuanti!AW6/365)*'%serviti'!X6</f>
        <v>1.9801408580263915</v>
      </c>
      <c r="Y6" s="6">
        <f>(Residenti!Y6+Fluttuanti!Y6/365+Fluttuanti!AX6/365)*'%serviti'!Y6</f>
        <v>1.9679757349749074</v>
      </c>
      <c r="Z6" s="8">
        <f>(Residenti!Z6+Fluttuanti!Z6/365+Fluttuanti!AY6/365)*'%serviti'!Z6</f>
        <v>1.8582767159432438</v>
      </c>
      <c r="AA6" s="8">
        <f>(Residenti!AA6+Fluttuanti!AA6/365+Fluttuanti!AZ6/365)*'%serviti'!AA6</f>
        <v>1.7784712780417691</v>
      </c>
      <c r="AB6" s="8">
        <f>(Residenti!AB6+Fluttuanti!AB6/365+Fluttuanti!BA6/365)*'%serviti'!AB6</f>
        <v>1.8271390349672789</v>
      </c>
      <c r="AC6" s="8">
        <f>(Residenti!AC6+Fluttuanti!AC6/365+Fluttuanti!BB6/365)*'%serviti'!AC6</f>
        <v>1.8495896858127168</v>
      </c>
    </row>
    <row r="7" spans="1:29" x14ac:dyDescent="0.2">
      <c r="A7" s="2" t="s">
        <v>4</v>
      </c>
      <c r="B7" s="2" t="str">
        <f t="shared" si="0"/>
        <v>33</v>
      </c>
      <c r="C7" s="2">
        <v>33005</v>
      </c>
      <c r="D7" s="2" t="s">
        <v>9</v>
      </c>
      <c r="E7" s="6">
        <f>(Residenti!E7+Fluttuanti!E7/365+Fluttuanti!AD7/365)*'%serviti'!E7</f>
        <v>3.3780669705135513</v>
      </c>
      <c r="F7" s="6">
        <f>(Residenti!F7+Fluttuanti!F7/365+Fluttuanti!AE7/365)*'%serviti'!F7</f>
        <v>3.4359580671890897</v>
      </c>
      <c r="G7" s="6">
        <f>(Residenti!G7+Fluttuanti!G7/365+Fluttuanti!AF7/365)*'%serviti'!G7</f>
        <v>3.438803846855</v>
      </c>
      <c r="H7" s="6">
        <f>(Residenti!H7+Fluttuanti!H7/365+Fluttuanti!AG7/365)*'%serviti'!H7</f>
        <v>3.46448849328827</v>
      </c>
      <c r="I7" s="6">
        <f>(Residenti!I7+Fluttuanti!I7/365+Fluttuanti!AH7/365)*'%serviti'!I7</f>
        <v>3.4814152086184733</v>
      </c>
      <c r="J7" s="6">
        <f>(Residenti!J7+Fluttuanti!J7/365+Fluttuanti!AI7/365)*'%serviti'!J7</f>
        <v>3.4652340006460527</v>
      </c>
      <c r="K7" s="6">
        <f>(Residenti!K7+Fluttuanti!K7/365+Fluttuanti!AJ7/365)*'%serviti'!K7</f>
        <v>3.4515634061539164</v>
      </c>
      <c r="L7" s="6">
        <f>(Residenti!L7+Fluttuanti!L7/365+Fluttuanti!AK7/365)*'%serviti'!L7</f>
        <v>3.4458598541305263</v>
      </c>
      <c r="M7" s="6">
        <f>(Residenti!M7+Fluttuanti!M7/365+Fluttuanti!AL7/365)*'%serviti'!M7</f>
        <v>3.4760722385640359</v>
      </c>
      <c r="N7" s="6">
        <f>(Residenti!N7+Fluttuanti!N7/365+Fluttuanti!AM7/365)*'%serviti'!N7</f>
        <v>3.4884193665131336</v>
      </c>
      <c r="O7" s="6">
        <f>(Residenti!O7+Fluttuanti!O7/365+Fluttuanti!AN7/365)*'%serviti'!O7</f>
        <v>3.5234112485179772</v>
      </c>
      <c r="P7" s="6">
        <f>(Residenti!P7+Fluttuanti!P7/365+Fluttuanti!AO7/365)*'%serviti'!P7</f>
        <v>3.4942664520129223</v>
      </c>
      <c r="Q7" s="6">
        <f>(Residenti!Q7+Fluttuanti!Q7/365+Fluttuanti!AP7/365)*'%serviti'!Q7</f>
        <v>3.515425156374651</v>
      </c>
      <c r="R7" s="6">
        <f>(Residenti!R7+Fluttuanti!R7/365+Fluttuanti!AQ7/365)*'%serviti'!R7</f>
        <v>3.5254505421709927</v>
      </c>
      <c r="S7" s="6">
        <f>(Residenti!S7+Fluttuanti!S7/365+Fluttuanti!AR7/365)*'%serviti'!S7</f>
        <v>3.4853725451193278</v>
      </c>
      <c r="T7" s="6">
        <f>(Residenti!T7+Fluttuanti!T7/365+Fluttuanti!AS7/365)*'%serviti'!T7</f>
        <v>3.4458286652196617</v>
      </c>
      <c r="U7" s="6">
        <f>(Residenti!U7+Fluttuanti!U7/365+Fluttuanti!AT7/365)*'%serviti'!U7</f>
        <v>3.4011696353487002</v>
      </c>
      <c r="V7" s="6">
        <f>(Residenti!V7+Fluttuanti!V7/365+Fluttuanti!AU7/365)*'%serviti'!V7</f>
        <v>3.4186722617276613</v>
      </c>
      <c r="W7" s="6">
        <f>(Residenti!W7+Fluttuanti!W7/365+Fluttuanti!AV7/365)*'%serviti'!W7</f>
        <v>3.456554248549879</v>
      </c>
      <c r="X7" s="6">
        <f>(Residenti!X7+Fluttuanti!X7/365+Fluttuanti!AW7/365)*'%serviti'!X7</f>
        <v>3.4580835615687739</v>
      </c>
      <c r="Y7" s="6">
        <f>(Residenti!Y7+Fluttuanti!Y7/365+Fluttuanti!AX7/365)*'%serviti'!Y7</f>
        <v>3.4559099962760094</v>
      </c>
      <c r="Z7" s="8">
        <f>(Residenti!Z7+Fluttuanti!Z7/365+Fluttuanti!AY7/365)*'%serviti'!Z7</f>
        <v>3.3980810892406343</v>
      </c>
      <c r="AA7" s="8">
        <f>(Residenti!AA7+Fluttuanti!AA7/365+Fluttuanti!AZ7/365)*'%serviti'!AA7</f>
        <v>3.3778502799783725</v>
      </c>
      <c r="AB7" s="8">
        <f>(Residenti!AB7+Fluttuanti!AB7/365+Fluttuanti!BA7/365)*'%serviti'!AB7</f>
        <v>3.3562710460986991</v>
      </c>
      <c r="AC7" s="8">
        <f>(Residenti!AC7+Fluttuanti!AC7/365+Fluttuanti!BB7/365)*'%serviti'!AC7</f>
        <v>3.332686339307426</v>
      </c>
    </row>
    <row r="8" spans="1:29" x14ac:dyDescent="0.2">
      <c r="A8" s="2" t="s">
        <v>4</v>
      </c>
      <c r="B8" s="2" t="str">
        <f t="shared" si="0"/>
        <v>33</v>
      </c>
      <c r="C8" s="2">
        <v>33006</v>
      </c>
      <c r="D8" s="2" t="s">
        <v>10</v>
      </c>
      <c r="E8" s="6">
        <f>(Residenti!E8+Fluttuanti!E8/365+Fluttuanti!AD8/365)*'%serviti'!E8</f>
        <v>6.6044235404421219</v>
      </c>
      <c r="F8" s="6">
        <f>(Residenti!F8+Fluttuanti!F8/365+Fluttuanti!AE8/365)*'%serviti'!F8</f>
        <v>6.6574066029653149</v>
      </c>
      <c r="G8" s="6">
        <f>(Residenti!G8+Fluttuanti!G8/365+Fluttuanti!AF8/365)*'%serviti'!G8</f>
        <v>6.6630085752556321</v>
      </c>
      <c r="H8" s="6">
        <f>(Residenti!H8+Fluttuanti!H8/365+Fluttuanti!AG8/365)*'%serviti'!H8</f>
        <v>6.7421274580659754</v>
      </c>
      <c r="I8" s="6">
        <f>(Residenti!I8+Fluttuanti!I8/365+Fluttuanti!AH8/365)*'%serviti'!I8</f>
        <v>6.8100270117312371</v>
      </c>
      <c r="J8" s="6">
        <f>(Residenti!J8+Fluttuanti!J8/365+Fluttuanti!AI8/365)*'%serviti'!J8</f>
        <v>6.8420353996756322</v>
      </c>
      <c r="K8" s="6">
        <f>(Residenti!K8+Fluttuanti!K8/365+Fluttuanti!AJ8/365)*'%serviti'!K8</f>
        <v>6.9017065478109867</v>
      </c>
      <c r="L8" s="6">
        <f>(Residenti!L8+Fluttuanti!L8/365+Fluttuanti!AK8/365)*'%serviti'!L8</f>
        <v>6.9847305784168148</v>
      </c>
      <c r="M8" s="6">
        <f>(Residenti!M8+Fluttuanti!M8/365+Fluttuanti!AL8/365)*'%serviti'!M8</f>
        <v>7.1571308216778684</v>
      </c>
      <c r="N8" s="6">
        <f>(Residenti!N8+Fluttuanti!N8/365+Fluttuanti!AM8/365)*'%serviti'!N8</f>
        <v>7.2619212513744511</v>
      </c>
      <c r="O8" s="6">
        <f>(Residenti!O8+Fluttuanti!O8/365+Fluttuanti!AN8/365)*'%serviti'!O8</f>
        <v>7.3772606458597103</v>
      </c>
      <c r="P8" s="6">
        <f>(Residenti!P8+Fluttuanti!P8/365+Fluttuanti!AO8/365)*'%serviti'!P8</f>
        <v>7.4847360099930986</v>
      </c>
      <c r="Q8" s="6">
        <f>(Residenti!Q8+Fluttuanti!Q8/365+Fluttuanti!AP8/365)*'%serviti'!Q8</f>
        <v>7.5803694909896793</v>
      </c>
      <c r="R8" s="6">
        <f>(Residenti!R8+Fluttuanti!R8/365+Fluttuanti!AQ8/365)*'%serviti'!R8</f>
        <v>7.6249962154246829</v>
      </c>
      <c r="S8" s="6">
        <f>(Residenti!S8+Fluttuanti!S8/365+Fluttuanti!AR8/365)*'%serviti'!S8</f>
        <v>7.6434980184905195</v>
      </c>
      <c r="T8" s="6">
        <f>(Residenti!T8+Fluttuanti!T8/365+Fluttuanti!AS8/365)*'%serviti'!T8</f>
        <v>7.6746412854787502</v>
      </c>
      <c r="U8" s="6">
        <f>(Residenti!U8+Fluttuanti!U8/365+Fluttuanti!AT8/365)*'%serviti'!U8</f>
        <v>7.6886772811614508</v>
      </c>
      <c r="V8" s="6">
        <f>(Residenti!V8+Fluttuanti!V8/365+Fluttuanti!AU8/365)*'%serviti'!V8</f>
        <v>7.7009843661661588</v>
      </c>
      <c r="W8" s="6">
        <f>(Residenti!W8+Fluttuanti!W8/365+Fluttuanti!AV8/365)*'%serviti'!W8</f>
        <v>7.753789409069614</v>
      </c>
      <c r="X8" s="6">
        <f>(Residenti!X8+Fluttuanti!X8/365+Fluttuanti!AW8/365)*'%serviti'!X8</f>
        <v>7.8289912147982621</v>
      </c>
      <c r="Y8" s="6">
        <f>(Residenti!Y8+Fluttuanti!Y8/365+Fluttuanti!AX8/365)*'%serviti'!Y8</f>
        <v>7.8903823268238122</v>
      </c>
      <c r="Z8" s="8">
        <f>(Residenti!Z8+Fluttuanti!Z8/365+Fluttuanti!AY8/365)*'%serviti'!Z8</f>
        <v>8.0637724362496428</v>
      </c>
      <c r="AA8" s="8">
        <f>(Residenti!AA8+Fluttuanti!AA8/365+Fluttuanti!AZ8/365)*'%serviti'!AA8</f>
        <v>8.2368535236793221</v>
      </c>
      <c r="AB8" s="8">
        <f>(Residenti!AB8+Fluttuanti!AB8/365+Fluttuanti!BA8/365)*'%serviti'!AB8</f>
        <v>8.4386480176465408</v>
      </c>
      <c r="AC8" s="8">
        <f>(Residenti!AC8+Fluttuanti!AC8/365+Fluttuanti!BB8/365)*'%serviti'!AC8</f>
        <v>8.6418520487975652</v>
      </c>
    </row>
    <row r="9" spans="1:29" x14ac:dyDescent="0.2">
      <c r="A9" s="2" t="s">
        <v>4</v>
      </c>
      <c r="B9" s="2" t="str">
        <f t="shared" si="0"/>
        <v>33</v>
      </c>
      <c r="C9" s="2">
        <v>33007</v>
      </c>
      <c r="D9" s="2" t="s">
        <v>11</v>
      </c>
      <c r="E9" s="6">
        <f>(Residenti!E9+Fluttuanti!E9/365+Fluttuanti!AD9/365)*'%serviti'!E9</f>
        <v>4.9356669121970072</v>
      </c>
      <c r="F9" s="6">
        <f>(Residenti!F9+Fluttuanti!F9/365+Fluttuanti!AE9/365)*'%serviti'!F9</f>
        <v>4.927229939329429</v>
      </c>
      <c r="G9" s="6">
        <f>(Residenti!G9+Fluttuanti!G9/365+Fluttuanti!AF9/365)*'%serviti'!G9</f>
        <v>4.9716204339309957</v>
      </c>
      <c r="H9" s="6">
        <f>(Residenti!H9+Fluttuanti!H9/365+Fluttuanti!AG9/365)*'%serviti'!H9</f>
        <v>4.9995391580625794</v>
      </c>
      <c r="I9" s="6">
        <f>(Residenti!I9+Fluttuanti!I9/365+Fluttuanti!AH9/365)*'%serviti'!I9</f>
        <v>5.072784231348856</v>
      </c>
      <c r="J9" s="6">
        <f>(Residenti!J9+Fluttuanti!J9/365+Fluttuanti!AI9/365)*'%serviti'!J9</f>
        <v>5.1383735598132532</v>
      </c>
      <c r="K9" s="6">
        <f>(Residenti!K9+Fluttuanti!K9/365+Fluttuanti!AJ9/365)*'%serviti'!K9</f>
        <v>5.1840938068695763</v>
      </c>
      <c r="L9" s="6">
        <f>(Residenti!L9+Fluttuanti!L9/365+Fluttuanti!AK9/365)*'%serviti'!L9</f>
        <v>5.4050002425770076</v>
      </c>
      <c r="M9" s="6">
        <f>(Residenti!M9+Fluttuanti!M9/365+Fluttuanti!AL9/365)*'%serviti'!M9</f>
        <v>5.4959735409034955</v>
      </c>
      <c r="N9" s="6">
        <f>(Residenti!N9+Fluttuanti!N9/365+Fluttuanti!AM9/365)*'%serviti'!N9</f>
        <v>5.6488260001618471</v>
      </c>
      <c r="O9" s="6">
        <f>(Residenti!O9+Fluttuanti!O9/365+Fluttuanti!AN9/365)*'%serviti'!O9</f>
        <v>5.7681793686840477</v>
      </c>
      <c r="P9" s="6">
        <f>(Residenti!P9+Fluttuanti!P9/365+Fluttuanti!AO9/365)*'%serviti'!P9</f>
        <v>5.8055382101663229</v>
      </c>
      <c r="Q9" s="6">
        <f>(Residenti!Q9+Fluttuanti!Q9/365+Fluttuanti!AP9/365)*'%serviti'!Q9</f>
        <v>5.862083676099056</v>
      </c>
      <c r="R9" s="6">
        <f>(Residenti!R9+Fluttuanti!R9/365+Fluttuanti!AQ9/365)*'%serviti'!R9</f>
        <v>5.8672625813585251</v>
      </c>
      <c r="S9" s="6">
        <f>(Residenti!S9+Fluttuanti!S9/365+Fluttuanti!AR9/365)*'%serviti'!S9</f>
        <v>5.8403658732689809</v>
      </c>
      <c r="T9" s="6">
        <f>(Residenti!T9+Fluttuanti!T9/365+Fluttuanti!AS9/365)*'%serviti'!T9</f>
        <v>5.8659689745757451</v>
      </c>
      <c r="U9" s="6">
        <f>(Residenti!U9+Fluttuanti!U9/365+Fluttuanti!AT9/365)*'%serviti'!U9</f>
        <v>5.8618165030705605</v>
      </c>
      <c r="V9" s="6">
        <f>(Residenti!V9+Fluttuanti!V9/365+Fluttuanti!AU9/365)*'%serviti'!V9</f>
        <v>5.8770232832894367</v>
      </c>
      <c r="W9" s="6">
        <f>(Residenti!W9+Fluttuanti!W9/365+Fluttuanti!AV9/365)*'%serviti'!W9</f>
        <v>5.8994157275726007</v>
      </c>
      <c r="X9" s="6">
        <f>(Residenti!X9+Fluttuanti!X9/365+Fluttuanti!AW9/365)*'%serviti'!X9</f>
        <v>5.8422404003385742</v>
      </c>
      <c r="Y9" s="6">
        <f>(Residenti!Y9+Fluttuanti!Y9/365+Fluttuanti!AX9/365)*'%serviti'!Y9</f>
        <v>5.86099171659931</v>
      </c>
      <c r="Z9" s="8">
        <f>(Residenti!Z9+Fluttuanti!Z9/365+Fluttuanti!AY9/365)*'%serviti'!Z9</f>
        <v>5.8450161707718831</v>
      </c>
      <c r="AA9" s="8">
        <f>(Residenti!AA9+Fluttuanti!AA9/365+Fluttuanti!AZ9/365)*'%serviti'!AA9</f>
        <v>5.9321912315445005</v>
      </c>
      <c r="AB9" s="8">
        <f>(Residenti!AB9+Fluttuanti!AB9/365+Fluttuanti!BA9/365)*'%serviti'!AB9</f>
        <v>5.9305577254693649</v>
      </c>
      <c r="AC9" s="8">
        <f>(Residenti!AC9+Fluttuanti!AC9/365+Fluttuanti!BB9/365)*'%serviti'!AC9</f>
        <v>5.9284786574048134</v>
      </c>
    </row>
    <row r="10" spans="1:29" x14ac:dyDescent="0.2">
      <c r="A10" s="2" t="s">
        <v>4</v>
      </c>
      <c r="B10" s="2" t="str">
        <f t="shared" si="0"/>
        <v>33</v>
      </c>
      <c r="C10" s="2">
        <v>33008</v>
      </c>
      <c r="D10" s="2" t="s">
        <v>12</v>
      </c>
      <c r="E10" s="6">
        <f>(Residenti!E10+Fluttuanti!E10/365+Fluttuanti!AD10/365)*'%serviti'!E10</f>
        <v>2.027686350064311</v>
      </c>
      <c r="F10" s="6">
        <f>(Residenti!F10+Fluttuanti!F10/365+Fluttuanti!AE10/365)*'%serviti'!F10</f>
        <v>2.0169724621746523</v>
      </c>
      <c r="G10" s="6">
        <f>(Residenti!G10+Fluttuanti!G10/365+Fluttuanti!AF10/365)*'%serviti'!G10</f>
        <v>2.0473514709691178</v>
      </c>
      <c r="H10" s="6">
        <f>(Residenti!H10+Fluttuanti!H10/365+Fluttuanti!AG10/365)*'%serviti'!H10</f>
        <v>2.0707933287051641</v>
      </c>
      <c r="I10" s="6">
        <f>(Residenti!I10+Fluttuanti!I10/365+Fluttuanti!AH10/365)*'%serviti'!I10</f>
        <v>2.095337855561985</v>
      </c>
      <c r="J10" s="6">
        <f>(Residenti!J10+Fluttuanti!J10/365+Fluttuanti!AI10/365)*'%serviti'!J10</f>
        <v>2.1208647084636003</v>
      </c>
      <c r="K10" s="6">
        <f>(Residenti!K10+Fluttuanti!K10/365+Fluttuanti!AJ10/365)*'%serviti'!K10</f>
        <v>2.1463973441281294</v>
      </c>
      <c r="L10" s="6">
        <f>(Residenti!L10+Fluttuanti!L10/365+Fluttuanti!AK10/365)*'%serviti'!L10</f>
        <v>2.1642823332561076</v>
      </c>
      <c r="M10" s="6">
        <f>(Residenti!M10+Fluttuanti!M10/365+Fluttuanti!AL10/365)*'%serviti'!M10</f>
        <v>2.1919423883264373</v>
      </c>
      <c r="N10" s="6">
        <f>(Residenti!N10+Fluttuanti!N10/365+Fluttuanti!AM10/365)*'%serviti'!N10</f>
        <v>2.2206765234718215</v>
      </c>
      <c r="O10" s="6">
        <f>(Residenti!O10+Fluttuanti!O10/365+Fluttuanti!AN10/365)*'%serviti'!O10</f>
        <v>2.249516538507546</v>
      </c>
      <c r="P10" s="6">
        <f>(Residenti!P10+Fluttuanti!P10/365+Fluttuanti!AO10/365)*'%serviti'!P10</f>
        <v>2.2772772169760147</v>
      </c>
      <c r="Q10" s="6">
        <f>(Residenti!Q10+Fluttuanti!Q10/365+Fluttuanti!AP10/365)*'%serviti'!Q10</f>
        <v>2.2747794835631785</v>
      </c>
      <c r="R10" s="6">
        <f>(Residenti!R10+Fluttuanti!R10/365+Fluttuanti!AQ10/365)*'%serviti'!R10</f>
        <v>2.3116602742867141</v>
      </c>
      <c r="S10" s="6">
        <f>(Residenti!S10+Fluttuanti!S10/365+Fluttuanti!AR10/365)*'%serviti'!S10</f>
        <v>2.3414463636310447</v>
      </c>
      <c r="T10" s="6">
        <f>(Residenti!T10+Fluttuanti!T10/365+Fluttuanti!AS10/365)*'%serviti'!T10</f>
        <v>2.3593439245811036</v>
      </c>
      <c r="U10" s="6">
        <f>(Residenti!U10+Fluttuanti!U10/365+Fluttuanti!AT10/365)*'%serviti'!U10</f>
        <v>2.3643562768126696</v>
      </c>
      <c r="V10" s="6">
        <f>(Residenti!V10+Fluttuanti!V10/365+Fluttuanti!AU10/365)*'%serviti'!V10</f>
        <v>2.345887030604072</v>
      </c>
      <c r="W10" s="6">
        <f>(Residenti!W10+Fluttuanti!W10/365+Fluttuanti!AV10/365)*'%serviti'!W10</f>
        <v>2.3417730632866833</v>
      </c>
      <c r="X10" s="6">
        <f>(Residenti!X10+Fluttuanti!X10/365+Fluttuanti!AW10/365)*'%serviti'!X10</f>
        <v>2.3172702297606405</v>
      </c>
      <c r="Y10" s="6">
        <f>(Residenti!Y10+Fluttuanti!Y10/365+Fluttuanti!AX10/365)*'%serviti'!Y10</f>
        <v>2.3335961270573478</v>
      </c>
      <c r="Z10" s="8">
        <f>(Residenti!Z10+Fluttuanti!Z10/365+Fluttuanti!AY10/365)*'%serviti'!Z10</f>
        <v>2.3419063026744293</v>
      </c>
      <c r="AA10" s="8">
        <f>(Residenti!AA10+Fluttuanti!AA10/365+Fluttuanti!AZ10/365)*'%serviti'!AA10</f>
        <v>2.4082886754949704</v>
      </c>
      <c r="AB10" s="8">
        <f>(Residenti!AB10+Fluttuanti!AB10/365+Fluttuanti!BA10/365)*'%serviti'!AB10</f>
        <v>2.4042352018913502</v>
      </c>
      <c r="AC10" s="8">
        <f>(Residenti!AC10+Fluttuanti!AC10/365+Fluttuanti!BB10/365)*'%serviti'!AC10</f>
        <v>2.400171568512345</v>
      </c>
    </row>
    <row r="11" spans="1:29" x14ac:dyDescent="0.2">
      <c r="A11" s="2"/>
      <c r="B11" s="2"/>
      <c r="C11" s="2">
        <v>33009</v>
      </c>
      <c r="D11" s="3" t="s">
        <v>13</v>
      </c>
      <c r="E11" s="6">
        <f>(Residenti!E11+Fluttuanti!E11/365+Fluttuanti!AD11/365)*'%serviti'!E11</f>
        <v>0.32267852591412438</v>
      </c>
      <c r="F11" s="6">
        <f>(Residenti!F11+Fluttuanti!F11/365+Fluttuanti!AE11/365)*'%serviti'!F11</f>
        <v>0.32335548494119515</v>
      </c>
      <c r="G11" s="6">
        <f>(Residenti!G11+Fluttuanti!G11/365+Fluttuanti!AF11/365)*'%serviti'!G11</f>
        <v>0.31142117714481948</v>
      </c>
      <c r="H11" s="6">
        <f>(Residenti!H11+Fluttuanti!H11/365+Fluttuanti!AG11/365)*'%serviti'!H11</f>
        <v>0.30905852068132367</v>
      </c>
      <c r="I11" s="6">
        <f>(Residenti!I11+Fluttuanti!I11/365+Fluttuanti!AH11/365)*'%serviti'!I11</f>
        <v>0.31445425803554305</v>
      </c>
      <c r="J11" s="6">
        <f>(Residenti!J11+Fluttuanti!J11/365+Fluttuanti!AI11/365)*'%serviti'!J11</f>
        <v>0.32566611411830565</v>
      </c>
      <c r="K11" s="6">
        <f>(Residenti!K11+Fluttuanti!K11/365+Fluttuanti!AJ11/365)*'%serviti'!K11</f>
        <v>0.33493325021078568</v>
      </c>
      <c r="L11" s="6">
        <f>(Residenti!L11+Fluttuanti!L11/365+Fluttuanti!AK11/365)*'%serviti'!L11</f>
        <v>0.34145805385564476</v>
      </c>
      <c r="M11" s="6">
        <f>(Residenti!M11+Fluttuanti!M11/365+Fluttuanti!AL11/365)*'%serviti'!M11</f>
        <v>0.33623568928339354</v>
      </c>
      <c r="N11" s="6">
        <f>(Residenti!N11+Fluttuanti!N11/365+Fluttuanti!AM11/365)*'%serviti'!N11</f>
        <v>0.32026719285844513</v>
      </c>
      <c r="O11" s="6">
        <f>(Residenti!O11+Fluttuanti!O11/365+Fluttuanti!AN11/365)*'%serviti'!O11</f>
        <v>0.31203764318404786</v>
      </c>
      <c r="P11" s="6">
        <f>(Residenti!P11+Fluttuanti!P11/365+Fluttuanti!AO11/365)*'%serviti'!P11</f>
        <v>0.309512712771293</v>
      </c>
      <c r="Q11" s="6">
        <f>(Residenti!Q11+Fluttuanti!Q11/365+Fluttuanti!AP11/365)*'%serviti'!Q11</f>
        <v>0.3032509916948708</v>
      </c>
      <c r="R11" s="6">
        <f>(Residenti!R11+Fluttuanti!R11/365+Fluttuanti!AQ11/365)*'%serviti'!R11</f>
        <v>0.30052534211958759</v>
      </c>
      <c r="S11" s="6">
        <f>(Residenti!S11+Fluttuanti!S11/365+Fluttuanti!AR11/365)*'%serviti'!S11</f>
        <v>0.29779403960366058</v>
      </c>
      <c r="T11" s="6">
        <f>(Residenti!T11+Fluttuanti!T11/365+Fluttuanti!AS11/365)*'%serviti'!T11</f>
        <v>0.2891447854541993</v>
      </c>
      <c r="U11" s="6">
        <f>(Residenti!U11+Fluttuanti!U11/365+Fluttuanti!AT11/365)*'%serviti'!U11</f>
        <v>0.28045296241095141</v>
      </c>
      <c r="V11" s="6">
        <f>(Residenti!V11+Fluttuanti!V11/365+Fluttuanti!AU11/365)*'%serviti'!V11</f>
        <v>0.27868082623249463</v>
      </c>
      <c r="W11" s="6">
        <f>(Residenti!W11+Fluttuanti!W11/365+Fluttuanti!AV11/365)*'%serviti'!W11</f>
        <v>0.27083261671149061</v>
      </c>
      <c r="X11" s="6">
        <f>(Residenti!X11+Fluttuanti!X11/365+Fluttuanti!AW11/365)*'%serviti'!X11</f>
        <v>0.26739081573563334</v>
      </c>
      <c r="Y11" s="6">
        <f>(Residenti!Y11+Fluttuanti!Y11/365+Fluttuanti!AX11/365)*'%serviti'!Y11</f>
        <v>0.2647235024951507</v>
      </c>
      <c r="Z11" s="8">
        <f>(Residenti!Z11+Fluttuanti!Z11/365+Fluttuanti!AY11/365)*'%serviti'!Z11</f>
        <v>0.239521156140725</v>
      </c>
      <c r="AA11" s="8">
        <f>(Residenti!AA11+Fluttuanti!AA11/365+Fluttuanti!AZ11/365)*'%serviti'!AA11</f>
        <v>0.212493037437333</v>
      </c>
      <c r="AB11" s="8">
        <f>(Residenti!AB11+Fluttuanti!AB11/365+Fluttuanti!BA11/365)*'%serviti'!AB11</f>
        <v>0.18672399874815324</v>
      </c>
      <c r="AC11" s="8">
        <f>(Residenti!AC11+Fluttuanti!AC11/365+Fluttuanti!BB11/365)*'%serviti'!AC11</f>
        <v>0.16091153410741321</v>
      </c>
    </row>
    <row r="12" spans="1:29" x14ac:dyDescent="0.2">
      <c r="A12" s="2" t="s">
        <v>4</v>
      </c>
      <c r="B12" s="2" t="str">
        <f t="shared" ref="B12:B30" si="1">LEFT(C12,2)</f>
        <v>33</v>
      </c>
      <c r="C12" s="2">
        <v>33010</v>
      </c>
      <c r="D12" s="2" t="s">
        <v>14</v>
      </c>
      <c r="E12" s="6">
        <f>(Residenti!E12+Fluttuanti!E12/365+Fluttuanti!AD12/365)*'%serviti'!E12</f>
        <v>4.2698402224009087</v>
      </c>
      <c r="F12" s="6">
        <f>(Residenti!F12+Fluttuanti!F12/365+Fluttuanti!AE12/365)*'%serviti'!F12</f>
        <v>4.2845380329786789</v>
      </c>
      <c r="G12" s="6">
        <f>(Residenti!G12+Fluttuanti!G12/365+Fluttuanti!AF12/365)*'%serviti'!G12</f>
        <v>4.3355730460016177</v>
      </c>
      <c r="H12" s="6">
        <f>(Residenti!H12+Fluttuanti!H12/365+Fluttuanti!AG12/365)*'%serviti'!H12</f>
        <v>4.3024825826668955</v>
      </c>
      <c r="I12" s="6">
        <f>(Residenti!I12+Fluttuanti!I12/365+Fluttuanti!AH12/365)*'%serviti'!I12</f>
        <v>4.3573794334656304</v>
      </c>
      <c r="J12" s="6">
        <f>(Residenti!J12+Fluttuanti!J12/365+Fluttuanti!AI12/365)*'%serviti'!J12</f>
        <v>4.3969987544581031</v>
      </c>
      <c r="K12" s="6">
        <f>(Residenti!K12+Fluttuanti!K12/365+Fluttuanti!AJ12/365)*'%serviti'!K12</f>
        <v>4.4567429508241405</v>
      </c>
      <c r="L12" s="6">
        <f>(Residenti!L12+Fluttuanti!L12/365+Fluttuanti!AK12/365)*'%serviti'!L12</f>
        <v>4.5538655800399033</v>
      </c>
      <c r="M12" s="6">
        <f>(Residenti!M12+Fluttuanti!M12/365+Fluttuanti!AL12/365)*'%serviti'!M12</f>
        <v>4.6385958542929098</v>
      </c>
      <c r="N12" s="6">
        <f>(Residenti!N12+Fluttuanti!N12/365+Fluttuanti!AM12/365)*'%serviti'!N12</f>
        <v>4.736790670920481</v>
      </c>
      <c r="O12" s="6">
        <f>(Residenti!O12+Fluttuanti!O12/365+Fluttuanti!AN12/365)*'%serviti'!O12</f>
        <v>4.6893707423336544</v>
      </c>
      <c r="P12" s="6">
        <f>(Residenti!P12+Fluttuanti!P12/365+Fluttuanti!AO12/365)*'%serviti'!P12</f>
        <v>4.6936893740272696</v>
      </c>
      <c r="Q12" s="6">
        <f>(Residenti!Q12+Fluttuanti!Q12/365+Fluttuanti!AP12/365)*'%serviti'!Q12</f>
        <v>4.686502096126425</v>
      </c>
      <c r="R12" s="6">
        <f>(Residenti!R12+Fluttuanti!R12/365+Fluttuanti!AQ12/365)*'%serviti'!R12</f>
        <v>4.6663482403710903</v>
      </c>
      <c r="S12" s="6">
        <f>(Residenti!S12+Fluttuanti!S12/365+Fluttuanti!AR12/365)*'%serviti'!S12</f>
        <v>4.5980307015930713</v>
      </c>
      <c r="T12" s="6">
        <f>(Residenti!T12+Fluttuanti!T12/365+Fluttuanti!AS12/365)*'%serviti'!T12</f>
        <v>4.5998050433675832</v>
      </c>
      <c r="U12" s="6">
        <f>(Residenti!U12+Fluttuanti!U12/365+Fluttuanti!AT12/365)*'%serviti'!U12</f>
        <v>4.5822758695208359</v>
      </c>
      <c r="V12" s="6">
        <f>(Residenti!V12+Fluttuanti!V12/365+Fluttuanti!AU12/365)*'%serviti'!V12</f>
        <v>4.5965513217822034</v>
      </c>
      <c r="W12" s="6">
        <f>(Residenti!W12+Fluttuanti!W12/365+Fluttuanti!AV12/365)*'%serviti'!W12</f>
        <v>4.577962555298055</v>
      </c>
      <c r="X12" s="6">
        <f>(Residenti!X12+Fluttuanti!X12/365+Fluttuanti!AW12/365)*'%serviti'!X12</f>
        <v>4.6506933818973666</v>
      </c>
      <c r="Y12" s="6">
        <f>(Residenti!Y12+Fluttuanti!Y12/365+Fluttuanti!AX12/365)*'%serviti'!Y12</f>
        <v>4.6996500000000001</v>
      </c>
      <c r="Z12" s="8">
        <f>(Residenti!Z12+Fluttuanti!Z12/365+Fluttuanti!AY12/365)*'%serviti'!Z12</f>
        <v>4.6977901850769772</v>
      </c>
      <c r="AA12" s="8">
        <f>(Residenti!AA12+Fluttuanti!AA12/365+Fluttuanti!AZ12/365)*'%serviti'!AA12</f>
        <v>4.6779298208174183</v>
      </c>
      <c r="AB12" s="8">
        <f>(Residenti!AB12+Fluttuanti!AB12/365+Fluttuanti!BA12/365)*'%serviti'!AB12</f>
        <v>4.7000050359884948</v>
      </c>
      <c r="AC12" s="8">
        <f>(Residenti!AC12+Fluttuanti!AC12/365+Fluttuanti!BB12/365)*'%serviti'!AC12</f>
        <v>4.7219685938406259</v>
      </c>
    </row>
    <row r="13" spans="1:29" x14ac:dyDescent="0.2">
      <c r="A13" s="2" t="s">
        <v>4</v>
      </c>
      <c r="B13" s="2" t="str">
        <f t="shared" si="1"/>
        <v>33</v>
      </c>
      <c r="C13" s="2">
        <v>33011</v>
      </c>
      <c r="D13" s="2" t="s">
        <v>15</v>
      </c>
      <c r="E13" s="6">
        <f>(Residenti!E13+Fluttuanti!E13/365+Fluttuanti!AD13/365)*'%serviti'!E13</f>
        <v>5.3610386971020558</v>
      </c>
      <c r="F13" s="6">
        <f>(Residenti!F13+Fluttuanti!F13/365+Fluttuanti!AE13/365)*'%serviti'!F13</f>
        <v>5.4121384411164648</v>
      </c>
      <c r="G13" s="6">
        <f>(Residenti!G13+Fluttuanti!G13/365+Fluttuanti!AF13/365)*'%serviti'!G13</f>
        <v>5.4922242969989927</v>
      </c>
      <c r="H13" s="6">
        <f>(Residenti!H13+Fluttuanti!H13/365+Fluttuanti!AG13/365)*'%serviti'!H13</f>
        <v>5.5144068661483834</v>
      </c>
      <c r="I13" s="6">
        <f>(Residenti!I13+Fluttuanti!I13/365+Fluttuanti!AH13/365)*'%serviti'!I13</f>
        <v>5.7528006567304804</v>
      </c>
      <c r="J13" s="6">
        <f>(Residenti!J13+Fluttuanti!J13/365+Fluttuanti!AI13/365)*'%serviti'!J13</f>
        <v>5.9019187800220259</v>
      </c>
      <c r="K13" s="6">
        <f>(Residenti!K13+Fluttuanti!K13/365+Fluttuanti!AJ13/365)*'%serviti'!K13</f>
        <v>6.0025409284098989</v>
      </c>
      <c r="L13" s="6">
        <f>(Residenti!L13+Fluttuanti!L13/365+Fluttuanti!AK13/365)*'%serviti'!L13</f>
        <v>6.0837234032150151</v>
      </c>
      <c r="M13" s="6">
        <f>(Residenti!M13+Fluttuanti!M13/365+Fluttuanti!AL13/365)*'%serviti'!M13</f>
        <v>6.0866289083399625</v>
      </c>
      <c r="N13" s="6">
        <f>(Residenti!N13+Fluttuanti!N13/365+Fluttuanti!AM13/365)*'%serviti'!N13</f>
        <v>6.222372883382226</v>
      </c>
      <c r="O13" s="6">
        <f>(Residenti!O13+Fluttuanti!O13/365+Fluttuanti!AN13/365)*'%serviti'!O13</f>
        <v>6.364704332728131</v>
      </c>
      <c r="P13" s="6">
        <f>(Residenti!P13+Fluttuanti!P13/365+Fluttuanti!AO13/365)*'%serviti'!P13</f>
        <v>6.4128965824204851</v>
      </c>
      <c r="Q13" s="6">
        <f>(Residenti!Q13+Fluttuanti!Q13/365+Fluttuanti!AP13/365)*'%serviti'!Q13</f>
        <v>6.4399405895638111</v>
      </c>
      <c r="R13" s="6">
        <f>(Residenti!R13+Fluttuanti!R13/365+Fluttuanti!AQ13/365)*'%serviti'!R13</f>
        <v>6.4383140976619302</v>
      </c>
      <c r="S13" s="6">
        <f>(Residenti!S13+Fluttuanti!S13/365+Fluttuanti!AR13/365)*'%serviti'!S13</f>
        <v>6.5006271874937553</v>
      </c>
      <c r="T13" s="6">
        <f>(Residenti!T13+Fluttuanti!T13/365+Fluttuanti!AS13/365)*'%serviti'!T13</f>
        <v>6.5283870314633594</v>
      </c>
      <c r="U13" s="6">
        <f>(Residenti!U13+Fluttuanti!U13/365+Fluttuanti!AT13/365)*'%serviti'!U13</f>
        <v>6.601905265447801</v>
      </c>
      <c r="V13" s="6">
        <f>(Residenti!V13+Fluttuanti!V13/365+Fluttuanti!AU13/365)*'%serviti'!V13</f>
        <v>6.6349481757988062</v>
      </c>
      <c r="W13" s="6">
        <f>(Residenti!W13+Fluttuanti!W13/365+Fluttuanti!AV13/365)*'%serviti'!W13</f>
        <v>6.6869647502671672</v>
      </c>
      <c r="X13" s="6">
        <f>(Residenti!X13+Fluttuanti!X13/365+Fluttuanti!AW13/365)*'%serviti'!X13</f>
        <v>6.7109919636246476</v>
      </c>
      <c r="Y13" s="6">
        <f>(Residenti!Y13+Fluttuanti!Y13/365+Fluttuanti!AX13/365)*'%serviti'!Y13</f>
        <v>6.6962119937866893</v>
      </c>
      <c r="Z13" s="8">
        <f>(Residenti!Z13+Fluttuanti!Z13/365+Fluttuanti!AY13/365)*'%serviti'!Z13</f>
        <v>6.7525832267258021</v>
      </c>
      <c r="AA13" s="8">
        <f>(Residenti!AA13+Fluttuanti!AA13/365+Fluttuanti!AZ13/365)*'%serviti'!AA13</f>
        <v>6.9930307404053078</v>
      </c>
      <c r="AB13" s="8">
        <f>(Residenti!AB13+Fluttuanti!AB13/365+Fluttuanti!BA13/365)*'%serviti'!AB13</f>
        <v>7.1832746214188816</v>
      </c>
      <c r="AC13" s="8">
        <f>(Residenti!AC13+Fluttuanti!AC13/365+Fluttuanti!BB13/365)*'%serviti'!AC13</f>
        <v>7.3746789638946773</v>
      </c>
    </row>
    <row r="14" spans="1:29" x14ac:dyDescent="0.2">
      <c r="A14" s="2" t="s">
        <v>4</v>
      </c>
      <c r="B14" s="2" t="str">
        <f t="shared" si="1"/>
        <v>33</v>
      </c>
      <c r="C14" s="2">
        <v>33012</v>
      </c>
      <c r="D14" s="2" t="s">
        <v>16</v>
      </c>
      <c r="E14" s="6">
        <f>(Residenti!E14+Fluttuanti!E14/365+Fluttuanti!AD14/365)*'%serviti'!E14</f>
        <v>4.2961405310992911</v>
      </c>
      <c r="F14" s="6">
        <f>(Residenti!F14+Fluttuanti!F14/365+Fluttuanti!AE14/365)*'%serviti'!F14</f>
        <v>4.3088463484041553</v>
      </c>
      <c r="G14" s="6">
        <f>(Residenti!G14+Fluttuanti!G14/365+Fluttuanti!AF14/365)*'%serviti'!G14</f>
        <v>4.3081150203378611</v>
      </c>
      <c r="H14" s="6">
        <f>(Residenti!H14+Fluttuanti!H14/365+Fluttuanti!AG14/365)*'%serviti'!H14</f>
        <v>4.2814134272357744</v>
      </c>
      <c r="I14" s="6">
        <f>(Residenti!I14+Fluttuanti!I14/365+Fluttuanti!AH14/365)*'%serviti'!I14</f>
        <v>4.3170140601318572</v>
      </c>
      <c r="J14" s="6">
        <f>(Residenti!J14+Fluttuanti!J14/365+Fluttuanti!AI14/365)*'%serviti'!J14</f>
        <v>4.3144383087306801</v>
      </c>
      <c r="K14" s="6">
        <f>(Residenti!K14+Fluttuanti!K14/365+Fluttuanti!AJ14/365)*'%serviti'!K14</f>
        <v>4.3522192354488833</v>
      </c>
      <c r="L14" s="6">
        <f>(Residenti!L14+Fluttuanti!L14/365+Fluttuanti!AK14/365)*'%serviti'!L14</f>
        <v>4.3583157656291549</v>
      </c>
      <c r="M14" s="6">
        <f>(Residenti!M14+Fluttuanti!M14/365+Fluttuanti!AL14/365)*'%serviti'!M14</f>
        <v>4.4330590692110565</v>
      </c>
      <c r="N14" s="6">
        <f>(Residenti!N14+Fluttuanti!N14/365+Fluttuanti!AM14/365)*'%serviti'!N14</f>
        <v>4.4600950757630899</v>
      </c>
      <c r="O14" s="6">
        <f>(Residenti!O14+Fluttuanti!O14/365+Fluttuanti!AN14/365)*'%serviti'!O14</f>
        <v>4.4985239709246212</v>
      </c>
      <c r="P14" s="6">
        <f>(Residenti!P14+Fluttuanti!P14/365+Fluttuanti!AO14/365)*'%serviti'!P14</f>
        <v>4.5487061330617387</v>
      </c>
      <c r="Q14" s="6">
        <f>(Residenti!Q14+Fluttuanti!Q14/365+Fluttuanti!AP14/365)*'%serviti'!Q14</f>
        <v>4.5269998865852923</v>
      </c>
      <c r="R14" s="6">
        <f>(Residenti!R14+Fluttuanti!R14/365+Fluttuanti!AQ14/365)*'%serviti'!R14</f>
        <v>4.552464216989101</v>
      </c>
      <c r="S14" s="6">
        <f>(Residenti!S14+Fluttuanti!S14/365+Fluttuanti!AR14/365)*'%serviti'!S14</f>
        <v>4.5441532878210857</v>
      </c>
      <c r="T14" s="6">
        <f>(Residenti!T14+Fluttuanti!T14/365+Fluttuanti!AS14/365)*'%serviti'!T14</f>
        <v>4.5621298293015213</v>
      </c>
      <c r="U14" s="6">
        <f>(Residenti!U14+Fluttuanti!U14/365+Fluttuanti!AT14/365)*'%serviti'!U14</f>
        <v>4.5839107194982933</v>
      </c>
      <c r="V14" s="6">
        <f>(Residenti!V14+Fluttuanti!V14/365+Fluttuanti!AU14/365)*'%serviti'!V14</f>
        <v>4.5739303660645882</v>
      </c>
      <c r="W14" s="6">
        <f>(Residenti!W14+Fluttuanti!W14/365+Fluttuanti!AV14/365)*'%serviti'!W14</f>
        <v>4.5439883782444097</v>
      </c>
      <c r="X14" s="6">
        <f>(Residenti!X14+Fluttuanti!X14/365+Fluttuanti!AW14/365)*'%serviti'!X14</f>
        <v>4.5228372624801985</v>
      </c>
      <c r="Y14" s="6">
        <f>(Residenti!Y14+Fluttuanti!Y14/365+Fluttuanti!AX14/365)*'%serviti'!Y14</f>
        <v>4.5116351094139322</v>
      </c>
      <c r="Z14" s="8">
        <f>(Residenti!Z14+Fluttuanti!Z14/365+Fluttuanti!AY14/365)*'%serviti'!Z14</f>
        <v>4.4790393700506659</v>
      </c>
      <c r="AA14" s="8">
        <f>(Residenti!AA14+Fluttuanti!AA14/365+Fluttuanti!AZ14/365)*'%serviti'!AA14</f>
        <v>4.5051112437634808</v>
      </c>
      <c r="AB14" s="8">
        <f>(Residenti!AB14+Fluttuanti!AB14/365+Fluttuanti!BA14/365)*'%serviti'!AB14</f>
        <v>4.5024520218067643</v>
      </c>
      <c r="AC14" s="8">
        <f>(Residenti!AC14+Fluttuanti!AC14/365+Fluttuanti!BB14/365)*'%serviti'!AC14</f>
        <v>4.4990220972383508</v>
      </c>
    </row>
    <row r="15" spans="1:29" x14ac:dyDescent="0.2">
      <c r="A15" s="2" t="s">
        <v>4</v>
      </c>
      <c r="B15" s="2" t="str">
        <f t="shared" si="1"/>
        <v>33</v>
      </c>
      <c r="C15" s="2">
        <v>33013</v>
      </c>
      <c r="D15" s="2" t="s">
        <v>17</v>
      </c>
      <c r="E15" s="6">
        <f>(Residenti!E15+Fluttuanti!E15/365+Fluttuanti!AD15/365)*'%serviti'!E15</f>
        <v>11.743351394485302</v>
      </c>
      <c r="F15" s="6">
        <f>(Residenti!F15+Fluttuanti!F15/365+Fluttuanti!AE15/365)*'%serviti'!F15</f>
        <v>11.82744120619142</v>
      </c>
      <c r="G15" s="6">
        <f>(Residenti!G15+Fluttuanti!G15/365+Fluttuanti!AF15/365)*'%serviti'!G15</f>
        <v>11.96051707060967</v>
      </c>
      <c r="H15" s="6">
        <f>(Residenti!H15+Fluttuanti!H15/365+Fluttuanti!AG15/365)*'%serviti'!H15</f>
        <v>12.035067079348618</v>
      </c>
      <c r="I15" s="6">
        <f>(Residenti!I15+Fluttuanti!I15/365+Fluttuanti!AH15/365)*'%serviti'!I15</f>
        <v>12.269198700240066</v>
      </c>
      <c r="J15" s="6">
        <f>(Residenti!J15+Fluttuanti!J15/365+Fluttuanti!AI15/365)*'%serviti'!J15</f>
        <v>12.544228103042803</v>
      </c>
      <c r="K15" s="6">
        <f>(Residenti!K15+Fluttuanti!K15/365+Fluttuanti!AJ15/365)*'%serviti'!K15</f>
        <v>12.74933310306424</v>
      </c>
      <c r="L15" s="6">
        <f>(Residenti!L15+Fluttuanti!L15/365+Fluttuanti!AK15/365)*'%serviti'!L15</f>
        <v>12.971609686542637</v>
      </c>
      <c r="M15" s="6">
        <f>(Residenti!M15+Fluttuanti!M15/365+Fluttuanti!AL15/365)*'%serviti'!M15</f>
        <v>13.231813947524424</v>
      </c>
      <c r="N15" s="6">
        <f>(Residenti!N15+Fluttuanti!N15/365+Fluttuanti!AM15/365)*'%serviti'!N15</f>
        <v>13.584803578564788</v>
      </c>
      <c r="O15" s="6">
        <f>(Residenti!O15+Fluttuanti!O15/365+Fluttuanti!AN15/365)*'%serviti'!O15</f>
        <v>13.714905225112823</v>
      </c>
      <c r="P15" s="6">
        <f>(Residenti!P15+Fluttuanti!P15/365+Fluttuanti!AO15/365)*'%serviti'!P15</f>
        <v>13.824751964775858</v>
      </c>
      <c r="Q15" s="6">
        <f>(Residenti!Q15+Fluttuanti!Q15/365+Fluttuanti!AP15/365)*'%serviti'!Q15</f>
        <v>13.883553528737615</v>
      </c>
      <c r="R15" s="6">
        <f>(Residenti!R15+Fluttuanti!R15/365+Fluttuanti!AQ15/365)*'%serviti'!R15</f>
        <v>13.77650334969147</v>
      </c>
      <c r="S15" s="6">
        <f>(Residenti!S15+Fluttuanti!S15/365+Fluttuanti!AR15/365)*'%serviti'!S15</f>
        <v>13.766200020733271</v>
      </c>
      <c r="T15" s="6">
        <f>(Residenti!T15+Fluttuanti!T15/365+Fluttuanti!AS15/365)*'%serviti'!T15</f>
        <v>13.761819968311064</v>
      </c>
      <c r="U15" s="6">
        <f>(Residenti!U15+Fluttuanti!U15/365+Fluttuanti!AT15/365)*'%serviti'!U15</f>
        <v>13.687047589347378</v>
      </c>
      <c r="V15" s="6">
        <f>(Residenti!V15+Fluttuanti!V15/365+Fluttuanti!AU15/365)*'%serviti'!V15</f>
        <v>13.692009206009056</v>
      </c>
      <c r="W15" s="6">
        <f>(Residenti!W15+Fluttuanti!W15/365+Fluttuanti!AV15/365)*'%serviti'!W15</f>
        <v>13.734414585394175</v>
      </c>
      <c r="X15" s="6">
        <f>(Residenti!X15+Fluttuanti!X15/365+Fluttuanti!AW15/365)*'%serviti'!X15</f>
        <v>13.7140224147278</v>
      </c>
      <c r="Y15" s="6">
        <f>(Residenti!Y15+Fluttuanti!Y15/365+Fluttuanti!AX15/365)*'%serviti'!Y15</f>
        <v>13.886817708987426</v>
      </c>
      <c r="Z15" s="8">
        <f>(Residenti!Z15+Fluttuanti!Z15/365+Fluttuanti!AY15/365)*'%serviti'!Z15</f>
        <v>13.960284337103094</v>
      </c>
      <c r="AA15" s="8">
        <f>(Residenti!AA15+Fluttuanti!AA15/365+Fluttuanti!AZ15/365)*'%serviti'!AA15</f>
        <v>13.924988339515254</v>
      </c>
      <c r="AB15" s="8">
        <f>(Residenti!AB15+Fluttuanti!AB15/365+Fluttuanti!BA15/365)*'%serviti'!AB15</f>
        <v>13.998142896645099</v>
      </c>
      <c r="AC15" s="8">
        <f>(Residenti!AC15+Fluttuanti!AC15/365+Fluttuanti!BB15/365)*'%serviti'!AC15</f>
        <v>14.071297453774942</v>
      </c>
    </row>
    <row r="16" spans="1:29" x14ac:dyDescent="0.2">
      <c r="A16" s="2" t="s">
        <v>4</v>
      </c>
      <c r="B16" s="2" t="str">
        <f t="shared" si="1"/>
        <v>33</v>
      </c>
      <c r="C16" s="2">
        <v>33014</v>
      </c>
      <c r="D16" s="2" t="s">
        <v>18</v>
      </c>
      <c r="E16" s="6">
        <f>(Residenti!E16+Fluttuanti!E16/365+Fluttuanti!AD16/365)*'%serviti'!E16</f>
        <v>4.353683538956485</v>
      </c>
      <c r="F16" s="6">
        <f>(Residenti!F16+Fluttuanti!F16/365+Fluttuanti!AE16/365)*'%serviti'!F16</f>
        <v>4.3955008463888676</v>
      </c>
      <c r="G16" s="6">
        <f>(Residenti!G16+Fluttuanti!G16/365+Fluttuanti!AF16/365)*'%serviti'!G16</f>
        <v>4.4450452215726015</v>
      </c>
      <c r="H16" s="6">
        <f>(Residenti!H16+Fluttuanti!H16/365+Fluttuanti!AG16/365)*'%serviti'!H16</f>
        <v>4.5305362684346546</v>
      </c>
      <c r="I16" s="6">
        <f>(Residenti!I16+Fluttuanti!I16/365+Fluttuanti!AH16/365)*'%serviti'!I16</f>
        <v>4.6746054252388509</v>
      </c>
      <c r="J16" s="6">
        <f>(Residenti!J16+Fluttuanti!J16/365+Fluttuanti!AI16/365)*'%serviti'!J16</f>
        <v>4.7872518084949736</v>
      </c>
      <c r="K16" s="6">
        <f>(Residenti!K16+Fluttuanti!K16/365+Fluttuanti!AJ16/365)*'%serviti'!K16</f>
        <v>4.9516439345524583</v>
      </c>
      <c r="L16" s="6">
        <f>(Residenti!L16+Fluttuanti!L16/365+Fluttuanti!AK16/365)*'%serviti'!L16</f>
        <v>5.0046903045526232</v>
      </c>
      <c r="M16" s="6">
        <f>(Residenti!M16+Fluttuanti!M16/365+Fluttuanti!AL16/365)*'%serviti'!M16</f>
        <v>5.086154050267373</v>
      </c>
      <c r="N16" s="6">
        <f>(Residenti!N16+Fluttuanti!N16/365+Fluttuanti!AM16/365)*'%serviti'!N16</f>
        <v>5.1971317372139731</v>
      </c>
      <c r="O16" s="6">
        <f>(Residenti!O16+Fluttuanti!O16/365+Fluttuanti!AN16/365)*'%serviti'!O16</f>
        <v>5.2278493904194887</v>
      </c>
      <c r="P16" s="6">
        <f>(Residenti!P16+Fluttuanti!P16/365+Fluttuanti!AO16/365)*'%serviti'!P16</f>
        <v>5.3039582465081168</v>
      </c>
      <c r="Q16" s="6">
        <f>(Residenti!Q16+Fluttuanti!Q16/365+Fluttuanti!AP16/365)*'%serviti'!Q16</f>
        <v>5.3455615111583166</v>
      </c>
      <c r="R16" s="6">
        <f>(Residenti!R16+Fluttuanti!R16/365+Fluttuanti!AQ16/365)*'%serviti'!R16</f>
        <v>5.3376174823235347</v>
      </c>
      <c r="S16" s="6">
        <f>(Residenti!S16+Fluttuanti!S16/365+Fluttuanti!AR16/365)*'%serviti'!S16</f>
        <v>5.3495158871798729</v>
      </c>
      <c r="T16" s="6">
        <f>(Residenti!T16+Fluttuanti!T16/365+Fluttuanti!AS16/365)*'%serviti'!T16</f>
        <v>5.3069392710171579</v>
      </c>
      <c r="U16" s="6">
        <f>(Residenti!U16+Fluttuanti!U16/365+Fluttuanti!AT16/365)*'%serviti'!U16</f>
        <v>5.268507597640177</v>
      </c>
      <c r="V16" s="6">
        <f>(Residenti!V16+Fluttuanti!V16/365+Fluttuanti!AU16/365)*'%serviti'!V16</f>
        <v>5.2149219831697451</v>
      </c>
      <c r="W16" s="6">
        <f>(Residenti!W16+Fluttuanti!W16/365+Fluttuanti!AV16/365)*'%serviti'!W16</f>
        <v>5.1924820741831628</v>
      </c>
      <c r="X16" s="6">
        <f>(Residenti!X16+Fluttuanti!X16/365+Fluttuanti!AW16/365)*'%serviti'!X16</f>
        <v>5.1658206113975602</v>
      </c>
      <c r="Y16" s="6">
        <f>(Residenti!Y16+Fluttuanti!Y16/365+Fluttuanti!AX16/365)*'%serviti'!Y16</f>
        <v>5.1266210211522329</v>
      </c>
      <c r="Z16" s="8">
        <f>(Residenti!Z16+Fluttuanti!Z16/365+Fluttuanti!AY16/365)*'%serviti'!Z16</f>
        <v>5.0571667285268864</v>
      </c>
      <c r="AA16" s="8">
        <f>(Residenti!AA16+Fluttuanti!AA16/365+Fluttuanti!AZ16/365)*'%serviti'!AA16</f>
        <v>5.1021754874407197</v>
      </c>
      <c r="AB16" s="8">
        <f>(Residenti!AB16+Fluttuanti!AB16/365+Fluttuanti!BA16/365)*'%serviti'!AB16</f>
        <v>5.032152868697132</v>
      </c>
      <c r="AC16" s="8">
        <f>(Residenti!AC16+Fluttuanti!AC16/365+Fluttuanti!BB16/365)*'%serviti'!AC16</f>
        <v>4.9617744934380443</v>
      </c>
    </row>
    <row r="17" spans="1:29" x14ac:dyDescent="0.2">
      <c r="A17" s="2" t="s">
        <v>4</v>
      </c>
      <c r="B17" s="2" t="str">
        <f t="shared" si="1"/>
        <v>33</v>
      </c>
      <c r="C17" s="2">
        <v>33015</v>
      </c>
      <c r="D17" s="2" t="s">
        <v>19</v>
      </c>
      <c r="E17" s="6">
        <f>(Residenti!E17+Fluttuanti!E17/365+Fluttuanti!AD17/365)*'%serviti'!E17</f>
        <v>0.26166204055089498</v>
      </c>
      <c r="F17" s="6">
        <f>(Residenti!F17+Fluttuanti!F17/365+Fluttuanti!AE17/365)*'%serviti'!F17</f>
        <v>0.25862827073692352</v>
      </c>
      <c r="G17" s="6">
        <f>(Residenti!G17+Fluttuanti!G17/365+Fluttuanti!AF17/365)*'%serviti'!G17</f>
        <v>0.25623443467760432</v>
      </c>
      <c r="H17" s="6">
        <f>(Residenti!H17+Fluttuanti!H17/365+Fluttuanti!AG17/365)*'%serviti'!H17</f>
        <v>0.25262501958746092</v>
      </c>
      <c r="I17" s="6">
        <f>(Residenti!I17+Fluttuanti!I17/365+Fluttuanti!AH17/365)*'%serviti'!I17</f>
        <v>0.25285512197269766</v>
      </c>
      <c r="J17" s="6">
        <f>(Residenti!J17+Fluttuanti!J17/365+Fluttuanti!AI17/365)*'%serviti'!J17</f>
        <v>0.24539943526266034</v>
      </c>
      <c r="K17" s="6">
        <f>(Residenti!K17+Fluttuanti!K17/365+Fluttuanti!AJ17/365)*'%serviti'!K17</f>
        <v>0.2381934732231418</v>
      </c>
      <c r="L17" s="6">
        <f>(Residenti!L17+Fluttuanti!L17/365+Fluttuanti!AK17/365)*'%serviti'!L17</f>
        <v>0.2376078630823103</v>
      </c>
      <c r="M17" s="6">
        <f>(Residenti!M17+Fluttuanti!M17/365+Fluttuanti!AL17/365)*'%serviti'!M17</f>
        <v>0.245970802912717</v>
      </c>
      <c r="N17" s="6">
        <f>(Residenti!N17+Fluttuanti!N17/365+Fluttuanti!AM17/365)*'%serviti'!N17</f>
        <v>0.24393699107690039</v>
      </c>
      <c r="O17" s="6">
        <f>(Residenti!O17+Fluttuanti!O17/365+Fluttuanti!AN17/365)*'%serviti'!O17</f>
        <v>0.24545969037679793</v>
      </c>
      <c r="P17" s="6">
        <f>(Residenti!P17+Fluttuanti!P17/365+Fluttuanti!AO17/365)*'%serviti'!P17</f>
        <v>0.24546082581524101</v>
      </c>
      <c r="Q17" s="6">
        <f>(Residenti!Q17+Fluttuanti!Q17/365+Fluttuanti!AP17/365)*'%serviti'!Q17</f>
        <v>0.23570847288046914</v>
      </c>
      <c r="R17" s="6">
        <f>(Residenti!R17+Fluttuanti!R17/365+Fluttuanti!AQ17/365)*'%serviti'!R17</f>
        <v>0.22995411847993596</v>
      </c>
      <c r="S17" s="6">
        <f>(Residenti!S17+Fluttuanti!S17/365+Fluttuanti!AR17/365)*'%serviti'!S17</f>
        <v>0.22959789382342619</v>
      </c>
      <c r="T17" s="6">
        <f>(Residenti!T17+Fluttuanti!T17/365+Fluttuanti!AS17/365)*'%serviti'!T17</f>
        <v>0.21477979891093982</v>
      </c>
      <c r="U17" s="6">
        <f>(Residenti!U17+Fluttuanti!U17/365+Fluttuanti!AT17/365)*'%serviti'!U17</f>
        <v>0.20522595438734775</v>
      </c>
      <c r="V17" s="6">
        <f>(Residenti!V17+Fluttuanti!V17/365+Fluttuanti!AU17/365)*'%serviti'!V17</f>
        <v>0.2057376978588269</v>
      </c>
      <c r="W17" s="6">
        <f>(Residenti!W17+Fluttuanti!W17/365+Fluttuanti!AV17/365)*'%serviti'!W17</f>
        <v>0.15916354659455434</v>
      </c>
      <c r="X17" s="6">
        <f>(Residenti!X17+Fluttuanti!X17/365+Fluttuanti!AW17/365)*'%serviti'!X17</f>
        <v>0.15875971125632254</v>
      </c>
      <c r="Y17" s="6">
        <f>(Residenti!Y17+Fluttuanti!Y17/365+Fluttuanti!AX17/365)*'%serviti'!Y17</f>
        <v>0.18490326406402313</v>
      </c>
      <c r="Z17" s="8">
        <f>(Residenti!Z17+Fluttuanti!Z17/365+Fluttuanti!AY17/365)*'%serviti'!Z17</f>
        <v>0.16655911448285254</v>
      </c>
      <c r="AA17" s="8">
        <f>(Residenti!AA17+Fluttuanti!AA17/365+Fluttuanti!AZ17/365)*'%serviti'!AA17</f>
        <v>0.14557268919605776</v>
      </c>
      <c r="AB17" s="8">
        <f>(Residenti!AB17+Fluttuanti!AB17/365+Fluttuanti!BA17/365)*'%serviti'!AB17</f>
        <v>0.12754629841514159</v>
      </c>
      <c r="AC17" s="8">
        <f>(Residenti!AC17+Fluttuanti!AC17/365+Fluttuanti!BB17/365)*'%serviti'!AC17</f>
        <v>0.10926255945624037</v>
      </c>
    </row>
    <row r="18" spans="1:29" x14ac:dyDescent="0.2">
      <c r="A18" s="2" t="s">
        <v>4</v>
      </c>
      <c r="B18" s="2" t="str">
        <f t="shared" si="1"/>
        <v>33</v>
      </c>
      <c r="C18" s="2">
        <v>33016</v>
      </c>
      <c r="D18" s="2" t="s">
        <v>20</v>
      </c>
      <c r="E18" s="6">
        <f>(Residenti!E18+Fluttuanti!E18/365+Fluttuanti!AD18/365)*'%serviti'!E18</f>
        <v>0.73293014928116851</v>
      </c>
      <c r="F18" s="6">
        <f>(Residenti!F18+Fluttuanti!F18/365+Fluttuanti!AE18/365)*'%serviti'!F18</f>
        <v>0.75233353036483297</v>
      </c>
      <c r="G18" s="6">
        <f>(Residenti!G18+Fluttuanti!G18/365+Fluttuanti!AF18/365)*'%serviti'!G18</f>
        <v>0.74853404073466778</v>
      </c>
      <c r="H18" s="6">
        <f>(Residenti!H18+Fluttuanti!H18/365+Fluttuanti!AG18/365)*'%serviti'!H18</f>
        <v>0.73594573583539269</v>
      </c>
      <c r="I18" s="6">
        <f>(Residenti!I18+Fluttuanti!I18/365+Fluttuanti!AH18/365)*'%serviti'!I18</f>
        <v>0.74448341931812434</v>
      </c>
      <c r="J18" s="6">
        <f>(Residenti!J18+Fluttuanti!J18/365+Fluttuanti!AI18/365)*'%serviti'!J18</f>
        <v>0.73639933274556013</v>
      </c>
      <c r="K18" s="6">
        <f>(Residenti!K18+Fluttuanti!K18/365+Fluttuanti!AJ18/365)*'%serviti'!K18</f>
        <v>0.73395107465058673</v>
      </c>
      <c r="L18" s="6">
        <f>(Residenti!L18+Fluttuanti!L18/365+Fluttuanti!AK18/365)*'%serviti'!L18</f>
        <v>0.73408153868404202</v>
      </c>
      <c r="M18" s="6">
        <f>(Residenti!M18+Fluttuanti!M18/365+Fluttuanti!AL18/365)*'%serviti'!M18</f>
        <v>0.74077145991497351</v>
      </c>
      <c r="N18" s="6">
        <f>(Residenti!N18+Fluttuanti!N18/365+Fluttuanti!AM18/365)*'%serviti'!N18</f>
        <v>0.72438925667676135</v>
      </c>
      <c r="O18" s="6">
        <f>(Residenti!O18+Fluttuanti!O18/365+Fluttuanti!AN18/365)*'%serviti'!O18</f>
        <v>0.7207780856728434</v>
      </c>
      <c r="P18" s="6">
        <f>(Residenti!P18+Fluttuanti!P18/365+Fluttuanti!AO18/365)*'%serviti'!P18</f>
        <v>0.72413571993386705</v>
      </c>
      <c r="Q18" s="6">
        <f>(Residenti!Q18+Fluttuanti!Q18/365+Fluttuanti!AP18/365)*'%serviti'!Q18</f>
        <v>0.71119575024213832</v>
      </c>
      <c r="R18" s="6">
        <f>(Residenti!R18+Fluttuanti!R18/365+Fluttuanti!AQ18/365)*'%serviti'!R18</f>
        <v>0.7093008972369963</v>
      </c>
      <c r="S18" s="6">
        <f>(Residenti!S18+Fluttuanti!S18/365+Fluttuanti!AR18/365)*'%serviti'!S18</f>
        <v>0.67674279059486908</v>
      </c>
      <c r="T18" s="6">
        <f>(Residenti!T18+Fluttuanti!T18/365+Fluttuanti!AS18/365)*'%serviti'!T18</f>
        <v>0.66209893031575862</v>
      </c>
      <c r="U18" s="6">
        <f>(Residenti!U18+Fluttuanti!U18/365+Fluttuanti!AT18/365)*'%serviti'!U18</f>
        <v>0.65580369311199194</v>
      </c>
      <c r="V18" s="6">
        <f>(Residenti!V18+Fluttuanti!V18/365+Fluttuanti!AU18/365)*'%serviti'!V18</f>
        <v>0.67612908831281049</v>
      </c>
      <c r="W18" s="6">
        <f>(Residenti!W18+Fluttuanti!W18/365+Fluttuanti!AV18/365)*'%serviti'!W18</f>
        <v>0.65079455887995175</v>
      </c>
      <c r="X18" s="6">
        <f>(Residenti!X18+Fluttuanti!X18/365+Fluttuanti!AW18/365)*'%serviti'!X18</f>
        <v>0.63925576919697624</v>
      </c>
      <c r="Y18" s="6">
        <f>(Residenti!Y18+Fluttuanti!Y18/365+Fluttuanti!AX18/365)*'%serviti'!Y18</f>
        <v>0.64741002845961493</v>
      </c>
      <c r="Z18" s="8">
        <f>(Residenti!Z18+Fluttuanti!Z18/365+Fluttuanti!AY18/365)*'%serviti'!Z18</f>
        <v>0.61905728252815617</v>
      </c>
      <c r="AA18" s="8">
        <f>(Residenti!AA18+Fluttuanti!AA18/365+Fluttuanti!AZ18/365)*'%serviti'!AA18</f>
        <v>0.58834373630395953</v>
      </c>
      <c r="AB18" s="8">
        <f>(Residenti!AB18+Fluttuanti!AB18/365+Fluttuanti!BA18/365)*'%serviti'!AB18</f>
        <v>0.56780909355181552</v>
      </c>
      <c r="AC18" s="8">
        <f>(Residenti!AC18+Fluttuanti!AC18/365+Fluttuanti!BB18/365)*'%serviti'!AC18</f>
        <v>0.54608484118727163</v>
      </c>
    </row>
    <row r="19" spans="1:29" x14ac:dyDescent="0.2">
      <c r="A19" s="2" t="s">
        <v>4</v>
      </c>
      <c r="B19" s="2" t="str">
        <f t="shared" si="1"/>
        <v>33</v>
      </c>
      <c r="C19" s="2">
        <v>33017</v>
      </c>
      <c r="D19" s="2" t="s">
        <v>21</v>
      </c>
      <c r="E19" s="6">
        <f>(Residenti!E19+Fluttuanti!E19/365+Fluttuanti!AD19/365)*'%serviti'!E19</f>
        <v>0.71562639908552861</v>
      </c>
      <c r="F19" s="6">
        <f>(Residenti!F19+Fluttuanti!F19/365+Fluttuanti!AE19/365)*'%serviti'!F19</f>
        <v>0.71565022330610795</v>
      </c>
      <c r="G19" s="6">
        <f>(Residenti!G19+Fluttuanti!G19/365+Fluttuanti!AF19/365)*'%serviti'!G19</f>
        <v>0.69286756584086773</v>
      </c>
      <c r="H19" s="6">
        <f>(Residenti!H19+Fluttuanti!H19/365+Fluttuanti!AG19/365)*'%serviti'!H19</f>
        <v>0.69066764936300351</v>
      </c>
      <c r="I19" s="6">
        <f>(Residenti!I19+Fluttuanti!I19/365+Fluttuanti!AH19/365)*'%serviti'!I19</f>
        <v>0.66817149488796923</v>
      </c>
      <c r="J19" s="6">
        <f>(Residenti!J19+Fluttuanti!J19/365+Fluttuanti!AI19/365)*'%serviti'!J19</f>
        <v>0.67526351687241359</v>
      </c>
      <c r="K19" s="6">
        <f>(Residenti!K19+Fluttuanti!K19/365+Fluttuanti!AJ19/365)*'%serviti'!K19</f>
        <v>0.66757280280478137</v>
      </c>
      <c r="L19" s="6">
        <f>(Residenti!L19+Fluttuanti!L19/365+Fluttuanti!AK19/365)*'%serviti'!L19</f>
        <v>0.65765076302502412</v>
      </c>
      <c r="M19" s="6">
        <f>(Residenti!M19+Fluttuanti!M19/365+Fluttuanti!AL19/365)*'%serviti'!M19</f>
        <v>0.63691530020728337</v>
      </c>
      <c r="N19" s="6">
        <f>(Residenti!N19+Fluttuanti!N19/365+Fluttuanti!AM19/365)*'%serviti'!N19</f>
        <v>0.62531888033149563</v>
      </c>
      <c r="O19" s="6">
        <f>(Residenti!O19+Fluttuanti!O19/365+Fluttuanti!AN19/365)*'%serviti'!O19</f>
        <v>0.62407012858828448</v>
      </c>
      <c r="P19" s="6">
        <f>(Residenti!P19+Fluttuanti!P19/365+Fluttuanti!AO19/365)*'%serviti'!P19</f>
        <v>0.60906532731007923</v>
      </c>
      <c r="Q19" s="6">
        <f>(Residenti!Q19+Fluttuanti!Q19/365+Fluttuanti!AP19/365)*'%serviti'!Q19</f>
        <v>0.59517826954834163</v>
      </c>
      <c r="R19" s="6">
        <f>(Residenti!R19+Fluttuanti!R19/365+Fluttuanti!AQ19/365)*'%serviti'!R19</f>
        <v>0.5732035351135516</v>
      </c>
      <c r="S19" s="6">
        <f>(Residenti!S19+Fluttuanti!S19/365+Fluttuanti!AR19/365)*'%serviti'!S19</f>
        <v>0.57096186587423625</v>
      </c>
      <c r="T19" s="6">
        <f>(Residenti!T19+Fluttuanti!T19/365+Fluttuanti!AS19/365)*'%serviti'!T19</f>
        <v>0.55564576183039782</v>
      </c>
      <c r="U19" s="6">
        <f>(Residenti!U19+Fluttuanti!U19/365+Fluttuanti!AT19/365)*'%serviti'!U19</f>
        <v>0.53879709870798853</v>
      </c>
      <c r="V19" s="6">
        <f>(Residenti!V19+Fluttuanti!V19/365+Fluttuanti!AU19/365)*'%serviti'!V19</f>
        <v>0.5263425126386283</v>
      </c>
      <c r="W19" s="6">
        <f>(Residenti!W19+Fluttuanti!W19/365+Fluttuanti!AV19/365)*'%serviti'!W19</f>
        <v>0.53041105459512727</v>
      </c>
      <c r="X19" s="6">
        <f>(Residenti!X19+Fluttuanti!X19/365+Fluttuanti!AW19/365)*'%serviti'!X19</f>
        <v>0.53629797862158957</v>
      </c>
      <c r="Y19" s="6">
        <f>(Residenti!Y19+Fluttuanti!Y19/365+Fluttuanti!AX19/365)*'%serviti'!Y19</f>
        <v>0.5339285860390609</v>
      </c>
      <c r="Z19" s="8">
        <f>(Residenti!Z19+Fluttuanti!Z19/365+Fluttuanti!AY19/365)*'%serviti'!Z19</f>
        <v>0.50661441633898396</v>
      </c>
      <c r="AA19" s="8">
        <f>(Residenti!AA19+Fluttuanti!AA19/365+Fluttuanti!AZ19/365)*'%serviti'!AA19</f>
        <v>0.48702304935018376</v>
      </c>
      <c r="AB19" s="8">
        <f>(Residenti!AB19+Fluttuanti!AB19/365+Fluttuanti!BA19/365)*'%serviti'!AB19</f>
        <v>0.46406012324078311</v>
      </c>
      <c r="AC19" s="8">
        <f>(Residenti!AC19+Fluttuanti!AC19/365+Fluttuanti!BB19/365)*'%serviti'!AC19</f>
        <v>0.4401491933782874</v>
      </c>
    </row>
    <row r="20" spans="1:29" x14ac:dyDescent="0.2">
      <c r="A20" s="2" t="s">
        <v>4</v>
      </c>
      <c r="B20" s="2" t="str">
        <f t="shared" si="1"/>
        <v>33</v>
      </c>
      <c r="C20" s="2">
        <v>33018</v>
      </c>
      <c r="D20" s="2" t="s">
        <v>22</v>
      </c>
      <c r="E20" s="6">
        <f>(Residenti!E20+Fluttuanti!E20/365+Fluttuanti!AD20/365)*'%serviti'!E20</f>
        <v>3.7808206621523714</v>
      </c>
      <c r="F20" s="6">
        <f>(Residenti!F20+Fluttuanti!F20/365+Fluttuanti!AE20/365)*'%serviti'!F20</f>
        <v>3.7760043109526031</v>
      </c>
      <c r="G20" s="6">
        <f>(Residenti!G20+Fluttuanti!G20/365+Fluttuanti!AF20/365)*'%serviti'!G20</f>
        <v>3.7786565092224897</v>
      </c>
      <c r="H20" s="6">
        <f>(Residenti!H20+Fluttuanti!H20/365+Fluttuanti!AG20/365)*'%serviti'!H20</f>
        <v>3.7974770365877748</v>
      </c>
      <c r="I20" s="6">
        <f>(Residenti!I20+Fluttuanti!I20/365+Fluttuanti!AH20/365)*'%serviti'!I20</f>
        <v>3.8229005373904696</v>
      </c>
      <c r="J20" s="6">
        <f>(Residenti!J20+Fluttuanti!J20/365+Fluttuanti!AI20/365)*'%serviti'!J20</f>
        <v>3.8691676448150125</v>
      </c>
      <c r="K20" s="6">
        <f>(Residenti!K20+Fluttuanti!K20/365+Fluttuanti!AJ20/365)*'%serviti'!K20</f>
        <v>3.9534534387105018</v>
      </c>
      <c r="L20" s="6">
        <f>(Residenti!L20+Fluttuanti!L20/365+Fluttuanti!AK20/365)*'%serviti'!L20</f>
        <v>4.0232800533743225</v>
      </c>
      <c r="M20" s="6">
        <f>(Residenti!M20+Fluttuanti!M20/365+Fluttuanti!AL20/365)*'%serviti'!M20</f>
        <v>4.0811228823465164</v>
      </c>
      <c r="N20" s="6">
        <f>(Residenti!N20+Fluttuanti!N20/365+Fluttuanti!AM20/365)*'%serviti'!N20</f>
        <v>4.1392715522582897</v>
      </c>
      <c r="O20" s="6">
        <f>(Residenti!O20+Fluttuanti!O20/365+Fluttuanti!AN20/365)*'%serviti'!O20</f>
        <v>4.1563802473787534</v>
      </c>
      <c r="P20" s="6">
        <f>(Residenti!P20+Fluttuanti!P20/365+Fluttuanti!AO20/365)*'%serviti'!P20</f>
        <v>4.1911938423657586</v>
      </c>
      <c r="Q20" s="6">
        <f>(Residenti!Q20+Fluttuanti!Q20/365+Fluttuanti!AP20/365)*'%serviti'!Q20</f>
        <v>4.2449586531822403</v>
      </c>
      <c r="R20" s="6">
        <f>(Residenti!R20+Fluttuanti!R20/365+Fluttuanti!AQ20/365)*'%serviti'!R20</f>
        <v>4.2731857334559553</v>
      </c>
      <c r="S20" s="6">
        <f>(Residenti!S20+Fluttuanti!S20/365+Fluttuanti!AR20/365)*'%serviti'!S20</f>
        <v>4.3107703498719321</v>
      </c>
      <c r="T20" s="6">
        <f>(Residenti!T20+Fluttuanti!T20/365+Fluttuanti!AS20/365)*'%serviti'!T20</f>
        <v>4.3578274580373391</v>
      </c>
      <c r="U20" s="6">
        <f>(Residenti!U20+Fluttuanti!U20/365+Fluttuanti!AT20/365)*'%serviti'!U20</f>
        <v>4.3705482496521135</v>
      </c>
      <c r="V20" s="6">
        <f>(Residenti!V20+Fluttuanti!V20/365+Fluttuanti!AU20/365)*'%serviti'!V20</f>
        <v>4.3897899130291833</v>
      </c>
      <c r="W20" s="6">
        <f>(Residenti!W20+Fluttuanti!W20/365+Fluttuanti!AV20/365)*'%serviti'!W20</f>
        <v>4.4310120451512987</v>
      </c>
      <c r="X20" s="6">
        <f>(Residenti!X20+Fluttuanti!X20/365+Fluttuanti!AW20/365)*'%serviti'!X20</f>
        <v>4.4573278139125385</v>
      </c>
      <c r="Y20" s="6">
        <f>(Residenti!Y20+Fluttuanti!Y20/365+Fluttuanti!AX20/365)*'%serviti'!Y20</f>
        <v>4.4821853248681061</v>
      </c>
      <c r="Z20" s="8">
        <f>(Residenti!Z20+Fluttuanti!Z20/365+Fluttuanti!AY20/365)*'%serviti'!Z20</f>
        <v>4.5494687747838594</v>
      </c>
      <c r="AA20" s="8">
        <f>(Residenti!AA20+Fluttuanti!AA20/365+Fluttuanti!AZ20/365)*'%serviti'!AA20</f>
        <v>4.6936566416826739</v>
      </c>
      <c r="AB20" s="8">
        <f>(Residenti!AB20+Fluttuanti!AB20/365+Fluttuanti!BA20/365)*'%serviti'!AB20</f>
        <v>4.7836086275573573</v>
      </c>
      <c r="AC20" s="8">
        <f>(Residenti!AC20+Fluttuanti!AC20/365+Fluttuanti!BB20/365)*'%serviti'!AC20</f>
        <v>4.8744022909549303</v>
      </c>
    </row>
    <row r="21" spans="1:29" x14ac:dyDescent="0.2">
      <c r="A21" s="2" t="s">
        <v>4</v>
      </c>
      <c r="B21" s="2" t="str">
        <f t="shared" si="1"/>
        <v>33</v>
      </c>
      <c r="C21" s="2">
        <v>33019</v>
      </c>
      <c r="D21" s="2" t="s">
        <v>23</v>
      </c>
      <c r="E21" s="6">
        <f>(Residenti!E21+Fluttuanti!E21/365+Fluttuanti!AD21/365)*'%serviti'!E21</f>
        <v>1.4736128439067484</v>
      </c>
      <c r="F21" s="6">
        <f>(Residenti!F21+Fluttuanti!F21/365+Fluttuanti!AE21/365)*'%serviti'!F21</f>
        <v>1.4618563683431036</v>
      </c>
      <c r="G21" s="6">
        <f>(Residenti!G21+Fluttuanti!G21/365+Fluttuanti!AF21/365)*'%serviti'!G21</f>
        <v>1.4465553372530482</v>
      </c>
      <c r="H21" s="6">
        <f>(Residenti!H21+Fluttuanti!H21/365+Fluttuanti!AG21/365)*'%serviti'!H21</f>
        <v>1.4167505214220995</v>
      </c>
      <c r="I21" s="6">
        <f>(Residenti!I21+Fluttuanti!I21/365+Fluttuanti!AH21/365)*'%serviti'!I21</f>
        <v>1.4006002445102665</v>
      </c>
      <c r="J21" s="6">
        <f>(Residenti!J21+Fluttuanti!J21/365+Fluttuanti!AI21/365)*'%serviti'!J21</f>
        <v>1.3714248462658027</v>
      </c>
      <c r="K21" s="6">
        <f>(Residenti!K21+Fluttuanti!K21/365+Fluttuanti!AJ21/365)*'%serviti'!K21</f>
        <v>1.339961500414014</v>
      </c>
      <c r="L21" s="6">
        <f>(Residenti!L21+Fluttuanti!L21/365+Fluttuanti!AK21/365)*'%serviti'!L21</f>
        <v>1.2896626684070136</v>
      </c>
      <c r="M21" s="6">
        <f>(Residenti!M21+Fluttuanti!M21/365+Fluttuanti!AL21/365)*'%serviti'!M21</f>
        <v>1.2717459598699596</v>
      </c>
      <c r="N21" s="6">
        <f>(Residenti!N21+Fluttuanti!N21/365+Fluttuanti!AM21/365)*'%serviti'!N21</f>
        <v>1.241408979176414</v>
      </c>
      <c r="O21" s="6">
        <f>(Residenti!O21+Fluttuanti!O21/365+Fluttuanti!AN21/365)*'%serviti'!O21</f>
        <v>1.2253233958420617</v>
      </c>
      <c r="P21" s="6">
        <f>(Residenti!P21+Fluttuanti!P21/365+Fluttuanti!AO21/365)*'%serviti'!P21</f>
        <v>1.2037237781294265</v>
      </c>
      <c r="Q21" s="6">
        <f>(Residenti!Q21+Fluttuanti!Q21/365+Fluttuanti!AP21/365)*'%serviti'!Q21</f>
        <v>1.1983113482974626</v>
      </c>
      <c r="R21" s="6">
        <f>(Residenti!R21+Fluttuanti!R21/365+Fluttuanti!AQ21/365)*'%serviti'!R21</f>
        <v>1.165055714209146</v>
      </c>
      <c r="S21" s="6">
        <f>(Residenti!S21+Fluttuanti!S21/365+Fluttuanti!AR21/365)*'%serviti'!S21</f>
        <v>1.1322091739632052</v>
      </c>
      <c r="T21" s="6">
        <f>(Residenti!T21+Fluttuanti!T21/365+Fluttuanti!AS21/365)*'%serviti'!T21</f>
        <v>1.1149042275596375</v>
      </c>
      <c r="U21" s="6">
        <f>(Residenti!U21+Fluttuanti!U21/365+Fluttuanti!AT21/365)*'%serviti'!U21</f>
        <v>1.09005375856009</v>
      </c>
      <c r="V21" s="6">
        <f>(Residenti!V21+Fluttuanti!V21/365+Fluttuanti!AU21/365)*'%serviti'!V21</f>
        <v>1.053909524097294</v>
      </c>
      <c r="W21" s="6">
        <f>(Residenti!W21+Fluttuanti!W21/365+Fluttuanti!AV21/365)*'%serviti'!W21</f>
        <v>1.0259947907040825</v>
      </c>
      <c r="X21" s="6">
        <f>(Residenti!X21+Fluttuanti!X21/365+Fluttuanti!AW21/365)*'%serviti'!X21</f>
        <v>1.0061148460516862</v>
      </c>
      <c r="Y21" s="6">
        <f>(Residenti!Y21+Fluttuanti!Y21/365+Fluttuanti!AX21/365)*'%serviti'!Y21</f>
        <v>1.0000391602582024</v>
      </c>
      <c r="Z21" s="8">
        <f>(Residenti!Z21+Fluttuanti!Z21/365+Fluttuanti!AY21/365)*'%serviti'!Z21</f>
        <v>0.90191182734124598</v>
      </c>
      <c r="AA21" s="8">
        <f>(Residenti!AA21+Fluttuanti!AA21/365+Fluttuanti!AZ21/365)*'%serviti'!AA21</f>
        <v>0.82515073216540713</v>
      </c>
      <c r="AB21" s="8">
        <f>(Residenti!AB21+Fluttuanti!AB21/365+Fluttuanti!BA21/365)*'%serviti'!AB21</f>
        <v>0.7221347893407547</v>
      </c>
      <c r="AC21" s="8">
        <f>(Residenti!AC21+Fluttuanti!AC21/365+Fluttuanti!BB21/365)*'%serviti'!AC21</f>
        <v>0.61384264539603339</v>
      </c>
    </row>
    <row r="22" spans="1:29" x14ac:dyDescent="0.2">
      <c r="A22" s="2" t="s">
        <v>4</v>
      </c>
      <c r="B22" s="2" t="str">
        <f t="shared" si="1"/>
        <v>33</v>
      </c>
      <c r="C22" s="2">
        <v>33020</v>
      </c>
      <c r="D22" s="2" t="s">
        <v>24</v>
      </c>
      <c r="E22" s="6">
        <f>(Residenti!E22+Fluttuanti!E22/365+Fluttuanti!AD22/365)*'%serviti'!E22</f>
        <v>1.176478319703242</v>
      </c>
      <c r="F22" s="6">
        <f>(Residenti!F22+Fluttuanti!F22/365+Fluttuanti!AE22/365)*'%serviti'!F22</f>
        <v>1.1755204741893357</v>
      </c>
      <c r="G22" s="6">
        <f>(Residenti!G22+Fluttuanti!G22/365+Fluttuanti!AF22/365)*'%serviti'!G22</f>
        <v>1.1727756493650843</v>
      </c>
      <c r="H22" s="6">
        <f>(Residenti!H22+Fluttuanti!H22/365+Fluttuanti!AG22/365)*'%serviti'!H22</f>
        <v>1.0856741450665481</v>
      </c>
      <c r="I22" s="6">
        <f>(Residenti!I22+Fluttuanti!I22/365+Fluttuanti!AH22/365)*'%serviti'!I22</f>
        <v>1.0645376370057511</v>
      </c>
      <c r="J22" s="6">
        <f>(Residenti!J22+Fluttuanti!J22/365+Fluttuanti!AI22/365)*'%serviti'!J22</f>
        <v>1.0402303689016077</v>
      </c>
      <c r="K22" s="6">
        <f>(Residenti!K22+Fluttuanti!K22/365+Fluttuanti!AJ22/365)*'%serviti'!K22</f>
        <v>1.0163350172580516</v>
      </c>
      <c r="L22" s="6">
        <f>(Residenti!L22+Fluttuanti!L22/365+Fluttuanti!AK22/365)*'%serviti'!L22</f>
        <v>0.99828059490399823</v>
      </c>
      <c r="M22" s="6">
        <f>(Residenti!M22+Fluttuanti!M22/365+Fluttuanti!AL22/365)*'%serviti'!M22</f>
        <v>0.98496486542832473</v>
      </c>
      <c r="N22" s="6">
        <f>(Residenti!N22+Fluttuanti!N22/365+Fluttuanti!AM22/365)*'%serviti'!N22</f>
        <v>0.94758476261079683</v>
      </c>
      <c r="O22" s="6">
        <f>(Residenti!O22+Fluttuanti!O22/365+Fluttuanti!AN22/365)*'%serviti'!O22</f>
        <v>0.94521489258662228</v>
      </c>
      <c r="P22" s="6">
        <f>(Residenti!P22+Fluttuanti!P22/365+Fluttuanti!AO22/365)*'%serviti'!P22</f>
        <v>0.92750148918280573</v>
      </c>
      <c r="Q22" s="6">
        <f>(Residenti!Q22+Fluttuanti!Q22/365+Fluttuanti!AP22/365)*'%serviti'!Q22</f>
        <v>0.91162866680765842</v>
      </c>
      <c r="R22" s="6">
        <f>(Residenti!R22+Fluttuanti!R22/365+Fluttuanti!AQ22/365)*'%serviti'!R22</f>
        <v>0.88095502312227369</v>
      </c>
      <c r="S22" s="6">
        <f>(Residenti!S22+Fluttuanti!S22/365+Fluttuanti!AR22/365)*'%serviti'!S22</f>
        <v>0.83576855812665296</v>
      </c>
      <c r="T22" s="6">
        <f>(Residenti!T22+Fluttuanti!T22/365+Fluttuanti!AS22/365)*'%serviti'!T22</f>
        <v>0.82920127182079661</v>
      </c>
      <c r="U22" s="6">
        <f>(Residenti!U22+Fluttuanti!U22/365+Fluttuanti!AT22/365)*'%serviti'!U22</f>
        <v>0.80853787105401609</v>
      </c>
      <c r="V22" s="6">
        <f>(Residenti!V22+Fluttuanti!V22/365+Fluttuanti!AU22/365)*'%serviti'!V22</f>
        <v>0.79964843593968227</v>
      </c>
      <c r="W22" s="6">
        <f>(Residenti!W22+Fluttuanti!W22/365+Fluttuanti!AV22/365)*'%serviti'!W22</f>
        <v>0.78451618255715139</v>
      </c>
      <c r="X22" s="6">
        <f>(Residenti!X22+Fluttuanti!X22/365+Fluttuanti!AW22/365)*'%serviti'!X22</f>
        <v>0.76940706159135597</v>
      </c>
      <c r="Y22" s="6">
        <f>(Residenti!Y22+Fluttuanti!Y22/365+Fluttuanti!AX22/365)*'%serviti'!Y22</f>
        <v>0.75201845096879028</v>
      </c>
      <c r="Z22" s="8">
        <f>(Residenti!Z22+Fluttuanti!Z22/365+Fluttuanti!AY22/365)*'%serviti'!Z22</f>
        <v>0.69168970935406537</v>
      </c>
      <c r="AA22" s="8">
        <f>(Residenti!AA22+Fluttuanti!AA22/365+Fluttuanti!AZ22/365)*'%serviti'!AA22</f>
        <v>0.65709239649017015</v>
      </c>
      <c r="AB22" s="8">
        <f>(Residenti!AB22+Fluttuanti!AB22/365+Fluttuanti!BA22/365)*'%serviti'!AB22</f>
        <v>0.61314907575448085</v>
      </c>
      <c r="AC22" s="8">
        <f>(Residenti!AC22+Fluttuanti!AC22/365+Fluttuanti!BB22/365)*'%serviti'!AC22</f>
        <v>0.56096448240231778</v>
      </c>
    </row>
    <row r="23" spans="1:29" x14ac:dyDescent="0.2">
      <c r="A23" s="2" t="s">
        <v>4</v>
      </c>
      <c r="B23" s="2" t="str">
        <f t="shared" si="1"/>
        <v>33</v>
      </c>
      <c r="C23" s="2">
        <v>33021</v>
      </c>
      <c r="D23" s="2" t="s">
        <v>25</v>
      </c>
      <c r="E23" s="6">
        <f>(Residenti!E23+Fluttuanti!E23/365+Fluttuanti!AD23/365)*'%serviti'!E23</f>
        <v>12.307182303551143</v>
      </c>
      <c r="F23" s="6">
        <f>(Residenti!F23+Fluttuanti!F23/365+Fluttuanti!AE23/365)*'%serviti'!F23</f>
        <v>12.457974914128682</v>
      </c>
      <c r="G23" s="6">
        <f>(Residenti!G23+Fluttuanti!G23/365+Fluttuanti!AF23/365)*'%serviti'!G23</f>
        <v>12.468929549242111</v>
      </c>
      <c r="H23" s="6">
        <f>(Residenti!H23+Fluttuanti!H23/365+Fluttuanti!AG23/365)*'%serviti'!H23</f>
        <v>12.589924692090419</v>
      </c>
      <c r="I23" s="6">
        <f>(Residenti!I23+Fluttuanti!I23/365+Fluttuanti!AH23/365)*'%serviti'!I23</f>
        <v>12.74506262029249</v>
      </c>
      <c r="J23" s="6">
        <f>(Residenti!J23+Fluttuanti!J23/365+Fluttuanti!AI23/365)*'%serviti'!J23</f>
        <v>12.920312953173907</v>
      </c>
      <c r="K23" s="6">
        <f>(Residenti!K23+Fluttuanti!K23/365+Fluttuanti!AJ23/365)*'%serviti'!K23</f>
        <v>13.199255165806633</v>
      </c>
      <c r="L23" s="6">
        <f>(Residenti!L23+Fluttuanti!L23/365+Fluttuanti!AK23/365)*'%serviti'!L23</f>
        <v>13.343977416202437</v>
      </c>
      <c r="M23" s="6">
        <f>(Residenti!M23+Fluttuanti!M23/365+Fluttuanti!AL23/365)*'%serviti'!M23</f>
        <v>13.649585457492035</v>
      </c>
      <c r="N23" s="6">
        <f>(Residenti!N23+Fluttuanti!N23/365+Fluttuanti!AM23/365)*'%serviti'!N23</f>
        <v>14.017077908226657</v>
      </c>
      <c r="O23" s="6">
        <f>(Residenti!O23+Fluttuanti!O23/365+Fluttuanti!AN23/365)*'%serviti'!O23</f>
        <v>14.220913199667926</v>
      </c>
      <c r="P23" s="6">
        <f>(Residenti!P23+Fluttuanti!P23/365+Fluttuanti!AO23/365)*'%serviti'!P23</f>
        <v>14.47873245595901</v>
      </c>
      <c r="Q23" s="6">
        <f>(Residenti!Q23+Fluttuanti!Q23/365+Fluttuanti!AP23/365)*'%serviti'!Q23</f>
        <v>14.689258001060459</v>
      </c>
      <c r="R23" s="6">
        <f>(Residenti!R23+Fluttuanti!R23/365+Fluttuanti!AQ23/365)*'%serviti'!R23</f>
        <v>14.851267493878295</v>
      </c>
      <c r="S23" s="6">
        <f>(Residenti!S23+Fluttuanti!S23/365+Fluttuanti!AR23/365)*'%serviti'!S23</f>
        <v>14.804640934412543</v>
      </c>
      <c r="T23" s="6">
        <f>(Residenti!T23+Fluttuanti!T23/365+Fluttuanti!AS23/365)*'%serviti'!T23</f>
        <v>14.795788322663189</v>
      </c>
      <c r="U23" s="6">
        <f>(Residenti!U23+Fluttuanti!U23/365+Fluttuanti!AT23/365)*'%serviti'!U23</f>
        <v>14.785970288767224</v>
      </c>
      <c r="V23" s="6">
        <f>(Residenti!V23+Fluttuanti!V23/365+Fluttuanti!AU23/365)*'%serviti'!V23</f>
        <v>14.851971871168782</v>
      </c>
      <c r="W23" s="6">
        <f>(Residenti!W23+Fluttuanti!W23/365+Fluttuanti!AV23/365)*'%serviti'!W23</f>
        <v>14.906658818886829</v>
      </c>
      <c r="X23" s="6">
        <f>(Residenti!X23+Fluttuanti!X23/365+Fluttuanti!AW23/365)*'%serviti'!X23</f>
        <v>14.901816389455615</v>
      </c>
      <c r="Y23" s="6">
        <f>(Residenti!Y23+Fluttuanti!Y23/365+Fluttuanti!AX23/365)*'%serviti'!Y23</f>
        <v>14.878296430628039</v>
      </c>
      <c r="Z23" s="8">
        <f>(Residenti!Z23+Fluttuanti!Z23/365+Fluttuanti!AY23/365)*'%serviti'!Z23</f>
        <v>14.964354989472101</v>
      </c>
      <c r="AA23" s="8">
        <f>(Residenti!AA23+Fluttuanti!AA23/365+Fluttuanti!AZ23/365)*'%serviti'!AA23</f>
        <v>15.337627681223253</v>
      </c>
      <c r="AB23" s="8">
        <f>(Residenti!AB23+Fluttuanti!AB23/365+Fluttuanti!BA23/365)*'%serviti'!AB23</f>
        <v>15.407146024825733</v>
      </c>
      <c r="AC23" s="8">
        <f>(Residenti!AC23+Fluttuanti!AC23/365+Fluttuanti!BB23/365)*'%serviti'!AC23</f>
        <v>15.476816271339068</v>
      </c>
    </row>
    <row r="24" spans="1:29" x14ac:dyDescent="0.2">
      <c r="A24" s="2" t="s">
        <v>4</v>
      </c>
      <c r="B24" s="2" t="str">
        <f t="shared" si="1"/>
        <v>33</v>
      </c>
      <c r="C24" s="2">
        <v>33022</v>
      </c>
      <c r="D24" s="2" t="s">
        <v>26</v>
      </c>
      <c r="E24" s="6">
        <f>(Residenti!E24+Fluttuanti!E24/365+Fluttuanti!AD24/365)*'%serviti'!E24</f>
        <v>1.5489635180160948</v>
      </c>
      <c r="F24" s="6">
        <f>(Residenti!F24+Fluttuanti!F24/365+Fluttuanti!AE24/365)*'%serviti'!F24</f>
        <v>1.6115433199183231</v>
      </c>
      <c r="G24" s="6">
        <f>(Residenti!G24+Fluttuanti!G24/365+Fluttuanti!AF24/365)*'%serviti'!G24</f>
        <v>1.6751372000589968</v>
      </c>
      <c r="H24" s="6">
        <f>(Residenti!H24+Fluttuanti!H24/365+Fluttuanti!AG24/365)*'%serviti'!H24</f>
        <v>1.7436549488767286</v>
      </c>
      <c r="I24" s="6">
        <f>(Residenti!I24+Fluttuanti!I24/365+Fluttuanti!AH24/365)*'%serviti'!I24</f>
        <v>1.7876965521455954</v>
      </c>
      <c r="J24" s="6">
        <f>(Residenti!J24+Fluttuanti!J24/365+Fluttuanti!AI24/365)*'%serviti'!J24</f>
        <v>1.8470843104463563</v>
      </c>
      <c r="K24" s="6">
        <f>(Residenti!K24+Fluttuanti!K24/365+Fluttuanti!AJ24/365)*'%serviti'!K24</f>
        <v>1.8627356735476301</v>
      </c>
      <c r="L24" s="6">
        <f>(Residenti!L24+Fluttuanti!L24/365+Fluttuanti!AK24/365)*'%serviti'!L24</f>
        <v>1.928595534032246</v>
      </c>
      <c r="M24" s="6">
        <f>(Residenti!M24+Fluttuanti!M24/365+Fluttuanti!AL24/365)*'%serviti'!M24</f>
        <v>1.9672043191647144</v>
      </c>
      <c r="N24" s="6">
        <f>(Residenti!N24+Fluttuanti!N24/365+Fluttuanti!AM24/365)*'%serviti'!N24</f>
        <v>1.9898802082846279</v>
      </c>
      <c r="O24" s="6">
        <f>(Residenti!O24+Fluttuanti!O24/365+Fluttuanti!AN24/365)*'%serviti'!O24</f>
        <v>2.0288449596913645</v>
      </c>
      <c r="P24" s="6">
        <f>(Residenti!P24+Fluttuanti!P24/365+Fluttuanti!AO24/365)*'%serviti'!P24</f>
        <v>2.0359008421730649</v>
      </c>
      <c r="Q24" s="6">
        <f>(Residenti!Q24+Fluttuanti!Q24/365+Fluttuanti!AP24/365)*'%serviti'!Q24</f>
        <v>2.0463469982127562</v>
      </c>
      <c r="R24" s="6">
        <f>(Residenti!R24+Fluttuanti!R24/365+Fluttuanti!AQ24/365)*'%serviti'!R24</f>
        <v>2.0784544579478532</v>
      </c>
      <c r="S24" s="6">
        <f>(Residenti!S24+Fluttuanti!S24/365+Fluttuanti!AR24/365)*'%serviti'!S24</f>
        <v>2.0919574314069727</v>
      </c>
      <c r="T24" s="6">
        <f>(Residenti!T24+Fluttuanti!T24/365+Fluttuanti!AS24/365)*'%serviti'!T24</f>
        <v>2.1064577935901152</v>
      </c>
      <c r="U24" s="6">
        <f>(Residenti!U24+Fluttuanti!U24/365+Fluttuanti!AT24/365)*'%serviti'!U24</f>
        <v>2.1097663441548158</v>
      </c>
      <c r="V24" s="6">
        <f>(Residenti!V24+Fluttuanti!V24/365+Fluttuanti!AU24/365)*'%serviti'!V24</f>
        <v>2.1089727335675281</v>
      </c>
      <c r="W24" s="6">
        <f>(Residenti!W24+Fluttuanti!W24/365+Fluttuanti!AV24/365)*'%serviti'!W24</f>
        <v>2.1025838561607433</v>
      </c>
      <c r="X24" s="6">
        <f>(Residenti!X24+Fluttuanti!X24/365+Fluttuanti!AW24/365)*'%serviti'!X24</f>
        <v>2.1220593865919968</v>
      </c>
      <c r="Y24" s="6">
        <f>(Residenti!Y24+Fluttuanti!Y24/365+Fluttuanti!AX24/365)*'%serviti'!Y24</f>
        <v>2.1604160727884612</v>
      </c>
      <c r="Z24" s="8">
        <f>(Residenti!Z24+Fluttuanti!Z24/365+Fluttuanti!AY24/365)*'%serviti'!Z24</f>
        <v>2.195048801859862</v>
      </c>
      <c r="AA24" s="8">
        <f>(Residenti!AA24+Fluttuanti!AA24/365+Fluttuanti!AZ24/365)*'%serviti'!AA24</f>
        <v>2.2038423838565793</v>
      </c>
      <c r="AB24" s="8">
        <f>(Residenti!AB24+Fluttuanti!AB24/365+Fluttuanti!BA24/365)*'%serviti'!AB24</f>
        <v>2.2433838682183356</v>
      </c>
      <c r="AC24" s="8">
        <f>(Residenti!AC24+Fluttuanti!AC24/365+Fluttuanti!BB24/365)*'%serviti'!AC24</f>
        <v>2.2831197083117378</v>
      </c>
    </row>
    <row r="25" spans="1:29" x14ac:dyDescent="0.2">
      <c r="A25" s="2" t="s">
        <v>4</v>
      </c>
      <c r="B25" s="2" t="str">
        <f t="shared" si="1"/>
        <v>33</v>
      </c>
      <c r="C25" s="2">
        <v>33023</v>
      </c>
      <c r="D25" s="2" t="s">
        <v>27</v>
      </c>
      <c r="E25" s="6">
        <f>(Residenti!E25+Fluttuanti!E25/365+Fluttuanti!AD25/365)*'%serviti'!E25</f>
        <v>3.4624108668688827</v>
      </c>
      <c r="F25" s="6">
        <f>(Residenti!F25+Fluttuanti!F25/365+Fluttuanti!AE25/365)*'%serviti'!F25</f>
        <v>3.535457261166389</v>
      </c>
      <c r="G25" s="6">
        <f>(Residenti!G25+Fluttuanti!G25/365+Fluttuanti!AF25/365)*'%serviti'!G25</f>
        <v>3.5897328488800131</v>
      </c>
      <c r="H25" s="6">
        <f>(Residenti!H25+Fluttuanti!H25/365+Fluttuanti!AG25/365)*'%serviti'!H25</f>
        <v>3.6841199796962467</v>
      </c>
      <c r="I25" s="6">
        <f>(Residenti!I25+Fluttuanti!I25/365+Fluttuanti!AH25/365)*'%serviti'!I25</f>
        <v>3.8635975991649452</v>
      </c>
      <c r="J25" s="6">
        <f>(Residenti!J25+Fluttuanti!J25/365+Fluttuanti!AI25/365)*'%serviti'!J25</f>
        <v>4.0111971240016402</v>
      </c>
      <c r="K25" s="6">
        <f>(Residenti!K25+Fluttuanti!K25/365+Fluttuanti!AJ25/365)*'%serviti'!K25</f>
        <v>4.2041892357472719</v>
      </c>
      <c r="L25" s="6">
        <f>(Residenti!L25+Fluttuanti!L25/365+Fluttuanti!AK25/365)*'%serviti'!L25</f>
        <v>4.4877973043911519</v>
      </c>
      <c r="M25" s="6">
        <f>(Residenti!M25+Fluttuanti!M25/365+Fluttuanti!AL25/365)*'%serviti'!M25</f>
        <v>4.6226967454085335</v>
      </c>
      <c r="N25" s="6">
        <f>(Residenti!N25+Fluttuanti!N25/365+Fluttuanti!AM25/365)*'%serviti'!N25</f>
        <v>4.8242966065636512</v>
      </c>
      <c r="O25" s="6">
        <f>(Residenti!O25+Fluttuanti!O25/365+Fluttuanti!AN25/365)*'%serviti'!O25</f>
        <v>4.9899658886079852</v>
      </c>
      <c r="P25" s="6">
        <f>(Residenti!P25+Fluttuanti!P25/365+Fluttuanti!AO25/365)*'%serviti'!P25</f>
        <v>5.1388012973780262</v>
      </c>
      <c r="Q25" s="6">
        <f>(Residenti!Q25+Fluttuanti!Q25/365+Fluttuanti!AP25/365)*'%serviti'!Q25</f>
        <v>5.2697528914058278</v>
      </c>
      <c r="R25" s="6">
        <f>(Residenti!R25+Fluttuanti!R25/365+Fluttuanti!AQ25/365)*'%serviti'!R25</f>
        <v>5.340187769177164</v>
      </c>
      <c r="S25" s="6">
        <f>(Residenti!S25+Fluttuanti!S25/365+Fluttuanti!AR25/365)*'%serviti'!S25</f>
        <v>5.3682106675237762</v>
      </c>
      <c r="T25" s="6">
        <f>(Residenti!T25+Fluttuanti!T25/365+Fluttuanti!AS25/365)*'%serviti'!T25</f>
        <v>5.4564383144472677</v>
      </c>
      <c r="U25" s="6">
        <f>(Residenti!U25+Fluttuanti!U25/365+Fluttuanti!AT25/365)*'%serviti'!U25</f>
        <v>5.4856553020081709</v>
      </c>
      <c r="V25" s="6">
        <f>(Residenti!V25+Fluttuanti!V25/365+Fluttuanti!AU25/365)*'%serviti'!V25</f>
        <v>5.5032600906515245</v>
      </c>
      <c r="W25" s="6">
        <f>(Residenti!W25+Fluttuanti!W25/365+Fluttuanti!AV25/365)*'%serviti'!W25</f>
        <v>5.5154206742895324</v>
      </c>
      <c r="X25" s="6">
        <f>(Residenti!X25+Fluttuanti!X25/365+Fluttuanti!AW25/365)*'%serviti'!X25</f>
        <v>5.5557752930177946</v>
      </c>
      <c r="Y25" s="6">
        <f>(Residenti!Y25+Fluttuanti!Y25/365+Fluttuanti!AX25/365)*'%serviti'!Y25</f>
        <v>5.5977522642398689</v>
      </c>
      <c r="Z25" s="8">
        <f>(Residenti!Z25+Fluttuanti!Z25/365+Fluttuanti!AY25/365)*'%serviti'!Z25</f>
        <v>5.7272227275153291</v>
      </c>
      <c r="AA25" s="8">
        <f>(Residenti!AA25+Fluttuanti!AA25/365+Fluttuanti!AZ25/365)*'%serviti'!AA25</f>
        <v>5.8824377502974814</v>
      </c>
      <c r="AB25" s="8">
        <f>(Residenti!AB25+Fluttuanti!AB25/365+Fluttuanti!BA25/365)*'%serviti'!AB25</f>
        <v>6.0239031509661682</v>
      </c>
      <c r="AC25" s="8">
        <f>(Residenti!AC25+Fluttuanti!AC25/365+Fluttuanti!BB25/365)*'%serviti'!AC25</f>
        <v>6.1662026514698427</v>
      </c>
    </row>
    <row r="26" spans="1:29" x14ac:dyDescent="0.2">
      <c r="A26" s="2" t="s">
        <v>4</v>
      </c>
      <c r="B26" s="2" t="str">
        <f t="shared" si="1"/>
        <v>33</v>
      </c>
      <c r="C26" s="2">
        <v>33024</v>
      </c>
      <c r="D26" s="2" t="s">
        <v>28</v>
      </c>
      <c r="E26" s="6">
        <f>(Residenti!E26+Fluttuanti!E26/365+Fluttuanti!AD26/365)*'%serviti'!E26</f>
        <v>3.19456992786023</v>
      </c>
      <c r="F26" s="6">
        <f>(Residenti!F26+Fluttuanti!F26/365+Fluttuanti!AE26/365)*'%serviti'!F26</f>
        <v>3.2886339699585334</v>
      </c>
      <c r="G26" s="6">
        <f>(Residenti!G26+Fluttuanti!G26/365+Fluttuanti!AF26/365)*'%serviti'!G26</f>
        <v>3.332442044872503</v>
      </c>
      <c r="H26" s="6">
        <f>(Residenti!H26+Fluttuanti!H26/365+Fluttuanti!AG26/365)*'%serviti'!H26</f>
        <v>3.3895041724718245</v>
      </c>
      <c r="I26" s="6">
        <f>(Residenti!I26+Fluttuanti!I26/365+Fluttuanti!AH26/365)*'%serviti'!I26</f>
        <v>3.5204556597001515</v>
      </c>
      <c r="J26" s="6">
        <f>(Residenti!J26+Fluttuanti!J26/365+Fluttuanti!AI26/365)*'%serviti'!J26</f>
        <v>3.6201521397579137</v>
      </c>
      <c r="K26" s="6">
        <f>(Residenti!K26+Fluttuanti!K26/365+Fluttuanti!AJ26/365)*'%serviti'!K26</f>
        <v>3.7207652162704883</v>
      </c>
      <c r="L26" s="6">
        <f>(Residenti!L26+Fluttuanti!L26/365+Fluttuanti!AK26/365)*'%serviti'!L26</f>
        <v>3.8735390070818774</v>
      </c>
      <c r="M26" s="6">
        <f>(Residenti!M26+Fluttuanti!M26/365+Fluttuanti!AL26/365)*'%serviti'!M26</f>
        <v>3.9552435293057471</v>
      </c>
      <c r="N26" s="6">
        <f>(Residenti!N26+Fluttuanti!N26/365+Fluttuanti!AM26/365)*'%serviti'!N26</f>
        <v>4.1013502458066187</v>
      </c>
      <c r="O26" s="6">
        <f>(Residenti!O26+Fluttuanti!O26/365+Fluttuanti!AN26/365)*'%serviti'!O26</f>
        <v>4.1082491411654507</v>
      </c>
      <c r="P26" s="6">
        <f>(Residenti!P26+Fluttuanti!P26/365+Fluttuanti!AO26/365)*'%serviti'!P26</f>
        <v>4.1662019661769332</v>
      </c>
      <c r="Q26" s="6">
        <f>(Residenti!Q26+Fluttuanti!Q26/365+Fluttuanti!AP26/365)*'%serviti'!Q26</f>
        <v>4.1947716502867261</v>
      </c>
      <c r="R26" s="6">
        <f>(Residenti!R26+Fluttuanti!R26/365+Fluttuanti!AQ26/365)*'%serviti'!R26</f>
        <v>4.2467504953623054</v>
      </c>
      <c r="S26" s="6">
        <f>(Residenti!S26+Fluttuanti!S26/365+Fluttuanti!AR26/365)*'%serviti'!S26</f>
        <v>4.3017340110071505</v>
      </c>
      <c r="T26" s="6">
        <f>(Residenti!T26+Fluttuanti!T26/365+Fluttuanti!AS26/365)*'%serviti'!T26</f>
        <v>4.3397483668932626</v>
      </c>
      <c r="U26" s="6">
        <f>(Residenti!U26+Fluttuanti!U26/365+Fluttuanti!AT26/365)*'%serviti'!U26</f>
        <v>4.3597264755455845</v>
      </c>
      <c r="V26" s="6">
        <f>(Residenti!V26+Fluttuanti!V26/365+Fluttuanti!AU26/365)*'%serviti'!V26</f>
        <v>4.4017403103061401</v>
      </c>
      <c r="W26" s="6">
        <f>(Residenti!W26+Fluttuanti!W26/365+Fluttuanti!AV26/365)*'%serviti'!W26</f>
        <v>4.4270268159826536</v>
      </c>
      <c r="X26" s="6">
        <f>(Residenti!X26+Fluttuanti!X26/365+Fluttuanti!AW26/365)*'%serviti'!X26</f>
        <v>4.3802323775254779</v>
      </c>
      <c r="Y26" s="6">
        <f>(Residenti!Y26+Fluttuanti!Y26/365+Fluttuanti!AX26/365)*'%serviti'!Y26</f>
        <v>4.4028929167875406</v>
      </c>
      <c r="Z26" s="8">
        <f>(Residenti!Z26+Fluttuanti!Z26/365+Fluttuanti!AY26/365)*'%serviti'!Z26</f>
        <v>4.4536279005667883</v>
      </c>
      <c r="AA26" s="8">
        <f>(Residenti!AA26+Fluttuanti!AA26/365+Fluttuanti!AZ26/365)*'%serviti'!AA26</f>
        <v>4.5267551424513419</v>
      </c>
      <c r="AB26" s="8">
        <f>(Residenti!AB26+Fluttuanti!AB26/365+Fluttuanti!BA26/365)*'%serviti'!AB26</f>
        <v>4.6086885376883275</v>
      </c>
      <c r="AC26" s="8">
        <f>(Residenti!AC26+Fluttuanti!AC26/365+Fluttuanti!BB26/365)*'%serviti'!AC26</f>
        <v>4.6913536648017704</v>
      </c>
    </row>
    <row r="27" spans="1:29" x14ac:dyDescent="0.2">
      <c r="A27" s="2" t="s">
        <v>4</v>
      </c>
      <c r="B27" s="2" t="str">
        <f t="shared" si="1"/>
        <v>33</v>
      </c>
      <c r="C27" s="2">
        <v>33025</v>
      </c>
      <c r="D27" s="2" t="s">
        <v>29</v>
      </c>
      <c r="E27" s="6">
        <f>(Residenti!E27+Fluttuanti!E27/365+Fluttuanti!AD27/365)*'%serviti'!E27</f>
        <v>2.5135562065746035</v>
      </c>
      <c r="F27" s="6">
        <f>(Residenti!F27+Fluttuanti!F27/365+Fluttuanti!AE27/365)*'%serviti'!F27</f>
        <v>2.4959179318048581</v>
      </c>
      <c r="G27" s="6">
        <f>(Residenti!G27+Fluttuanti!G27/365+Fluttuanti!AF27/365)*'%serviti'!G27</f>
        <v>2.4731473510378508</v>
      </c>
      <c r="H27" s="6">
        <f>(Residenti!H27+Fluttuanti!H27/365+Fluttuanti!AG27/365)*'%serviti'!H27</f>
        <v>2.4706311770478524</v>
      </c>
      <c r="I27" s="6">
        <f>(Residenti!I27+Fluttuanti!I27/365+Fluttuanti!AH27/365)*'%serviti'!I27</f>
        <v>2.371696275084608</v>
      </c>
      <c r="J27" s="6">
        <f>(Residenti!J27+Fluttuanti!J27/365+Fluttuanti!AI27/365)*'%serviti'!J27</f>
        <v>2.3821177774045843</v>
      </c>
      <c r="K27" s="6">
        <f>(Residenti!K27+Fluttuanti!K27/365+Fluttuanti!AJ27/365)*'%serviti'!K27</f>
        <v>2.38617831215719</v>
      </c>
      <c r="L27" s="6">
        <f>(Residenti!L27+Fluttuanti!L27/365+Fluttuanti!AK27/365)*'%serviti'!L27</f>
        <v>2.3926494448970321</v>
      </c>
      <c r="M27" s="6">
        <f>(Residenti!M27+Fluttuanti!M27/365+Fluttuanti!AL27/365)*'%serviti'!M27</f>
        <v>2.3681108174300136</v>
      </c>
      <c r="N27" s="6">
        <f>(Residenti!N27+Fluttuanti!N27/365+Fluttuanti!AM27/365)*'%serviti'!N27</f>
        <v>2.3972139947182796</v>
      </c>
      <c r="O27" s="6">
        <f>(Residenti!O27+Fluttuanti!O27/365+Fluttuanti!AN27/365)*'%serviti'!O27</f>
        <v>2.4009025115471561</v>
      </c>
      <c r="P27" s="6">
        <f>(Residenti!P27+Fluttuanti!P27/365+Fluttuanti!AO27/365)*'%serviti'!P27</f>
        <v>2.4615518184310079</v>
      </c>
      <c r="Q27" s="6">
        <f>(Residenti!Q27+Fluttuanti!Q27/365+Fluttuanti!AP27/365)*'%serviti'!Q27</f>
        <v>2.4327776046814811</v>
      </c>
      <c r="R27" s="6">
        <f>(Residenti!R27+Fluttuanti!R27/365+Fluttuanti!AQ27/365)*'%serviti'!R27</f>
        <v>2.4341878346505559</v>
      </c>
      <c r="S27" s="6">
        <f>(Residenti!S27+Fluttuanti!S27/365+Fluttuanti!AR27/365)*'%serviti'!S27</f>
        <v>2.35462321669623</v>
      </c>
      <c r="T27" s="6">
        <f>(Residenti!T27+Fluttuanti!T27/365+Fluttuanti!AS27/365)*'%serviti'!T27</f>
        <v>2.3296222290208277</v>
      </c>
      <c r="U27" s="6">
        <f>(Residenti!U27+Fluttuanti!U27/365+Fluttuanti!AT27/365)*'%serviti'!U27</f>
        <v>2.2849130651857337</v>
      </c>
      <c r="V27" s="6">
        <f>(Residenti!V27+Fluttuanti!V27/365+Fluttuanti!AU27/365)*'%serviti'!V27</f>
        <v>2.2758696522803179</v>
      </c>
      <c r="W27" s="6">
        <f>(Residenti!W27+Fluttuanti!W27/365+Fluttuanti!AV27/365)*'%serviti'!W27</f>
        <v>2.2770682346490845</v>
      </c>
      <c r="X27" s="6">
        <f>(Residenti!X27+Fluttuanti!X27/365+Fluttuanti!AW27/365)*'%serviti'!X27</f>
        <v>2.258514219201444</v>
      </c>
      <c r="Y27" s="6">
        <f>(Residenti!Y27+Fluttuanti!Y27/365+Fluttuanti!AX27/365)*'%serviti'!Y27</f>
        <v>2.2512164611925343</v>
      </c>
      <c r="Z27" s="8">
        <f>(Residenti!Z27+Fluttuanti!Z27/365+Fluttuanti!AY27/365)*'%serviti'!Z27</f>
        <v>2.1712046728502132</v>
      </c>
      <c r="AA27" s="8">
        <f>(Residenti!AA27+Fluttuanti!AA27/365+Fluttuanti!AZ27/365)*'%serviti'!AA27</f>
        <v>2.0870587882591014</v>
      </c>
      <c r="AB27" s="8">
        <f>(Residenti!AB27+Fluttuanti!AB27/365+Fluttuanti!BA27/365)*'%serviti'!AB27</f>
        <v>2.0114856322605621</v>
      </c>
      <c r="AC27" s="8">
        <f>(Residenti!AC27+Fluttuanti!AC27/365+Fluttuanti!BB27/365)*'%serviti'!AC27</f>
        <v>1.9353843529488552</v>
      </c>
    </row>
    <row r="28" spans="1:29" x14ac:dyDescent="0.2">
      <c r="A28" s="2" t="s">
        <v>4</v>
      </c>
      <c r="B28" s="2" t="str">
        <f t="shared" si="1"/>
        <v>33</v>
      </c>
      <c r="C28" s="2">
        <v>33026</v>
      </c>
      <c r="D28" s="2" t="s">
        <v>30</v>
      </c>
      <c r="E28" s="6">
        <f>(Residenti!E28+Fluttuanti!E28/365+Fluttuanti!AD28/365)*'%serviti'!E28</f>
        <v>4.2218301382173644</v>
      </c>
      <c r="F28" s="6">
        <f>(Residenti!F28+Fluttuanti!F28/365+Fluttuanti!AE28/365)*'%serviti'!F28</f>
        <v>4.2140997206716388</v>
      </c>
      <c r="G28" s="6">
        <f>(Residenti!G28+Fluttuanti!G28/365+Fluttuanti!AF28/365)*'%serviti'!G28</f>
        <v>4.2262390451760421</v>
      </c>
      <c r="H28" s="6">
        <f>(Residenti!H28+Fluttuanti!H28/365+Fluttuanti!AG28/365)*'%serviti'!H28</f>
        <v>4.1891746509309504</v>
      </c>
      <c r="I28" s="6">
        <f>(Residenti!I28+Fluttuanti!I28/365+Fluttuanti!AH28/365)*'%serviti'!I28</f>
        <v>4.17505232315873</v>
      </c>
      <c r="J28" s="6">
        <f>(Residenti!J28+Fluttuanti!J28/365+Fluttuanti!AI28/365)*'%serviti'!J28</f>
        <v>4.1992116709832761</v>
      </c>
      <c r="K28" s="6">
        <f>(Residenti!K28+Fluttuanti!K28/365+Fluttuanti!AJ28/365)*'%serviti'!K28</f>
        <v>4.2299080987321656</v>
      </c>
      <c r="L28" s="6">
        <f>(Residenti!L28+Fluttuanti!L28/365+Fluttuanti!AK28/365)*'%serviti'!L28</f>
        <v>4.2221748264132444</v>
      </c>
      <c r="M28" s="6">
        <f>(Residenti!M28+Fluttuanti!M28/365+Fluttuanti!AL28/365)*'%serviti'!M28</f>
        <v>4.2512489664841695</v>
      </c>
      <c r="N28" s="6">
        <f>(Residenti!N28+Fluttuanti!N28/365+Fluttuanti!AM28/365)*'%serviti'!N28</f>
        <v>4.2725769667254365</v>
      </c>
      <c r="O28" s="6">
        <f>(Residenti!O28+Fluttuanti!O28/365+Fluttuanti!AN28/365)*'%serviti'!O28</f>
        <v>4.2633253104234292</v>
      </c>
      <c r="P28" s="6">
        <f>(Residenti!P28+Fluttuanti!P28/365+Fluttuanti!AO28/365)*'%serviti'!P28</f>
        <v>4.246269448070267</v>
      </c>
      <c r="Q28" s="6">
        <f>(Residenti!Q28+Fluttuanti!Q28/365+Fluttuanti!AP28/365)*'%serviti'!Q28</f>
        <v>4.2277288138621056</v>
      </c>
      <c r="R28" s="6">
        <f>(Residenti!R28+Fluttuanti!R28/365+Fluttuanti!AQ28/365)*'%serviti'!R28</f>
        <v>4.1698530207438393</v>
      </c>
      <c r="S28" s="6">
        <f>(Residenti!S28+Fluttuanti!S28/365+Fluttuanti!AR28/365)*'%serviti'!S28</f>
        <v>4.1109938486528224</v>
      </c>
      <c r="T28" s="6">
        <f>(Residenti!T28+Fluttuanti!T28/365+Fluttuanti!AS28/365)*'%serviti'!T28</f>
        <v>4.1386720261640342</v>
      </c>
      <c r="U28" s="6">
        <f>(Residenti!U28+Fluttuanti!U28/365+Fluttuanti!AT28/365)*'%serviti'!U28</f>
        <v>4.0787136249747054</v>
      </c>
      <c r="V28" s="6">
        <f>(Residenti!V28+Fluttuanti!V28/365+Fluttuanti!AU28/365)*'%serviti'!V28</f>
        <v>4.0134570967797458</v>
      </c>
      <c r="W28" s="6">
        <f>(Residenti!W28+Fluttuanti!W28/365+Fluttuanti!AV28/365)*'%serviti'!W28</f>
        <v>3.951433595344521</v>
      </c>
      <c r="X28" s="6">
        <f>(Residenti!X28+Fluttuanti!X28/365+Fluttuanti!AW28/365)*'%serviti'!X28</f>
        <v>3.8968379728897866</v>
      </c>
      <c r="Y28" s="6">
        <f>(Residenti!Y28+Fluttuanti!Y28/365+Fluttuanti!AX28/365)*'%serviti'!Y28</f>
        <v>3.8596534988941942</v>
      </c>
      <c r="Z28" s="8">
        <f>(Residenti!Z28+Fluttuanti!Z28/365+Fluttuanti!AY28/365)*'%serviti'!Z28</f>
        <v>3.690885666334049</v>
      </c>
      <c r="AA28" s="8">
        <f>(Residenti!AA28+Fluttuanti!AA28/365+Fluttuanti!AZ28/365)*'%serviti'!AA28</f>
        <v>3.5211096139967903</v>
      </c>
      <c r="AB28" s="8">
        <f>(Residenti!AB28+Fluttuanti!AB28/365+Fluttuanti!BA28/365)*'%serviti'!AB28</f>
        <v>3.3507613043805948</v>
      </c>
      <c r="AC28" s="8">
        <f>(Residenti!AC28+Fluttuanti!AC28/365+Fluttuanti!BB28/365)*'%serviti'!AC28</f>
        <v>3.1804129947643993</v>
      </c>
    </row>
    <row r="29" spans="1:29" x14ac:dyDescent="0.2">
      <c r="A29" s="2" t="s">
        <v>4</v>
      </c>
      <c r="B29" s="2" t="str">
        <f t="shared" si="1"/>
        <v>33</v>
      </c>
      <c r="C29" s="2">
        <v>33027</v>
      </c>
      <c r="D29" s="2" t="s">
        <v>31</v>
      </c>
      <c r="E29" s="6">
        <f>(Residenti!E29+Fluttuanti!E29/365+Fluttuanti!AD29/365)*'%serviti'!E29</f>
        <v>5.0334819352976323</v>
      </c>
      <c r="F29" s="6">
        <f>(Residenti!F29+Fluttuanti!F29/365+Fluttuanti!AE29/365)*'%serviti'!F29</f>
        <v>5.0497674667340542</v>
      </c>
      <c r="G29" s="6">
        <f>(Residenti!G29+Fluttuanti!G29/365+Fluttuanti!AF29/365)*'%serviti'!G29</f>
        <v>5.0426900643867842</v>
      </c>
      <c r="H29" s="6">
        <f>(Residenti!H29+Fluttuanti!H29/365+Fluttuanti!AG29/365)*'%serviti'!H29</f>
        <v>5.0278206525082032</v>
      </c>
      <c r="I29" s="6">
        <f>(Residenti!I29+Fluttuanti!I29/365+Fluttuanti!AH29/365)*'%serviti'!I29</f>
        <v>5.050257151540368</v>
      </c>
      <c r="J29" s="6">
        <f>(Residenti!J29+Fluttuanti!J29/365+Fluttuanti!AI29/365)*'%serviti'!J29</f>
        <v>5.1003164350345225</v>
      </c>
      <c r="K29" s="6">
        <f>(Residenti!K29+Fluttuanti!K29/365+Fluttuanti!AJ29/365)*'%serviti'!K29</f>
        <v>5.0976002159554819</v>
      </c>
      <c r="L29" s="6">
        <f>(Residenti!L29+Fluttuanti!L29/365+Fluttuanti!AK29/365)*'%serviti'!L29</f>
        <v>5.1678065840487708</v>
      </c>
      <c r="M29" s="6">
        <f>(Residenti!M29+Fluttuanti!M29/365+Fluttuanti!AL29/365)*'%serviti'!M29</f>
        <v>5.2287569286472921</v>
      </c>
      <c r="N29" s="6">
        <f>(Residenti!N29+Fluttuanti!N29/365+Fluttuanti!AM29/365)*'%serviti'!N29</f>
        <v>5.3345606247590931</v>
      </c>
      <c r="O29" s="6">
        <f>(Residenti!O29+Fluttuanti!O29/365+Fluttuanti!AN29/365)*'%serviti'!O29</f>
        <v>5.2782103370299822</v>
      </c>
      <c r="P29" s="6">
        <f>(Residenti!P29+Fluttuanti!P29/365+Fluttuanti!AO29/365)*'%serviti'!P29</f>
        <v>5.300977508804964</v>
      </c>
      <c r="Q29" s="6">
        <f>(Residenti!Q29+Fluttuanti!Q29/365+Fluttuanti!AP29/365)*'%serviti'!Q29</f>
        <v>5.2878866147352364</v>
      </c>
      <c r="R29" s="6">
        <f>(Residenti!R29+Fluttuanti!R29/365+Fluttuanti!AQ29/365)*'%serviti'!R29</f>
        <v>5.3018729360037762</v>
      </c>
      <c r="S29" s="6">
        <f>(Residenti!S29+Fluttuanti!S29/365+Fluttuanti!AR29/365)*'%serviti'!S29</f>
        <v>5.2508645354198844</v>
      </c>
      <c r="T29" s="6">
        <f>(Residenti!T29+Fluttuanti!T29/365+Fluttuanti!AS29/365)*'%serviti'!T29</f>
        <v>5.187065976855501</v>
      </c>
      <c r="U29" s="6">
        <f>(Residenti!U29+Fluttuanti!U29/365+Fluttuanti!AT29/365)*'%serviti'!U29</f>
        <v>5.192188648854235</v>
      </c>
      <c r="V29" s="6">
        <f>(Residenti!V29+Fluttuanti!V29/365+Fluttuanti!AU29/365)*'%serviti'!V29</f>
        <v>5.1748455943221741</v>
      </c>
      <c r="W29" s="6">
        <f>(Residenti!W29+Fluttuanti!W29/365+Fluttuanti!AV29/365)*'%serviti'!W29</f>
        <v>5.1807552712448874</v>
      </c>
      <c r="X29" s="6">
        <f>(Residenti!X29+Fluttuanti!X29/365+Fluttuanti!AW29/365)*'%serviti'!X29</f>
        <v>5.1351995292351793</v>
      </c>
      <c r="Y29" s="6">
        <f>(Residenti!Y29+Fluttuanti!Y29/365+Fluttuanti!AX29/365)*'%serviti'!Y29</f>
        <v>5.0996422497628426</v>
      </c>
      <c r="Z29" s="8">
        <f>(Residenti!Z29+Fluttuanti!Z29/365+Fluttuanti!AY29/365)*'%serviti'!Z29</f>
        <v>4.9979362339789857</v>
      </c>
      <c r="AA29" s="8">
        <f>(Residenti!AA29+Fluttuanti!AA29/365+Fluttuanti!AZ29/365)*'%serviti'!AA29</f>
        <v>4.9535300225199013</v>
      </c>
      <c r="AB29" s="8">
        <f>(Residenti!AB29+Fluttuanti!AB29/365+Fluttuanti!BA29/365)*'%serviti'!AB29</f>
        <v>4.8614956732166945</v>
      </c>
      <c r="AC29" s="8">
        <f>(Residenti!AC29+Fluttuanti!AC29/365+Fluttuanti!BB29/365)*'%serviti'!AC29</f>
        <v>4.7686162911174979</v>
      </c>
    </row>
    <row r="30" spans="1:29" x14ac:dyDescent="0.2">
      <c r="A30" s="2" t="s">
        <v>4</v>
      </c>
      <c r="B30" s="2" t="str">
        <f t="shared" si="1"/>
        <v>33</v>
      </c>
      <c r="C30" s="2">
        <v>33028</v>
      </c>
      <c r="D30" s="2" t="s">
        <v>32</v>
      </c>
      <c r="E30" s="6">
        <f>(Residenti!E30+Fluttuanti!E30/365+Fluttuanti!AD30/365)*'%serviti'!E30</f>
        <v>0.82441105836280137</v>
      </c>
      <c r="F30" s="6">
        <f>(Residenti!F30+Fluttuanti!F30/365+Fluttuanti!AE30/365)*'%serviti'!F30</f>
        <v>0.8065047056804141</v>
      </c>
      <c r="G30" s="6">
        <f>(Residenti!G30+Fluttuanti!G30/365+Fluttuanti!AF30/365)*'%serviti'!G30</f>
        <v>0.78058074953657441</v>
      </c>
      <c r="H30" s="6">
        <f>(Residenti!H30+Fluttuanti!H30/365+Fluttuanti!AG30/365)*'%serviti'!H30</f>
        <v>0.76020619056129801</v>
      </c>
      <c r="I30" s="6">
        <f>(Residenti!I30+Fluttuanti!I30/365+Fluttuanti!AH30/365)*'%serviti'!I30</f>
        <v>0.74985321498800261</v>
      </c>
      <c r="J30" s="6">
        <f>(Residenti!J30+Fluttuanti!J30/365+Fluttuanti!AI30/365)*'%serviti'!J30</f>
        <v>0.75551432591119161</v>
      </c>
      <c r="K30" s="6">
        <f>(Residenti!K30+Fluttuanti!K30/365+Fluttuanti!AJ30/365)*'%serviti'!K30</f>
        <v>0.73003851281655474</v>
      </c>
      <c r="L30" s="6">
        <f>(Residenti!L30+Fluttuanti!L30/365+Fluttuanti!AK30/365)*'%serviti'!L30</f>
        <v>0.71485214615866821</v>
      </c>
      <c r="M30" s="6">
        <f>(Residenti!M30+Fluttuanti!M30/365+Fluttuanti!AL30/365)*'%serviti'!M30</f>
        <v>0.70835997774974757</v>
      </c>
      <c r="N30" s="6">
        <f>(Residenti!N30+Fluttuanti!N30/365+Fluttuanti!AM30/365)*'%serviti'!N30</f>
        <v>0.70790194750493152</v>
      </c>
      <c r="O30" s="6">
        <f>(Residenti!O30+Fluttuanti!O30/365+Fluttuanti!AN30/365)*'%serviti'!O30</f>
        <v>0.68716305696449254</v>
      </c>
      <c r="P30" s="6">
        <f>(Residenti!P30+Fluttuanti!P30/365+Fluttuanti!AO30/365)*'%serviti'!P30</f>
        <v>0.67329268340466597</v>
      </c>
      <c r="Q30" s="6">
        <f>(Residenti!Q30+Fluttuanti!Q30/365+Fluttuanti!AP30/365)*'%serviti'!Q30</f>
        <v>0.6559634520457186</v>
      </c>
      <c r="R30" s="6">
        <f>(Residenti!R30+Fluttuanti!R30/365+Fluttuanti!AQ30/365)*'%serviti'!R30</f>
        <v>0.65427091667018789</v>
      </c>
      <c r="S30" s="6">
        <f>(Residenti!S30+Fluttuanti!S30/365+Fluttuanti!AR30/365)*'%serviti'!S30</f>
        <v>0.64404313602882601</v>
      </c>
      <c r="T30" s="6">
        <f>(Residenti!T30+Fluttuanti!T30/365+Fluttuanti!AS30/365)*'%serviti'!T30</f>
        <v>0.62949011012163492</v>
      </c>
      <c r="U30" s="6">
        <f>(Residenti!U30+Fluttuanti!U30/365+Fluttuanti!AT30/365)*'%serviti'!U30</f>
        <v>0.61716914705058534</v>
      </c>
      <c r="V30" s="6">
        <f>(Residenti!V30+Fluttuanti!V30/365+Fluttuanti!AU30/365)*'%serviti'!V30</f>
        <v>0.61105102151851476</v>
      </c>
      <c r="W30" s="6">
        <f>(Residenti!W30+Fluttuanti!W30/365+Fluttuanti!AV30/365)*'%serviti'!W30</f>
        <v>0.59749803515669497</v>
      </c>
      <c r="X30" s="6">
        <f>(Residenti!X30+Fluttuanti!X30/365+Fluttuanti!AW30/365)*'%serviti'!X30</f>
        <v>0.58687615041109842</v>
      </c>
      <c r="Y30" s="6">
        <f>(Residenti!Y30+Fluttuanti!Y30/365+Fluttuanti!AX30/365)*'%serviti'!Y30</f>
        <v>0.58513851017427299</v>
      </c>
      <c r="Z30" s="8">
        <f>(Residenti!Z30+Fluttuanti!Z30/365+Fluttuanti!AY30/365)*'%serviti'!Z30</f>
        <v>0.53580327165875308</v>
      </c>
      <c r="AA30" s="8">
        <f>(Residenti!AA30+Fluttuanti!AA30/365+Fluttuanti!AZ30/365)*'%serviti'!AA30</f>
        <v>0.4835403080641934</v>
      </c>
      <c r="AB30" s="8">
        <f>(Residenti!AB30+Fluttuanti!AB30/365+Fluttuanti!BA30/365)*'%serviti'!AB30</f>
        <v>0.4367515814482269</v>
      </c>
      <c r="AC30" s="8">
        <f>(Residenti!AC30+Fluttuanti!AC30/365+Fluttuanti!BB30/365)*'%serviti'!AC30</f>
        <v>0.38878207394859499</v>
      </c>
    </row>
    <row r="31" spans="1:29" x14ac:dyDescent="0.2">
      <c r="A31" s="2"/>
      <c r="B31" s="2"/>
      <c r="C31" s="2">
        <v>33029</v>
      </c>
      <c r="D31" s="3" t="s">
        <v>33</v>
      </c>
      <c r="E31" s="6">
        <f>(Residenti!E31+Fluttuanti!E31/365+Fluttuanti!AD31/365)*'%serviti'!E31</f>
        <v>2.2684686506592713</v>
      </c>
      <c r="F31" s="6">
        <f>(Residenti!F31+Fluttuanti!F31/365+Fluttuanti!AE31/365)*'%serviti'!F31</f>
        <v>2.3006430597826539</v>
      </c>
      <c r="G31" s="6">
        <f>(Residenti!G31+Fluttuanti!G31/365+Fluttuanti!AF31/365)*'%serviti'!G31</f>
        <v>2.2569836994154571</v>
      </c>
      <c r="H31" s="6">
        <f>(Residenti!H31+Fluttuanti!H31/365+Fluttuanti!AG31/365)*'%serviti'!H31</f>
        <v>2.2406580244374075</v>
      </c>
      <c r="I31" s="6">
        <f>(Residenti!I31+Fluttuanti!I31/365+Fluttuanti!AH31/365)*'%serviti'!I31</f>
        <v>2.2479774822073906</v>
      </c>
      <c r="J31" s="6">
        <f>(Residenti!J31+Fluttuanti!J31/365+Fluttuanti!AI31/365)*'%serviti'!J31</f>
        <v>2.2374576415405798</v>
      </c>
      <c r="K31" s="6">
        <f>(Residenti!K31+Fluttuanti!K31/365+Fluttuanti!AJ31/365)*'%serviti'!K31</f>
        <v>2.2297833520884427</v>
      </c>
      <c r="L31" s="6">
        <f>(Residenti!L31+Fluttuanti!L31/365+Fluttuanti!AK31/365)*'%serviti'!L31</f>
        <v>2.2061963186189009</v>
      </c>
      <c r="M31" s="6">
        <f>(Residenti!M31+Fluttuanti!M31/365+Fluttuanti!AL31/365)*'%serviti'!M31</f>
        <v>2.2204561239795177</v>
      </c>
      <c r="N31" s="6">
        <f>(Residenti!N31+Fluttuanti!N31/365+Fluttuanti!AM31/365)*'%serviti'!N31</f>
        <v>2.1968627646801711</v>
      </c>
      <c r="O31" s="6">
        <f>(Residenti!O31+Fluttuanti!O31/365+Fluttuanti!AN31/365)*'%serviti'!O31</f>
        <v>2.194338981441371</v>
      </c>
      <c r="P31" s="6">
        <f>(Residenti!P31+Fluttuanti!P31/365+Fluttuanti!AO31/365)*'%serviti'!P31</f>
        <v>2.1500838474745292</v>
      </c>
      <c r="Q31" s="6">
        <f>(Residenti!Q31+Fluttuanti!Q31/365+Fluttuanti!AP31/365)*'%serviti'!Q31</f>
        <v>2.1269778119001237</v>
      </c>
      <c r="R31" s="6">
        <f>(Residenti!R31+Fluttuanti!R31/365+Fluttuanti!AQ31/365)*'%serviti'!R31</f>
        <v>2.1467979219578539</v>
      </c>
      <c r="S31" s="6">
        <f>(Residenti!S31+Fluttuanti!S31/365+Fluttuanti!AR31/365)*'%serviti'!S31</f>
        <v>2.1180717018224118</v>
      </c>
      <c r="T31" s="6">
        <f>(Residenti!T31+Fluttuanti!T31/365+Fluttuanti!AS31/365)*'%serviti'!T31</f>
        <v>2.1385541102067847</v>
      </c>
      <c r="U31" s="6">
        <f>(Residenti!U31+Fluttuanti!U31/365+Fluttuanti!AT31/365)*'%serviti'!U31</f>
        <v>2.1113337577548212</v>
      </c>
      <c r="V31" s="6">
        <f>(Residenti!V31+Fluttuanti!V31/365+Fluttuanti!AU31/365)*'%serviti'!V31</f>
        <v>2.1381693988742771</v>
      </c>
      <c r="W31" s="6">
        <f>(Residenti!W31+Fluttuanti!W31/365+Fluttuanti!AV31/365)*'%serviti'!W31</f>
        <v>2.0859789964968134</v>
      </c>
      <c r="X31" s="6">
        <f>(Residenti!X31+Fluttuanti!X31/365+Fluttuanti!AW31/365)*'%serviti'!X31</f>
        <v>2.0734972632955668</v>
      </c>
      <c r="Y31" s="6">
        <f>(Residenti!Y31+Fluttuanti!Y31/365+Fluttuanti!AX31/365)*'%serviti'!Y31</f>
        <v>2.0628638712123464</v>
      </c>
      <c r="Z31" s="8">
        <f>(Residenti!Z31+Fluttuanti!Z31/365+Fluttuanti!AY31/365)*'%serviti'!Z31</f>
        <v>1.9627076899989133</v>
      </c>
      <c r="AA31" s="8">
        <f>(Residenti!AA31+Fluttuanti!AA31/365+Fluttuanti!AZ31/365)*'%serviti'!AA31</f>
        <v>1.8927971083221218</v>
      </c>
      <c r="AB31" s="8">
        <f>(Residenti!AB31+Fluttuanti!AB31/365+Fluttuanti!BA31/365)*'%serviti'!AB31</f>
        <v>1.8052775148759859</v>
      </c>
      <c r="AC31" s="8">
        <f>(Residenti!AC31+Fluttuanti!AC31/365+Fluttuanti!BB31/365)*'%serviti'!AC31</f>
        <v>1.714874492403438</v>
      </c>
    </row>
    <row r="32" spans="1:29" x14ac:dyDescent="0.2">
      <c r="A32" s="2" t="s">
        <v>4</v>
      </c>
      <c r="B32" s="2" t="str">
        <f>LEFT(C32,2)</f>
        <v>33</v>
      </c>
      <c r="C32" s="2">
        <v>33030</v>
      </c>
      <c r="D32" s="2" t="s">
        <v>34</v>
      </c>
      <c r="E32" s="6">
        <f>(Residenti!E32+Fluttuanti!E32/365+Fluttuanti!AD32/365)*'%serviti'!E32</f>
        <v>0.3466284865687051</v>
      </c>
      <c r="F32" s="6">
        <f>(Residenti!F32+Fluttuanti!F32/365+Fluttuanti!AE32/365)*'%serviti'!F32</f>
        <v>0.34600514429285167</v>
      </c>
      <c r="G32" s="6">
        <f>(Residenti!G32+Fluttuanti!G32/365+Fluttuanti!AF32/365)*'%serviti'!G32</f>
        <v>0.33539110822734247</v>
      </c>
      <c r="H32" s="6">
        <f>(Residenti!H32+Fluttuanti!H32/365+Fluttuanti!AG32/365)*'%serviti'!H32</f>
        <v>0.33473060782857805</v>
      </c>
      <c r="I32" s="6">
        <f>(Residenti!I32+Fluttuanti!I32/365+Fluttuanti!AH32/365)*'%serviti'!I32</f>
        <v>0.32607405492357883</v>
      </c>
      <c r="J32" s="6">
        <f>(Residenti!J32+Fluttuanti!J32/365+Fluttuanti!AI32/365)*'%serviti'!J32</f>
        <v>0.32307028910536145</v>
      </c>
      <c r="K32" s="6">
        <f>(Residenti!K32+Fluttuanti!K32/365+Fluttuanti!AJ32/365)*'%serviti'!K32</f>
        <v>0.324729869686809</v>
      </c>
      <c r="L32" s="6">
        <f>(Residenti!L32+Fluttuanti!L32/365+Fluttuanti!AK32/365)*'%serviti'!L32</f>
        <v>0.31236423117393131</v>
      </c>
      <c r="M32" s="6">
        <f>(Residenti!M32+Fluttuanti!M32/365+Fluttuanti!AL32/365)*'%serviti'!M32</f>
        <v>0.30545601674546247</v>
      </c>
      <c r="N32" s="6">
        <f>(Residenti!N32+Fluttuanti!N32/365+Fluttuanti!AM32/365)*'%serviti'!N32</f>
        <v>0.31095201756853907</v>
      </c>
      <c r="O32" s="6">
        <f>(Residenti!O32+Fluttuanti!O32/365+Fluttuanti!AN32/365)*'%serviti'!O32</f>
        <v>0.30433517309790231</v>
      </c>
      <c r="P32" s="6">
        <f>(Residenti!P32+Fluttuanti!P32/365+Fluttuanti!AO32/365)*'%serviti'!P32</f>
        <v>0.30475602246907152</v>
      </c>
      <c r="Q32" s="6">
        <f>(Residenti!Q32+Fluttuanti!Q32/365+Fluttuanti!AP32/365)*'%serviti'!Q32</f>
        <v>0.29531953850839826</v>
      </c>
      <c r="R32" s="6">
        <f>(Residenti!R32+Fluttuanti!R32/365+Fluttuanti!AQ32/365)*'%serviti'!R32</f>
        <v>0.29073079006261487</v>
      </c>
      <c r="S32" s="6">
        <f>(Residenti!S32+Fluttuanti!S32/365+Fluttuanti!AR32/365)*'%serviti'!S32</f>
        <v>0.2879816606998829</v>
      </c>
      <c r="T32" s="6">
        <f>(Residenti!T32+Fluttuanti!T32/365+Fluttuanti!AS32/365)*'%serviti'!T32</f>
        <v>0.28594715042020391</v>
      </c>
      <c r="U32" s="6">
        <f>(Residenti!U32+Fluttuanti!U32/365+Fluttuanti!AT32/365)*'%serviti'!U32</f>
        <v>0.27714651163130644</v>
      </c>
      <c r="V32" s="6">
        <f>(Residenti!V32+Fluttuanti!V32/365+Fluttuanti!AU32/365)*'%serviti'!V32</f>
        <v>0.27810818985367902</v>
      </c>
      <c r="W32" s="6">
        <f>(Residenti!W32+Fluttuanti!W32/365+Fluttuanti!AV32/365)*'%serviti'!W32</f>
        <v>0.26447364421574937</v>
      </c>
      <c r="X32" s="6">
        <f>(Residenti!X32+Fluttuanti!X32/365+Fluttuanti!AW32/365)*'%serviti'!X32</f>
        <v>0.26262577567276679</v>
      </c>
      <c r="Y32" s="6">
        <f>(Residenti!Y32+Fluttuanti!Y32/365+Fluttuanti!AX32/365)*'%serviti'!Y32</f>
        <v>0.25900701050018909</v>
      </c>
      <c r="Z32" s="8">
        <f>(Residenti!Z32+Fluttuanti!Z32/365+Fluttuanti!AY32/365)*'%serviti'!Z32</f>
        <v>0.2434774412219354</v>
      </c>
      <c r="AA32" s="8">
        <f>(Residenti!AA32+Fluttuanti!AA32/365+Fluttuanti!AZ32/365)*'%serviti'!AA32</f>
        <v>0.24827526485623927</v>
      </c>
      <c r="AB32" s="8">
        <f>(Residenti!AB32+Fluttuanti!AB32/365+Fluttuanti!BA32/365)*'%serviti'!AB32</f>
        <v>0.24468415704763463</v>
      </c>
      <c r="AC32" s="8">
        <f>(Residenti!AC32+Fluttuanti!AC32/365+Fluttuanti!BB32/365)*'%serviti'!AC32</f>
        <v>0.23658803936474754</v>
      </c>
    </row>
    <row r="33" spans="1:29" x14ac:dyDescent="0.2">
      <c r="A33" s="2"/>
      <c r="B33" s="2"/>
      <c r="C33" s="2">
        <v>33031</v>
      </c>
      <c r="D33" s="3" t="s">
        <v>35</v>
      </c>
      <c r="E33" s="6">
        <f>(Residenti!E33+Fluttuanti!E33/365+Fluttuanti!AD33/365)*'%serviti'!E33</f>
        <v>0.88767473502313865</v>
      </c>
      <c r="F33" s="6">
        <f>(Residenti!F33+Fluttuanti!F33/365+Fluttuanti!AE33/365)*'%serviti'!F33</f>
        <v>0.88408404880436586</v>
      </c>
      <c r="G33" s="6">
        <f>(Residenti!G33+Fluttuanti!G33/365+Fluttuanti!AF33/365)*'%serviti'!G33</f>
        <v>0.86167901095943134</v>
      </c>
      <c r="H33" s="6">
        <f>(Residenti!H33+Fluttuanti!H33/365+Fluttuanti!AG33/365)*'%serviti'!H33</f>
        <v>0.84715368314665529</v>
      </c>
      <c r="I33" s="6">
        <f>(Residenti!I33+Fluttuanti!I33/365+Fluttuanti!AH33/365)*'%serviti'!I33</f>
        <v>0.83913788394149691</v>
      </c>
      <c r="J33" s="6">
        <f>(Residenti!J33+Fluttuanti!J33/365+Fluttuanti!AI33/365)*'%serviti'!J33</f>
        <v>0.83345487096301352</v>
      </c>
      <c r="K33" s="6">
        <f>(Residenti!K33+Fluttuanti!K33/365+Fluttuanti!AJ33/365)*'%serviti'!K33</f>
        <v>0.80897671088436673</v>
      </c>
      <c r="L33" s="6">
        <f>(Residenti!L33+Fluttuanti!L33/365+Fluttuanti!AK33/365)*'%serviti'!L33</f>
        <v>0.79777914440874143</v>
      </c>
      <c r="M33" s="6">
        <f>(Residenti!M33+Fluttuanti!M33/365+Fluttuanti!AL33/365)*'%serviti'!M33</f>
        <v>0.78867165225243829</v>
      </c>
      <c r="N33" s="6">
        <f>(Residenti!N33+Fluttuanti!N33/365+Fluttuanti!AM33/365)*'%serviti'!N33</f>
        <v>0.79422224009402898</v>
      </c>
      <c r="O33" s="6">
        <f>(Residenti!O33+Fluttuanti!O33/365+Fluttuanti!AN33/365)*'%serviti'!O33</f>
        <v>0.7883188280647826</v>
      </c>
      <c r="P33" s="6">
        <f>(Residenti!P33+Fluttuanti!P33/365+Fluttuanti!AO33/365)*'%serviti'!P33</f>
        <v>0.77782282721578877</v>
      </c>
      <c r="Q33" s="6">
        <f>(Residenti!Q33+Fluttuanti!Q33/365+Fluttuanti!AP33/365)*'%serviti'!Q33</f>
        <v>0.78182897114672112</v>
      </c>
      <c r="R33" s="6">
        <f>(Residenti!R33+Fluttuanti!R33/365+Fluttuanti!AQ33/365)*'%serviti'!R33</f>
        <v>0.76329338846838191</v>
      </c>
      <c r="S33" s="6">
        <f>(Residenti!S33+Fluttuanti!S33/365+Fluttuanti!AR33/365)*'%serviti'!S33</f>
        <v>0.75453063735484105</v>
      </c>
      <c r="T33" s="6">
        <f>(Residenti!T33+Fluttuanti!T33/365+Fluttuanti!AS33/365)*'%serviti'!T33</f>
        <v>0.73328821780610143</v>
      </c>
      <c r="U33" s="6">
        <f>(Residenti!U33+Fluttuanti!U33/365+Fluttuanti!AT33/365)*'%serviti'!U33</f>
        <v>0.72601762424894412</v>
      </c>
      <c r="V33" s="6">
        <f>(Residenti!V33+Fluttuanti!V33/365+Fluttuanti!AU33/365)*'%serviti'!V33</f>
        <v>0.71535587986121074</v>
      </c>
      <c r="W33" s="6">
        <f>(Residenti!W33+Fluttuanti!W33/365+Fluttuanti!AV33/365)*'%serviti'!W33</f>
        <v>0.69769952160805115</v>
      </c>
      <c r="X33" s="6">
        <f>(Residenti!X33+Fluttuanti!X33/365+Fluttuanti!AW33/365)*'%serviti'!X33</f>
        <v>0.6908802286566843</v>
      </c>
      <c r="Y33" s="6">
        <f>(Residenti!Y33+Fluttuanti!Y33/365+Fluttuanti!AX33/365)*'%serviti'!Y33</f>
        <v>0.68581642038978596</v>
      </c>
      <c r="Z33" s="8">
        <f>(Residenti!Z33+Fluttuanti!Z33/365+Fluttuanti!AY33/365)*'%serviti'!Z33</f>
        <v>0.63790523624522877</v>
      </c>
      <c r="AA33" s="8">
        <f>(Residenti!AA33+Fluttuanti!AA33/365+Fluttuanti!AZ33/365)*'%serviti'!AA33</f>
        <v>0.59309473436655724</v>
      </c>
      <c r="AB33" s="8">
        <f>(Residenti!AB33+Fluttuanti!AB33/365+Fluttuanti!BA33/365)*'%serviti'!AB33</f>
        <v>0.54948957763438944</v>
      </c>
      <c r="AC33" s="8">
        <f>(Residenti!AC33+Fluttuanti!AC33/365+Fluttuanti!BB33/365)*'%serviti'!AC33</f>
        <v>0.5043779041189137</v>
      </c>
    </row>
    <row r="34" spans="1:29" x14ac:dyDescent="0.2">
      <c r="A34" s="2" t="s">
        <v>4</v>
      </c>
      <c r="B34" s="2" t="str">
        <f t="shared" ref="B34:B71" si="2">LEFT(C34,2)</f>
        <v>33</v>
      </c>
      <c r="C34" s="2">
        <v>33032</v>
      </c>
      <c r="D34" s="2" t="s">
        <v>36</v>
      </c>
      <c r="E34" s="6">
        <f>(Residenti!E34+Fluttuanti!E34/365+Fluttuanti!AD34/365)*'%serviti'!E34</f>
        <v>97.823582623038632</v>
      </c>
      <c r="F34" s="6">
        <f>(Residenti!F34+Fluttuanti!F34/365+Fluttuanti!AE34/365)*'%serviti'!F34</f>
        <v>97.804291574553247</v>
      </c>
      <c r="G34" s="6">
        <f>(Residenti!G34+Fluttuanti!G34/365+Fluttuanti!AF34/365)*'%serviti'!G34</f>
        <v>97.998855998780655</v>
      </c>
      <c r="H34" s="6">
        <f>(Residenti!H34+Fluttuanti!H34/365+Fluttuanti!AG34/365)*'%serviti'!H34</f>
        <v>97.724209443237243</v>
      </c>
      <c r="I34" s="6">
        <f>(Residenti!I34+Fluttuanti!I34/365+Fluttuanti!AH34/365)*'%serviti'!I34</f>
        <v>98.377442238197716</v>
      </c>
      <c r="J34" s="6">
        <f>(Residenti!J34+Fluttuanti!J34/365+Fluttuanti!AI34/365)*'%serviti'!J34</f>
        <v>99.074199789085284</v>
      </c>
      <c r="K34" s="6">
        <f>(Residenti!K34+Fluttuanti!K34/365+Fluttuanti!AJ34/365)*'%serviti'!K34</f>
        <v>99.273259689935671</v>
      </c>
      <c r="L34" s="6">
        <f>(Residenti!L34+Fluttuanti!L34/365+Fluttuanti!AK34/365)*'%serviti'!L34</f>
        <v>99.62111094633778</v>
      </c>
      <c r="M34" s="6">
        <f>(Residenti!M34+Fluttuanti!M34/365+Fluttuanti!AL34/365)*'%serviti'!M34</f>
        <v>100.38345433837206</v>
      </c>
      <c r="N34" s="6">
        <f>(Residenti!N34+Fluttuanti!N34/365+Fluttuanti!AM34/365)*'%serviti'!N34</f>
        <v>101.88262067604965</v>
      </c>
      <c r="O34" s="6">
        <f>(Residenti!O34+Fluttuanti!O34/365+Fluttuanti!AN34/365)*'%serviti'!O34</f>
        <v>102.79331209340948</v>
      </c>
      <c r="P34" s="6">
        <f>(Residenti!P34+Fluttuanti!P34/365+Fluttuanti!AO34/365)*'%serviti'!P34</f>
        <v>103.34730649852835</v>
      </c>
      <c r="Q34" s="6">
        <f>(Residenti!Q34+Fluttuanti!Q34/365+Fluttuanti!AP34/365)*'%serviti'!Q34</f>
        <v>103.88273260419246</v>
      </c>
      <c r="R34" s="6">
        <f>(Residenti!R34+Fluttuanti!R34/365+Fluttuanti!AQ34/365)*'%serviti'!R34</f>
        <v>103.72769621164814</v>
      </c>
      <c r="S34" s="6">
        <f>(Residenti!S34+Fluttuanti!S34/365+Fluttuanti!AR34/365)*'%serviti'!S34</f>
        <v>102.80056238491363</v>
      </c>
      <c r="T34" s="6">
        <f>(Residenti!T34+Fluttuanti!T34/365+Fluttuanti!AS34/365)*'%serviti'!T34</f>
        <v>102.74220712371098</v>
      </c>
      <c r="U34" s="6">
        <f>(Residenti!U34+Fluttuanti!U34/365+Fluttuanti!AT34/365)*'%serviti'!U34</f>
        <v>102.72183499060792</v>
      </c>
      <c r="V34" s="6">
        <f>(Residenti!V34+Fluttuanti!V34/365+Fluttuanti!AU34/365)*'%serviti'!V34</f>
        <v>102.77472858385057</v>
      </c>
      <c r="W34" s="6">
        <f>(Residenti!W34+Fluttuanti!W34/365+Fluttuanti!AV34/365)*'%serviti'!W34</f>
        <v>103.65254078579524</v>
      </c>
      <c r="X34" s="6">
        <f>(Residenti!X34+Fluttuanti!X34/365+Fluttuanti!AW34/365)*'%serviti'!X34</f>
        <v>104.47834278315403</v>
      </c>
      <c r="Y34" s="6">
        <f>(Residenti!Y34+Fluttuanti!Y34/365+Fluttuanti!AX34/365)*'%serviti'!Y34</f>
        <v>104.80761881464123</v>
      </c>
      <c r="Z34" s="8">
        <f>(Residenti!Z34+Fluttuanti!Z34/365+Fluttuanti!AY34/365)*'%serviti'!Z34</f>
        <v>105.77600864996218</v>
      </c>
      <c r="AA34" s="8">
        <f>(Residenti!AA34+Fluttuanti!AA34/365+Fluttuanti!AZ34/365)*'%serviti'!AA34</f>
        <v>106.6093068593177</v>
      </c>
      <c r="AB34" s="8">
        <f>(Residenti!AB34+Fluttuanti!AB34/365+Fluttuanti!BA34/365)*'%serviti'!AB34</f>
        <v>107.59301473049676</v>
      </c>
      <c r="AC34" s="8">
        <f>(Residenti!AC34+Fluttuanti!AC34/365+Fluttuanti!BB34/365)*'%serviti'!AC34</f>
        <v>108.57672260167581</v>
      </c>
    </row>
    <row r="35" spans="1:29" x14ac:dyDescent="0.2">
      <c r="A35" s="2" t="s">
        <v>4</v>
      </c>
      <c r="B35" s="2" t="str">
        <f t="shared" si="2"/>
        <v>33</v>
      </c>
      <c r="C35" s="2">
        <v>33033</v>
      </c>
      <c r="D35" s="2" t="s">
        <v>37</v>
      </c>
      <c r="E35" s="6">
        <f>(Residenti!E35+Fluttuanti!E35/365+Fluttuanti!AD35/365)*'%serviti'!E35</f>
        <v>2.1834453173550026</v>
      </c>
      <c r="F35" s="6">
        <f>(Residenti!F35+Fluttuanti!F35/365+Fluttuanti!AE35/365)*'%serviti'!F35</f>
        <v>2.1757641526687608</v>
      </c>
      <c r="G35" s="6">
        <f>(Residenti!G35+Fluttuanti!G35/365+Fluttuanti!AF35/365)*'%serviti'!G35</f>
        <v>2.1894025416841609</v>
      </c>
      <c r="H35" s="6">
        <f>(Residenti!H35+Fluttuanti!H35/365+Fluttuanti!AG35/365)*'%serviti'!H35</f>
        <v>2.2058095515677745</v>
      </c>
      <c r="I35" s="6">
        <f>(Residenti!I35+Fluttuanti!I35/365+Fluttuanti!AH35/365)*'%serviti'!I35</f>
        <v>2.2224088127161417</v>
      </c>
      <c r="J35" s="6">
        <f>(Residenti!J35+Fluttuanti!J35/365+Fluttuanti!AI35/365)*'%serviti'!J35</f>
        <v>2.2493642898715676</v>
      </c>
      <c r="K35" s="6">
        <f>(Residenti!K35+Fluttuanti!K35/365+Fluttuanti!AJ35/365)*'%serviti'!K35</f>
        <v>2.2548359453199995</v>
      </c>
      <c r="L35" s="6">
        <f>(Residenti!L35+Fluttuanti!L35/365+Fluttuanti!AK35/365)*'%serviti'!L35</f>
        <v>2.2365384338320005</v>
      </c>
      <c r="M35" s="6">
        <f>(Residenti!M35+Fluttuanti!M35/365+Fluttuanti!AL35/365)*'%serviti'!M35</f>
        <v>2.2634864142470916</v>
      </c>
      <c r="N35" s="6">
        <f>(Residenti!N35+Fluttuanti!N35/365+Fluttuanti!AM35/365)*'%serviti'!N35</f>
        <v>2.2648321045643538</v>
      </c>
      <c r="O35" s="6">
        <f>(Residenti!O35+Fluttuanti!O35/365+Fluttuanti!AN35/365)*'%serviti'!O35</f>
        <v>2.2725887852594053</v>
      </c>
      <c r="P35" s="6">
        <f>(Residenti!P35+Fluttuanti!P35/365+Fluttuanti!AO35/365)*'%serviti'!P35</f>
        <v>2.2751349012809254</v>
      </c>
      <c r="Q35" s="6">
        <f>(Residenti!Q35+Fluttuanti!Q35/365+Fluttuanti!AP35/365)*'%serviti'!Q35</f>
        <v>2.2897805347125755</v>
      </c>
      <c r="R35" s="6">
        <f>(Residenti!R35+Fluttuanti!R35/365+Fluttuanti!AQ35/365)*'%serviti'!R35</f>
        <v>2.2648940862963354</v>
      </c>
      <c r="S35" s="6">
        <f>(Residenti!S35+Fluttuanti!S35/365+Fluttuanti!AR35/365)*'%serviti'!S35</f>
        <v>2.2708619456638144</v>
      </c>
      <c r="T35" s="6">
        <f>(Residenti!T35+Fluttuanti!T35/365+Fluttuanti!AS35/365)*'%serviti'!T35</f>
        <v>2.2170495837003363</v>
      </c>
      <c r="U35" s="6">
        <f>(Residenti!U35+Fluttuanti!U35/365+Fluttuanti!AT35/365)*'%serviti'!U35</f>
        <v>2.1743320926864835</v>
      </c>
      <c r="V35" s="6">
        <f>(Residenti!V35+Fluttuanti!V35/365+Fluttuanti!AU35/365)*'%serviti'!V35</f>
        <v>2.2015797547470979</v>
      </c>
      <c r="W35" s="6">
        <f>(Residenti!W35+Fluttuanti!W35/365+Fluttuanti!AV35/365)*'%serviti'!W35</f>
        <v>2.2041075938635024</v>
      </c>
      <c r="X35" s="6">
        <f>(Residenti!X35+Fluttuanti!X35/365+Fluttuanti!AW35/365)*'%serviti'!X35</f>
        <v>2.1873740529666832</v>
      </c>
      <c r="Y35" s="6">
        <f>(Residenti!Y35+Fluttuanti!Y35/365+Fluttuanti!AX35/365)*'%serviti'!Y35</f>
        <v>2.1869164111977462</v>
      </c>
      <c r="Z35" s="8">
        <f>(Residenti!Z35+Fluttuanti!Z35/365+Fluttuanti!AY35/365)*'%serviti'!Z35</f>
        <v>2.1482512069759983</v>
      </c>
      <c r="AA35" s="8">
        <f>(Residenti!AA35+Fluttuanti!AA35/365+Fluttuanti!AZ35/365)*'%serviti'!AA35</f>
        <v>2.107410395370354</v>
      </c>
      <c r="AB35" s="8">
        <f>(Residenti!AB35+Fluttuanti!AB35/365+Fluttuanti!BA35/365)*'%serviti'!AB35</f>
        <v>2.0688486149714023</v>
      </c>
      <c r="AC35" s="8">
        <f>(Residenti!AC35+Fluttuanti!AC35/365+Fluttuanti!BB35/365)*'%serviti'!AC35</f>
        <v>2.0302868345724514</v>
      </c>
    </row>
    <row r="36" spans="1:29" x14ac:dyDescent="0.2">
      <c r="A36" s="2" t="s">
        <v>4</v>
      </c>
      <c r="B36" s="2" t="str">
        <f t="shared" si="2"/>
        <v>33</v>
      </c>
      <c r="C36" s="2">
        <v>33034</v>
      </c>
      <c r="D36" s="2" t="s">
        <v>38</v>
      </c>
      <c r="E36" s="6">
        <f>(Residenti!E36+Fluttuanti!E36/365+Fluttuanti!AD36/365)*'%serviti'!E36</f>
        <v>0.54472495383869346</v>
      </c>
      <c r="F36" s="6">
        <f>(Residenti!F36+Fluttuanti!F36/365+Fluttuanti!AE36/365)*'%serviti'!F36</f>
        <v>0.56239634039704967</v>
      </c>
      <c r="G36" s="6">
        <f>(Residenti!G36+Fluttuanti!G36/365+Fluttuanti!AF36/365)*'%serviti'!G36</f>
        <v>0.57436198180355846</v>
      </c>
      <c r="H36" s="6">
        <f>(Residenti!H36+Fluttuanti!H36/365+Fluttuanti!AG36/365)*'%serviti'!H36</f>
        <v>0.57692743029212934</v>
      </c>
      <c r="I36" s="6">
        <f>(Residenti!I36+Fluttuanti!I36/365+Fluttuanti!AH36/365)*'%serviti'!I36</f>
        <v>0.60106046126435198</v>
      </c>
      <c r="J36" s="6">
        <f>(Residenti!J36+Fluttuanti!J36/365+Fluttuanti!AI36/365)*'%serviti'!J36</f>
        <v>0.60608924141431775</v>
      </c>
      <c r="K36" s="6">
        <f>(Residenti!K36+Fluttuanti!K36/365+Fluttuanti!AJ36/365)*'%serviti'!K36</f>
        <v>0.6239024340988466</v>
      </c>
      <c r="L36" s="6">
        <f>(Residenti!L36+Fluttuanti!L36/365+Fluttuanti!AK36/365)*'%serviti'!L36</f>
        <v>0.61322669919291384</v>
      </c>
      <c r="M36" s="6">
        <f>(Residenti!M36+Fluttuanti!M36/365+Fluttuanti!AL36/365)*'%serviti'!M36</f>
        <v>0.6236408636548989</v>
      </c>
      <c r="N36" s="6">
        <f>(Residenti!N36+Fluttuanti!N36/365+Fluttuanti!AM36/365)*'%serviti'!N36</f>
        <v>0.60806612529673332</v>
      </c>
      <c r="O36" s="6">
        <f>(Residenti!O36+Fluttuanti!O36/365+Fluttuanti!AN36/365)*'%serviti'!O36</f>
        <v>0.59953755814809473</v>
      </c>
      <c r="P36" s="6">
        <f>(Residenti!P36+Fluttuanti!P36/365+Fluttuanti!AO36/365)*'%serviti'!P36</f>
        <v>0.61388244708917139</v>
      </c>
      <c r="Q36" s="6">
        <f>(Residenti!Q36+Fluttuanti!Q36/365+Fluttuanti!AP36/365)*'%serviti'!Q36</f>
        <v>0.63311860772773754</v>
      </c>
      <c r="R36" s="6">
        <f>(Residenti!R36+Fluttuanti!R36/365+Fluttuanti!AQ36/365)*'%serviti'!R36</f>
        <v>0.63124504516748914</v>
      </c>
      <c r="S36" s="6">
        <f>(Residenti!S36+Fluttuanti!S36/365+Fluttuanti!AR36/365)*'%serviti'!S36</f>
        <v>0.64781579864952754</v>
      </c>
      <c r="T36" s="6">
        <f>(Residenti!T36+Fluttuanti!T36/365+Fluttuanti!AS36/365)*'%serviti'!T36</f>
        <v>0.64106483327695118</v>
      </c>
      <c r="U36" s="6">
        <f>(Residenti!U36+Fluttuanti!U36/365+Fluttuanti!AT36/365)*'%serviti'!U36</f>
        <v>0.64683243212434272</v>
      </c>
      <c r="V36" s="6">
        <f>(Residenti!V36+Fluttuanti!V36/365+Fluttuanti!AU36/365)*'%serviti'!V36</f>
        <v>0.64136333759849395</v>
      </c>
      <c r="W36" s="6">
        <f>(Residenti!W36+Fluttuanti!W36/365+Fluttuanti!AV36/365)*'%serviti'!W36</f>
        <v>0.64432091998178054</v>
      </c>
      <c r="X36" s="6">
        <f>(Residenti!X36+Fluttuanti!X36/365+Fluttuanti!AW36/365)*'%serviti'!X36</f>
        <v>0.6430871007270581</v>
      </c>
      <c r="Y36" s="6">
        <f>(Residenti!Y36+Fluttuanti!Y36/365+Fluttuanti!AX36/365)*'%serviti'!Y36</f>
        <v>0.64001137003710673</v>
      </c>
      <c r="Z36" s="8">
        <f>(Residenti!Z36+Fluttuanti!Z36/365+Fluttuanti!AY36/365)*'%serviti'!Z36</f>
        <v>0.61713369413899677</v>
      </c>
      <c r="AA36" s="8">
        <f>(Residenti!AA36+Fluttuanti!AA36/365+Fluttuanti!AZ36/365)*'%serviti'!AA36</f>
        <v>0.60037915173140355</v>
      </c>
      <c r="AB36" s="8">
        <f>(Residenti!AB36+Fluttuanti!AB36/365+Fluttuanti!BA36/365)*'%serviti'!AB36</f>
        <v>0.57694197015680981</v>
      </c>
      <c r="AC36" s="8">
        <f>(Residenti!AC36+Fluttuanti!AC36/365+Fluttuanti!BB36/365)*'%serviti'!AC36</f>
        <v>0.55346472161705318</v>
      </c>
    </row>
    <row r="37" spans="1:29" x14ac:dyDescent="0.2">
      <c r="A37" s="2" t="s">
        <v>4</v>
      </c>
      <c r="B37" s="2" t="str">
        <f t="shared" si="2"/>
        <v>33</v>
      </c>
      <c r="C37" s="2">
        <v>33035</v>
      </c>
      <c r="D37" s="2" t="s">
        <v>39</v>
      </c>
      <c r="E37" s="6">
        <f>(Residenti!E37+Fluttuanti!E37/365+Fluttuanti!AD37/365)*'%serviti'!E37</f>
        <v>7.1599676851988852</v>
      </c>
      <c r="F37" s="6">
        <f>(Residenti!F37+Fluttuanti!F37/365+Fluttuanti!AE37/365)*'%serviti'!F37</f>
        <v>7.1963366077843842</v>
      </c>
      <c r="G37" s="6">
        <f>(Residenti!G37+Fluttuanti!G37/365+Fluttuanti!AF37/365)*'%serviti'!G37</f>
        <v>7.2722943948683385</v>
      </c>
      <c r="H37" s="6">
        <f>(Residenti!H37+Fluttuanti!H37/365+Fluttuanti!AG37/365)*'%serviti'!H37</f>
        <v>7.4520892868034672</v>
      </c>
      <c r="I37" s="6">
        <f>(Residenti!I37+Fluttuanti!I37/365+Fluttuanti!AH37/365)*'%serviti'!I37</f>
        <v>7.6089801710431058</v>
      </c>
      <c r="J37" s="6">
        <f>(Residenti!J37+Fluttuanti!J37/365+Fluttuanti!AI37/365)*'%serviti'!J37</f>
        <v>7.7977352081435853</v>
      </c>
      <c r="K37" s="6">
        <f>(Residenti!K37+Fluttuanti!K37/365+Fluttuanti!AJ37/365)*'%serviti'!K37</f>
        <v>8.0760007373401059</v>
      </c>
      <c r="L37" s="6">
        <f>(Residenti!L37+Fluttuanti!L37/365+Fluttuanti!AK37/365)*'%serviti'!L37</f>
        <v>8.3001946466505565</v>
      </c>
      <c r="M37" s="6">
        <f>(Residenti!M37+Fluttuanti!M37/365+Fluttuanti!AL37/365)*'%serviti'!M37</f>
        <v>8.4683521398786112</v>
      </c>
      <c r="N37" s="6">
        <f>(Residenti!N37+Fluttuanti!N37/365+Fluttuanti!AM37/365)*'%serviti'!N37</f>
        <v>8.6697357777514164</v>
      </c>
      <c r="O37" s="6">
        <f>(Residenti!O37+Fluttuanti!O37/365+Fluttuanti!AN37/365)*'%serviti'!O37</f>
        <v>8.7946064573960125</v>
      </c>
      <c r="P37" s="6">
        <f>(Residenti!P37+Fluttuanti!P37/365+Fluttuanti!AO37/365)*'%serviti'!P37</f>
        <v>8.9067344663000956</v>
      </c>
      <c r="Q37" s="6">
        <f>(Residenti!Q37+Fluttuanti!Q37/365+Fluttuanti!AP37/365)*'%serviti'!Q37</f>
        <v>8.9816657427625639</v>
      </c>
      <c r="R37" s="6">
        <f>(Residenti!R37+Fluttuanti!R37/365+Fluttuanti!AQ37/365)*'%serviti'!R37</f>
        <v>8.9989606299831078</v>
      </c>
      <c r="S37" s="6">
        <f>(Residenti!S37+Fluttuanti!S37/365+Fluttuanti!AR37/365)*'%serviti'!S37</f>
        <v>8.9594762214755868</v>
      </c>
      <c r="T37" s="6">
        <f>(Residenti!T37+Fluttuanti!T37/365+Fluttuanti!AS37/365)*'%serviti'!T37</f>
        <v>9.0179182051176223</v>
      </c>
      <c r="U37" s="6">
        <f>(Residenti!U37+Fluttuanti!U37/365+Fluttuanti!AT37/365)*'%serviti'!U37</f>
        <v>9.02666480369159</v>
      </c>
      <c r="V37" s="6">
        <f>(Residenti!V37+Fluttuanti!V37/365+Fluttuanti!AU37/365)*'%serviti'!V37</f>
        <v>9.0636432133032763</v>
      </c>
      <c r="W37" s="6">
        <f>(Residenti!W37+Fluttuanti!W37/365+Fluttuanti!AV37/365)*'%serviti'!W37</f>
        <v>9.0220094630749319</v>
      </c>
      <c r="X37" s="6">
        <f>(Residenti!X37+Fluttuanti!X37/365+Fluttuanti!AW37/365)*'%serviti'!X37</f>
        <v>8.9846562267430148</v>
      </c>
      <c r="Y37" s="6">
        <f>(Residenti!Y37+Fluttuanti!Y37/365+Fluttuanti!AX37/365)*'%serviti'!Y37</f>
        <v>9.0653129268251309</v>
      </c>
      <c r="Z37" s="8">
        <f>(Residenti!Z37+Fluttuanti!Z37/365+Fluttuanti!AY37/365)*'%serviti'!Z37</f>
        <v>9.0891390588886143</v>
      </c>
      <c r="AA37" s="8">
        <f>(Residenti!AA37+Fluttuanti!AA37/365+Fluttuanti!AZ37/365)*'%serviti'!AA37</f>
        <v>9.0775393426536368</v>
      </c>
      <c r="AB37" s="8">
        <f>(Residenti!AB37+Fluttuanti!AB37/365+Fluttuanti!BA37/365)*'%serviti'!AB37</f>
        <v>9.1256451365070497</v>
      </c>
      <c r="AC37" s="8">
        <f>(Residenti!AC37+Fluttuanti!AC37/365+Fluttuanti!BB37/365)*'%serviti'!AC37</f>
        <v>9.1738684321197876</v>
      </c>
    </row>
    <row r="38" spans="1:29" x14ac:dyDescent="0.2">
      <c r="A38" s="2" t="s">
        <v>4</v>
      </c>
      <c r="B38" s="2" t="str">
        <f t="shared" si="2"/>
        <v>33</v>
      </c>
      <c r="C38" s="2">
        <v>33036</v>
      </c>
      <c r="D38" s="2" t="s">
        <v>40</v>
      </c>
      <c r="E38" s="6">
        <f>(Residenti!E38+Fluttuanti!E38/365+Fluttuanti!AD38/365)*'%serviti'!E38</f>
        <v>4.8026318707108269</v>
      </c>
      <c r="F38" s="6">
        <f>(Residenti!F38+Fluttuanti!F38/365+Fluttuanti!AE38/365)*'%serviti'!F38</f>
        <v>4.8035005520666765</v>
      </c>
      <c r="G38" s="6">
        <f>(Residenti!G38+Fluttuanti!G38/365+Fluttuanti!AF38/365)*'%serviti'!G38</f>
        <v>4.7934077184784991</v>
      </c>
      <c r="H38" s="6">
        <f>(Residenti!H38+Fluttuanti!H38/365+Fluttuanti!AG38/365)*'%serviti'!H38</f>
        <v>4.8328704242111806</v>
      </c>
      <c r="I38" s="6">
        <f>(Residenti!I38+Fluttuanti!I38/365+Fluttuanti!AH38/365)*'%serviti'!I38</f>
        <v>4.9038334955678957</v>
      </c>
      <c r="J38" s="6">
        <f>(Residenti!J38+Fluttuanti!J38/365+Fluttuanti!AI38/365)*'%serviti'!J38</f>
        <v>4.9386295902858572</v>
      </c>
      <c r="K38" s="6">
        <f>(Residenti!K38+Fluttuanti!K38/365+Fluttuanti!AJ38/365)*'%serviti'!K38</f>
        <v>4.8851153573140831</v>
      </c>
      <c r="L38" s="6">
        <f>(Residenti!L38+Fluttuanti!L38/365+Fluttuanti!AK38/365)*'%serviti'!L38</f>
        <v>4.9307295916974399</v>
      </c>
      <c r="M38" s="6">
        <f>(Residenti!M38+Fluttuanti!M38/365+Fluttuanti!AL38/365)*'%serviti'!M38</f>
        <v>4.9784456382825502</v>
      </c>
      <c r="N38" s="6">
        <f>(Residenti!N38+Fluttuanti!N38/365+Fluttuanti!AM38/365)*'%serviti'!N38</f>
        <v>5.0357325292434547</v>
      </c>
      <c r="O38" s="6">
        <f>(Residenti!O38+Fluttuanti!O38/365+Fluttuanti!AN38/365)*'%serviti'!O38</f>
        <v>5.1064589963111953</v>
      </c>
      <c r="P38" s="6">
        <f>(Residenti!P38+Fluttuanti!P38/365+Fluttuanti!AO38/365)*'%serviti'!P38</f>
        <v>5.0958837984401848</v>
      </c>
      <c r="Q38" s="6">
        <f>(Residenti!Q38+Fluttuanti!Q38/365+Fluttuanti!AP38/365)*'%serviti'!Q38</f>
        <v>5.024668903706667</v>
      </c>
      <c r="R38" s="6">
        <f>(Residenti!R38+Fluttuanti!R38/365+Fluttuanti!AQ38/365)*'%serviti'!R38</f>
        <v>4.978320767746701</v>
      </c>
      <c r="S38" s="6">
        <f>(Residenti!S38+Fluttuanti!S38/365+Fluttuanti!AR38/365)*'%serviti'!S38</f>
        <v>4.9379406538923893</v>
      </c>
      <c r="T38" s="6">
        <f>(Residenti!T38+Fluttuanti!T38/365+Fluttuanti!AS38/365)*'%serviti'!T38</f>
        <v>4.9065125731965562</v>
      </c>
      <c r="U38" s="6">
        <f>(Residenti!U38+Fluttuanti!U38/365+Fluttuanti!AT38/365)*'%serviti'!U38</f>
        <v>4.8586029410418243</v>
      </c>
      <c r="V38" s="6">
        <f>(Residenti!V38+Fluttuanti!V38/365+Fluttuanti!AU38/365)*'%serviti'!V38</f>
        <v>4.8081411414258515</v>
      </c>
      <c r="W38" s="6">
        <f>(Residenti!W38+Fluttuanti!W38/365+Fluttuanti!AV38/365)*'%serviti'!W38</f>
        <v>4.7777934838929044</v>
      </c>
      <c r="X38" s="6">
        <f>(Residenti!X38+Fluttuanti!X38/365+Fluttuanti!AW38/365)*'%serviti'!X38</f>
        <v>4.7888350134561453</v>
      </c>
      <c r="Y38" s="6">
        <f>(Residenti!Y38+Fluttuanti!Y38/365+Fluttuanti!AX38/365)*'%serviti'!Y38</f>
        <v>4.7685218532352494</v>
      </c>
      <c r="Z38" s="8">
        <f>(Residenti!Z38+Fluttuanti!Z38/365+Fluttuanti!AY38/365)*'%serviti'!Z38</f>
        <v>4.6264829781307348</v>
      </c>
      <c r="AA38" s="8">
        <f>(Residenti!AA38+Fluttuanti!AA38/365+Fluttuanti!AZ38/365)*'%serviti'!AA38</f>
        <v>4.4751488763816019</v>
      </c>
      <c r="AB38" s="8">
        <f>(Residenti!AB38+Fluttuanti!AB38/365+Fluttuanti!BA38/365)*'%serviti'!AB38</f>
        <v>4.3324680634764983</v>
      </c>
      <c r="AC38" s="8">
        <f>(Residenti!AC38+Fluttuanti!AC38/365+Fluttuanti!BB38/365)*'%serviti'!AC38</f>
        <v>4.1897872505713956</v>
      </c>
    </row>
    <row r="39" spans="1:29" x14ac:dyDescent="0.2">
      <c r="A39" s="2" t="s">
        <v>4</v>
      </c>
      <c r="B39" s="2" t="str">
        <f t="shared" si="2"/>
        <v>33</v>
      </c>
      <c r="C39" s="2">
        <v>33037</v>
      </c>
      <c r="D39" s="2" t="s">
        <v>41</v>
      </c>
      <c r="E39" s="6">
        <f>(Residenti!E39+Fluttuanti!E39/365+Fluttuanti!AD39/365)*'%serviti'!E39</f>
        <v>4.5750646784903664</v>
      </c>
      <c r="F39" s="6">
        <f>(Residenti!F39+Fluttuanti!F39/365+Fluttuanti!AE39/365)*'%serviti'!F39</f>
        <v>4.6585294860335305</v>
      </c>
      <c r="G39" s="6">
        <f>(Residenti!G39+Fluttuanti!G39/365+Fluttuanti!AF39/365)*'%serviti'!G39</f>
        <v>4.7159815138866472</v>
      </c>
      <c r="H39" s="6">
        <f>(Residenti!H39+Fluttuanti!H39/365+Fluttuanti!AG39/365)*'%serviti'!H39</f>
        <v>4.7699436620574485</v>
      </c>
      <c r="I39" s="6">
        <f>(Residenti!I39+Fluttuanti!I39/365+Fluttuanti!AH39/365)*'%serviti'!I39</f>
        <v>4.9059851429721606</v>
      </c>
      <c r="J39" s="6">
        <f>(Residenti!J39+Fluttuanti!J39/365+Fluttuanti!AI39/365)*'%serviti'!J39</f>
        <v>5.0405514434670922</v>
      </c>
      <c r="K39" s="6">
        <f>(Residenti!K39+Fluttuanti!K39/365+Fluttuanti!AJ39/365)*'%serviti'!K39</f>
        <v>5.1457593277486424</v>
      </c>
      <c r="L39" s="6">
        <f>(Residenti!L39+Fluttuanti!L39/365+Fluttuanti!AK39/365)*'%serviti'!L39</f>
        <v>5.2909678552384634</v>
      </c>
      <c r="M39" s="6">
        <f>(Residenti!M39+Fluttuanti!M39/365+Fluttuanti!AL39/365)*'%serviti'!M39</f>
        <v>5.4279294074821509</v>
      </c>
      <c r="N39" s="6">
        <f>(Residenti!N39+Fluttuanti!N39/365+Fluttuanti!AM39/365)*'%serviti'!N39</f>
        <v>5.5375457099669063</v>
      </c>
      <c r="O39" s="6">
        <f>(Residenti!O39+Fluttuanti!O39/365+Fluttuanti!AN39/365)*'%serviti'!O39</f>
        <v>5.6846655173763674</v>
      </c>
      <c r="P39" s="6">
        <f>(Residenti!P39+Fluttuanti!P39/365+Fluttuanti!AO39/365)*'%serviti'!P39</f>
        <v>5.827973196779566</v>
      </c>
      <c r="Q39" s="6">
        <f>(Residenti!Q39+Fluttuanti!Q39/365+Fluttuanti!AP39/365)*'%serviti'!Q39</f>
        <v>5.9116834883906337</v>
      </c>
      <c r="R39" s="6">
        <f>(Residenti!R39+Fluttuanti!R39/365+Fluttuanti!AQ39/365)*'%serviti'!R39</f>
        <v>5.9902249168645083</v>
      </c>
      <c r="S39" s="6">
        <f>(Residenti!S39+Fluttuanti!S39/365+Fluttuanti!AR39/365)*'%serviti'!S39</f>
        <v>5.9549285628511521</v>
      </c>
      <c r="T39" s="6">
        <f>(Residenti!T39+Fluttuanti!T39/365+Fluttuanti!AS39/365)*'%serviti'!T39</f>
        <v>6.0384988013505678</v>
      </c>
      <c r="U39" s="6">
        <f>(Residenti!U39+Fluttuanti!U39/365+Fluttuanti!AT39/365)*'%serviti'!U39</f>
        <v>6.0743996443490467</v>
      </c>
      <c r="V39" s="6">
        <f>(Residenti!V39+Fluttuanti!V39/365+Fluttuanti!AU39/365)*'%serviti'!V39</f>
        <v>6.121948693253791</v>
      </c>
      <c r="W39" s="6">
        <f>(Residenti!W39+Fluttuanti!W39/365+Fluttuanti!AV39/365)*'%serviti'!W39</f>
        <v>6.0992160385628758</v>
      </c>
      <c r="X39" s="6">
        <f>(Residenti!X39+Fluttuanti!X39/365+Fluttuanti!AW39/365)*'%serviti'!X39</f>
        <v>6.1346084234269869</v>
      </c>
      <c r="Y39" s="6">
        <f>(Residenti!Y39+Fluttuanti!Y39/365+Fluttuanti!AX39/365)*'%serviti'!Y39</f>
        <v>6.1863456221009629</v>
      </c>
      <c r="Z39" s="8">
        <f>(Residenti!Z39+Fluttuanti!Z39/365+Fluttuanti!AY39/365)*'%serviti'!Z39</f>
        <v>6.2735473044848975</v>
      </c>
      <c r="AA39" s="8">
        <f>(Residenti!AA39+Fluttuanti!AA39/365+Fluttuanti!AZ39/365)*'%serviti'!AA39</f>
        <v>6.437245382165127</v>
      </c>
      <c r="AB39" s="8">
        <f>(Residenti!AB39+Fluttuanti!AB39/365+Fluttuanti!BA39/365)*'%serviti'!AB39</f>
        <v>6.5924178679176908</v>
      </c>
      <c r="AC39" s="8">
        <f>(Residenti!AC39+Fluttuanti!AC39/365+Fluttuanti!BB39/365)*'%serviti'!AC39</f>
        <v>6.7494101366153041</v>
      </c>
    </row>
    <row r="40" spans="1:29" x14ac:dyDescent="0.2">
      <c r="A40" s="2" t="s">
        <v>4</v>
      </c>
      <c r="B40" s="2" t="str">
        <f t="shared" si="2"/>
        <v>33</v>
      </c>
      <c r="C40" s="2">
        <v>33038</v>
      </c>
      <c r="D40" s="2" t="s">
        <v>42</v>
      </c>
      <c r="E40" s="6">
        <f>(Residenti!E40+Fluttuanti!E40/365+Fluttuanti!AD40/365)*'%serviti'!E40</f>
        <v>5.1350387766960335</v>
      </c>
      <c r="F40" s="6">
        <f>(Residenti!F40+Fluttuanti!F40/365+Fluttuanti!AE40/365)*'%serviti'!F40</f>
        <v>5.2430641044673649</v>
      </c>
      <c r="G40" s="6">
        <f>(Residenti!G40+Fluttuanti!G40/365+Fluttuanti!AF40/365)*'%serviti'!G40</f>
        <v>5.3658120674904204</v>
      </c>
      <c r="H40" s="6">
        <f>(Residenti!H40+Fluttuanti!H40/365+Fluttuanti!AG40/365)*'%serviti'!H40</f>
        <v>5.4932568448171066</v>
      </c>
      <c r="I40" s="6">
        <f>(Residenti!I40+Fluttuanti!I40/365+Fluttuanti!AH40/365)*'%serviti'!I40</f>
        <v>5.7236950782485492</v>
      </c>
      <c r="J40" s="6">
        <f>(Residenti!J40+Fluttuanti!J40/365+Fluttuanti!AI40/365)*'%serviti'!J40</f>
        <v>5.9385858347776024</v>
      </c>
      <c r="K40" s="6">
        <f>(Residenti!K40+Fluttuanti!K40/365+Fluttuanti!AJ40/365)*'%serviti'!K40</f>
        <v>6.0613047314981872</v>
      </c>
      <c r="L40" s="6">
        <f>(Residenti!L40+Fluttuanti!L40/365+Fluttuanti!AK40/365)*'%serviti'!L40</f>
        <v>6.2227699197086563</v>
      </c>
      <c r="M40" s="6">
        <f>(Residenti!M40+Fluttuanti!M40/365+Fluttuanti!AL40/365)*'%serviti'!M40</f>
        <v>6.4234032622907931</v>
      </c>
      <c r="N40" s="6">
        <f>(Residenti!N40+Fluttuanti!N40/365+Fluttuanti!AM40/365)*'%serviti'!N40</f>
        <v>6.5986434226983093</v>
      </c>
      <c r="O40" s="6">
        <f>(Residenti!O40+Fluttuanti!O40/365+Fluttuanti!AN40/365)*'%serviti'!O40</f>
        <v>6.6769221887569294</v>
      </c>
      <c r="P40" s="6">
        <f>(Residenti!P40+Fluttuanti!P40/365+Fluttuanti!AO40/365)*'%serviti'!P40</f>
        <v>6.7831211234128723</v>
      </c>
      <c r="Q40" s="6">
        <f>(Residenti!Q40+Fluttuanti!Q40/365+Fluttuanti!AP40/365)*'%serviti'!Q40</f>
        <v>6.8179320819176636</v>
      </c>
      <c r="R40" s="6">
        <f>(Residenti!R40+Fluttuanti!R40/365+Fluttuanti!AQ40/365)*'%serviti'!R40</f>
        <v>6.9059828809008961</v>
      </c>
      <c r="S40" s="6">
        <f>(Residenti!S40+Fluttuanti!S40/365+Fluttuanti!AR40/365)*'%serviti'!S40</f>
        <v>6.9361241013244479</v>
      </c>
      <c r="T40" s="6">
        <f>(Residenti!T40+Fluttuanti!T40/365+Fluttuanti!AS40/365)*'%serviti'!T40</f>
        <v>6.960499131132611</v>
      </c>
      <c r="U40" s="6">
        <f>(Residenti!U40+Fluttuanti!U40/365+Fluttuanti!AT40/365)*'%serviti'!U40</f>
        <v>6.9519898121253405</v>
      </c>
      <c r="V40" s="6">
        <f>(Residenti!V40+Fluttuanti!V40/365+Fluttuanti!AU40/365)*'%serviti'!V40</f>
        <v>6.9779914950662612</v>
      </c>
      <c r="W40" s="6">
        <f>(Residenti!W40+Fluttuanti!W40/365+Fluttuanti!AV40/365)*'%serviti'!W40</f>
        <v>7.0602160346234166</v>
      </c>
      <c r="X40" s="6">
        <f>(Residenti!X40+Fluttuanti!X40/365+Fluttuanti!AW40/365)*'%serviti'!X40</f>
        <v>7.0332833197410514</v>
      </c>
      <c r="Y40" s="6">
        <f>(Residenti!Y40+Fluttuanti!Y40/365+Fluttuanti!AX40/365)*'%serviti'!Y40</f>
        <v>7.0364262891450746</v>
      </c>
      <c r="Z40" s="8">
        <f>(Residenti!Z40+Fluttuanti!Z40/365+Fluttuanti!AY40/365)*'%serviti'!Z40</f>
        <v>7.0961470711402281</v>
      </c>
      <c r="AA40" s="8">
        <f>(Residenti!AA40+Fluttuanti!AA40/365+Fluttuanti!AZ40/365)*'%serviti'!AA40</f>
        <v>7.1961844746431405</v>
      </c>
      <c r="AB40" s="8">
        <f>(Residenti!AB40+Fluttuanti!AB40/365+Fluttuanti!BA40/365)*'%serviti'!AB40</f>
        <v>7.285937961417452</v>
      </c>
      <c r="AC40" s="8">
        <f>(Residenti!AC40+Fluttuanti!AC40/365+Fluttuanti!BB40/365)*'%serviti'!AC40</f>
        <v>7.3762298873556196</v>
      </c>
    </row>
    <row r="41" spans="1:29" x14ac:dyDescent="0.2">
      <c r="A41" s="2" t="s">
        <v>4</v>
      </c>
      <c r="B41" s="2" t="str">
        <f t="shared" si="2"/>
        <v>33</v>
      </c>
      <c r="C41" s="2">
        <v>33039</v>
      </c>
      <c r="D41" s="2" t="s">
        <v>43</v>
      </c>
      <c r="E41" s="6">
        <f>(Residenti!E41+Fluttuanti!E41/365+Fluttuanti!AD41/365)*'%serviti'!E41</f>
        <v>8.0827304507242683</v>
      </c>
      <c r="F41" s="6">
        <f>(Residenti!F41+Fluttuanti!F41/365+Fluttuanti!AE41/365)*'%serviti'!F41</f>
        <v>8.273124241915637</v>
      </c>
      <c r="G41" s="6">
        <f>(Residenti!G41+Fluttuanti!G41/365+Fluttuanti!AF41/365)*'%serviti'!G41</f>
        <v>8.5656725903478197</v>
      </c>
      <c r="H41" s="6">
        <f>(Residenti!H41+Fluttuanti!H41/365+Fluttuanti!AG41/365)*'%serviti'!H41</f>
        <v>8.8089818580123964</v>
      </c>
      <c r="I41" s="6">
        <f>(Residenti!I41+Fluttuanti!I41/365+Fluttuanti!AH41/365)*'%serviti'!I41</f>
        <v>9.0326798677345845</v>
      </c>
      <c r="J41" s="6">
        <f>(Residenti!J41+Fluttuanti!J41/365+Fluttuanti!AI41/365)*'%serviti'!J41</f>
        <v>9.3127717401822352</v>
      </c>
      <c r="K41" s="6">
        <f>(Residenti!K41+Fluttuanti!K41/365+Fluttuanti!AJ41/365)*'%serviti'!K41</f>
        <v>9.7458958618427491</v>
      </c>
      <c r="L41" s="6">
        <f>(Residenti!L41+Fluttuanti!L41/365+Fluttuanti!AK41/365)*'%serviti'!L41</f>
        <v>10.079670323564505</v>
      </c>
      <c r="M41" s="6">
        <f>(Residenti!M41+Fluttuanti!M41/365+Fluttuanti!AL41/365)*'%serviti'!M41</f>
        <v>10.503189516145163</v>
      </c>
      <c r="N41" s="6">
        <f>(Residenti!N41+Fluttuanti!N41/365+Fluttuanti!AM41/365)*'%serviti'!N41</f>
        <v>10.820302057769791</v>
      </c>
      <c r="O41" s="6">
        <f>(Residenti!O41+Fluttuanti!O41/365+Fluttuanti!AN41/365)*'%serviti'!O41</f>
        <v>10.975363517454326</v>
      </c>
      <c r="P41" s="6">
        <f>(Residenti!P41+Fluttuanti!P41/365+Fluttuanti!AO41/365)*'%serviti'!P41</f>
        <v>11.182207465470224</v>
      </c>
      <c r="Q41" s="6">
        <f>(Residenti!Q41+Fluttuanti!Q41/365+Fluttuanti!AP41/365)*'%serviti'!Q41</f>
        <v>11.513893488321038</v>
      </c>
      <c r="R41" s="6">
        <f>(Residenti!R41+Fluttuanti!R41/365+Fluttuanti!AQ41/365)*'%serviti'!R41</f>
        <v>11.607072305874794</v>
      </c>
      <c r="S41" s="6">
        <f>(Residenti!S41+Fluttuanti!S41/365+Fluttuanti!AR41/365)*'%serviti'!S41</f>
        <v>11.66830634530438</v>
      </c>
      <c r="T41" s="6">
        <f>(Residenti!T41+Fluttuanti!T41/365+Fluttuanti!AS41/365)*'%serviti'!T41</f>
        <v>11.817424543859</v>
      </c>
      <c r="U41" s="6">
        <f>(Residenti!U41+Fluttuanti!U41/365+Fluttuanti!AT41/365)*'%serviti'!U41</f>
        <v>11.844826530136855</v>
      </c>
      <c r="V41" s="6">
        <f>(Residenti!V41+Fluttuanti!V41/365+Fluttuanti!AU41/365)*'%serviti'!V41</f>
        <v>11.988597274202807</v>
      </c>
      <c r="W41" s="6">
        <f>(Residenti!W41+Fluttuanti!W41/365+Fluttuanti!AV41/365)*'%serviti'!W41</f>
        <v>11.984694255867231</v>
      </c>
      <c r="X41" s="6">
        <f>(Residenti!X41+Fluttuanti!X41/365+Fluttuanti!AW41/365)*'%serviti'!X41</f>
        <v>12.046670156339403</v>
      </c>
      <c r="Y41" s="6">
        <f>(Residenti!Y41+Fluttuanti!Y41/365+Fluttuanti!AX41/365)*'%serviti'!Y41</f>
        <v>12.05615866126892</v>
      </c>
      <c r="Z41" s="8">
        <f>(Residenti!Z41+Fluttuanti!Z41/365+Fluttuanti!AY41/365)*'%serviti'!Z41</f>
        <v>12.314641883956781</v>
      </c>
      <c r="AA41" s="8">
        <f>(Residenti!AA41+Fluttuanti!AA41/365+Fluttuanti!AZ41/365)*'%serviti'!AA41</f>
        <v>12.689921168604466</v>
      </c>
      <c r="AB41" s="8">
        <f>(Residenti!AB41+Fluttuanti!AB41/365+Fluttuanti!BA41/365)*'%serviti'!AB41</f>
        <v>12.974142862436677</v>
      </c>
      <c r="AC41" s="8">
        <f>(Residenti!AC41+Fluttuanti!AC41/365+Fluttuanti!BB41/365)*'%serviti'!AC41</f>
        <v>13.259844775067087</v>
      </c>
    </row>
    <row r="42" spans="1:29" x14ac:dyDescent="0.2">
      <c r="A42" s="2" t="s">
        <v>4</v>
      </c>
      <c r="B42" s="2" t="str">
        <f t="shared" si="2"/>
        <v>33</v>
      </c>
      <c r="C42" s="2">
        <v>33040</v>
      </c>
      <c r="D42" s="2" t="s">
        <v>44</v>
      </c>
      <c r="E42" s="6">
        <f>(Residenti!E42+Fluttuanti!E42/365+Fluttuanti!AD42/365)*'%serviti'!E42</f>
        <v>4.4457954492922358</v>
      </c>
      <c r="F42" s="6">
        <f>(Residenti!F42+Fluttuanti!F42/365+Fluttuanti!AE42/365)*'%serviti'!F42</f>
        <v>4.597112015984302</v>
      </c>
      <c r="G42" s="6">
        <f>(Residenti!G42+Fluttuanti!G42/365+Fluttuanti!AF42/365)*'%serviti'!G42</f>
        <v>4.7382859024760959</v>
      </c>
      <c r="H42" s="6">
        <f>(Residenti!H42+Fluttuanti!H42/365+Fluttuanti!AG42/365)*'%serviti'!H42</f>
        <v>4.8356963902634718</v>
      </c>
      <c r="I42" s="6">
        <f>(Residenti!I42+Fluttuanti!I42/365+Fluttuanti!AH42/365)*'%serviti'!I42</f>
        <v>4.9230556607293217</v>
      </c>
      <c r="J42" s="6">
        <f>(Residenti!J42+Fluttuanti!J42/365+Fluttuanti!AI42/365)*'%serviti'!J42</f>
        <v>5.0365455161909232</v>
      </c>
      <c r="K42" s="6">
        <f>(Residenti!K42+Fluttuanti!K42/365+Fluttuanti!AJ42/365)*'%serviti'!K42</f>
        <v>5.1120204066958541</v>
      </c>
      <c r="L42" s="6">
        <f>(Residenti!L42+Fluttuanti!L42/365+Fluttuanti!AK42/365)*'%serviti'!L42</f>
        <v>5.1871072957306428</v>
      </c>
      <c r="M42" s="6">
        <f>(Residenti!M42+Fluttuanti!M42/365+Fluttuanti!AL42/365)*'%serviti'!M42</f>
        <v>5.3195384292735337</v>
      </c>
      <c r="N42" s="6">
        <f>(Residenti!N42+Fluttuanti!N42/365+Fluttuanti!AM42/365)*'%serviti'!N42</f>
        <v>5.4369032421746608</v>
      </c>
      <c r="O42" s="6">
        <f>(Residenti!O42+Fluttuanti!O42/365+Fluttuanti!AN42/365)*'%serviti'!O42</f>
        <v>5.4731989190404997</v>
      </c>
      <c r="P42" s="6">
        <f>(Residenti!P42+Fluttuanti!P42/365+Fluttuanti!AO42/365)*'%serviti'!P42</f>
        <v>5.4824907016156406</v>
      </c>
      <c r="Q42" s="6">
        <f>(Residenti!Q42+Fluttuanti!Q42/365+Fluttuanti!AP42/365)*'%serviti'!Q42</f>
        <v>5.4966354895802869</v>
      </c>
      <c r="R42" s="6">
        <f>(Residenti!R42+Fluttuanti!R42/365+Fluttuanti!AQ42/365)*'%serviti'!R42</f>
        <v>5.448158887708682</v>
      </c>
      <c r="S42" s="6">
        <f>(Residenti!S42+Fluttuanti!S42/365+Fluttuanti!AR42/365)*'%serviti'!S42</f>
        <v>5.4493929857475818</v>
      </c>
      <c r="T42" s="6">
        <f>(Residenti!T42+Fluttuanti!T42/365+Fluttuanti!AS42/365)*'%serviti'!T42</f>
        <v>5.4551583804004746</v>
      </c>
      <c r="U42" s="6">
        <f>(Residenti!U42+Fluttuanti!U42/365+Fluttuanti!AT42/365)*'%serviti'!U42</f>
        <v>5.4548625016256684</v>
      </c>
      <c r="V42" s="6">
        <f>(Residenti!V42+Fluttuanti!V42/365+Fluttuanti!AU42/365)*'%serviti'!V42</f>
        <v>5.4503821659776799</v>
      </c>
      <c r="W42" s="6">
        <f>(Residenti!W42+Fluttuanti!W42/365+Fluttuanti!AV42/365)*'%serviti'!W42</f>
        <v>5.3808687276096157</v>
      </c>
      <c r="X42" s="6">
        <f>(Residenti!X42+Fluttuanti!X42/365+Fluttuanti!AW42/365)*'%serviti'!X42</f>
        <v>5.3404982348833263</v>
      </c>
      <c r="Y42" s="6">
        <f>(Residenti!Y42+Fluttuanti!Y42/365+Fluttuanti!AX42/365)*'%serviti'!Y42</f>
        <v>5.3944088584474859</v>
      </c>
      <c r="Z42" s="8">
        <f>(Residenti!Z42+Fluttuanti!Z42/365+Fluttuanti!AY42/365)*'%serviti'!Z42</f>
        <v>5.3456499142118084</v>
      </c>
      <c r="AA42" s="8">
        <f>(Residenti!AA42+Fluttuanti!AA42/365+Fluttuanti!AZ42/365)*'%serviti'!AA42</f>
        <v>5.3260352441562562</v>
      </c>
      <c r="AB42" s="8">
        <f>(Residenti!AB42+Fluttuanti!AB42/365+Fluttuanti!BA42/365)*'%serviti'!AB42</f>
        <v>5.306659726680544</v>
      </c>
      <c r="AC42" s="8">
        <f>(Residenti!AC42+Fluttuanti!AC42/365+Fluttuanti!BB42/365)*'%serviti'!AC42</f>
        <v>5.2859961557862087</v>
      </c>
    </row>
    <row r="43" spans="1:29" x14ac:dyDescent="0.2">
      <c r="A43" s="2" t="s">
        <v>4</v>
      </c>
      <c r="B43" s="2" t="str">
        <f t="shared" si="2"/>
        <v>33</v>
      </c>
      <c r="C43" s="2">
        <v>33041</v>
      </c>
      <c r="D43" s="2" t="s">
        <v>45</v>
      </c>
      <c r="E43" s="6">
        <f>(Residenti!E43+Fluttuanti!E43/365+Fluttuanti!AD43/365)*'%serviti'!E43</f>
        <v>0.48981764059549421</v>
      </c>
      <c r="F43" s="6">
        <f>(Residenti!F43+Fluttuanti!F43/365+Fluttuanti!AE43/365)*'%serviti'!F43</f>
        <v>0.50400295675613349</v>
      </c>
      <c r="G43" s="6">
        <f>(Residenti!G43+Fluttuanti!G43/365+Fluttuanti!AF43/365)*'%serviti'!G43</f>
        <v>0.51548040180791421</v>
      </c>
      <c r="H43" s="6">
        <f>(Residenti!H43+Fluttuanti!H43/365+Fluttuanti!AG43/365)*'%serviti'!H43</f>
        <v>0.53472920126834611</v>
      </c>
      <c r="I43" s="6">
        <f>(Residenti!I43+Fluttuanti!I43/365+Fluttuanti!AH43/365)*'%serviti'!I43</f>
        <v>0.53847700415454458</v>
      </c>
      <c r="J43" s="6">
        <f>(Residenti!J43+Fluttuanti!J43/365+Fluttuanti!AI43/365)*'%serviti'!J43</f>
        <v>0.55984560165542507</v>
      </c>
      <c r="K43" s="6">
        <f>(Residenti!K43+Fluttuanti!K43/365+Fluttuanti!AJ43/365)*'%serviti'!K43</f>
        <v>0.56026911305930116</v>
      </c>
      <c r="L43" s="6">
        <f>(Residenti!L43+Fluttuanti!L43/365+Fluttuanti!AK43/365)*'%serviti'!L43</f>
        <v>0.57004521365334815</v>
      </c>
      <c r="M43" s="6">
        <f>(Residenti!M43+Fluttuanti!M43/365+Fluttuanti!AL43/365)*'%serviti'!M43</f>
        <v>0.59074438642656313</v>
      </c>
      <c r="N43" s="6">
        <f>(Residenti!N43+Fluttuanti!N43/365+Fluttuanti!AM43/365)*'%serviti'!N43</f>
        <v>0.61120122127147769</v>
      </c>
      <c r="O43" s="6">
        <f>(Residenti!O43+Fluttuanti!O43/365+Fluttuanti!AN43/365)*'%serviti'!O43</f>
        <v>0.61790151109268265</v>
      </c>
      <c r="P43" s="6">
        <f>(Residenti!P43+Fluttuanti!P43/365+Fluttuanti!AO43/365)*'%serviti'!P43</f>
        <v>0.61511433370699664</v>
      </c>
      <c r="Q43" s="6">
        <f>(Residenti!Q43+Fluttuanti!Q43/365+Fluttuanti!AP43/365)*'%serviti'!Q43</f>
        <v>0.62785927108658279</v>
      </c>
      <c r="R43" s="6">
        <f>(Residenti!R43+Fluttuanti!R43/365+Fluttuanti!AQ43/365)*'%serviti'!R43</f>
        <v>0.63745518782086019</v>
      </c>
      <c r="S43" s="6">
        <f>(Residenti!S43+Fluttuanti!S43/365+Fluttuanti!AR43/365)*'%serviti'!S43</f>
        <v>0.66256139439251838</v>
      </c>
      <c r="T43" s="6">
        <f>(Residenti!T43+Fluttuanti!T43/365+Fluttuanti!AS43/365)*'%serviti'!T43</f>
        <v>0.67248947082971389</v>
      </c>
      <c r="U43" s="6">
        <f>(Residenti!U43+Fluttuanti!U43/365+Fluttuanti!AT43/365)*'%serviti'!U43</f>
        <v>0.66802855460435284</v>
      </c>
      <c r="V43" s="6">
        <f>(Residenti!V43+Fluttuanti!V43/365+Fluttuanti!AU43/365)*'%serviti'!V43</f>
        <v>0.67449340595404705</v>
      </c>
      <c r="W43" s="6">
        <f>(Residenti!W43+Fluttuanti!W43/365+Fluttuanti!AV43/365)*'%serviti'!W43</f>
        <v>0.67736740685032026</v>
      </c>
      <c r="X43" s="6">
        <f>(Residenti!X43+Fluttuanti!X43/365+Fluttuanti!AW43/365)*'%serviti'!X43</f>
        <v>0.69482169277579398</v>
      </c>
      <c r="Y43" s="6">
        <f>(Residenti!Y43+Fluttuanti!Y43/365+Fluttuanti!AX43/365)*'%serviti'!Y43</f>
        <v>0.71609191087942969</v>
      </c>
      <c r="Z43" s="8">
        <f>(Residenti!Z43+Fluttuanti!Z43/365+Fluttuanti!AY43/365)*'%serviti'!Z43</f>
        <v>0.68640952930855526</v>
      </c>
      <c r="AA43" s="8">
        <f>(Residenti!AA43+Fluttuanti!AA43/365+Fluttuanti!AZ43/365)*'%serviti'!AA43</f>
        <v>0.70794257276253114</v>
      </c>
      <c r="AB43" s="8">
        <f>(Residenti!AB43+Fluttuanti!AB43/365+Fluttuanti!BA43/365)*'%serviti'!AB43</f>
        <v>0.65414431651556393</v>
      </c>
      <c r="AC43" s="8">
        <f>(Residenti!AC43+Fluttuanti!AC43/365+Fluttuanti!BB43/365)*'%serviti'!AC43</f>
        <v>0.60004041221847138</v>
      </c>
    </row>
    <row r="44" spans="1:29" x14ac:dyDescent="0.2">
      <c r="A44" s="2" t="s">
        <v>4</v>
      </c>
      <c r="B44" s="2" t="str">
        <f t="shared" si="2"/>
        <v>33</v>
      </c>
      <c r="C44" s="2">
        <v>33042</v>
      </c>
      <c r="D44" s="2" t="s">
        <v>46</v>
      </c>
      <c r="E44" s="6">
        <f>(Residenti!E44+Fluttuanti!E44/365+Fluttuanti!AD44/365)*'%serviti'!E44</f>
        <v>2.3788664747073334</v>
      </c>
      <c r="F44" s="6">
        <f>(Residenti!F44+Fluttuanti!F44/365+Fluttuanti!AE44/365)*'%serviti'!F44</f>
        <v>2.3880322144542885</v>
      </c>
      <c r="G44" s="6">
        <f>(Residenti!G44+Fluttuanti!G44/365+Fluttuanti!AF44/365)*'%serviti'!G44</f>
        <v>2.3856694275976627</v>
      </c>
      <c r="H44" s="6">
        <f>(Residenti!H44+Fluttuanti!H44/365+Fluttuanti!AG44/365)*'%serviti'!H44</f>
        <v>2.396945639290327</v>
      </c>
      <c r="I44" s="6">
        <f>(Residenti!I44+Fluttuanti!I44/365+Fluttuanti!AH44/365)*'%serviti'!I44</f>
        <v>2.4431985764574113</v>
      </c>
      <c r="J44" s="6">
        <f>(Residenti!J44+Fluttuanti!J44/365+Fluttuanti!AI44/365)*'%serviti'!J44</f>
        <v>2.4840198543773218</v>
      </c>
      <c r="K44" s="6">
        <f>(Residenti!K44+Fluttuanti!K44/365+Fluttuanti!AJ44/365)*'%serviti'!K44</f>
        <v>2.5374796366898726</v>
      </c>
      <c r="L44" s="6">
        <f>(Residenti!L44+Fluttuanti!L44/365+Fluttuanti!AK44/365)*'%serviti'!L44</f>
        <v>2.5615337706308487</v>
      </c>
      <c r="M44" s="6">
        <f>(Residenti!M44+Fluttuanti!M44/365+Fluttuanti!AL44/365)*'%serviti'!M44</f>
        <v>2.5870319114330336</v>
      </c>
      <c r="N44" s="6">
        <f>(Residenti!N44+Fluttuanti!N44/365+Fluttuanti!AM44/365)*'%serviti'!N44</f>
        <v>2.6246284745908905</v>
      </c>
      <c r="O44" s="6">
        <f>(Residenti!O44+Fluttuanti!O44/365+Fluttuanti!AN44/365)*'%serviti'!O44</f>
        <v>2.6355529781944447</v>
      </c>
      <c r="P44" s="6">
        <f>(Residenti!P44+Fluttuanti!P44/365+Fluttuanti!AO44/365)*'%serviti'!P44</f>
        <v>2.6457649104410894</v>
      </c>
      <c r="Q44" s="6">
        <f>(Residenti!Q44+Fluttuanti!Q44/365+Fluttuanti!AP44/365)*'%serviti'!Q44</f>
        <v>2.7192389617140025</v>
      </c>
      <c r="R44" s="6">
        <f>(Residenti!R44+Fluttuanti!R44/365+Fluttuanti!AQ44/365)*'%serviti'!R44</f>
        <v>2.7405542577105977</v>
      </c>
      <c r="S44" s="6">
        <f>(Residenti!S44+Fluttuanti!S44/365+Fluttuanti!AR44/365)*'%serviti'!S44</f>
        <v>2.7312850320163351</v>
      </c>
      <c r="T44" s="6">
        <f>(Residenti!T44+Fluttuanti!T44/365+Fluttuanti!AS44/365)*'%serviti'!T44</f>
        <v>2.7284007487499258</v>
      </c>
      <c r="U44" s="6">
        <f>(Residenti!U44+Fluttuanti!U44/365+Fluttuanti!AT44/365)*'%serviti'!U44</f>
        <v>2.7000975338614137</v>
      </c>
      <c r="V44" s="6">
        <f>(Residenti!V44+Fluttuanti!V44/365+Fluttuanti!AU44/365)*'%serviti'!V44</f>
        <v>2.6781344755044132</v>
      </c>
      <c r="W44" s="6">
        <f>(Residenti!W44+Fluttuanti!W44/365+Fluttuanti!AV44/365)*'%serviti'!W44</f>
        <v>2.6991716140987441</v>
      </c>
      <c r="X44" s="6">
        <f>(Residenti!X44+Fluttuanti!X44/365+Fluttuanti!AW44/365)*'%serviti'!X44</f>
        <v>2.7185013409663874</v>
      </c>
      <c r="Y44" s="6">
        <f>(Residenti!Y44+Fluttuanti!Y44/365+Fluttuanti!AX44/365)*'%serviti'!Y44</f>
        <v>2.7927375216971799</v>
      </c>
      <c r="Z44" s="8">
        <f>(Residenti!Z44+Fluttuanti!Z44/365+Fluttuanti!AY44/365)*'%serviti'!Z44</f>
        <v>2.8015009520813252</v>
      </c>
      <c r="AA44" s="8">
        <f>(Residenti!AA44+Fluttuanti!AA44/365+Fluttuanti!AZ44/365)*'%serviti'!AA44</f>
        <v>2.7874382006101981</v>
      </c>
      <c r="AB44" s="8">
        <f>(Residenti!AB44+Fluttuanti!AB44/365+Fluttuanti!BA44/365)*'%serviti'!AB44</f>
        <v>2.8117358627559814</v>
      </c>
      <c r="AC44" s="8">
        <f>(Residenti!AC44+Fluttuanti!AC44/365+Fluttuanti!BB44/365)*'%serviti'!AC44</f>
        <v>2.8360084263682812</v>
      </c>
    </row>
    <row r="45" spans="1:29" x14ac:dyDescent="0.2">
      <c r="A45" s="2" t="s">
        <v>4</v>
      </c>
      <c r="B45" s="2" t="str">
        <f t="shared" si="2"/>
        <v>33</v>
      </c>
      <c r="C45" s="2">
        <v>33043</v>
      </c>
      <c r="D45" s="2" t="s">
        <v>47</v>
      </c>
      <c r="E45" s="6">
        <f>(Residenti!E45+Fluttuanti!E45/365+Fluttuanti!AD45/365)*'%serviti'!E45</f>
        <v>1.666520221056335</v>
      </c>
      <c r="F45" s="6">
        <f>(Residenti!F45+Fluttuanti!F45/365+Fluttuanti!AE45/365)*'%serviti'!F45</f>
        <v>1.6889904563485381</v>
      </c>
      <c r="G45" s="6">
        <f>(Residenti!G45+Fluttuanti!G45/365+Fluttuanti!AF45/365)*'%serviti'!G45</f>
        <v>1.7083109442699431</v>
      </c>
      <c r="H45" s="6">
        <f>(Residenti!H45+Fluttuanti!H45/365+Fluttuanti!AG45/365)*'%serviti'!H45</f>
        <v>1.6957551353221674</v>
      </c>
      <c r="I45" s="6">
        <f>(Residenti!I45+Fluttuanti!I45/365+Fluttuanti!AH45/365)*'%serviti'!I45</f>
        <v>1.7232375873945689</v>
      </c>
      <c r="J45" s="6">
        <f>(Residenti!J45+Fluttuanti!J45/365+Fluttuanti!AI45/365)*'%serviti'!J45</f>
        <v>1.7557241378595658</v>
      </c>
      <c r="K45" s="6">
        <f>(Residenti!K45+Fluttuanti!K45/365+Fluttuanti!AJ45/365)*'%serviti'!K45</f>
        <v>1.7872808306389403</v>
      </c>
      <c r="L45" s="6">
        <f>(Residenti!L45+Fluttuanti!L45/365+Fluttuanti!AK45/365)*'%serviti'!L45</f>
        <v>1.801974461402301</v>
      </c>
      <c r="M45" s="6">
        <f>(Residenti!M45+Fluttuanti!M45/365+Fluttuanti!AL45/365)*'%serviti'!M45</f>
        <v>1.8335070719317896</v>
      </c>
      <c r="N45" s="6">
        <f>(Residenti!N45+Fluttuanti!N45/365+Fluttuanti!AM45/365)*'%serviti'!N45</f>
        <v>1.8544821759562236</v>
      </c>
      <c r="O45" s="6">
        <f>(Residenti!O45+Fluttuanti!O45/365+Fluttuanti!AN45/365)*'%serviti'!O45</f>
        <v>1.8617733439628343</v>
      </c>
      <c r="P45" s="6">
        <f>(Residenti!P45+Fluttuanti!P45/365+Fluttuanti!AO45/365)*'%serviti'!P45</f>
        <v>1.8591310423499423</v>
      </c>
      <c r="Q45" s="6">
        <f>(Residenti!Q45+Fluttuanti!Q45/365+Fluttuanti!AP45/365)*'%serviti'!Q45</f>
        <v>1.8870928890712526</v>
      </c>
      <c r="R45" s="6">
        <f>(Residenti!R45+Fluttuanti!R45/365+Fluttuanti!AQ45/365)*'%serviti'!R45</f>
        <v>1.9383081951456398</v>
      </c>
      <c r="S45" s="6">
        <f>(Residenti!S45+Fluttuanti!S45/365+Fluttuanti!AR45/365)*'%serviti'!S45</f>
        <v>1.9601329589417962</v>
      </c>
      <c r="T45" s="6">
        <f>(Residenti!T45+Fluttuanti!T45/365+Fluttuanti!AS45/365)*'%serviti'!T45</f>
        <v>1.9918005709458495</v>
      </c>
      <c r="U45" s="6">
        <f>(Residenti!U45+Fluttuanti!U45/365+Fluttuanti!AT45/365)*'%serviti'!U45</f>
        <v>2.0191092309734602</v>
      </c>
      <c r="V45" s="6">
        <f>(Residenti!V45+Fluttuanti!V45/365+Fluttuanti!AU45/365)*'%serviti'!V45</f>
        <v>2.0327702306148634</v>
      </c>
      <c r="W45" s="6">
        <f>(Residenti!W45+Fluttuanti!W45/365+Fluttuanti!AV45/365)*'%serviti'!W45</f>
        <v>2.0833188503693125</v>
      </c>
      <c r="X45" s="6">
        <f>(Residenti!X45+Fluttuanti!X45/365+Fluttuanti!AW45/365)*'%serviti'!X45</f>
        <v>2.0809676677566209</v>
      </c>
      <c r="Y45" s="6">
        <f>(Residenti!Y45+Fluttuanti!Y45/365+Fluttuanti!AX45/365)*'%serviti'!Y45</f>
        <v>2.1330421264159973</v>
      </c>
      <c r="Z45" s="8">
        <f>(Residenti!Z45+Fluttuanti!Z45/365+Fluttuanti!AY45/365)*'%serviti'!Z45</f>
        <v>2.2126129815888613</v>
      </c>
      <c r="AA45" s="8">
        <f>(Residenti!AA45+Fluttuanti!AA45/365+Fluttuanti!AZ45/365)*'%serviti'!AA45</f>
        <v>2.319710256811081</v>
      </c>
      <c r="AB45" s="8">
        <f>(Residenti!AB45+Fluttuanti!AB45/365+Fluttuanti!BA45/365)*'%serviti'!AB45</f>
        <v>2.4355215623740358</v>
      </c>
      <c r="AC45" s="8">
        <f>(Residenti!AC45+Fluttuanti!AC45/365+Fluttuanti!BB45/365)*'%serviti'!AC45</f>
        <v>2.5540476431193402</v>
      </c>
    </row>
    <row r="46" spans="1:29" x14ac:dyDescent="0.2">
      <c r="A46" s="2" t="s">
        <v>4</v>
      </c>
      <c r="B46" s="2" t="str">
        <f t="shared" si="2"/>
        <v>33</v>
      </c>
      <c r="C46" s="2">
        <v>33044</v>
      </c>
      <c r="D46" s="2" t="s">
        <v>48</v>
      </c>
      <c r="E46" s="6">
        <f>(Residenti!E46+Fluttuanti!E46/365+Fluttuanti!AD46/365)*'%serviti'!E46</f>
        <v>2.3270159036796394</v>
      </c>
      <c r="F46" s="6">
        <f>(Residenti!F46+Fluttuanti!F46/365+Fluttuanti!AE46/365)*'%serviti'!F46</f>
        <v>2.3458011125850393</v>
      </c>
      <c r="G46" s="6">
        <f>(Residenti!G46+Fluttuanti!G46/365+Fluttuanti!AF46/365)*'%serviti'!G46</f>
        <v>2.3000036853153878</v>
      </c>
      <c r="H46" s="6">
        <f>(Residenti!H46+Fluttuanti!H46/365+Fluttuanti!AG46/365)*'%serviti'!H46</f>
        <v>2.3159836138922421</v>
      </c>
      <c r="I46" s="6">
        <f>(Residenti!I46+Fluttuanti!I46/365+Fluttuanti!AH46/365)*'%serviti'!I46</f>
        <v>2.2980383091117353</v>
      </c>
      <c r="J46" s="6">
        <f>(Residenti!J46+Fluttuanti!J46/365+Fluttuanti!AI46/365)*'%serviti'!J46</f>
        <v>2.2758932324040941</v>
      </c>
      <c r="K46" s="6">
        <f>(Residenti!K46+Fluttuanti!K46/365+Fluttuanti!AJ46/365)*'%serviti'!K46</f>
        <v>2.2422012201522086</v>
      </c>
      <c r="L46" s="6">
        <f>(Residenti!L46+Fluttuanti!L46/365+Fluttuanti!AK46/365)*'%serviti'!L46</f>
        <v>2.2436032101061967</v>
      </c>
      <c r="M46" s="6">
        <f>(Residenti!M46+Fluttuanti!M46/365+Fluttuanti!AL46/365)*'%serviti'!M46</f>
        <v>2.245734347886629</v>
      </c>
      <c r="N46" s="6">
        <f>(Residenti!N46+Fluttuanti!N46/365+Fluttuanti!AM46/365)*'%serviti'!N46</f>
        <v>2.255075199674403</v>
      </c>
      <c r="O46" s="6">
        <f>(Residenti!O46+Fluttuanti!O46/365+Fluttuanti!AN46/365)*'%serviti'!O46</f>
        <v>2.2216510706800583</v>
      </c>
      <c r="P46" s="6">
        <f>(Residenti!P46+Fluttuanti!P46/365+Fluttuanti!AO46/365)*'%serviti'!P46</f>
        <v>2.2212315280532176</v>
      </c>
      <c r="Q46" s="6">
        <f>(Residenti!Q46+Fluttuanti!Q46/365+Fluttuanti!AP46/365)*'%serviti'!Q46</f>
        <v>2.1893268610956262</v>
      </c>
      <c r="R46" s="6">
        <f>(Residenti!R46+Fluttuanti!R46/365+Fluttuanti!AQ46/365)*'%serviti'!R46</f>
        <v>2.1564288648036305</v>
      </c>
      <c r="S46" s="6">
        <f>(Residenti!S46+Fluttuanti!S46/365+Fluttuanti!AR46/365)*'%serviti'!S46</f>
        <v>2.1188210208177947</v>
      </c>
      <c r="T46" s="6">
        <f>(Residenti!T46+Fluttuanti!T46/365+Fluttuanti!AS46/365)*'%serviti'!T46</f>
        <v>2.1143583291381223</v>
      </c>
      <c r="U46" s="6">
        <f>(Residenti!U46+Fluttuanti!U46/365+Fluttuanti!AT46/365)*'%serviti'!U46</f>
        <v>2.0832281870248841</v>
      </c>
      <c r="V46" s="6">
        <f>(Residenti!V46+Fluttuanti!V46/365+Fluttuanti!AU46/365)*'%serviti'!V46</f>
        <v>2.0546921866671504</v>
      </c>
      <c r="W46" s="6">
        <f>(Residenti!W46+Fluttuanti!W46/365+Fluttuanti!AV46/365)*'%serviti'!W46</f>
        <v>2.0253117800860028</v>
      </c>
      <c r="X46" s="6">
        <f>(Residenti!X46+Fluttuanti!X46/365+Fluttuanti!AW46/365)*'%serviti'!X46</f>
        <v>2.0218980528978765</v>
      </c>
      <c r="Y46" s="6">
        <f>(Residenti!Y46+Fluttuanti!Y46/365+Fluttuanti!AX46/365)*'%serviti'!Y46</f>
        <v>2.0166845730849787</v>
      </c>
      <c r="Z46" s="8">
        <f>(Residenti!Z46+Fluttuanti!Z46/365+Fluttuanti!AY46/365)*'%serviti'!Z46</f>
        <v>1.9083360237682034</v>
      </c>
      <c r="AA46" s="8">
        <f>(Residenti!AA46+Fluttuanti!AA46/365+Fluttuanti!AZ46/365)*'%serviti'!AA46</f>
        <v>1.7971744871412145</v>
      </c>
      <c r="AB46" s="8">
        <f>(Residenti!AB46+Fluttuanti!AB46/365+Fluttuanti!BA46/365)*'%serviti'!AB46</f>
        <v>1.6958824710531115</v>
      </c>
      <c r="AC46" s="8">
        <f>(Residenti!AC46+Fluttuanti!AC46/365+Fluttuanti!BB46/365)*'%serviti'!AC46</f>
        <v>1.5930901479539403</v>
      </c>
    </row>
    <row r="47" spans="1:29" x14ac:dyDescent="0.2">
      <c r="A47" s="2" t="s">
        <v>4</v>
      </c>
      <c r="B47" s="2" t="str">
        <f t="shared" si="2"/>
        <v>33</v>
      </c>
      <c r="C47" s="2">
        <v>33045</v>
      </c>
      <c r="D47" s="2" t="s">
        <v>49</v>
      </c>
      <c r="E47" s="6">
        <f>(Residenti!E47+Fluttuanti!E47/365+Fluttuanti!AD47/365)*'%serviti'!E47</f>
        <v>3.4508674590410227</v>
      </c>
      <c r="F47" s="6">
        <f>(Residenti!F47+Fluttuanti!F47/365+Fluttuanti!AE47/365)*'%serviti'!F47</f>
        <v>3.4979162467421019</v>
      </c>
      <c r="G47" s="6">
        <f>(Residenti!G47+Fluttuanti!G47/365+Fluttuanti!AF47/365)*'%serviti'!G47</f>
        <v>3.5266561571488282</v>
      </c>
      <c r="H47" s="6">
        <f>(Residenti!H47+Fluttuanti!H47/365+Fluttuanti!AG47/365)*'%serviti'!H47</f>
        <v>3.6013872160828022</v>
      </c>
      <c r="I47" s="6">
        <f>(Residenti!I47+Fluttuanti!I47/365+Fluttuanti!AH47/365)*'%serviti'!I47</f>
        <v>3.6196095132789154</v>
      </c>
      <c r="J47" s="6">
        <f>(Residenti!J47+Fluttuanti!J47/365+Fluttuanti!AI47/365)*'%serviti'!J47</f>
        <v>3.7141466952048274</v>
      </c>
      <c r="K47" s="6">
        <f>(Residenti!K47+Fluttuanti!K47/365+Fluttuanti!AJ47/365)*'%serviti'!K47</f>
        <v>3.8005471534519328</v>
      </c>
      <c r="L47" s="6">
        <f>(Residenti!L47+Fluttuanti!L47/365+Fluttuanti!AK47/365)*'%serviti'!L47</f>
        <v>3.9484492322578975</v>
      </c>
      <c r="M47" s="6">
        <f>(Residenti!M47+Fluttuanti!M47/365+Fluttuanti!AL47/365)*'%serviti'!M47</f>
        <v>4.0713808644603224</v>
      </c>
      <c r="N47" s="6">
        <f>(Residenti!N47+Fluttuanti!N47/365+Fluttuanti!AM47/365)*'%serviti'!N47</f>
        <v>4.1591677145968458</v>
      </c>
      <c r="O47" s="6">
        <f>(Residenti!O47+Fluttuanti!O47/365+Fluttuanti!AN47/365)*'%serviti'!O47</f>
        <v>4.1851830239331669</v>
      </c>
      <c r="P47" s="6">
        <f>(Residenti!P47+Fluttuanti!P47/365+Fluttuanti!AO47/365)*'%serviti'!P47</f>
        <v>4.2368307398178535</v>
      </c>
      <c r="Q47" s="6">
        <f>(Residenti!Q47+Fluttuanti!Q47/365+Fluttuanti!AP47/365)*'%serviti'!Q47</f>
        <v>4.2461770599341655</v>
      </c>
      <c r="R47" s="6">
        <f>(Residenti!R47+Fluttuanti!R47/365+Fluttuanti!AQ47/365)*'%serviti'!R47</f>
        <v>4.2457315558622284</v>
      </c>
      <c r="S47" s="6">
        <f>(Residenti!S47+Fluttuanti!S47/365+Fluttuanti!AR47/365)*'%serviti'!S47</f>
        <v>4.2785782540303368</v>
      </c>
      <c r="T47" s="6">
        <f>(Residenti!T47+Fluttuanti!T47/365+Fluttuanti!AS47/365)*'%serviti'!T47</f>
        <v>4.2321111762736319</v>
      </c>
      <c r="U47" s="6">
        <f>(Residenti!U47+Fluttuanti!U47/365+Fluttuanti!AT47/365)*'%serviti'!U47</f>
        <v>4.2229254631043487</v>
      </c>
      <c r="V47" s="6">
        <f>(Residenti!V47+Fluttuanti!V47/365+Fluttuanti!AU47/365)*'%serviti'!V47</f>
        <v>4.2359587324464041</v>
      </c>
      <c r="W47" s="6">
        <f>(Residenti!W47+Fluttuanti!W47/365+Fluttuanti!AV47/365)*'%serviti'!W47</f>
        <v>4.2357180439573758</v>
      </c>
      <c r="X47" s="6">
        <f>(Residenti!X47+Fluttuanti!X47/365+Fluttuanti!AW47/365)*'%serviti'!X47</f>
        <v>4.1456045055695769</v>
      </c>
      <c r="Y47" s="6">
        <f>(Residenti!Y47+Fluttuanti!Y47/365+Fluttuanti!AX47/365)*'%serviti'!Y47</f>
        <v>4.1343686023386272</v>
      </c>
      <c r="Z47" s="8">
        <f>(Residenti!Z47+Fluttuanti!Z47/365+Fluttuanti!AY47/365)*'%serviti'!Z47</f>
        <v>4.0882946010512553</v>
      </c>
      <c r="AA47" s="8">
        <f>(Residenti!AA47+Fluttuanti!AA47/365+Fluttuanti!AZ47/365)*'%serviti'!AA47</f>
        <v>4.0440400692536418</v>
      </c>
      <c r="AB47" s="8">
        <f>(Residenti!AB47+Fluttuanti!AB47/365+Fluttuanti!BA47/365)*'%serviti'!AB47</f>
        <v>3.9978286502605118</v>
      </c>
      <c r="AC47" s="8">
        <f>(Residenti!AC47+Fluttuanti!AC47/365+Fluttuanti!BB47/365)*'%serviti'!AC47</f>
        <v>3.9516172312673827</v>
      </c>
    </row>
    <row r="48" spans="1:29" x14ac:dyDescent="0.2">
      <c r="A48" s="2" t="s">
        <v>4</v>
      </c>
      <c r="B48" s="2" t="str">
        <f t="shared" si="2"/>
        <v>33</v>
      </c>
      <c r="C48" s="2">
        <v>33046</v>
      </c>
      <c r="D48" s="2" t="s">
        <v>50</v>
      </c>
      <c r="E48" s="6">
        <f>(Residenti!E48+Fluttuanti!E48/365+Fluttuanti!AD48/365)*'%serviti'!E48</f>
        <v>1.3480829254217435</v>
      </c>
      <c r="F48" s="6">
        <f>(Residenti!F48+Fluttuanti!F48/365+Fluttuanti!AE48/365)*'%serviti'!F48</f>
        <v>1.3760602376173054</v>
      </c>
      <c r="G48" s="6">
        <f>(Residenti!G48+Fluttuanti!G48/365+Fluttuanti!AF48/365)*'%serviti'!G48</f>
        <v>1.3588086389221801</v>
      </c>
      <c r="H48" s="6">
        <f>(Residenti!H48+Fluttuanti!H48/365+Fluttuanti!AG48/365)*'%serviti'!H48</f>
        <v>1.3636981941184256</v>
      </c>
      <c r="I48" s="6">
        <f>(Residenti!I48+Fluttuanti!I48/365+Fluttuanti!AH48/365)*'%serviti'!I48</f>
        <v>1.3759103861505839</v>
      </c>
      <c r="J48" s="6">
        <f>(Residenti!J48+Fluttuanti!J48/365+Fluttuanti!AI48/365)*'%serviti'!J48</f>
        <v>1.3852350323008875</v>
      </c>
      <c r="K48" s="6">
        <f>(Residenti!K48+Fluttuanti!K48/365+Fluttuanti!AJ48/365)*'%serviti'!K48</f>
        <v>1.3762393102327541</v>
      </c>
      <c r="L48" s="6">
        <f>(Residenti!L48+Fluttuanti!L48/365+Fluttuanti!AK48/365)*'%serviti'!L48</f>
        <v>1.3750634906212049</v>
      </c>
      <c r="M48" s="6">
        <f>(Residenti!M48+Fluttuanti!M48/365+Fluttuanti!AL48/365)*'%serviti'!M48</f>
        <v>1.4002322297731213</v>
      </c>
      <c r="N48" s="6">
        <f>(Residenti!N48+Fluttuanti!N48/365+Fluttuanti!AM48/365)*'%serviti'!N48</f>
        <v>1.4360181016192248</v>
      </c>
      <c r="O48" s="6">
        <f>(Residenti!O48+Fluttuanti!O48/365+Fluttuanti!AN48/365)*'%serviti'!O48</f>
        <v>1.4565316382595026</v>
      </c>
      <c r="P48" s="6">
        <f>(Residenti!P48+Fluttuanti!P48/365+Fluttuanti!AO48/365)*'%serviti'!P48</f>
        <v>1.4755789023268071</v>
      </c>
      <c r="Q48" s="6">
        <f>(Residenti!Q48+Fluttuanti!Q48/365+Fluttuanti!AP48/365)*'%serviti'!Q48</f>
        <v>1.4869182323213872</v>
      </c>
      <c r="R48" s="6">
        <f>(Residenti!R48+Fluttuanti!R48/365+Fluttuanti!AQ48/365)*'%serviti'!R48</f>
        <v>1.5162102540098392</v>
      </c>
      <c r="S48" s="6">
        <f>(Residenti!S48+Fluttuanti!S48/365+Fluttuanti!AR48/365)*'%serviti'!S48</f>
        <v>1.4720251462277836</v>
      </c>
      <c r="T48" s="6">
        <f>(Residenti!T48+Fluttuanti!T48/365+Fluttuanti!AS48/365)*'%serviti'!T48</f>
        <v>1.4634129089752288</v>
      </c>
      <c r="U48" s="6">
        <f>(Residenti!U48+Fluttuanti!U48/365+Fluttuanti!AT48/365)*'%serviti'!U48</f>
        <v>1.4532540923887394</v>
      </c>
      <c r="V48" s="6">
        <f>(Residenti!V48+Fluttuanti!V48/365+Fluttuanti!AU48/365)*'%serviti'!V48</f>
        <v>1.451516979791075</v>
      </c>
      <c r="W48" s="6">
        <f>(Residenti!W48+Fluttuanti!W48/365+Fluttuanti!AV48/365)*'%serviti'!W48</f>
        <v>1.4538986303937029</v>
      </c>
      <c r="X48" s="6">
        <f>(Residenti!X48+Fluttuanti!X48/365+Fluttuanti!AW48/365)*'%serviti'!X48</f>
        <v>1.4481198981696537</v>
      </c>
      <c r="Y48" s="6">
        <f>(Residenti!Y48+Fluttuanti!Y48/365+Fluttuanti!AX48/365)*'%serviti'!Y48</f>
        <v>1.4620170583088796</v>
      </c>
      <c r="Z48" s="8">
        <f>(Residenti!Z48+Fluttuanti!Z48/365+Fluttuanti!AY48/365)*'%serviti'!Z48</f>
        <v>1.386398206575143</v>
      </c>
      <c r="AA48" s="8">
        <f>(Residenti!AA48+Fluttuanti!AA48/365+Fluttuanti!AZ48/365)*'%serviti'!AA48</f>
        <v>1.3498210648138804</v>
      </c>
      <c r="AB48" s="8">
        <f>(Residenti!AB48+Fluttuanti!AB48/365+Fluttuanti!BA48/365)*'%serviti'!AB48</f>
        <v>1.2966661516368885</v>
      </c>
      <c r="AC48" s="8">
        <f>(Residenti!AC48+Fluttuanti!AC48/365+Fluttuanti!BB48/365)*'%serviti'!AC48</f>
        <v>1.2371790482230762</v>
      </c>
    </row>
    <row r="49" spans="1:29" x14ac:dyDescent="0.2">
      <c r="A49" s="2" t="s">
        <v>4</v>
      </c>
      <c r="B49" s="2" t="str">
        <f t="shared" si="2"/>
        <v>33</v>
      </c>
      <c r="C49" s="2">
        <v>33047</v>
      </c>
      <c r="D49" s="2" t="s">
        <v>51</v>
      </c>
      <c r="E49" s="6">
        <f>(Residenti!E49+Fluttuanti!E49/365+Fluttuanti!AD49/365)*'%serviti'!E49</f>
        <v>0.13470396564114376</v>
      </c>
      <c r="F49" s="6">
        <f>(Residenti!F49+Fluttuanti!F49/365+Fluttuanti!AE49/365)*'%serviti'!F49</f>
        <v>0.13732566573498736</v>
      </c>
      <c r="G49" s="6">
        <f>(Residenti!G49+Fluttuanti!G49/365+Fluttuanti!AF49/365)*'%serviti'!G49</f>
        <v>0.13222632107642598</v>
      </c>
      <c r="H49" s="6">
        <f>(Residenti!H49+Fluttuanti!H49/365+Fluttuanti!AG49/365)*'%serviti'!H49</f>
        <v>0.12752414893453026</v>
      </c>
      <c r="I49" s="6">
        <f>(Residenti!I49+Fluttuanti!I49/365+Fluttuanti!AH49/365)*'%serviti'!I49</f>
        <v>0.12591629104653201</v>
      </c>
      <c r="J49" s="6">
        <f>(Residenti!J49+Fluttuanti!J49/365+Fluttuanti!AI49/365)*'%serviti'!J49</f>
        <v>0.12583254397526283</v>
      </c>
      <c r="K49" s="6">
        <f>(Residenti!K49+Fluttuanti!K49/365+Fluttuanti!AJ49/365)*'%serviti'!K49</f>
        <v>0.12187317906474746</v>
      </c>
      <c r="L49" s="6">
        <f>(Residenti!L49+Fluttuanti!L49/365+Fluttuanti!AK49/365)*'%serviti'!L49</f>
        <v>0.11794081133264686</v>
      </c>
      <c r="M49" s="6">
        <f>(Residenti!M49+Fluttuanti!M49/365+Fluttuanti!AL49/365)*'%serviti'!M49</f>
        <v>0.11775984182090883</v>
      </c>
      <c r="N49" s="6">
        <f>(Residenti!N49+Fluttuanti!N49/365+Fluttuanti!AM49/365)*'%serviti'!N49</f>
        <v>0.11789759866295454</v>
      </c>
      <c r="O49" s="6">
        <f>(Residenti!O49+Fluttuanti!O49/365+Fluttuanti!AN49/365)*'%serviti'!O49</f>
        <v>0.11415225702741563</v>
      </c>
      <c r="P49" s="6">
        <f>(Residenti!P49+Fluttuanti!P49/365+Fluttuanti!AO49/365)*'%serviti'!P49</f>
        <v>0.10960328980175012</v>
      </c>
      <c r="Q49" s="6">
        <f>(Residenti!Q49+Fluttuanti!Q49/365+Fluttuanti!AP49/365)*'%serviti'!Q49</f>
        <v>0.10840440421957837</v>
      </c>
      <c r="R49" s="6">
        <f>(Residenti!R49+Fluttuanti!R49/365+Fluttuanti!AQ49/365)*'%serviti'!R49</f>
        <v>0.10427986838733659</v>
      </c>
      <c r="S49" s="6">
        <f>(Residenti!S49+Fluttuanti!S49/365+Fluttuanti!AR49/365)*'%serviti'!S49</f>
        <v>0.10317381879049961</v>
      </c>
      <c r="T49" s="6">
        <f>(Residenti!T49+Fluttuanti!T49/365+Fluttuanti!AS49/365)*'%serviti'!T49</f>
        <v>0.10016125542906835</v>
      </c>
      <c r="U49" s="6">
        <f>(Residenti!U49+Fluttuanti!U49/365+Fluttuanti!AT49/365)*'%serviti'!U49</f>
        <v>9.9612505790643402E-2</v>
      </c>
      <c r="V49" s="6">
        <f>(Residenti!V49+Fluttuanti!V49/365+Fluttuanti!AU49/365)*'%serviti'!V49</f>
        <v>0.10030695718167061</v>
      </c>
      <c r="W49" s="6">
        <f>(Residenti!W49+Fluttuanti!W49/365+Fluttuanti!AV49/365)*'%serviti'!W49</f>
        <v>8.7554220690197151E-2</v>
      </c>
      <c r="X49" s="6">
        <f>(Residenti!X49+Fluttuanti!X49/365+Fluttuanti!AW49/365)*'%serviti'!X49</f>
        <v>8.5511598191296931E-2</v>
      </c>
      <c r="Y49" s="6">
        <f>(Residenti!Y49+Fluttuanti!Y49/365+Fluttuanti!AX49/365)*'%serviti'!Y49</f>
        <v>9.1398859827504855E-2</v>
      </c>
      <c r="Z49" s="8">
        <f>(Residenti!Z49+Fluttuanti!Z49/365+Fluttuanti!AY49/365)*'%serviti'!Z49</f>
        <v>8.7501901479798513E-2</v>
      </c>
      <c r="AA49" s="8">
        <f>(Residenti!AA49+Fluttuanti!AA49/365+Fluttuanti!AZ49/365)*'%serviti'!AA49</f>
        <v>8.6918928494168171E-2</v>
      </c>
      <c r="AB49" s="8">
        <f>(Residenti!AB49+Fluttuanti!AB49/365+Fluttuanti!BA49/365)*'%serviti'!AB49</f>
        <v>8.4820686952124552E-2</v>
      </c>
      <c r="AC49" s="8">
        <f>(Residenti!AC49+Fluttuanti!AC49/365+Fluttuanti!BB49/365)*'%serviti'!AC49</f>
        <v>8.2346999283574446E-2</v>
      </c>
    </row>
    <row r="50" spans="1:29" x14ac:dyDescent="0.2">
      <c r="A50" s="2" t="s">
        <v>4</v>
      </c>
      <c r="B50" s="2" t="str">
        <f t="shared" si="2"/>
        <v>33</v>
      </c>
      <c r="C50" s="2">
        <v>33048</v>
      </c>
      <c r="D50" s="2" t="s">
        <v>52</v>
      </c>
      <c r="E50" s="6">
        <f>(Residenti!E50+Fluttuanti!E50/365+Fluttuanti!AD50/365)*'%serviti'!E50</f>
        <v>2.605679240797516</v>
      </c>
      <c r="F50" s="6">
        <f>(Residenti!F50+Fluttuanti!F50/365+Fluttuanti!AE50/365)*'%serviti'!F50</f>
        <v>2.5974728944941852</v>
      </c>
      <c r="G50" s="6">
        <f>(Residenti!G50+Fluttuanti!G50/365+Fluttuanti!AF50/365)*'%serviti'!G50</f>
        <v>2.6546879116951874</v>
      </c>
      <c r="H50" s="6">
        <f>(Residenti!H50+Fluttuanti!H50/365+Fluttuanti!AG50/365)*'%serviti'!H50</f>
        <v>2.6672603329558009</v>
      </c>
      <c r="I50" s="6">
        <f>(Residenti!I50+Fluttuanti!I50/365+Fluttuanti!AH50/365)*'%serviti'!I50</f>
        <v>2.6662868042264627</v>
      </c>
      <c r="J50" s="6">
        <f>(Residenti!J50+Fluttuanti!J50/365+Fluttuanti!AI50/365)*'%serviti'!J50</f>
        <v>2.6912445225085668</v>
      </c>
      <c r="K50" s="6">
        <f>(Residenti!K50+Fluttuanti!K50/365+Fluttuanti!AJ50/365)*'%serviti'!K50</f>
        <v>2.6638410346236681</v>
      </c>
      <c r="L50" s="6">
        <f>(Residenti!L50+Fluttuanti!L50/365+Fluttuanti!AK50/365)*'%serviti'!L50</f>
        <v>2.6391658280099968</v>
      </c>
      <c r="M50" s="6">
        <f>(Residenti!M50+Fluttuanti!M50/365+Fluttuanti!AL50/365)*'%serviti'!M50</f>
        <v>2.6767048890427372</v>
      </c>
      <c r="N50" s="6">
        <f>(Residenti!N50+Fluttuanti!N50/365+Fluttuanti!AM50/365)*'%serviti'!N50</f>
        <v>2.7165452731529909</v>
      </c>
      <c r="O50" s="6">
        <f>(Residenti!O50+Fluttuanti!O50/365+Fluttuanti!AN50/365)*'%serviti'!O50</f>
        <v>2.7047817270954182</v>
      </c>
      <c r="P50" s="6">
        <f>(Residenti!P50+Fluttuanti!P50/365+Fluttuanti!AO50/365)*'%serviti'!P50</f>
        <v>2.6776562294036013</v>
      </c>
      <c r="Q50" s="6">
        <f>(Residenti!Q50+Fluttuanti!Q50/365+Fluttuanti!AP50/365)*'%serviti'!Q50</f>
        <v>2.6599163956041703</v>
      </c>
      <c r="R50" s="6">
        <f>(Residenti!R50+Fluttuanti!R50/365+Fluttuanti!AQ50/365)*'%serviti'!R50</f>
        <v>2.6692884696037016</v>
      </c>
      <c r="S50" s="6">
        <f>(Residenti!S50+Fluttuanti!S50/365+Fluttuanti!AR50/365)*'%serviti'!S50</f>
        <v>2.6254043503299545</v>
      </c>
      <c r="T50" s="6">
        <f>(Residenti!T50+Fluttuanti!T50/365+Fluttuanti!AS50/365)*'%serviti'!T50</f>
        <v>2.5902343997362802</v>
      </c>
      <c r="U50" s="6">
        <f>(Residenti!U50+Fluttuanti!U50/365+Fluttuanti!AT50/365)*'%serviti'!U50</f>
        <v>2.5688803117231371</v>
      </c>
      <c r="V50" s="6">
        <f>(Residenti!V50+Fluttuanti!V50/365+Fluttuanti!AU50/365)*'%serviti'!V50</f>
        <v>2.5662769632233662</v>
      </c>
      <c r="W50" s="6">
        <f>(Residenti!W50+Fluttuanti!W50/365+Fluttuanti!AV50/365)*'%serviti'!W50</f>
        <v>2.5576859084321155</v>
      </c>
      <c r="X50" s="6">
        <f>(Residenti!X50+Fluttuanti!X50/365+Fluttuanti!AW50/365)*'%serviti'!X50</f>
        <v>2.5378090899769821</v>
      </c>
      <c r="Y50" s="6">
        <f>(Residenti!Y50+Fluttuanti!Y50/365+Fluttuanti!AX50/365)*'%serviti'!Y50</f>
        <v>2.5177813180167474</v>
      </c>
      <c r="Z50" s="8">
        <f>(Residenti!Z50+Fluttuanti!Z50/365+Fluttuanti!AY50/365)*'%serviti'!Z50</f>
        <v>2.4309780528590665</v>
      </c>
      <c r="AA50" s="8">
        <f>(Residenti!AA50+Fluttuanti!AA50/365+Fluttuanti!AZ50/365)*'%serviti'!AA50</f>
        <v>2.3419385446441856</v>
      </c>
      <c r="AB50" s="8">
        <f>(Residenti!AB50+Fluttuanti!AB50/365+Fluttuanti!BA50/365)*'%serviti'!AB50</f>
        <v>2.2549084837975459</v>
      </c>
      <c r="AC50" s="8">
        <f>(Residenti!AC50+Fluttuanti!AC50/365+Fluttuanti!BB50/365)*'%serviti'!AC50</f>
        <v>2.1678729111554911</v>
      </c>
    </row>
    <row r="51" spans="1:29" x14ac:dyDescent="0.2">
      <c r="A51" s="2" t="s">
        <v>4</v>
      </c>
      <c r="B51" s="2" t="str">
        <f t="shared" si="2"/>
        <v>33</v>
      </c>
      <c r="C51" s="2">
        <v>33049</v>
      </c>
      <c r="D51" s="3" t="s">
        <v>379</v>
      </c>
      <c r="E51" s="6">
        <f>(Residenti!E51+Fluttuanti!E51/365+Fluttuanti!AD51/365)*'%serviti'!E51</f>
        <v>3.4826438987873582</v>
      </c>
      <c r="F51" s="6">
        <f>(Residenti!F51+Fluttuanti!F51/365+Fluttuanti!AE51/365)*'%serviti'!F51</f>
        <v>3.5133482670076992</v>
      </c>
      <c r="G51" s="6">
        <f>(Residenti!G51+Fluttuanti!G51/365+Fluttuanti!AF51/365)*'%serviti'!G51</f>
        <v>3.4361113060994866</v>
      </c>
      <c r="H51" s="6">
        <f>(Residenti!H51+Fluttuanti!H51/365+Fluttuanti!AG51/365)*'%serviti'!H51</f>
        <v>3.4019810307231313</v>
      </c>
      <c r="I51" s="6">
        <f>(Residenti!I51+Fluttuanti!I51/365+Fluttuanti!AH51/365)*'%serviti'!I51</f>
        <v>3.4059327948384803</v>
      </c>
      <c r="J51" s="6">
        <f>(Residenti!J51+Fluttuanti!J51/365+Fluttuanti!AI51/365)*'%serviti'!J51</f>
        <v>3.4007046972658612</v>
      </c>
      <c r="K51" s="6">
        <f>(Residenti!K51+Fluttuanti!K51/365+Fluttuanti!AJ51/365)*'%serviti'!K51</f>
        <v>3.3763168290922958</v>
      </c>
      <c r="L51" s="6">
        <f>(Residenti!L51+Fluttuanti!L51/365+Fluttuanti!AK51/365)*'%serviti'!L51</f>
        <v>3.3495885048305927</v>
      </c>
      <c r="M51" s="6">
        <f>(Residenti!M51+Fluttuanti!M51/365+Fluttuanti!AL51/365)*'%serviti'!M51</f>
        <v>3.3503047983100482</v>
      </c>
      <c r="N51" s="6">
        <f>(Residenti!N51+Fluttuanti!N51/365+Fluttuanti!AM51/365)*'%serviti'!N51</f>
        <v>3.3187044967017925</v>
      </c>
      <c r="O51" s="6">
        <f>(Residenti!O51+Fluttuanti!O51/365+Fluttuanti!AN51/365)*'%serviti'!O51</f>
        <v>3.2997278084857244</v>
      </c>
      <c r="P51" s="6">
        <f>(Residenti!P51+Fluttuanti!P51/365+Fluttuanti!AO51/365)*'%serviti'!P51</f>
        <v>3.2416366926382141</v>
      </c>
      <c r="Q51" s="6">
        <f>(Residenti!Q51+Fluttuanti!Q51/365+Fluttuanti!AP51/365)*'%serviti'!Q51</f>
        <v>3.2172561750545512</v>
      </c>
      <c r="R51" s="6">
        <f>(Residenti!R51+Fluttuanti!R51/365+Fluttuanti!AQ51/365)*'%serviti'!R51</f>
        <v>3.2136245875737641</v>
      </c>
      <c r="S51" s="6">
        <f>(Residenti!S51+Fluttuanti!S51/365+Fluttuanti!AR51/365)*'%serviti'!S51</f>
        <v>3.1750793310104535</v>
      </c>
      <c r="T51" s="6">
        <f>(Residenti!T51+Fluttuanti!T51/365+Fluttuanti!AS51/365)*'%serviti'!T51</f>
        <v>3.1648538761569878</v>
      </c>
      <c r="U51" s="6">
        <f>(Residenti!U51+Fluttuanti!U51/365+Fluttuanti!AT51/365)*'%serviti'!U51</f>
        <v>3.1238301578799708</v>
      </c>
      <c r="V51" s="6">
        <f>(Residenti!V51+Fluttuanti!V51/365+Fluttuanti!AU51/365)*'%serviti'!V51</f>
        <v>3.136803318735939</v>
      </c>
      <c r="W51" s="6">
        <f>(Residenti!W51+Fluttuanti!W51/365+Fluttuanti!AV51/365)*'%serviti'!W51</f>
        <v>3.0605680171877245</v>
      </c>
      <c r="X51" s="6">
        <f>(Residenti!X51+Fluttuanti!X51/365+Fluttuanti!AW51/365)*'%serviti'!X51</f>
        <v>3.038113772185397</v>
      </c>
      <c r="Y51" s="6">
        <f>(Residenti!Y51+Fluttuanti!Y51/365+Fluttuanti!AX51/365)*'%serviti'!Y51</f>
        <v>3.0200965874914933</v>
      </c>
      <c r="Z51" s="8">
        <f>(Residenti!Z51+Fluttuanti!Z51/365+Fluttuanti!AY51/365)*'%serviti'!Z51</f>
        <v>2.8446622882530597</v>
      </c>
      <c r="AA51" s="8">
        <f>(Residenti!AA51+Fluttuanti!AA51/365+Fluttuanti!AZ51/365)*'%serviti'!AA51</f>
        <v>2.7050760823142368</v>
      </c>
      <c r="AB51" s="8">
        <f>(Residenti!AB51+Fluttuanti!AB51/365+Fluttuanti!BA51/365)*'%serviti'!AB51</f>
        <v>2.5442942383063669</v>
      </c>
      <c r="AC51" s="8">
        <f>(Residenti!AC51+Fluttuanti!AC51/365+Fluttuanti!BB51/365)*'%serviti'!AC51</f>
        <v>2.3857779421649559</v>
      </c>
    </row>
    <row r="52" spans="1:29" x14ac:dyDescent="0.2">
      <c r="A52" s="2" t="s">
        <v>53</v>
      </c>
      <c r="B52" s="2" t="str">
        <f t="shared" si="2"/>
        <v>34</v>
      </c>
      <c r="C52" s="2">
        <v>34001</v>
      </c>
      <c r="D52" s="2" t="s">
        <v>54</v>
      </c>
      <c r="E52" s="6">
        <f>(Residenti!E52+Fluttuanti!E52/365+Fluttuanti!AD52/365)*'%serviti'!E52</f>
        <v>1.9612103358233142</v>
      </c>
      <c r="F52" s="6">
        <f>(Residenti!F52+Fluttuanti!F52/365+Fluttuanti!AE52/365)*'%serviti'!F52</f>
        <v>1.9534887146852851</v>
      </c>
      <c r="G52" s="6">
        <f>(Residenti!G52+Fluttuanti!G52/365+Fluttuanti!AF52/365)*'%serviti'!G52</f>
        <v>2.009295142652582</v>
      </c>
      <c r="H52" s="6">
        <f>(Residenti!H52+Fluttuanti!H52/365+Fluttuanti!AG52/365)*'%serviti'!H52</f>
        <v>2.0244267160492826</v>
      </c>
      <c r="I52" s="6">
        <f>(Residenti!I52+Fluttuanti!I52/365+Fluttuanti!AH52/365)*'%serviti'!I52</f>
        <v>2.0647632774550129</v>
      </c>
      <c r="J52" s="6">
        <f>(Residenti!J52+Fluttuanti!J52/365+Fluttuanti!AI52/365)*'%serviti'!J52</f>
        <v>2.0886619373602335</v>
      </c>
      <c r="K52" s="6">
        <f>(Residenti!K52+Fluttuanti!K52/365+Fluttuanti!AJ52/365)*'%serviti'!K52</f>
        <v>2.106736633006264</v>
      </c>
      <c r="L52" s="6">
        <f>(Residenti!L52+Fluttuanti!L52/365+Fluttuanti!AK52/365)*'%serviti'!L52</f>
        <v>2.1000949812051246</v>
      </c>
      <c r="M52" s="6">
        <f>(Residenti!M52+Fluttuanti!M52/365+Fluttuanti!AL52/365)*'%serviti'!M52</f>
        <v>2.093687389607314</v>
      </c>
      <c r="N52" s="6">
        <f>(Residenti!N52+Fluttuanti!N52/365+Fluttuanti!AM52/365)*'%serviti'!N52</f>
        <v>2.1027832033460379</v>
      </c>
      <c r="O52" s="6">
        <f>(Residenti!O52+Fluttuanti!O52/365+Fluttuanti!AN52/365)*'%serviti'!O52</f>
        <v>2.1231026702212628</v>
      </c>
      <c r="P52" s="6">
        <f>(Residenti!P52+Fluttuanti!P52/365+Fluttuanti!AO52/365)*'%serviti'!P52</f>
        <v>2.1027969713044703</v>
      </c>
      <c r="Q52" s="6">
        <f>(Residenti!Q52+Fluttuanti!Q52/365+Fluttuanti!AP52/365)*'%serviti'!Q52</f>
        <v>2.0932724138279735</v>
      </c>
      <c r="R52" s="6">
        <f>(Residenti!R52+Fluttuanti!R52/365+Fluttuanti!AQ52/365)*'%serviti'!R52</f>
        <v>2.0985057887110732</v>
      </c>
      <c r="S52" s="6">
        <f>(Residenti!S52+Fluttuanti!S52/365+Fluttuanti!AR52/365)*'%serviti'!S52</f>
        <v>2.0766470959537631</v>
      </c>
      <c r="T52" s="6">
        <f>(Residenti!T52+Fluttuanti!T52/365+Fluttuanti!AS52/365)*'%serviti'!T52</f>
        <v>2.076566335556048</v>
      </c>
      <c r="U52" s="6">
        <f>(Residenti!U52+Fluttuanti!U52/365+Fluttuanti!AT52/365)*'%serviti'!U52</f>
        <v>2.0765332664220364</v>
      </c>
      <c r="V52" s="6">
        <f>(Residenti!V52+Fluttuanti!V52/365+Fluttuanti!AU52/365)*'%serviti'!V52</f>
        <v>2.0761847501785193</v>
      </c>
      <c r="W52" s="6">
        <f>(Residenti!W52+Fluttuanti!W52/365+Fluttuanti!AV52/365)*'%serviti'!W52</f>
        <v>2.0889851545946416</v>
      </c>
      <c r="X52" s="6">
        <f>(Residenti!X52+Fluttuanti!X52/365+Fluttuanti!AW52/365)*'%serviti'!X52</f>
        <v>2.0789665728210904</v>
      </c>
      <c r="Y52" s="6">
        <f>(Residenti!Y52+Fluttuanti!Y52/365+Fluttuanti!AX52/365)*'%serviti'!Y52</f>
        <v>2.0710282186656923</v>
      </c>
      <c r="Z52" s="8">
        <f>(Residenti!Z52+Fluttuanti!Z52/365+Fluttuanti!AY52/365)*'%serviti'!Z52</f>
        <v>2.0587196907257974</v>
      </c>
      <c r="AA52" s="8">
        <f>(Residenti!AA52+Fluttuanti!AA52/365+Fluttuanti!AZ52/365)*'%serviti'!AA52</f>
        <v>2.075337717892888</v>
      </c>
      <c r="AB52" s="8">
        <f>(Residenti!AB52+Fluttuanti!AB52/365+Fluttuanti!BA52/365)*'%serviti'!AB52</f>
        <v>2.0809092920637977</v>
      </c>
      <c r="AC52" s="8">
        <f>(Residenti!AC52+Fluttuanti!AC52/365+Fluttuanti!BB52/365)*'%serviti'!AC52</f>
        <v>2.0860945426479427</v>
      </c>
    </row>
    <row r="53" spans="1:29" x14ac:dyDescent="0.2">
      <c r="A53" s="2" t="s">
        <v>53</v>
      </c>
      <c r="B53" s="2" t="str">
        <f t="shared" si="2"/>
        <v>34</v>
      </c>
      <c r="C53" s="2">
        <v>34002</v>
      </c>
      <c r="D53" s="2" t="s">
        <v>55</v>
      </c>
      <c r="E53" s="6">
        <f>(Residenti!E53+Fluttuanti!E53/365+Fluttuanti!AD53/365)*'%serviti'!E53</f>
        <v>2.9074434004437761</v>
      </c>
      <c r="F53" s="6">
        <f>(Residenti!F53+Fluttuanti!F53/365+Fluttuanti!AE53/365)*'%serviti'!F53</f>
        <v>2.8180781818733243</v>
      </c>
      <c r="G53" s="6">
        <f>(Residenti!G53+Fluttuanti!G53/365+Fluttuanti!AF53/365)*'%serviti'!G53</f>
        <v>2.7751100610403618</v>
      </c>
      <c r="H53" s="6">
        <f>(Residenti!H53+Fluttuanti!H53/365+Fluttuanti!AG53/365)*'%serviti'!H53</f>
        <v>2.7095983123781537</v>
      </c>
      <c r="I53" s="6">
        <f>(Residenti!I53+Fluttuanti!I53/365+Fluttuanti!AH53/365)*'%serviti'!I53</f>
        <v>2.6698425950820104</v>
      </c>
      <c r="J53" s="6">
        <f>(Residenti!J53+Fluttuanti!J53/365+Fluttuanti!AI53/365)*'%serviti'!J53</f>
        <v>2.622670261052193</v>
      </c>
      <c r="K53" s="6">
        <f>(Residenti!K53+Fluttuanti!K53/365+Fluttuanti!AJ53/365)*'%serviti'!K53</f>
        <v>2.5906384011958909</v>
      </c>
      <c r="L53" s="6">
        <f>(Residenti!L53+Fluttuanti!L53/365+Fluttuanti!AK53/365)*'%serviti'!L53</f>
        <v>2.551279250600075</v>
      </c>
      <c r="M53" s="6">
        <f>(Residenti!M53+Fluttuanti!M53/365+Fluttuanti!AL53/365)*'%serviti'!M53</f>
        <v>2.5217993973475861</v>
      </c>
      <c r="N53" s="6">
        <f>(Residenti!N53+Fluttuanti!N53/365+Fluttuanti!AM53/365)*'%serviti'!N53</f>
        <v>2.5122944446160718</v>
      </c>
      <c r="O53" s="6">
        <f>(Residenti!O53+Fluttuanti!O53/365+Fluttuanti!AN53/365)*'%serviti'!O53</f>
        <v>2.4945244445928982</v>
      </c>
      <c r="P53" s="6">
        <f>(Residenti!P53+Fluttuanti!P53/365+Fluttuanti!AO53/365)*'%serviti'!P53</f>
        <v>2.4788482673705654</v>
      </c>
      <c r="Q53" s="6">
        <f>(Residenti!Q53+Fluttuanti!Q53/365+Fluttuanti!AP53/365)*'%serviti'!Q53</f>
        <v>2.4559668840407309</v>
      </c>
      <c r="R53" s="6">
        <f>(Residenti!R53+Fluttuanti!R53/365+Fluttuanti!AQ53/365)*'%serviti'!R53</f>
        <v>2.4105277365394842</v>
      </c>
      <c r="S53" s="6">
        <f>(Residenti!S53+Fluttuanti!S53/365+Fluttuanti!AR53/365)*'%serviti'!S53</f>
        <v>2.3808394874441174</v>
      </c>
      <c r="T53" s="6">
        <f>(Residenti!T53+Fluttuanti!T53/365+Fluttuanti!AS53/365)*'%serviti'!T53</f>
        <v>2.3708752356536085</v>
      </c>
      <c r="U53" s="6">
        <f>(Residenti!U53+Fluttuanti!U53/365+Fluttuanti!AT53/365)*'%serviti'!U53</f>
        <v>2.3462897064878097</v>
      </c>
      <c r="V53" s="6">
        <f>(Residenti!V53+Fluttuanti!V53/365+Fluttuanti!AU53/365)*'%serviti'!V53</f>
        <v>2.3074463734581485</v>
      </c>
      <c r="W53" s="6">
        <f>(Residenti!W53+Fluttuanti!W53/365+Fluttuanti!AV53/365)*'%serviti'!W53</f>
        <v>2.3079083102672762</v>
      </c>
      <c r="X53" s="6">
        <f>(Residenti!X53+Fluttuanti!X53/365+Fluttuanti!AW53/365)*'%serviti'!X53</f>
        <v>2.2811154948886214</v>
      </c>
      <c r="Y53" s="6">
        <f>(Residenti!Y53+Fluttuanti!Y53/365+Fluttuanti!AX53/365)*'%serviti'!Y53</f>
        <v>2.257151010787668</v>
      </c>
      <c r="Z53" s="8">
        <f>(Residenti!Z53+Fluttuanti!Z53/365+Fluttuanti!AY53/365)*'%serviti'!Z53</f>
        <v>2.1435846478514335</v>
      </c>
      <c r="AA53" s="8">
        <f>(Residenti!AA53+Fluttuanti!AA53/365+Fluttuanti!AZ53/365)*'%serviti'!AA53</f>
        <v>2.0318321159308654</v>
      </c>
      <c r="AB53" s="8">
        <f>(Residenti!AB53+Fluttuanti!AB53/365+Fluttuanti!BA53/365)*'%serviti'!AB53</f>
        <v>1.9185568060865639</v>
      </c>
      <c r="AC53" s="8">
        <f>(Residenti!AC53+Fluttuanti!AC53/365+Fluttuanti!BB53/365)*'%serviti'!AC53</f>
        <v>1.8049150088728589</v>
      </c>
    </row>
    <row r="54" spans="1:29" x14ac:dyDescent="0.2">
      <c r="A54" s="2" t="s">
        <v>53</v>
      </c>
      <c r="B54" s="2" t="str">
        <f t="shared" si="2"/>
        <v>34</v>
      </c>
      <c r="C54" s="2">
        <v>34003</v>
      </c>
      <c r="D54" s="2" t="s">
        <v>56</v>
      </c>
      <c r="E54" s="6">
        <f>(Residenti!E54+Fluttuanti!E54/365+Fluttuanti!AD54/365)*'%serviti'!E54</f>
        <v>3.9546666416177425</v>
      </c>
      <c r="F54" s="6">
        <f>(Residenti!F54+Fluttuanti!F54/365+Fluttuanti!AE54/365)*'%serviti'!F54</f>
        <v>3.9490590678133319</v>
      </c>
      <c r="G54" s="6">
        <f>(Residenti!G54+Fluttuanti!G54/365+Fluttuanti!AF54/365)*'%serviti'!G54</f>
        <v>3.8649948640023983</v>
      </c>
      <c r="H54" s="6">
        <f>(Residenti!H54+Fluttuanti!H54/365+Fluttuanti!AG54/365)*'%serviti'!H54</f>
        <v>3.8118644766098186</v>
      </c>
      <c r="I54" s="6">
        <f>(Residenti!I54+Fluttuanti!I54/365+Fluttuanti!AH54/365)*'%serviti'!I54</f>
        <v>3.7908231503039969</v>
      </c>
      <c r="J54" s="6">
        <f>(Residenti!J54+Fluttuanti!J54/365+Fluttuanti!AI54/365)*'%serviti'!J54</f>
        <v>3.7657623802743805</v>
      </c>
      <c r="K54" s="6">
        <f>(Residenti!K54+Fluttuanti!K54/365+Fluttuanti!AJ54/365)*'%serviti'!K54</f>
        <v>3.7755774853988084</v>
      </c>
      <c r="L54" s="6">
        <f>(Residenti!L54+Fluttuanti!L54/365+Fluttuanti!AK54/365)*'%serviti'!L54</f>
        <v>3.7086882955387974</v>
      </c>
      <c r="M54" s="6">
        <f>(Residenti!M54+Fluttuanti!M54/365+Fluttuanti!AL54/365)*'%serviti'!M54</f>
        <v>3.6946460521079802</v>
      </c>
      <c r="N54" s="6">
        <f>(Residenti!N54+Fluttuanti!N54/365+Fluttuanti!AM54/365)*'%serviti'!N54</f>
        <v>3.6941512497753251</v>
      </c>
      <c r="O54" s="6">
        <f>(Residenti!O54+Fluttuanti!O54/365+Fluttuanti!AN54/365)*'%serviti'!O54</f>
        <v>3.7092071355093839</v>
      </c>
      <c r="P54" s="6">
        <f>(Residenti!P54+Fluttuanti!P54/365+Fluttuanti!AO54/365)*'%serviti'!P54</f>
        <v>3.7028612811683015</v>
      </c>
      <c r="Q54" s="6">
        <f>(Residenti!Q54+Fluttuanti!Q54/365+Fluttuanti!AP54/365)*'%serviti'!Q54</f>
        <v>3.7166815491243672</v>
      </c>
      <c r="R54" s="6">
        <f>(Residenti!R54+Fluttuanti!R54/365+Fluttuanti!AQ54/365)*'%serviti'!R54</f>
        <v>3.6558448302632565</v>
      </c>
      <c r="S54" s="6">
        <f>(Residenti!S54+Fluttuanti!S54/365+Fluttuanti!AR54/365)*'%serviti'!S54</f>
        <v>3.6316691245849642</v>
      </c>
      <c r="T54" s="6">
        <f>(Residenti!T54+Fluttuanti!T54/365+Fluttuanti!AS54/365)*'%serviti'!T54</f>
        <v>3.6092064320894974</v>
      </c>
      <c r="U54" s="6">
        <f>(Residenti!U54+Fluttuanti!U54/365+Fluttuanti!AT54/365)*'%serviti'!U54</f>
        <v>3.5911485116809625</v>
      </c>
      <c r="V54" s="6">
        <f>(Residenti!V54+Fluttuanti!V54/365+Fluttuanti!AU54/365)*'%serviti'!V54</f>
        <v>3.5324781917221393</v>
      </c>
      <c r="W54" s="6">
        <f>(Residenti!W54+Fluttuanti!W54/365+Fluttuanti!AV54/365)*'%serviti'!W54</f>
        <v>3.4972231256101862</v>
      </c>
      <c r="X54" s="6">
        <f>(Residenti!X54+Fluttuanti!X54/365+Fluttuanti!AW54/365)*'%serviti'!X54</f>
        <v>3.4839263434820835</v>
      </c>
      <c r="Y54" s="6">
        <f>(Residenti!Y54+Fluttuanti!Y54/365+Fluttuanti!AX54/365)*'%serviti'!Y54</f>
        <v>3.4634657424000377</v>
      </c>
      <c r="Z54" s="8">
        <f>(Residenti!Z54+Fluttuanti!Z54/365+Fluttuanti!AY54/365)*'%serviti'!Z54</f>
        <v>3.3581714654467101</v>
      </c>
      <c r="AA54" s="8">
        <f>(Residenti!AA54+Fluttuanti!AA54/365+Fluttuanti!AZ54/365)*'%serviti'!AA54</f>
        <v>3.2676095482832439</v>
      </c>
      <c r="AB54" s="8">
        <f>(Residenti!AB54+Fluttuanti!AB54/365+Fluttuanti!BA54/365)*'%serviti'!AB54</f>
        <v>3.1854471845205241</v>
      </c>
      <c r="AC54" s="8">
        <f>(Residenti!AC54+Fluttuanti!AC54/365+Fluttuanti!BB54/365)*'%serviti'!AC54</f>
        <v>3.1008499393608675</v>
      </c>
    </row>
    <row r="55" spans="1:29" x14ac:dyDescent="0.2">
      <c r="A55" s="2" t="s">
        <v>3</v>
      </c>
      <c r="B55" s="2" t="str">
        <f t="shared" si="2"/>
        <v>34</v>
      </c>
      <c r="C55" s="2">
        <v>34004</v>
      </c>
      <c r="D55" s="2" t="s">
        <v>57</v>
      </c>
      <c r="E55" s="6">
        <f>(Residenti!E55+Fluttuanti!E55/365+Fluttuanti!AD55/365)*'%serviti'!E55</f>
        <v>2.7515880533047388</v>
      </c>
      <c r="F55" s="6">
        <f>(Residenti!F55+Fluttuanti!F55/365+Fluttuanti!AE55/365)*'%serviti'!F55</f>
        <v>2.727605691500524</v>
      </c>
      <c r="G55" s="6">
        <f>(Residenti!G55+Fluttuanti!G55/365+Fluttuanti!AF55/365)*'%serviti'!G55</f>
        <v>2.6694591930282829</v>
      </c>
      <c r="H55" s="6">
        <f>(Residenti!H55+Fluttuanti!H55/365+Fluttuanti!AG55/365)*'%serviti'!H55</f>
        <v>2.6633063414963556</v>
      </c>
      <c r="I55" s="6">
        <f>(Residenti!I55+Fluttuanti!I55/365+Fluttuanti!AH55/365)*'%serviti'!I55</f>
        <v>2.6303413386762395</v>
      </c>
      <c r="J55" s="6">
        <f>(Residenti!J55+Fluttuanti!J55/365+Fluttuanti!AI55/365)*'%serviti'!J55</f>
        <v>2.6180281431606209</v>
      </c>
      <c r="K55" s="6">
        <f>(Residenti!K55+Fluttuanti!K55/365+Fluttuanti!AJ55/365)*'%serviti'!K55</f>
        <v>2.5878914710568712</v>
      </c>
      <c r="L55" s="6">
        <f>(Residenti!L55+Fluttuanti!L55/365+Fluttuanti!AK55/365)*'%serviti'!L55</f>
        <v>2.5286786994978359</v>
      </c>
      <c r="M55" s="6">
        <f>(Residenti!M55+Fluttuanti!M55/365+Fluttuanti!AL55/365)*'%serviti'!M55</f>
        <v>2.5175335639605496</v>
      </c>
      <c r="N55" s="6">
        <f>(Residenti!N55+Fluttuanti!N55/365+Fluttuanti!AM55/365)*'%serviti'!N55</f>
        <v>2.4772611344322564</v>
      </c>
      <c r="O55" s="6">
        <f>(Residenti!O55+Fluttuanti!O55/365+Fluttuanti!AN55/365)*'%serviti'!O55</f>
        <v>2.4301796388498005</v>
      </c>
      <c r="P55" s="6">
        <f>(Residenti!P55+Fluttuanti!P55/365+Fluttuanti!AO55/365)*'%serviti'!P55</f>
        <v>2.4176621815341517</v>
      </c>
      <c r="Q55" s="6">
        <f>(Residenti!Q55+Fluttuanti!Q55/365+Fluttuanti!AP55/365)*'%serviti'!Q55</f>
        <v>2.4154543920225366</v>
      </c>
      <c r="R55" s="6">
        <f>(Residenti!R55+Fluttuanti!R55/365+Fluttuanti!AQ55/365)*'%serviti'!R55</f>
        <v>2.3783858533027487</v>
      </c>
      <c r="S55" s="6">
        <f>(Residenti!S55+Fluttuanti!S55/365+Fluttuanti!AR55/365)*'%serviti'!S55</f>
        <v>2.342285668727631</v>
      </c>
      <c r="T55" s="6">
        <f>(Residenti!T55+Fluttuanti!T55/365+Fluttuanti!AS55/365)*'%serviti'!T55</f>
        <v>2.3168373797439008</v>
      </c>
      <c r="U55" s="6">
        <f>(Residenti!U55+Fluttuanti!U55/365+Fluttuanti!AT55/365)*'%serviti'!U55</f>
        <v>2.3131173659515656</v>
      </c>
      <c r="V55" s="6">
        <f>(Residenti!V55+Fluttuanti!V55/365+Fluttuanti!AU55/365)*'%serviti'!V55</f>
        <v>2.2604195077447007</v>
      </c>
      <c r="W55" s="6">
        <f>(Residenti!W55+Fluttuanti!W55/365+Fluttuanti!AV55/365)*'%serviti'!W55</f>
        <v>2.2303625653477717</v>
      </c>
      <c r="X55" s="6">
        <f>(Residenti!X55+Fluttuanti!X55/365+Fluttuanti!AW55/365)*'%serviti'!X55</f>
        <v>2.1905000423516476</v>
      </c>
      <c r="Y55" s="6">
        <f>(Residenti!Y55+Fluttuanti!Y55/365+Fluttuanti!AX55/365)*'%serviti'!Y55</f>
        <v>2.2097553984343699</v>
      </c>
      <c r="Z55" s="8">
        <f>(Residenti!Z55+Fluttuanti!Z55/365+Fluttuanti!AY55/365)*'%serviti'!Z55</f>
        <v>2.1109370085160721</v>
      </c>
      <c r="AA55" s="8">
        <f>(Residenti!AA55+Fluttuanti!AA55/365+Fluttuanti!AZ55/365)*'%serviti'!AA55</f>
        <v>1.9775381860896757</v>
      </c>
      <c r="AB55" s="8">
        <f>(Residenti!AB55+Fluttuanti!AB55/365+Fluttuanti!BA55/365)*'%serviti'!AB55</f>
        <v>1.8795483047418977</v>
      </c>
      <c r="AC55" s="8">
        <f>(Residenti!AC55+Fluttuanti!AC55/365+Fluttuanti!BB55/365)*'%serviti'!AC55</f>
        <v>1.7815584233941193</v>
      </c>
    </row>
    <row r="56" spans="1:29" x14ac:dyDescent="0.2">
      <c r="A56" s="2" t="s">
        <v>53</v>
      </c>
      <c r="B56" s="2" t="str">
        <f t="shared" si="2"/>
        <v>34</v>
      </c>
      <c r="C56" s="2">
        <v>34005</v>
      </c>
      <c r="D56" s="2" t="s">
        <v>58</v>
      </c>
      <c r="E56" s="6">
        <f>(Residenti!E56+Fluttuanti!E56/365+Fluttuanti!AD56/365)*'%serviti'!E56</f>
        <v>1.0387781898238744</v>
      </c>
      <c r="F56" s="6">
        <f>(Residenti!F56+Fluttuanti!F56/365+Fluttuanti!AE56/365)*'%serviti'!F56</f>
        <v>1.0352057348097938</v>
      </c>
      <c r="G56" s="6">
        <f>(Residenti!G56+Fluttuanti!G56/365+Fluttuanti!AF56/365)*'%serviti'!G56</f>
        <v>1.0129020879671615</v>
      </c>
      <c r="H56" s="6">
        <f>(Residenti!H56+Fluttuanti!H56/365+Fluttuanti!AG56/365)*'%serviti'!H56</f>
        <v>0.99742361414729608</v>
      </c>
      <c r="I56" s="6">
        <f>(Residenti!I56+Fluttuanti!I56/365+Fluttuanti!AH56/365)*'%serviti'!I56</f>
        <v>0.97115955491384653</v>
      </c>
      <c r="J56" s="6">
        <f>(Residenti!J56+Fluttuanti!J56/365+Fluttuanti!AI56/365)*'%serviti'!J56</f>
        <v>0.97303841009975656</v>
      </c>
      <c r="K56" s="6">
        <f>(Residenti!K56+Fluttuanti!K56/365+Fluttuanti!AJ56/365)*'%serviti'!K56</f>
        <v>0.96527566345281846</v>
      </c>
      <c r="L56" s="6">
        <f>(Residenti!L56+Fluttuanti!L56/365+Fluttuanti!AK56/365)*'%serviti'!L56</f>
        <v>0.94533654336308515</v>
      </c>
      <c r="M56" s="6">
        <f>(Residenti!M56+Fluttuanti!M56/365+Fluttuanti!AL56/365)*'%serviti'!M56</f>
        <v>0.92860212949262544</v>
      </c>
      <c r="N56" s="6">
        <f>(Residenti!N56+Fluttuanti!N56/365+Fluttuanti!AM56/365)*'%serviti'!N56</f>
        <v>0.89948355257505597</v>
      </c>
      <c r="O56" s="6">
        <f>(Residenti!O56+Fluttuanti!O56/365+Fluttuanti!AN56/365)*'%serviti'!O56</f>
        <v>0.92071362727316119</v>
      </c>
      <c r="P56" s="6">
        <f>(Residenti!P56+Fluttuanti!P56/365+Fluttuanti!AO56/365)*'%serviti'!P56</f>
        <v>0.91269279270679193</v>
      </c>
      <c r="Q56" s="6">
        <f>(Residenti!Q56+Fluttuanti!Q56/365+Fluttuanti!AP56/365)*'%serviti'!Q56</f>
        <v>0.9207065310519047</v>
      </c>
      <c r="R56" s="6">
        <f>(Residenti!R56+Fluttuanti!R56/365+Fluttuanti!AQ56/365)*'%serviti'!R56</f>
        <v>0.92572026939701713</v>
      </c>
      <c r="S56" s="6">
        <f>(Residenti!S56+Fluttuanti!S56/365+Fluttuanti!AR56/365)*'%serviti'!S56</f>
        <v>0.90173400774212964</v>
      </c>
      <c r="T56" s="6">
        <f>(Residenti!T56+Fluttuanti!T56/365+Fluttuanti!AS56/365)*'%serviti'!T56</f>
        <v>0.88074774608724216</v>
      </c>
      <c r="U56" s="6">
        <f>(Residenti!U56+Fluttuanti!U56/365+Fluttuanti!AT56/365)*'%serviti'!U56</f>
        <v>0.86370141283672686</v>
      </c>
      <c r="V56" s="6">
        <f>(Residenti!V56+Fluttuanti!V56/365+Fluttuanti!AU56/365)*'%serviti'!V56</f>
        <v>0.85571515118183938</v>
      </c>
      <c r="W56" s="6">
        <f>(Residenti!W56+Fluttuanti!W56/365+Fluttuanti!AV56/365)*'%serviti'!W56</f>
        <v>0.83091636543463809</v>
      </c>
      <c r="X56" s="6">
        <f>(Residenti!X56+Fluttuanti!X56/365+Fluttuanti!AW56/365)*'%serviti'!X56</f>
        <v>0.79868105356712227</v>
      </c>
      <c r="Y56" s="6">
        <f>(Residenti!Y56+Fluttuanti!Y56/365+Fluttuanti!AX56/365)*'%serviti'!Y56</f>
        <v>0.79214299630963947</v>
      </c>
      <c r="Z56" s="8">
        <f>(Residenti!Z56+Fluttuanti!Z56/365+Fluttuanti!AY56/365)*'%serviti'!Z56</f>
        <v>0.74764459850219711</v>
      </c>
      <c r="AA56" s="8">
        <f>(Residenti!AA56+Fluttuanti!AA56/365+Fluttuanti!AZ56/365)*'%serviti'!AA56</f>
        <v>0.70823018311936048</v>
      </c>
      <c r="AB56" s="8">
        <f>(Residenti!AB56+Fluttuanti!AB56/365+Fluttuanti!BA56/365)*'%serviti'!AB56</f>
        <v>0.66256891333268908</v>
      </c>
      <c r="AC56" s="8">
        <f>(Residenti!AC56+Fluttuanti!AC56/365+Fluttuanti!BB56/365)*'%serviti'!AC56</f>
        <v>0.6169076435460179</v>
      </c>
    </row>
    <row r="57" spans="1:29" x14ac:dyDescent="0.2">
      <c r="A57" s="2" t="s">
        <v>53</v>
      </c>
      <c r="B57" s="2" t="str">
        <f t="shared" si="2"/>
        <v>34</v>
      </c>
      <c r="C57" s="2">
        <v>34006</v>
      </c>
      <c r="D57" s="2" t="s">
        <v>59</v>
      </c>
      <c r="E57" s="6">
        <f>(Residenti!E57+Fluttuanti!E57/365+Fluttuanti!AD57/365)*'%serviti'!E57</f>
        <v>7.1655656722923373</v>
      </c>
      <c r="F57" s="6">
        <f>(Residenti!F57+Fluttuanti!F57/365+Fluttuanti!AE57/365)*'%serviti'!F57</f>
        <v>7.1985771535727316</v>
      </c>
      <c r="G57" s="6">
        <f>(Residenti!G57+Fluttuanti!G57/365+Fluttuanti!AF57/365)*'%serviti'!G57</f>
        <v>7.1877954071801229</v>
      </c>
      <c r="H57" s="6">
        <f>(Residenti!H57+Fluttuanti!H57/365+Fluttuanti!AG57/365)*'%serviti'!H57</f>
        <v>7.2126314838744028</v>
      </c>
      <c r="I57" s="6">
        <f>(Residenti!I57+Fluttuanti!I57/365+Fluttuanti!AH57/365)*'%serviti'!I57</f>
        <v>7.247911396506538</v>
      </c>
      <c r="J57" s="6">
        <f>(Residenti!J57+Fluttuanti!J57/365+Fluttuanti!AI57/365)*'%serviti'!J57</f>
        <v>7.2530778626301142</v>
      </c>
      <c r="K57" s="6">
        <f>(Residenti!K57+Fluttuanti!K57/365+Fluttuanti!AJ57/365)*'%serviti'!K57</f>
        <v>7.2453432520199206</v>
      </c>
      <c r="L57" s="6">
        <f>(Residenti!L57+Fluttuanti!L57/365+Fluttuanti!AK57/365)*'%serviti'!L57</f>
        <v>7.1952795152699283</v>
      </c>
      <c r="M57" s="6">
        <f>(Residenti!M57+Fluttuanti!M57/365+Fluttuanti!AL57/365)*'%serviti'!M57</f>
        <v>7.2813656739096499</v>
      </c>
      <c r="N57" s="6">
        <f>(Residenti!N57+Fluttuanti!N57/365+Fluttuanti!AM57/365)*'%serviti'!N57</f>
        <v>7.3020055198809031</v>
      </c>
      <c r="O57" s="6">
        <f>(Residenti!O57+Fluttuanti!O57/365+Fluttuanti!AN57/365)*'%serviti'!O57</f>
        <v>7.3483784384838122</v>
      </c>
      <c r="P57" s="6">
        <f>(Residenti!P57+Fluttuanti!P57/365+Fluttuanti!AO57/365)*'%serviti'!P57</f>
        <v>7.4373927717974064</v>
      </c>
      <c r="Q57" s="6">
        <f>(Residenti!Q57+Fluttuanti!Q57/365+Fluttuanti!AP57/365)*'%serviti'!Q57</f>
        <v>7.5021576369439735</v>
      </c>
      <c r="R57" s="6">
        <f>(Residenti!R57+Fluttuanti!R57/365+Fluttuanti!AQ57/365)*'%serviti'!R57</f>
        <v>7.3706213545467687</v>
      </c>
      <c r="S57" s="6">
        <f>(Residenti!S57+Fluttuanti!S57/365+Fluttuanti!AR57/365)*'%serviti'!S57</f>
        <v>7.2777504496960645</v>
      </c>
      <c r="T57" s="6">
        <f>(Residenti!T57+Fluttuanti!T57/365+Fluttuanti!AS57/365)*'%serviti'!T57</f>
        <v>7.2096650432726044</v>
      </c>
      <c r="U57" s="6">
        <f>(Residenti!U57+Fluttuanti!U57/365+Fluttuanti!AT57/365)*'%serviti'!U57</f>
        <v>7.1783844043767218</v>
      </c>
      <c r="V57" s="6">
        <f>(Residenti!V57+Fluttuanti!V57/365+Fluttuanti!AU57/365)*'%serviti'!V57</f>
        <v>7.1044717795248111</v>
      </c>
      <c r="W57" s="6">
        <f>(Residenti!W57+Fluttuanti!W57/365+Fluttuanti!AV57/365)*'%serviti'!W57</f>
        <v>7.093178867630888</v>
      </c>
      <c r="X57" s="6">
        <f>(Residenti!X57+Fluttuanti!X57/365+Fluttuanti!AW57/365)*'%serviti'!X57</f>
        <v>7.0809325628659572</v>
      </c>
      <c r="Y57" s="6">
        <f>(Residenti!Y57+Fluttuanti!Y57/365+Fluttuanti!AX57/365)*'%serviti'!Y57</f>
        <v>7.0043803272302867</v>
      </c>
      <c r="Z57" s="8">
        <f>(Residenti!Z57+Fluttuanti!Z57/365+Fluttuanti!AY57/365)*'%serviti'!Z57</f>
        <v>6.8503070476852947</v>
      </c>
      <c r="AA57" s="8">
        <f>(Residenti!AA57+Fluttuanti!AA57/365+Fluttuanti!AZ57/365)*'%serviti'!AA57</f>
        <v>6.7072576359452523</v>
      </c>
      <c r="AB57" s="8">
        <f>(Residenti!AB57+Fluttuanti!AB57/365+Fluttuanti!BA57/365)*'%serviti'!AB57</f>
        <v>6.5516309041908372</v>
      </c>
      <c r="AC57" s="8">
        <f>(Residenti!AC57+Fluttuanti!AC57/365+Fluttuanti!BB57/365)*'%serviti'!AC57</f>
        <v>6.3960041724364212</v>
      </c>
    </row>
    <row r="58" spans="1:29" x14ac:dyDescent="0.2">
      <c r="A58" s="2" t="s">
        <v>60</v>
      </c>
      <c r="B58" s="2" t="str">
        <f t="shared" si="2"/>
        <v>34</v>
      </c>
      <c r="C58" s="2">
        <v>34007</v>
      </c>
      <c r="D58" s="2" t="s">
        <v>61</v>
      </c>
      <c r="E58" s="6">
        <f>(Residenti!E58+Fluttuanti!E58/365+Fluttuanti!AD58/365)*'%serviti'!E58</f>
        <v>5.6616641322297729</v>
      </c>
      <c r="F58" s="6">
        <f>(Residenti!F58+Fluttuanti!F58/365+Fluttuanti!AE58/365)*'%serviti'!F58</f>
        <v>5.6840060930417415</v>
      </c>
      <c r="G58" s="6">
        <f>(Residenti!G58+Fluttuanti!G58/365+Fluttuanti!AF58/365)*'%serviti'!G58</f>
        <v>5.7321572773489917</v>
      </c>
      <c r="H58" s="6">
        <f>(Residenti!H58+Fluttuanti!H58/365+Fluttuanti!AG58/365)*'%serviti'!H58</f>
        <v>5.7806073294058891</v>
      </c>
      <c r="I58" s="6">
        <f>(Residenti!I58+Fluttuanti!I58/365+Fluttuanti!AH58/365)*'%serviti'!I58</f>
        <v>5.7994066786177081</v>
      </c>
      <c r="J58" s="6">
        <f>(Residenti!J58+Fluttuanti!J58/365+Fluttuanti!AI58/365)*'%serviti'!J58</f>
        <v>5.8115986868849587</v>
      </c>
      <c r="K58" s="6">
        <f>(Residenti!K58+Fluttuanti!K58/365+Fluttuanti!AJ58/365)*'%serviti'!K58</f>
        <v>5.8191838097949526</v>
      </c>
      <c r="L58" s="6">
        <f>(Residenti!L58+Fluttuanti!L58/365+Fluttuanti!AK58/365)*'%serviti'!L58</f>
        <v>5.8548945356994055</v>
      </c>
      <c r="M58" s="6">
        <f>(Residenti!M58+Fluttuanti!M58/365+Fluttuanti!AL58/365)*'%serviti'!M58</f>
        <v>5.8778264345131852</v>
      </c>
      <c r="N58" s="6">
        <f>(Residenti!N58+Fluttuanti!N58/365+Fluttuanti!AM58/365)*'%serviti'!N58</f>
        <v>5.9323106486510788</v>
      </c>
      <c r="O58" s="6">
        <f>(Residenti!O58+Fluttuanti!O58/365+Fluttuanti!AN58/365)*'%serviti'!O58</f>
        <v>5.9790985704702786</v>
      </c>
      <c r="P58" s="6">
        <f>(Residenti!P58+Fluttuanti!P58/365+Fluttuanti!AO58/365)*'%serviti'!P58</f>
        <v>6.0632395276255284</v>
      </c>
      <c r="Q58" s="6">
        <f>(Residenti!Q58+Fluttuanti!Q58/365+Fluttuanti!AP58/365)*'%serviti'!Q58</f>
        <v>6.1217847894992961</v>
      </c>
      <c r="R58" s="6">
        <f>(Residenti!R58+Fluttuanti!R58/365+Fluttuanti!AQ58/365)*'%serviti'!R58</f>
        <v>6.1780053041307301</v>
      </c>
      <c r="S58" s="6">
        <f>(Residenti!S58+Fluttuanti!S58/365+Fluttuanti!AR58/365)*'%serviti'!S58</f>
        <v>6.2413663404428128</v>
      </c>
      <c r="T58" s="6">
        <f>(Residenti!T58+Fluttuanti!T58/365+Fluttuanti!AS58/365)*'%serviti'!T58</f>
        <v>6.201995833289482</v>
      </c>
      <c r="U58" s="6">
        <f>(Residenti!U58+Fluttuanti!U58/365+Fluttuanti!AT58/365)*'%serviti'!U58</f>
        <v>6.1771320120807633</v>
      </c>
      <c r="V58" s="6">
        <f>(Residenti!V58+Fluttuanti!V58/365+Fluttuanti!AU58/365)*'%serviti'!V58</f>
        <v>6.1622531367058127</v>
      </c>
      <c r="W58" s="6">
        <f>(Residenti!W58+Fluttuanti!W58/365+Fluttuanti!AV58/365)*'%serviti'!W58</f>
        <v>6.1308464792211668</v>
      </c>
      <c r="X58" s="6">
        <f>(Residenti!X58+Fluttuanti!X58/365+Fluttuanti!AW58/365)*'%serviti'!X58</f>
        <v>6.1130279551531119</v>
      </c>
      <c r="Y58" s="6">
        <f>(Residenti!Y58+Fluttuanti!Y58/365+Fluttuanti!AX58/365)*'%serviti'!Y58</f>
        <v>6.1112883164454566</v>
      </c>
      <c r="Z58" s="8">
        <f>(Residenti!Z58+Fluttuanti!Z58/365+Fluttuanti!AY58/365)*'%serviti'!Z58</f>
        <v>6.1184502243388721</v>
      </c>
      <c r="AA58" s="8">
        <f>(Residenti!AA58+Fluttuanti!AA58/365+Fluttuanti!AZ58/365)*'%serviti'!AA58</f>
        <v>6.2294836948874455</v>
      </c>
      <c r="AB58" s="8">
        <f>(Residenti!AB58+Fluttuanti!AB58/365+Fluttuanti!BA58/365)*'%serviti'!AB58</f>
        <v>6.3155372614591325</v>
      </c>
      <c r="AC58" s="8">
        <f>(Residenti!AC58+Fluttuanti!AC58/365+Fluttuanti!BB58/365)*'%serviti'!AC58</f>
        <v>6.401178327155419</v>
      </c>
    </row>
    <row r="59" spans="1:29" x14ac:dyDescent="0.2">
      <c r="A59" s="2" t="s">
        <v>62</v>
      </c>
      <c r="B59" s="2" t="str">
        <f t="shared" si="2"/>
        <v>34</v>
      </c>
      <c r="C59" s="2">
        <v>34008</v>
      </c>
      <c r="D59" s="2" t="s">
        <v>63</v>
      </c>
      <c r="E59" s="6">
        <f>(Residenti!E59+Fluttuanti!E59/365+Fluttuanti!AD59/365)*'%serviti'!E59</f>
        <v>1.755719532116613</v>
      </c>
      <c r="F59" s="6">
        <f>(Residenti!F59+Fluttuanti!F59/365+Fluttuanti!AE59/365)*'%serviti'!F59</f>
        <v>1.7560017522309541</v>
      </c>
      <c r="G59" s="6">
        <f>(Residenti!G59+Fluttuanti!G59/365+Fluttuanti!AF59/365)*'%serviti'!G59</f>
        <v>1.7886352687888432</v>
      </c>
      <c r="H59" s="6">
        <f>(Residenti!H59+Fluttuanti!H59/365+Fluttuanti!AG59/365)*'%serviti'!H59</f>
        <v>1.8221958828906075</v>
      </c>
      <c r="I59" s="6">
        <f>(Residenti!I59+Fluttuanti!I59/365+Fluttuanti!AH59/365)*'%serviti'!I59</f>
        <v>1.9101626436849739</v>
      </c>
      <c r="J59" s="6">
        <f>(Residenti!J59+Fluttuanti!J59/365+Fluttuanti!AI59/365)*'%serviti'!J59</f>
        <v>1.9226243108355823</v>
      </c>
      <c r="K59" s="6">
        <f>(Residenti!K59+Fluttuanti!K59/365+Fluttuanti!AJ59/365)*'%serviti'!K59</f>
        <v>1.9334500984190559</v>
      </c>
      <c r="L59" s="6">
        <f>(Residenti!L59+Fluttuanti!L59/365+Fluttuanti!AK59/365)*'%serviti'!L59</f>
        <v>1.9325301698321808</v>
      </c>
      <c r="M59" s="6">
        <f>(Residenti!M59+Fluttuanti!M59/365+Fluttuanti!AL59/365)*'%serviti'!M59</f>
        <v>1.9923474706611302</v>
      </c>
      <c r="N59" s="6">
        <f>(Residenti!N59+Fluttuanti!N59/365+Fluttuanti!AM59/365)*'%serviti'!N59</f>
        <v>2.0553648837377509</v>
      </c>
      <c r="O59" s="6">
        <f>(Residenti!O59+Fluttuanti!O59/365+Fluttuanti!AN59/365)*'%serviti'!O59</f>
        <v>2.0641552229321993</v>
      </c>
      <c r="P59" s="6">
        <f>(Residenti!P59+Fluttuanti!P59/365+Fluttuanti!AO59/365)*'%serviti'!P59</f>
        <v>2.1162345130092404</v>
      </c>
      <c r="Q59" s="6">
        <f>(Residenti!Q59+Fluttuanti!Q59/365+Fluttuanti!AP59/365)*'%serviti'!Q59</f>
        <v>2.1099043607946557</v>
      </c>
      <c r="R59" s="6">
        <f>(Residenti!R59+Fluttuanti!R59/365+Fluttuanti!AQ59/365)*'%serviti'!R59</f>
        <v>2.1335796994844731</v>
      </c>
      <c r="S59" s="6">
        <f>(Residenti!S59+Fluttuanti!S59/365+Fluttuanti!AR59/365)*'%serviti'!S59</f>
        <v>2.134153673745002</v>
      </c>
      <c r="T59" s="6">
        <f>(Residenti!T59+Fluttuanti!T59/365+Fluttuanti!AS59/365)*'%serviti'!T59</f>
        <v>2.1183150685376169</v>
      </c>
      <c r="U59" s="6">
        <f>(Residenti!U59+Fluttuanti!U59/365+Fluttuanti!AT59/365)*'%serviti'!U59</f>
        <v>2.1088024619149612</v>
      </c>
      <c r="V59" s="6">
        <f>(Residenti!V59+Fluttuanti!V59/365+Fluttuanti!AU59/365)*'%serviti'!V59</f>
        <v>2.1264180870848004</v>
      </c>
      <c r="W59" s="6">
        <f>(Residenti!W59+Fluttuanti!W59/365+Fluttuanti!AV59/365)*'%serviti'!W59</f>
        <v>2.1568617255745144</v>
      </c>
      <c r="X59" s="6">
        <f>(Residenti!X59+Fluttuanti!X59/365+Fluttuanti!AW59/365)*'%serviti'!X59</f>
        <v>2.1342486649809049</v>
      </c>
      <c r="Y59" s="6">
        <f>(Residenti!Y59+Fluttuanti!Y59/365+Fluttuanti!AX59/365)*'%serviti'!Y59</f>
        <v>2.1291989526577084</v>
      </c>
      <c r="Z59" s="8">
        <f>(Residenti!Z59+Fluttuanti!Z59/365+Fluttuanti!AY59/365)*'%serviti'!Z59</f>
        <v>2.1465762167532523</v>
      </c>
      <c r="AA59" s="8">
        <f>(Residenti!AA59+Fluttuanti!AA59/365+Fluttuanti!AZ59/365)*'%serviti'!AA59</f>
        <v>2.1820510419071497</v>
      </c>
      <c r="AB59" s="8">
        <f>(Residenti!AB59+Fluttuanti!AB59/365+Fluttuanti!BA59/365)*'%serviti'!AB59</f>
        <v>2.2081238235322562</v>
      </c>
      <c r="AC59" s="8">
        <f>(Residenti!AC59+Fluttuanti!AC59/365+Fluttuanti!BB59/365)*'%serviti'!AC59</f>
        <v>2.2343461081359575</v>
      </c>
    </row>
    <row r="60" spans="1:29" x14ac:dyDescent="0.2">
      <c r="A60" s="2" t="s">
        <v>62</v>
      </c>
      <c r="B60" s="2" t="str">
        <f t="shared" si="2"/>
        <v>34</v>
      </c>
      <c r="C60" s="2">
        <v>34009</v>
      </c>
      <c r="D60" s="2" t="s">
        <v>64</v>
      </c>
      <c r="E60" s="6">
        <f>(Residenti!E60+Fluttuanti!E60/365+Fluttuanti!AD60/365)*'%serviti'!E60</f>
        <v>11.31653032567476</v>
      </c>
      <c r="F60" s="6">
        <f>(Residenti!F60+Fluttuanti!F60/365+Fluttuanti!AE60/365)*'%serviti'!F60</f>
        <v>11.413661807304505</v>
      </c>
      <c r="G60" s="6">
        <f>(Residenti!G60+Fluttuanti!G60/365+Fluttuanti!AF60/365)*'%serviti'!G60</f>
        <v>11.515196991346208</v>
      </c>
      <c r="H60" s="6">
        <f>(Residenti!H60+Fluttuanti!H60/365+Fluttuanti!AG60/365)*'%serviti'!H60</f>
        <v>11.647382787198083</v>
      </c>
      <c r="I60" s="6">
        <f>(Residenti!I60+Fluttuanti!I60/365+Fluttuanti!AH60/365)*'%serviti'!I60</f>
        <v>11.766272466026832</v>
      </c>
      <c r="J60" s="6">
        <f>(Residenti!J60+Fluttuanti!J60/365+Fluttuanti!AI60/365)*'%serviti'!J60</f>
        <v>11.885974352058145</v>
      </c>
      <c r="K60" s="6">
        <f>(Residenti!K60+Fluttuanti!K60/365+Fluttuanti!AJ60/365)*'%serviti'!K60</f>
        <v>12.146420051553186</v>
      </c>
      <c r="L60" s="6">
        <f>(Residenti!L60+Fluttuanti!L60/365+Fluttuanti!AK60/365)*'%serviti'!L60</f>
        <v>12.542142338982414</v>
      </c>
      <c r="M60" s="6">
        <f>(Residenti!M60+Fluttuanti!M60/365+Fluttuanti!AL60/365)*'%serviti'!M60</f>
        <v>12.836389700897303</v>
      </c>
      <c r="N60" s="6">
        <f>(Residenti!N60+Fluttuanti!N60/365+Fluttuanti!AM60/365)*'%serviti'!N60</f>
        <v>13.155878673065111</v>
      </c>
      <c r="O60" s="6">
        <f>(Residenti!O60+Fluttuanti!O60/365+Fluttuanti!AN60/365)*'%serviti'!O60</f>
        <v>13.390011716931168</v>
      </c>
      <c r="P60" s="6">
        <f>(Residenti!P60+Fluttuanti!P60/365+Fluttuanti!AO60/365)*'%serviti'!P60</f>
        <v>13.65949555211343</v>
      </c>
      <c r="Q60" s="6">
        <f>(Residenti!Q60+Fluttuanti!Q60/365+Fluttuanti!AP60/365)*'%serviti'!Q60</f>
        <v>13.716566507733429</v>
      </c>
      <c r="R60" s="6">
        <f>(Residenti!R60+Fluttuanti!R60/365+Fluttuanti!AQ60/365)*'%serviti'!R60</f>
        <v>13.914315602853515</v>
      </c>
      <c r="S60" s="6">
        <f>(Residenti!S60+Fluttuanti!S60/365+Fluttuanti!AR60/365)*'%serviti'!S60</f>
        <v>13.818460147462325</v>
      </c>
      <c r="T60" s="6">
        <f>(Residenti!T60+Fluttuanti!T60/365+Fluttuanti!AS60/365)*'%serviti'!T60</f>
        <v>13.926343580547233</v>
      </c>
      <c r="U60" s="6">
        <f>(Residenti!U60+Fluttuanti!U60/365+Fluttuanti!AT60/365)*'%serviti'!U60</f>
        <v>14.13285642437603</v>
      </c>
      <c r="V60" s="6">
        <f>(Residenti!V60+Fluttuanti!V60/365+Fluttuanti!AU60/365)*'%serviti'!V60</f>
        <v>14.241120916398005</v>
      </c>
      <c r="W60" s="6">
        <f>(Residenti!W60+Fluttuanti!W60/365+Fluttuanti!AV60/365)*'%serviti'!W60</f>
        <v>14.351987427622122</v>
      </c>
      <c r="X60" s="6">
        <f>(Residenti!X60+Fluttuanti!X60/365+Fluttuanti!AW60/365)*'%serviti'!X60</f>
        <v>14.447472900622182</v>
      </c>
      <c r="Y60" s="6">
        <f>(Residenti!Y60+Fluttuanti!Y60/365+Fluttuanti!AX60/365)*'%serviti'!Y60</f>
        <v>14.430271881278539</v>
      </c>
      <c r="Z60" s="8">
        <f>(Residenti!Z60+Fluttuanti!Z60/365+Fluttuanti!AY60/365)*'%serviti'!Z60</f>
        <v>14.903975033376684</v>
      </c>
      <c r="AA60" s="8">
        <f>(Residenti!AA60+Fluttuanti!AA60/365+Fluttuanti!AZ60/365)*'%serviti'!AA60</f>
        <v>15.624357921903753</v>
      </c>
      <c r="AB60" s="8">
        <f>(Residenti!AB60+Fluttuanti!AB60/365+Fluttuanti!BA60/365)*'%serviti'!AB60</f>
        <v>16.189659422013627</v>
      </c>
      <c r="AC60" s="8">
        <f>(Residenti!AC60+Fluttuanti!AC60/365+Fluttuanti!BB60/365)*'%serviti'!AC60</f>
        <v>16.760868340338316</v>
      </c>
    </row>
    <row r="61" spans="1:29" x14ac:dyDescent="0.2">
      <c r="A61" s="2" t="s">
        <v>60</v>
      </c>
      <c r="B61" s="2" t="str">
        <f t="shared" si="2"/>
        <v>34</v>
      </c>
      <c r="C61" s="2">
        <v>34010</v>
      </c>
      <c r="D61" s="2" t="s">
        <v>65</v>
      </c>
      <c r="E61" s="6">
        <f>(Residenti!E61+Fluttuanti!E61/365+Fluttuanti!AD61/365)*'%serviti'!E61</f>
        <v>6.9433162044107943</v>
      </c>
      <c r="F61" s="6">
        <f>(Residenti!F61+Fluttuanti!F61/365+Fluttuanti!AE61/365)*'%serviti'!F61</f>
        <v>7.0807066849044782</v>
      </c>
      <c r="G61" s="6">
        <f>(Residenti!G61+Fluttuanti!G61/365+Fluttuanti!AF61/365)*'%serviti'!G61</f>
        <v>7.0705649807408104</v>
      </c>
      <c r="H61" s="6">
        <f>(Residenti!H61+Fluttuanti!H61/365+Fluttuanti!AG61/365)*'%serviti'!H61</f>
        <v>7.176040689811189</v>
      </c>
      <c r="I61" s="6">
        <f>(Residenti!I61+Fluttuanti!I61/365+Fluttuanti!AH61/365)*'%serviti'!I61</f>
        <v>7.3738198087506763</v>
      </c>
      <c r="J61" s="6">
        <f>(Residenti!J61+Fluttuanti!J61/365+Fluttuanti!AI61/365)*'%serviti'!J61</f>
        <v>7.5981348322916888</v>
      </c>
      <c r="K61" s="6">
        <f>(Residenti!K61+Fluttuanti!K61/365+Fluttuanti!AJ61/365)*'%serviti'!K61</f>
        <v>7.6863499111478379</v>
      </c>
      <c r="L61" s="6">
        <f>(Residenti!L61+Fluttuanti!L61/365+Fluttuanti!AK61/365)*'%serviti'!L61</f>
        <v>7.7524929098665813</v>
      </c>
      <c r="M61" s="6">
        <f>(Residenti!M61+Fluttuanti!M61/365+Fluttuanti!AL61/365)*'%serviti'!M61</f>
        <v>7.8086080978683317</v>
      </c>
      <c r="N61" s="6">
        <f>(Residenti!N61+Fluttuanti!N61/365+Fluttuanti!AM61/365)*'%serviti'!N61</f>
        <v>7.9589876230597554</v>
      </c>
      <c r="O61" s="6">
        <f>(Residenti!O61+Fluttuanti!O61/365+Fluttuanti!AN61/365)*'%serviti'!O61</f>
        <v>8.0163136512033581</v>
      </c>
      <c r="P61" s="6">
        <f>(Residenti!P61+Fluttuanti!P61/365+Fluttuanti!AO61/365)*'%serviti'!P61</f>
        <v>8.1275359574675967</v>
      </c>
      <c r="Q61" s="6">
        <f>(Residenti!Q61+Fluttuanti!Q61/365+Fluttuanti!AP61/365)*'%serviti'!Q61</f>
        <v>8.1699863886502424</v>
      </c>
      <c r="R61" s="6">
        <f>(Residenti!R61+Fluttuanti!R61/365+Fluttuanti!AQ61/365)*'%serviti'!R61</f>
        <v>8.339229307086125</v>
      </c>
      <c r="S61" s="6">
        <f>(Residenti!S61+Fluttuanti!S61/365+Fluttuanti!AR61/365)*'%serviti'!S61</f>
        <v>8.4076484876295865</v>
      </c>
      <c r="T61" s="6">
        <f>(Residenti!T61+Fluttuanti!T61/365+Fluttuanti!AS61/365)*'%serviti'!T61</f>
        <v>8.5338949805260231</v>
      </c>
      <c r="U61" s="6">
        <f>(Residenti!U61+Fluttuanti!U61/365+Fluttuanti!AT61/365)*'%serviti'!U61</f>
        <v>8.4550477387922847</v>
      </c>
      <c r="V61" s="6">
        <f>(Residenti!V61+Fluttuanti!V61/365+Fluttuanti!AU61/365)*'%serviti'!V61</f>
        <v>8.5955252259497215</v>
      </c>
      <c r="W61" s="6">
        <f>(Residenti!W61+Fluttuanti!W61/365+Fluttuanti!AV61/365)*'%serviti'!W61</f>
        <v>8.5194811144538658</v>
      </c>
      <c r="X61" s="6">
        <f>(Residenti!X61+Fluttuanti!X61/365+Fluttuanti!AW61/365)*'%serviti'!X61</f>
        <v>8.4504775663458087</v>
      </c>
      <c r="Y61" s="6">
        <f>(Residenti!Y61+Fluttuanti!Y61/365+Fluttuanti!AX61/365)*'%serviti'!Y61</f>
        <v>8.8240612879162601</v>
      </c>
      <c r="Z61" s="8">
        <f>(Residenti!Z61+Fluttuanti!Z61/365+Fluttuanti!AY61/365)*'%serviti'!Z61</f>
        <v>9.045411451024556</v>
      </c>
      <c r="AA61" s="8">
        <f>(Residenti!AA61+Fluttuanti!AA61/365+Fluttuanti!AZ61/365)*'%serviti'!AA61</f>
        <v>9.4314228523916199</v>
      </c>
      <c r="AB61" s="8">
        <f>(Residenti!AB61+Fluttuanti!AB61/365+Fluttuanti!BA61/365)*'%serviti'!AB61</f>
        <v>9.7955205556656981</v>
      </c>
      <c r="AC61" s="8">
        <f>(Residenti!AC61+Fluttuanti!AC61/365+Fluttuanti!BB61/365)*'%serviti'!AC61</f>
        <v>10.166507997463516</v>
      </c>
    </row>
    <row r="62" spans="1:29" x14ac:dyDescent="0.2">
      <c r="A62" s="2" t="s">
        <v>53</v>
      </c>
      <c r="B62" s="2" t="str">
        <f t="shared" si="2"/>
        <v>34</v>
      </c>
      <c r="C62" s="2">
        <v>34011</v>
      </c>
      <c r="D62" s="2" t="s">
        <v>66</v>
      </c>
      <c r="E62" s="6">
        <f>(Residenti!E62+Fluttuanti!E62/365+Fluttuanti!AD62/365)*'%serviti'!E62</f>
        <v>1.1388510489640422</v>
      </c>
      <c r="F62" s="6">
        <f>(Residenti!F62+Fluttuanti!F62/365+Fluttuanti!AE62/365)*'%serviti'!F62</f>
        <v>1.139893946603048</v>
      </c>
      <c r="G62" s="6">
        <f>(Residenti!G62+Fluttuanti!G62/365+Fluttuanti!AF62/365)*'%serviti'!G62</f>
        <v>1.1526271832155071</v>
      </c>
      <c r="H62" s="6">
        <f>(Residenti!H62+Fluttuanti!H62/365+Fluttuanti!AG62/365)*'%serviti'!H62</f>
        <v>1.1610733118973384</v>
      </c>
      <c r="I62" s="6">
        <f>(Residenti!I62+Fluttuanti!I62/365+Fluttuanti!AH62/365)*'%serviti'!I62</f>
        <v>1.1634618290234129</v>
      </c>
      <c r="J62" s="6">
        <f>(Residenti!J62+Fluttuanti!J62/365+Fluttuanti!AI62/365)*'%serviti'!J62</f>
        <v>1.1435741912829576</v>
      </c>
      <c r="K62" s="6">
        <f>(Residenti!K62+Fluttuanti!K62/365+Fluttuanti!AJ62/365)*'%serviti'!K62</f>
        <v>1.1493023768485069</v>
      </c>
      <c r="L62" s="6">
        <f>(Residenti!L62+Fluttuanti!L62/365+Fluttuanti!AK62/365)*'%serviti'!L62</f>
        <v>1.1454461185205878</v>
      </c>
      <c r="M62" s="6">
        <f>(Residenti!M62+Fluttuanti!M62/365+Fluttuanti!AL62/365)*'%serviti'!M62</f>
        <v>1.1705986541078597</v>
      </c>
      <c r="N62" s="6">
        <f>(Residenti!N62+Fluttuanti!N62/365+Fluttuanti!AM62/365)*'%serviti'!N62</f>
        <v>1.1890045185804718</v>
      </c>
      <c r="O62" s="6">
        <f>(Residenti!O62+Fluttuanti!O62/365+Fluttuanti!AN62/365)*'%serviti'!O62</f>
        <v>1.1961867496061331</v>
      </c>
      <c r="P62" s="6">
        <f>(Residenti!P62+Fluttuanti!P62/365+Fluttuanti!AO62/365)*'%serviti'!P62</f>
        <v>1.1928374967640321</v>
      </c>
      <c r="Q62" s="6">
        <f>(Residenti!Q62+Fluttuanti!Q62/365+Fluttuanti!AP62/365)*'%serviti'!Q62</f>
        <v>1.1776937441084201</v>
      </c>
      <c r="R62" s="6">
        <f>(Residenti!R62+Fluttuanti!R62/365+Fluttuanti!AQ62/365)*'%serviti'!R62</f>
        <v>1.1844970305895677</v>
      </c>
      <c r="S62" s="6">
        <f>(Residenti!S62+Fluttuanti!S62/365+Fluttuanti!AR62/365)*'%serviti'!S62</f>
        <v>1.1793292048143016</v>
      </c>
      <c r="T62" s="6">
        <f>(Residenti!T62+Fluttuanti!T62/365+Fluttuanti!AS62/365)*'%serviti'!T62</f>
        <v>1.1961084181757951</v>
      </c>
      <c r="U62" s="6">
        <f>(Residenti!U62+Fluttuanti!U62/365+Fluttuanti!AT62/365)*'%serviti'!U62</f>
        <v>1.1887267565722872</v>
      </c>
      <c r="V62" s="6">
        <f>(Residenti!V62+Fluttuanti!V62/365+Fluttuanti!AU62/365)*'%serviti'!V62</f>
        <v>1.1682519367590991</v>
      </c>
      <c r="W62" s="6">
        <f>(Residenti!W62+Fluttuanti!W62/365+Fluttuanti!AV62/365)*'%serviti'!W62</f>
        <v>1.1671112831792163</v>
      </c>
      <c r="X62" s="6">
        <f>(Residenti!X62+Fluttuanti!X62/365+Fluttuanti!AW62/365)*'%serviti'!X62</f>
        <v>1.1808361272163739</v>
      </c>
      <c r="Y62" s="6">
        <f>(Residenti!Y62+Fluttuanti!Y62/365+Fluttuanti!AX62/365)*'%serviti'!Y62</f>
        <v>1.1811892206039649</v>
      </c>
      <c r="Z62" s="8">
        <f>(Residenti!Z62+Fluttuanti!Z62/365+Fluttuanti!AY62/365)*'%serviti'!Z62</f>
        <v>1.1843289737044629</v>
      </c>
      <c r="AA62" s="8">
        <f>(Residenti!AA62+Fluttuanti!AA62/365+Fluttuanti!AZ62/365)*'%serviti'!AA62</f>
        <v>1.1891134303538353</v>
      </c>
      <c r="AB62" s="8">
        <f>(Residenti!AB62+Fluttuanti!AB62/365+Fluttuanti!BA62/365)*'%serviti'!AB62</f>
        <v>1.192212175286445</v>
      </c>
      <c r="AC62" s="8">
        <f>(Residenti!AC62+Fluttuanti!AC62/365+Fluttuanti!BB62/365)*'%serviti'!AC62</f>
        <v>1.1953109202190542</v>
      </c>
    </row>
    <row r="63" spans="1:29" x14ac:dyDescent="0.2">
      <c r="A63" s="2" t="s">
        <v>62</v>
      </c>
      <c r="B63" s="2" t="str">
        <f t="shared" si="2"/>
        <v>34</v>
      </c>
      <c r="C63" s="2">
        <v>34012</v>
      </c>
      <c r="D63" s="2" t="s">
        <v>67</v>
      </c>
      <c r="E63" s="6">
        <f>(Residenti!E63+Fluttuanti!E63/365+Fluttuanti!AD63/365)*'%serviti'!E63</f>
        <v>2.5489646489691866</v>
      </c>
      <c r="F63" s="6">
        <f>(Residenti!F63+Fluttuanti!F63/365+Fluttuanti!AE63/365)*'%serviti'!F63</f>
        <v>2.5159148508080382</v>
      </c>
      <c r="G63" s="6">
        <f>(Residenti!G63+Fluttuanti!G63/365+Fluttuanti!AF63/365)*'%serviti'!G63</f>
        <v>2.4600305697061478</v>
      </c>
      <c r="H63" s="6">
        <f>(Residenti!H63+Fluttuanti!H63/365+Fluttuanti!AG63/365)*'%serviti'!H63</f>
        <v>2.5109608885467956</v>
      </c>
      <c r="I63" s="6">
        <f>(Residenti!I63+Fluttuanti!I63/365+Fluttuanti!AH63/365)*'%serviti'!I63</f>
        <v>2.5055469945842885</v>
      </c>
      <c r="J63" s="6">
        <f>(Residenti!J63+Fluttuanti!J63/365+Fluttuanti!AI63/365)*'%serviti'!J63</f>
        <v>2.481113204161705</v>
      </c>
      <c r="K63" s="6">
        <f>(Residenti!K63+Fluttuanti!K63/365+Fluttuanti!AJ63/365)*'%serviti'!K63</f>
        <v>2.4255545379794041</v>
      </c>
      <c r="L63" s="6">
        <f>(Residenti!L63+Fluttuanti!L63/365+Fluttuanti!AK63/365)*'%serviti'!L63</f>
        <v>2.3754971708252439</v>
      </c>
      <c r="M63" s="6">
        <f>(Residenti!M63+Fluttuanti!M63/365+Fluttuanti!AL63/365)*'%serviti'!M63</f>
        <v>2.3704652780779982</v>
      </c>
      <c r="N63" s="6">
        <f>(Residenti!N63+Fluttuanti!N63/365+Fluttuanti!AM63/365)*'%serviti'!N63</f>
        <v>2.3423641335650216</v>
      </c>
      <c r="O63" s="6">
        <f>(Residenti!O63+Fluttuanti!O63/365+Fluttuanti!AN63/365)*'%serviti'!O63</f>
        <v>2.3362913460017158</v>
      </c>
      <c r="P63" s="6">
        <f>(Residenti!P63+Fluttuanti!P63/365+Fluttuanti!AO63/365)*'%serviti'!P63</f>
        <v>2.3420642584400557</v>
      </c>
      <c r="Q63" s="6">
        <f>(Residenti!Q63+Fluttuanti!Q63/365+Fluttuanti!AP63/365)*'%serviti'!Q63</f>
        <v>2.3118334160213734</v>
      </c>
      <c r="R63" s="6">
        <f>(Residenti!R63+Fluttuanti!R63/365+Fluttuanti!AQ63/365)*'%serviti'!R63</f>
        <v>2.281602573602691</v>
      </c>
      <c r="S63" s="6">
        <f>(Residenti!S63+Fluttuanti!S63/365+Fluttuanti!AR63/365)*'%serviti'!S63</f>
        <v>2.2662913456251546</v>
      </c>
      <c r="T63" s="6">
        <f>(Residenti!T63+Fluttuanti!T63/365+Fluttuanti!AS63/365)*'%serviti'!T63</f>
        <v>2.253964040535847</v>
      </c>
      <c r="U63" s="6">
        <f>(Residenti!U63+Fluttuanti!U63/365+Fluttuanti!AT63/365)*'%serviti'!U63</f>
        <v>2.2044480636148824</v>
      </c>
      <c r="V63" s="6">
        <f>(Residenti!V63+Fluttuanti!V63/365+Fluttuanti!AU63/365)*'%serviti'!V63</f>
        <v>2.1565461730957458</v>
      </c>
      <c r="W63" s="6">
        <f>(Residenti!W63+Fluttuanti!W63/365+Fluttuanti!AV63/365)*'%serviti'!W63</f>
        <v>2.1241552315079342</v>
      </c>
      <c r="X63" s="6">
        <f>(Residenti!X63+Fluttuanti!X63/365+Fluttuanti!AW63/365)*'%serviti'!X63</f>
        <v>2.1055393859931799</v>
      </c>
      <c r="Y63" s="6">
        <f>(Residenti!Y63+Fluttuanti!Y63/365+Fluttuanti!AX63/365)*'%serviti'!Y63</f>
        <v>2.0574144986238037</v>
      </c>
      <c r="Z63" s="8">
        <f>(Residenti!Z63+Fluttuanti!Z63/365+Fluttuanti!AY63/365)*'%serviti'!Z63</f>
        <v>1.9491403469752588</v>
      </c>
      <c r="AA63" s="8">
        <f>(Residenti!AA63+Fluttuanti!AA63/365+Fluttuanti!AZ63/365)*'%serviti'!AA63</f>
        <v>1.8606968308513487</v>
      </c>
      <c r="AB63" s="8">
        <f>(Residenti!AB63+Fluttuanti!AB63/365+Fluttuanti!BA63/365)*'%serviti'!AB63</f>
        <v>1.7492321742292107</v>
      </c>
      <c r="AC63" s="8">
        <f>(Residenti!AC63+Fluttuanti!AC63/365+Fluttuanti!BB63/365)*'%serviti'!AC63</f>
        <v>1.6377675176070721</v>
      </c>
    </row>
    <row r="64" spans="1:29" x14ac:dyDescent="0.2">
      <c r="A64" s="2" t="s">
        <v>62</v>
      </c>
      <c r="B64" s="2" t="str">
        <f t="shared" si="2"/>
        <v>34</v>
      </c>
      <c r="C64" s="2">
        <v>34013</v>
      </c>
      <c r="D64" s="2" t="s">
        <v>68</v>
      </c>
      <c r="E64" s="6">
        <f>(Residenti!E64+Fluttuanti!E64/365+Fluttuanti!AD64/365)*'%serviti'!E64</f>
        <v>6.1094594733107614</v>
      </c>
      <c r="F64" s="6">
        <f>(Residenti!F64+Fluttuanti!F64/365+Fluttuanti!AE64/365)*'%serviti'!F64</f>
        <v>6.2775063387181653</v>
      </c>
      <c r="G64" s="6">
        <f>(Residenti!G64+Fluttuanti!G64/365+Fluttuanti!AF64/365)*'%serviti'!G64</f>
        <v>6.3749375289725538</v>
      </c>
      <c r="H64" s="6">
        <f>(Residenti!H64+Fluttuanti!H64/365+Fluttuanti!AG64/365)*'%serviti'!H64</f>
        <v>6.5545847893541165</v>
      </c>
      <c r="I64" s="6">
        <f>(Residenti!I64+Fluttuanti!I64/365+Fluttuanti!AH64/365)*'%serviti'!I64</f>
        <v>6.6894396929497377</v>
      </c>
      <c r="J64" s="6">
        <f>(Residenti!J64+Fluttuanti!J64/365+Fluttuanti!AI64/365)*'%serviti'!J64</f>
        <v>6.8042839322345605</v>
      </c>
      <c r="K64" s="6">
        <f>(Residenti!K64+Fluttuanti!K64/365+Fluttuanti!AJ64/365)*'%serviti'!K64</f>
        <v>6.9737457657327635</v>
      </c>
      <c r="L64" s="6">
        <f>(Residenti!L64+Fluttuanti!L64/365+Fluttuanti!AK64/365)*'%serviti'!L64</f>
        <v>7.1022046697514885</v>
      </c>
      <c r="M64" s="6">
        <f>(Residenti!M64+Fluttuanti!M64/365+Fluttuanti!AL64/365)*'%serviti'!M64</f>
        <v>7.3440509812722672</v>
      </c>
      <c r="N64" s="6">
        <f>(Residenti!N64+Fluttuanti!N64/365+Fluttuanti!AM64/365)*'%serviti'!N64</f>
        <v>7.5126622410875088</v>
      </c>
      <c r="O64" s="6">
        <f>(Residenti!O64+Fluttuanti!O64/365+Fluttuanti!AN64/365)*'%serviti'!O64</f>
        <v>7.6459607324256709</v>
      </c>
      <c r="P64" s="6">
        <f>(Residenti!P64+Fluttuanti!P64/365+Fluttuanti!AO64/365)*'%serviti'!P64</f>
        <v>7.8676232507939892</v>
      </c>
      <c r="Q64" s="6">
        <f>(Residenti!Q64+Fluttuanti!Q64/365+Fluttuanti!AP64/365)*'%serviti'!Q64</f>
        <v>8.0746331265251854</v>
      </c>
      <c r="R64" s="6">
        <f>(Residenti!R64+Fluttuanti!R64/365+Fluttuanti!AQ64/365)*'%serviti'!R64</f>
        <v>8.1386510270256025</v>
      </c>
      <c r="S64" s="6">
        <f>(Residenti!S64+Fluttuanti!S64/365+Fluttuanti!AR64/365)*'%serviti'!S64</f>
        <v>8.1518027951281411</v>
      </c>
      <c r="T64" s="6">
        <f>(Residenti!T64+Fluttuanti!T64/365+Fluttuanti!AS64/365)*'%serviti'!T64</f>
        <v>8.209588531946979</v>
      </c>
      <c r="U64" s="6">
        <f>(Residenti!U64+Fluttuanti!U64/365+Fluttuanti!AT64/365)*'%serviti'!U64</f>
        <v>8.2652362593483968</v>
      </c>
      <c r="V64" s="6">
        <f>(Residenti!V64+Fluttuanti!V64/365+Fluttuanti!AU64/365)*'%serviti'!V64</f>
        <v>8.3483425094573391</v>
      </c>
      <c r="W64" s="6">
        <f>(Residenti!W64+Fluttuanti!W64/365+Fluttuanti!AV64/365)*'%serviti'!W64</f>
        <v>8.2997035481189112</v>
      </c>
      <c r="X64" s="6">
        <f>(Residenti!X64+Fluttuanti!X64/365+Fluttuanti!AW64/365)*'%serviti'!X64</f>
        <v>8.5629258354518463</v>
      </c>
      <c r="Y64" s="6">
        <f>(Residenti!Y64+Fluttuanti!Y64/365+Fluttuanti!AX64/365)*'%serviti'!Y64</f>
        <v>8.7261011824572972</v>
      </c>
      <c r="Z64" s="8">
        <f>(Residenti!Z64+Fluttuanti!Z64/365+Fluttuanti!AY64/365)*'%serviti'!Z64</f>
        <v>9.0476165665357744</v>
      </c>
      <c r="AA64" s="8">
        <f>(Residenti!AA64+Fluttuanti!AA64/365+Fluttuanti!AZ64/365)*'%serviti'!AA64</f>
        <v>9.4326271331484666</v>
      </c>
      <c r="AB64" s="8">
        <f>(Residenti!AB64+Fluttuanti!AB64/365+Fluttuanti!BA64/365)*'%serviti'!AB64</f>
        <v>9.7985785606394966</v>
      </c>
      <c r="AC64" s="8">
        <f>(Residenti!AC64+Fluttuanti!AC64/365+Fluttuanti!BB64/365)*'%serviti'!AC64</f>
        <v>10.169125977317073</v>
      </c>
    </row>
    <row r="65" spans="1:29" x14ac:dyDescent="0.2">
      <c r="A65" s="2" t="s">
        <v>60</v>
      </c>
      <c r="B65" s="2" t="str">
        <f t="shared" si="2"/>
        <v>34</v>
      </c>
      <c r="C65" s="2">
        <v>34014</v>
      </c>
      <c r="D65" s="2" t="s">
        <v>69</v>
      </c>
      <c r="E65" s="6">
        <f>(Residenti!E65+Fluttuanti!E65/365+Fluttuanti!AD65/365)*'%serviti'!E65</f>
        <v>21.648455999606181</v>
      </c>
      <c r="F65" s="6">
        <f>(Residenti!F65+Fluttuanti!F65/365+Fluttuanti!AE65/365)*'%serviti'!F65</f>
        <v>21.772981534388737</v>
      </c>
      <c r="G65" s="6">
        <f>(Residenti!G65+Fluttuanti!G65/365+Fluttuanti!AF65/365)*'%serviti'!G65</f>
        <v>21.933916798534273</v>
      </c>
      <c r="H65" s="6">
        <f>(Residenti!H65+Fluttuanti!H65/365+Fluttuanti!AG65/365)*'%serviti'!H65</f>
        <v>21.966023007314934</v>
      </c>
      <c r="I65" s="6">
        <f>(Residenti!I65+Fluttuanti!I65/365+Fluttuanti!AH65/365)*'%serviti'!I65</f>
        <v>22.430702334398337</v>
      </c>
      <c r="J65" s="6">
        <f>(Residenti!J65+Fluttuanti!J65/365+Fluttuanti!AI65/365)*'%serviti'!J65</f>
        <v>22.74836597904779</v>
      </c>
      <c r="K65" s="6">
        <f>(Residenti!K65+Fluttuanti!K65/365+Fluttuanti!AJ65/365)*'%serviti'!K65</f>
        <v>23.014216028664212</v>
      </c>
      <c r="L65" s="6">
        <f>(Residenti!L65+Fluttuanti!L65/365+Fluttuanti!AK65/365)*'%serviti'!L65</f>
        <v>23.173618430651736</v>
      </c>
      <c r="M65" s="6">
        <f>(Residenti!M65+Fluttuanti!M65/365+Fluttuanti!AL65/365)*'%serviti'!M65</f>
        <v>23.664997935239647</v>
      </c>
      <c r="N65" s="6">
        <f>(Residenti!N65+Fluttuanti!N65/365+Fluttuanti!AM65/365)*'%serviti'!N65</f>
        <v>24.232765503165755</v>
      </c>
      <c r="O65" s="6">
        <f>(Residenti!O65+Fluttuanti!O65/365+Fluttuanti!AN65/365)*'%serviti'!O65</f>
        <v>24.683265989777578</v>
      </c>
      <c r="P65" s="6">
        <f>(Residenti!P65+Fluttuanti!P65/365+Fluttuanti!AO65/365)*'%serviti'!P65</f>
        <v>25.192690069462021</v>
      </c>
      <c r="Q65" s="6">
        <f>(Residenti!Q65+Fluttuanti!Q65/365+Fluttuanti!AP65/365)*'%serviti'!Q65</f>
        <v>25.402212840421413</v>
      </c>
      <c r="R65" s="6">
        <f>(Residenti!R65+Fluttuanti!R65/365+Fluttuanti!AQ65/365)*'%serviti'!R65</f>
        <v>25.754508142941745</v>
      </c>
      <c r="S65" s="6">
        <f>(Residenti!S65+Fluttuanti!S65/365+Fluttuanti!AR65/365)*'%serviti'!S65</f>
        <v>25.552973337790011</v>
      </c>
      <c r="T65" s="6">
        <f>(Residenti!T65+Fluttuanti!T65/365+Fluttuanti!AS65/365)*'%serviti'!T65</f>
        <v>25.893191462622188</v>
      </c>
      <c r="U65" s="6">
        <f>(Residenti!U65+Fluttuanti!U65/365+Fluttuanti!AT65/365)*'%serviti'!U65</f>
        <v>26.048839542118653</v>
      </c>
      <c r="V65" s="6">
        <f>(Residenti!V65+Fluttuanti!V65/365+Fluttuanti!AU65/365)*'%serviti'!V65</f>
        <v>26.256337873580044</v>
      </c>
      <c r="W65" s="6">
        <f>(Residenti!W65+Fluttuanti!W65/365+Fluttuanti!AV65/365)*'%serviti'!W65</f>
        <v>26.434235989162779</v>
      </c>
      <c r="X65" s="6">
        <f>(Residenti!X65+Fluttuanti!X65/365+Fluttuanti!AW65/365)*'%serviti'!X65</f>
        <v>26.540207737793164</v>
      </c>
      <c r="Y65" s="6">
        <f>(Residenti!Y65+Fluttuanti!Y65/365+Fluttuanti!AX65/365)*'%serviti'!Y65</f>
        <v>26.753184440619204</v>
      </c>
      <c r="Z65" s="8">
        <f>(Residenti!Z65+Fluttuanti!Z65/365+Fluttuanti!AY65/365)*'%serviti'!Z65</f>
        <v>27.468013763779336</v>
      </c>
      <c r="AA65" s="8">
        <f>(Residenti!AA65+Fluttuanti!AA65/365+Fluttuanti!AZ65/365)*'%serviti'!AA65</f>
        <v>28.433783732753987</v>
      </c>
      <c r="AB65" s="8">
        <f>(Residenti!AB65+Fluttuanti!AB65/365+Fluttuanti!BA65/365)*'%serviti'!AB65</f>
        <v>29.180494893868669</v>
      </c>
      <c r="AC65" s="8">
        <f>(Residenti!AC65+Fluttuanti!AC65/365+Fluttuanti!BB65/365)*'%serviti'!AC65</f>
        <v>29.931185481155726</v>
      </c>
    </row>
    <row r="66" spans="1:29" x14ac:dyDescent="0.2">
      <c r="A66" s="2" t="s">
        <v>60</v>
      </c>
      <c r="B66" s="2" t="str">
        <f t="shared" si="2"/>
        <v>34</v>
      </c>
      <c r="C66" s="2">
        <v>34015</v>
      </c>
      <c r="D66" s="2" t="s">
        <v>70</v>
      </c>
      <c r="E66" s="6">
        <f>(Residenti!E66+Fluttuanti!E66/365+Fluttuanti!AD66/365)*'%serviti'!E66</f>
        <v>4.3624932044438332</v>
      </c>
      <c r="F66" s="6">
        <f>(Residenti!F66+Fluttuanti!F66/365+Fluttuanti!AE66/365)*'%serviti'!F66</f>
        <v>4.4246395991121652</v>
      </c>
      <c r="G66" s="6">
        <f>(Residenti!G66+Fluttuanti!G66/365+Fluttuanti!AF66/365)*'%serviti'!G66</f>
        <v>4.4706817653167867</v>
      </c>
      <c r="H66" s="6">
        <f>(Residenti!H66+Fluttuanti!H66/365+Fluttuanti!AG66/365)*'%serviti'!H66</f>
        <v>4.5047498747254604</v>
      </c>
      <c r="I66" s="6">
        <f>(Residenti!I66+Fluttuanti!I66/365+Fluttuanti!AH66/365)*'%serviti'!I66</f>
        <v>4.5938178462402268</v>
      </c>
      <c r="J66" s="6">
        <f>(Residenti!J66+Fluttuanti!J66/365+Fluttuanti!AI66/365)*'%serviti'!J66</f>
        <v>4.6642703369909553</v>
      </c>
      <c r="K66" s="6">
        <f>(Residenti!K66+Fluttuanti!K66/365+Fluttuanti!AJ66/365)*'%serviti'!K66</f>
        <v>4.6842858537397101</v>
      </c>
      <c r="L66" s="6">
        <f>(Residenti!L66+Fluttuanti!L66/365+Fluttuanti!AK66/365)*'%serviti'!L66</f>
        <v>4.7981986802886905</v>
      </c>
      <c r="M66" s="6">
        <f>(Residenti!M66+Fluttuanti!M66/365+Fluttuanti!AL66/365)*'%serviti'!M66</f>
        <v>4.8833452062008949</v>
      </c>
      <c r="N66" s="6">
        <f>(Residenti!N66+Fluttuanti!N66/365+Fluttuanti!AM66/365)*'%serviti'!N66</f>
        <v>5.1014479821763716</v>
      </c>
      <c r="O66" s="6">
        <f>(Residenti!O66+Fluttuanti!O66/365+Fluttuanti!AN66/365)*'%serviti'!O66</f>
        <v>5.2216350245085934</v>
      </c>
      <c r="P66" s="6">
        <f>(Residenti!P66+Fluttuanti!P66/365+Fluttuanti!AO66/365)*'%serviti'!P66</f>
        <v>5.3063535884011159</v>
      </c>
      <c r="Q66" s="6">
        <f>(Residenti!Q66+Fluttuanti!Q66/365+Fluttuanti!AP66/365)*'%serviti'!Q66</f>
        <v>5.333751168005306</v>
      </c>
      <c r="R66" s="6">
        <f>(Residenti!R66+Fluttuanti!R66/365+Fluttuanti!AQ66/365)*'%serviti'!R66</f>
        <v>5.3721838499136121</v>
      </c>
      <c r="S66" s="6">
        <f>(Residenti!S66+Fluttuanti!S66/365+Fluttuanti!AR66/365)*'%serviti'!S66</f>
        <v>5.4173796062931157</v>
      </c>
      <c r="T66" s="6">
        <f>(Residenti!T66+Fluttuanti!T66/365+Fluttuanti!AS66/365)*'%serviti'!T66</f>
        <v>5.4579759371438312</v>
      </c>
      <c r="U66" s="6">
        <f>(Residenti!U66+Fluttuanti!U66/365+Fluttuanti!AT66/365)*'%serviti'!U66</f>
        <v>5.523208424657537</v>
      </c>
      <c r="V66" s="6">
        <f>(Residenti!V66+Fluttuanti!V66/365+Fluttuanti!AU66/365)*'%serviti'!V66</f>
        <v>5.5662906678082322</v>
      </c>
      <c r="W66" s="6">
        <f>(Residenti!W66+Fluttuanti!W66/365+Fluttuanti!AV66/365)*'%serviti'!W66</f>
        <v>5.6070755136986401</v>
      </c>
      <c r="X66" s="6">
        <f>(Residenti!X66+Fluttuanti!X66/365+Fluttuanti!AW66/365)*'%serviti'!X66</f>
        <v>5.6173709246575418</v>
      </c>
      <c r="Y66" s="6">
        <f>(Residenti!Y66+Fluttuanti!Y66/365+Fluttuanti!AX66/365)*'%serviti'!Y66</f>
        <v>5.7854644716468666</v>
      </c>
      <c r="Z66" s="8">
        <f>(Residenti!Z66+Fluttuanti!Z66/365+Fluttuanti!AY66/365)*'%serviti'!Z66</f>
        <v>5.9054321375928431</v>
      </c>
      <c r="AA66" s="8">
        <f>(Residenti!AA66+Fluttuanti!AA66/365+Fluttuanti!AZ66/365)*'%serviti'!AA66</f>
        <v>6.1580839740453941</v>
      </c>
      <c r="AB66" s="8">
        <f>(Residenti!AB66+Fluttuanti!AB66/365+Fluttuanti!BA66/365)*'%serviti'!AB66</f>
        <v>6.4678774471681919</v>
      </c>
      <c r="AC66" s="8">
        <f>(Residenti!AC66+Fluttuanti!AC66/365+Fluttuanti!BB66/365)*'%serviti'!AC66</f>
        <v>6.7834273390219177</v>
      </c>
    </row>
    <row r="67" spans="1:29" x14ac:dyDescent="0.2">
      <c r="A67" s="2" t="s">
        <v>62</v>
      </c>
      <c r="B67" s="2" t="str">
        <f t="shared" si="2"/>
        <v>34</v>
      </c>
      <c r="C67" s="2">
        <v>34016</v>
      </c>
      <c r="D67" s="2" t="s">
        <v>71</v>
      </c>
      <c r="E67" s="6">
        <f>(Residenti!E67+Fluttuanti!E67/365+Fluttuanti!AD67/365)*'%serviti'!E67</f>
        <v>3.8721129099527545</v>
      </c>
      <c r="F67" s="6">
        <f>(Residenti!F67+Fluttuanti!F67/365+Fluttuanti!AE67/365)*'%serviti'!F67</f>
        <v>3.9792283884628632</v>
      </c>
      <c r="G67" s="6">
        <f>(Residenti!G67+Fluttuanti!G67/365+Fluttuanti!AF67/365)*'%serviti'!G67</f>
        <v>4.078693940920151</v>
      </c>
      <c r="H67" s="6">
        <f>(Residenti!H67+Fluttuanti!H67/365+Fluttuanti!AG67/365)*'%serviti'!H67</f>
        <v>4.274904251163842</v>
      </c>
      <c r="I67" s="6">
        <f>(Residenti!I67+Fluttuanti!I67/365+Fluttuanti!AH67/365)*'%serviti'!I67</f>
        <v>4.3645847334811565</v>
      </c>
      <c r="J67" s="6">
        <f>(Residenti!J67+Fluttuanti!J67/365+Fluttuanti!AI67/365)*'%serviti'!J67</f>
        <v>4.5144800692284797</v>
      </c>
      <c r="K67" s="6">
        <f>(Residenti!K67+Fluttuanti!K67/365+Fluttuanti!AJ67/365)*'%serviti'!K67</f>
        <v>4.6306908951862003</v>
      </c>
      <c r="L67" s="6">
        <f>(Residenti!L67+Fluttuanti!L67/365+Fluttuanti!AK67/365)*'%serviti'!L67</f>
        <v>4.6917495710565591</v>
      </c>
      <c r="M67" s="6">
        <f>(Residenti!M67+Fluttuanti!M67/365+Fluttuanti!AL67/365)*'%serviti'!M67</f>
        <v>4.7190511522866423</v>
      </c>
      <c r="N67" s="6">
        <f>(Residenti!N67+Fluttuanti!N67/365+Fluttuanti!AM67/365)*'%serviti'!N67</f>
        <v>4.784974545635837</v>
      </c>
      <c r="O67" s="6">
        <f>(Residenti!O67+Fluttuanti!O67/365+Fluttuanti!AN67/365)*'%serviti'!O67</f>
        <v>4.8420730732883488</v>
      </c>
      <c r="P67" s="6">
        <f>(Residenti!P67+Fluttuanti!P67/365+Fluttuanti!AO67/365)*'%serviti'!P67</f>
        <v>4.8941393483773936</v>
      </c>
      <c r="Q67" s="6">
        <f>(Residenti!Q67+Fluttuanti!Q67/365+Fluttuanti!AP67/365)*'%serviti'!Q67</f>
        <v>4.9629800740968442</v>
      </c>
      <c r="R67" s="6">
        <f>(Residenti!R67+Fluttuanti!R67/365+Fluttuanti!AQ67/365)*'%serviti'!R67</f>
        <v>5.0172376510031578</v>
      </c>
      <c r="S67" s="6">
        <f>(Residenti!S67+Fluttuanti!S67/365+Fluttuanti!AR67/365)*'%serviti'!S67</f>
        <v>4.9909876329136429</v>
      </c>
      <c r="T67" s="6">
        <f>(Residenti!T67+Fluttuanti!T67/365+Fluttuanti!AS67/365)*'%serviti'!T67</f>
        <v>5.0373007159674579</v>
      </c>
      <c r="U67" s="6">
        <f>(Residenti!U67+Fluttuanti!U67/365+Fluttuanti!AT67/365)*'%serviti'!U67</f>
        <v>5.0608165463762189</v>
      </c>
      <c r="V67" s="6">
        <f>(Residenti!V67+Fluttuanti!V67/365+Fluttuanti!AU67/365)*'%serviti'!V67</f>
        <v>5.1547585457235883</v>
      </c>
      <c r="W67" s="6">
        <f>(Residenti!W67+Fluttuanti!W67/365+Fluttuanti!AV67/365)*'%serviti'!W67</f>
        <v>5.1863182595025235</v>
      </c>
      <c r="X67" s="6">
        <f>(Residenti!X67+Fluttuanti!X67/365+Fluttuanti!AW67/365)*'%serviti'!X67</f>
        <v>5.1807254627987636</v>
      </c>
      <c r="Y67" s="6">
        <f>(Residenti!Y67+Fluttuanti!Y67/365+Fluttuanti!AX67/365)*'%serviti'!Y67</f>
        <v>5.3021881335761165</v>
      </c>
      <c r="Z67" s="8">
        <f>(Residenti!Z67+Fluttuanti!Z67/365+Fluttuanti!AY67/365)*'%serviti'!Z67</f>
        <v>5.4052791410506087</v>
      </c>
      <c r="AA67" s="8">
        <f>(Residenti!AA67+Fluttuanti!AA67/365+Fluttuanti!AZ67/365)*'%serviti'!AA67</f>
        <v>5.6073698909979148</v>
      </c>
      <c r="AB67" s="8">
        <f>(Residenti!AB67+Fluttuanti!AB67/365+Fluttuanti!BA67/365)*'%serviti'!AB67</f>
        <v>5.7715423255002669</v>
      </c>
      <c r="AC67" s="8">
        <f>(Residenti!AC67+Fluttuanti!AC67/365+Fluttuanti!BB67/365)*'%serviti'!AC67</f>
        <v>5.9380631275791975</v>
      </c>
    </row>
    <row r="68" spans="1:29" x14ac:dyDescent="0.2">
      <c r="A68" s="2" t="s">
        <v>53</v>
      </c>
      <c r="B68" s="2" t="str">
        <f t="shared" si="2"/>
        <v>34</v>
      </c>
      <c r="C68" s="2">
        <v>34017</v>
      </c>
      <c r="D68" s="2" t="s">
        <v>72</v>
      </c>
      <c r="E68" s="6">
        <f>(Residenti!E68+Fluttuanti!E68/365+Fluttuanti!AD68/365)*'%serviti'!E68</f>
        <v>6.0103025213980308</v>
      </c>
      <c r="F68" s="6">
        <f>(Residenti!F68+Fluttuanti!F68/365+Fluttuanti!AE68/365)*'%serviti'!F68</f>
        <v>6.0235158393428456</v>
      </c>
      <c r="G68" s="6">
        <f>(Residenti!G68+Fluttuanti!G68/365+Fluttuanti!AF68/365)*'%serviti'!G68</f>
        <v>6.0054024563683264</v>
      </c>
      <c r="H68" s="6">
        <f>(Residenti!H68+Fluttuanti!H68/365+Fluttuanti!AG68/365)*'%serviti'!H68</f>
        <v>6.018339624101829</v>
      </c>
      <c r="I68" s="6">
        <f>(Residenti!I68+Fluttuanti!I68/365+Fluttuanti!AH68/365)*'%serviti'!I68</f>
        <v>6.1277397380926031</v>
      </c>
      <c r="J68" s="6">
        <f>(Residenti!J68+Fluttuanti!J68/365+Fluttuanti!AI68/365)*'%serviti'!J68</f>
        <v>6.0864404806300021</v>
      </c>
      <c r="K68" s="6">
        <f>(Residenti!K68+Fluttuanti!K68/365+Fluttuanti!AJ68/365)*'%serviti'!K68</f>
        <v>6.1205920603720356</v>
      </c>
      <c r="L68" s="6">
        <f>(Residenti!L68+Fluttuanti!L68/365+Fluttuanti!AK68/365)*'%serviti'!L68</f>
        <v>6.0559485311998298</v>
      </c>
      <c r="M68" s="6">
        <f>(Residenti!M68+Fluttuanti!M68/365+Fluttuanti!AL68/365)*'%serviti'!M68</f>
        <v>6.1732746179635676</v>
      </c>
      <c r="N68" s="6">
        <f>(Residenti!N68+Fluttuanti!N68/365+Fluttuanti!AM68/365)*'%serviti'!N68</f>
        <v>6.2872892396983193</v>
      </c>
      <c r="O68" s="6">
        <f>(Residenti!O68+Fluttuanti!O68/365+Fluttuanti!AN68/365)*'%serviti'!O68</f>
        <v>6.2841727063758288</v>
      </c>
      <c r="P68" s="6">
        <f>(Residenti!P68+Fluttuanti!P68/365+Fluttuanti!AO68/365)*'%serviti'!P68</f>
        <v>6.3296496193881691</v>
      </c>
      <c r="Q68" s="6">
        <f>(Residenti!Q68+Fluttuanti!Q68/365+Fluttuanti!AP68/365)*'%serviti'!Q68</f>
        <v>6.3342589594475651</v>
      </c>
      <c r="R68" s="6">
        <f>(Residenti!R68+Fluttuanti!R68/365+Fluttuanti!AQ68/365)*'%serviti'!R68</f>
        <v>6.3528081761003996</v>
      </c>
      <c r="S68" s="6">
        <f>(Residenti!S68+Fluttuanti!S68/365+Fluttuanti!AR68/365)*'%serviti'!S68</f>
        <v>6.2747739620701344</v>
      </c>
      <c r="T68" s="6">
        <f>(Residenti!T68+Fluttuanti!T68/365+Fluttuanti!AS68/365)*'%serviti'!T68</f>
        <v>6.2276066176396219</v>
      </c>
      <c r="U68" s="6">
        <f>(Residenti!U68+Fluttuanti!U68/365+Fluttuanti!AT68/365)*'%serviti'!U68</f>
        <v>6.1639351140329266</v>
      </c>
      <c r="V68" s="6">
        <f>(Residenti!V68+Fluttuanti!V68/365+Fluttuanti!AU68/365)*'%serviti'!V68</f>
        <v>6.0783601493883035</v>
      </c>
      <c r="W68" s="6">
        <f>(Residenti!W68+Fluttuanti!W68/365+Fluttuanti!AV68/365)*'%serviti'!W68</f>
        <v>6.0976343348158482</v>
      </c>
      <c r="X68" s="6">
        <f>(Residenti!X68+Fluttuanti!X68/365+Fluttuanti!AW68/365)*'%serviti'!X68</f>
        <v>6.0753016713582424</v>
      </c>
      <c r="Y68" s="6">
        <f>(Residenti!Y68+Fluttuanti!Y68/365+Fluttuanti!AX68/365)*'%serviti'!Y68</f>
        <v>6.0720548551495153</v>
      </c>
      <c r="Z68" s="8">
        <f>(Residenti!Z68+Fluttuanti!Z68/365+Fluttuanti!AY68/365)*'%serviti'!Z68</f>
        <v>5.9613608711300863</v>
      </c>
      <c r="AA68" s="8">
        <f>(Residenti!AA68+Fluttuanti!AA68/365+Fluttuanti!AZ68/365)*'%serviti'!AA68</f>
        <v>5.8392115156587323</v>
      </c>
      <c r="AB68" s="8">
        <f>(Residenti!AB68+Fluttuanti!AB68/365+Fluttuanti!BA68/365)*'%serviti'!AB68</f>
        <v>5.7291109692268716</v>
      </c>
      <c r="AC68" s="8">
        <f>(Residenti!AC68+Fluttuanti!AC68/365+Fluttuanti!BB68/365)*'%serviti'!AC68</f>
        <v>5.6190104227950108</v>
      </c>
    </row>
    <row r="69" spans="1:29" x14ac:dyDescent="0.2">
      <c r="A69" s="2" t="s">
        <v>62</v>
      </c>
      <c r="B69" s="2" t="str">
        <f t="shared" si="2"/>
        <v>34</v>
      </c>
      <c r="C69" s="2">
        <v>34018</v>
      </c>
      <c r="D69" s="2" t="s">
        <v>73</v>
      </c>
      <c r="E69" s="6">
        <f>(Residenti!E69+Fluttuanti!E69/365+Fluttuanti!AD69/365)*'%serviti'!E69</f>
        <v>7.9201636323907367</v>
      </c>
      <c r="F69" s="6">
        <f>(Residenti!F69+Fluttuanti!F69/365+Fluttuanti!AE69/365)*'%serviti'!F69</f>
        <v>8.0166381002071141</v>
      </c>
      <c r="G69" s="6">
        <f>(Residenti!G69+Fluttuanti!G69/365+Fluttuanti!AF69/365)*'%serviti'!G69</f>
        <v>8.068296373659738</v>
      </c>
      <c r="H69" s="6">
        <f>(Residenti!H69+Fluttuanti!H69/365+Fluttuanti!AG69/365)*'%serviti'!H69</f>
        <v>8.1785646528136127</v>
      </c>
      <c r="I69" s="6">
        <f>(Residenti!I69+Fluttuanti!I69/365+Fluttuanti!AH69/365)*'%serviti'!I69</f>
        <v>8.3659743924455334</v>
      </c>
      <c r="J69" s="6">
        <f>(Residenti!J69+Fluttuanti!J69/365+Fluttuanti!AI69/365)*'%serviti'!J69</f>
        <v>8.5245049814961291</v>
      </c>
      <c r="K69" s="6">
        <f>(Residenti!K69+Fluttuanti!K69/365+Fluttuanti!AJ69/365)*'%serviti'!K69</f>
        <v>8.6476916235810961</v>
      </c>
      <c r="L69" s="6">
        <f>(Residenti!L69+Fluttuanti!L69/365+Fluttuanti!AK69/365)*'%serviti'!L69</f>
        <v>8.803245359331294</v>
      </c>
      <c r="M69" s="6">
        <f>(Residenti!M69+Fluttuanti!M69/365+Fluttuanti!AL69/365)*'%serviti'!M69</f>
        <v>8.9442049967486099</v>
      </c>
      <c r="N69" s="6">
        <f>(Residenti!N69+Fluttuanti!N69/365+Fluttuanti!AM69/365)*'%serviti'!N69</f>
        <v>9.2111458627650542</v>
      </c>
      <c r="O69" s="6">
        <f>(Residenti!O69+Fluttuanti!O69/365+Fluttuanti!AN69/365)*'%serviti'!O69</f>
        <v>9.3195745282336961</v>
      </c>
      <c r="P69" s="6">
        <f>(Residenti!P69+Fluttuanti!P69/365+Fluttuanti!AO69/365)*'%serviti'!P69</f>
        <v>9.4562002428737291</v>
      </c>
      <c r="Q69" s="6">
        <f>(Residenti!Q69+Fluttuanti!Q69/365+Fluttuanti!AP69/365)*'%serviti'!Q69</f>
        <v>9.6045834612354977</v>
      </c>
      <c r="R69" s="6">
        <f>(Residenti!R69+Fluttuanti!R69/365+Fluttuanti!AQ69/365)*'%serviti'!R69</f>
        <v>9.7434557856425688</v>
      </c>
      <c r="S69" s="6">
        <f>(Residenti!S69+Fluttuanti!S69/365+Fluttuanti!AR69/365)*'%serviti'!S69</f>
        <v>9.8045548701405352</v>
      </c>
      <c r="T69" s="6">
        <f>(Residenti!T69+Fluttuanti!T69/365+Fluttuanti!AS69/365)*'%serviti'!T69</f>
        <v>9.920144464729411</v>
      </c>
      <c r="U69" s="6">
        <f>(Residenti!U69+Fluttuanti!U69/365+Fluttuanti!AT69/365)*'%serviti'!U69</f>
        <v>10.001094798861244</v>
      </c>
      <c r="V69" s="6">
        <f>(Residenti!V69+Fluttuanti!V69/365+Fluttuanti!AU69/365)*'%serviti'!V69</f>
        <v>10.058453041344896</v>
      </c>
      <c r="W69" s="6">
        <f>(Residenti!W69+Fluttuanti!W69/365+Fluttuanti!AV69/365)*'%serviti'!W69</f>
        <v>10.099762318020021</v>
      </c>
      <c r="X69" s="6">
        <f>(Residenti!X69+Fluttuanti!X69/365+Fluttuanti!AW69/365)*'%serviti'!X69</f>
        <v>10.190322430256471</v>
      </c>
      <c r="Y69" s="6">
        <f>(Residenti!Y69+Fluttuanti!Y69/365+Fluttuanti!AX69/365)*'%serviti'!Y69</f>
        <v>10.361569967475321</v>
      </c>
      <c r="Z69" s="8">
        <f>(Residenti!Z69+Fluttuanti!Z69/365+Fluttuanti!AY69/365)*'%serviti'!Z69</f>
        <v>10.736404678603128</v>
      </c>
      <c r="AA69" s="8">
        <f>(Residenti!AA69+Fluttuanti!AA69/365+Fluttuanti!AZ69/365)*'%serviti'!AA69</f>
        <v>11.07818299063981</v>
      </c>
      <c r="AB69" s="8">
        <f>(Residenti!AB69+Fluttuanti!AB69/365+Fluttuanti!BA69/365)*'%serviti'!AB69</f>
        <v>11.510705142729039</v>
      </c>
      <c r="AC69" s="8">
        <f>(Residenti!AC69+Fluttuanti!AC69/365+Fluttuanti!BB69/365)*'%serviti'!AC69</f>
        <v>11.947860897674317</v>
      </c>
    </row>
    <row r="70" spans="1:29" x14ac:dyDescent="0.2">
      <c r="A70" s="2" t="s">
        <v>62</v>
      </c>
      <c r="B70" s="2" t="str">
        <f t="shared" si="2"/>
        <v>34</v>
      </c>
      <c r="C70" s="2">
        <v>34019</v>
      </c>
      <c r="D70" s="2" t="s">
        <v>74</v>
      </c>
      <c r="E70" s="6">
        <f>(Residenti!E70+Fluttuanti!E70/365+Fluttuanti!AD70/365)*'%serviti'!E70</f>
        <v>3.5572922050395799</v>
      </c>
      <c r="F70" s="6">
        <f>(Residenti!F70+Fluttuanti!F70/365+Fluttuanti!AE70/365)*'%serviti'!F70</f>
        <v>3.7131151769625212</v>
      </c>
      <c r="G70" s="6">
        <f>(Residenti!G70+Fluttuanti!G70/365+Fluttuanti!AF70/365)*'%serviti'!G70</f>
        <v>3.7544515823086013</v>
      </c>
      <c r="H70" s="6">
        <f>(Residenti!H70+Fluttuanti!H70/365+Fluttuanti!AG70/365)*'%serviti'!H70</f>
        <v>3.7841633424410821</v>
      </c>
      <c r="I70" s="6">
        <f>(Residenti!I70+Fluttuanti!I70/365+Fluttuanti!AH70/365)*'%serviti'!I70</f>
        <v>3.82485643787063</v>
      </c>
      <c r="J70" s="6">
        <f>(Residenti!J70+Fluttuanti!J70/365+Fluttuanti!AI70/365)*'%serviti'!J70</f>
        <v>3.9825029126943079</v>
      </c>
      <c r="K70" s="6">
        <f>(Residenti!K70+Fluttuanti!K70/365+Fluttuanti!AJ70/365)*'%serviti'!K70</f>
        <v>4.0671649331274704</v>
      </c>
      <c r="L70" s="6">
        <f>(Residenti!L70+Fluttuanti!L70/365+Fluttuanti!AK70/365)*'%serviti'!L70</f>
        <v>4.2306742888644751</v>
      </c>
      <c r="M70" s="6">
        <f>(Residenti!M70+Fluttuanti!M70/365+Fluttuanti!AL70/365)*'%serviti'!M70</f>
        <v>4.4328528226140937</v>
      </c>
      <c r="N70" s="6">
        <f>(Residenti!N70+Fluttuanti!N70/365+Fluttuanti!AM70/365)*'%serviti'!N70</f>
        <v>4.5214614434795735</v>
      </c>
      <c r="O70" s="6">
        <f>(Residenti!O70+Fluttuanti!O70/365+Fluttuanti!AN70/365)*'%serviti'!O70</f>
        <v>4.6477938043442757</v>
      </c>
      <c r="P70" s="6">
        <f>(Residenti!P70+Fluttuanti!P70/365+Fluttuanti!AO70/365)*'%serviti'!P70</f>
        <v>4.7521643876917343</v>
      </c>
      <c r="Q70" s="6">
        <f>(Residenti!Q70+Fluttuanti!Q70/365+Fluttuanti!AP70/365)*'%serviti'!Q70</f>
        <v>4.8094627285009182</v>
      </c>
      <c r="R70" s="6">
        <f>(Residenti!R70+Fluttuanti!R70/365+Fluttuanti!AQ70/365)*'%serviti'!R70</f>
        <v>4.9430422333070334</v>
      </c>
      <c r="S70" s="6">
        <f>(Residenti!S70+Fluttuanti!S70/365+Fluttuanti!AR70/365)*'%serviti'!S70</f>
        <v>4.9899596652680716</v>
      </c>
      <c r="T70" s="6">
        <f>(Residenti!T70+Fluttuanti!T70/365+Fluttuanti!AS70/365)*'%serviti'!T70</f>
        <v>4.9816502572027392</v>
      </c>
      <c r="U70" s="6">
        <f>(Residenti!U70+Fluttuanti!U70/365+Fluttuanti!AT70/365)*'%serviti'!U70</f>
        <v>5.0080646677209852</v>
      </c>
      <c r="V70" s="6">
        <f>(Residenti!V70+Fluttuanti!V70/365+Fluttuanti!AU70/365)*'%serviti'!V70</f>
        <v>5.0109386699877065</v>
      </c>
      <c r="W70" s="6">
        <f>(Residenti!W70+Fluttuanti!W70/365+Fluttuanti!AV70/365)*'%serviti'!W70</f>
        <v>4.996880325338366</v>
      </c>
      <c r="X70" s="6">
        <f>(Residenti!X70+Fluttuanti!X70/365+Fluttuanti!AW70/365)*'%serviti'!X70</f>
        <v>5.0544851470653258</v>
      </c>
      <c r="Y70" s="6">
        <f>(Residenti!Y70+Fluttuanti!Y70/365+Fluttuanti!AX70/365)*'%serviti'!Y70</f>
        <v>5.0688641476567371</v>
      </c>
      <c r="Z70" s="8">
        <f>(Residenti!Z70+Fluttuanti!Z70/365+Fluttuanti!AY70/365)*'%serviti'!Z70</f>
        <v>5.123875312349111</v>
      </c>
      <c r="AA70" s="8">
        <f>(Residenti!AA70+Fluttuanti!AA70/365+Fluttuanti!AZ70/365)*'%serviti'!AA70</f>
        <v>5.1895790864775551</v>
      </c>
      <c r="AB70" s="8">
        <f>(Residenti!AB70+Fluttuanti!AB70/365+Fluttuanti!BA70/365)*'%serviti'!AB70</f>
        <v>5.2487992166827091</v>
      </c>
      <c r="AC70" s="8">
        <f>(Residenti!AC70+Fluttuanti!AC70/365+Fluttuanti!BB70/365)*'%serviti'!AC70</f>
        <v>5.3081605217177348</v>
      </c>
    </row>
    <row r="71" spans="1:29" x14ac:dyDescent="0.2">
      <c r="A71" s="2" t="s">
        <v>62</v>
      </c>
      <c r="B71" s="2" t="str">
        <f t="shared" si="2"/>
        <v>34</v>
      </c>
      <c r="C71" s="2">
        <v>34020</v>
      </c>
      <c r="D71" s="2" t="s">
        <v>75</v>
      </c>
      <c r="E71" s="6">
        <f>(Residenti!E71+Fluttuanti!E71/365+Fluttuanti!AD71/365)*'%serviti'!E71</f>
        <v>8.8312903110363603</v>
      </c>
      <c r="F71" s="6">
        <f>(Residenti!F71+Fluttuanti!F71/365+Fluttuanti!AE71/365)*'%serviti'!F71</f>
        <v>9.0029306699150009</v>
      </c>
      <c r="G71" s="6">
        <f>(Residenti!G71+Fluttuanti!G71/365+Fluttuanti!AF71/365)*'%serviti'!G71</f>
        <v>9.0926160491667485</v>
      </c>
      <c r="H71" s="6">
        <f>(Residenti!H71+Fluttuanti!H71/365+Fluttuanti!AG71/365)*'%serviti'!H71</f>
        <v>9.2134051379770625</v>
      </c>
      <c r="I71" s="6">
        <f>(Residenti!I71+Fluttuanti!I71/365+Fluttuanti!AH71/365)*'%serviti'!I71</f>
        <v>9.4055419054080591</v>
      </c>
      <c r="J71" s="6">
        <f>(Residenti!J71+Fluttuanti!J71/365+Fluttuanti!AI71/365)*'%serviti'!J71</f>
        <v>9.6167539060688298</v>
      </c>
      <c r="K71" s="6">
        <f>(Residenti!K71+Fluttuanti!K71/365+Fluttuanti!AJ71/365)*'%serviti'!K71</f>
        <v>9.7820379564978364</v>
      </c>
      <c r="L71" s="6">
        <f>(Residenti!L71+Fluttuanti!L71/365+Fluttuanti!AK71/365)*'%serviti'!L71</f>
        <v>10.082409601508656</v>
      </c>
      <c r="M71" s="6">
        <f>(Residenti!M71+Fluttuanti!M71/365+Fluttuanti!AL71/365)*'%serviti'!M71</f>
        <v>10.421796617257982</v>
      </c>
      <c r="N71" s="6">
        <f>(Residenti!N71+Fluttuanti!N71/365+Fluttuanti!AM71/365)*'%serviti'!N71</f>
        <v>10.612403063423868</v>
      </c>
      <c r="O71" s="6">
        <f>(Residenti!O71+Fluttuanti!O71/365+Fluttuanti!AN71/365)*'%serviti'!O71</f>
        <v>10.698650417095125</v>
      </c>
      <c r="P71" s="6">
        <f>(Residenti!P71+Fluttuanti!P71/365+Fluttuanti!AO71/365)*'%serviti'!P71</f>
        <v>10.757807839579318</v>
      </c>
      <c r="Q71" s="6">
        <f>(Residenti!Q71+Fluttuanti!Q71/365+Fluttuanti!AP71/365)*'%serviti'!Q71</f>
        <v>10.861727217685633</v>
      </c>
      <c r="R71" s="6">
        <f>(Residenti!R71+Fluttuanti!R71/365+Fluttuanti!AQ71/365)*'%serviti'!R71</f>
        <v>10.9233104099611</v>
      </c>
      <c r="S71" s="6">
        <f>(Residenti!S71+Fluttuanti!S71/365+Fluttuanti!AR71/365)*'%serviti'!S71</f>
        <v>10.856900482282823</v>
      </c>
      <c r="T71" s="6">
        <f>(Residenti!T71+Fluttuanti!T71/365+Fluttuanti!AS71/365)*'%serviti'!T71</f>
        <v>10.893869613028725</v>
      </c>
      <c r="U71" s="6">
        <f>(Residenti!U71+Fluttuanti!U71/365+Fluttuanti!AT71/365)*'%serviti'!U71</f>
        <v>10.870184301302974</v>
      </c>
      <c r="V71" s="6">
        <f>(Residenti!V71+Fluttuanti!V71/365+Fluttuanti!AU71/365)*'%serviti'!V71</f>
        <v>10.937872374120513</v>
      </c>
      <c r="W71" s="6">
        <f>(Residenti!W71+Fluttuanti!W71/365+Fluttuanti!AV71/365)*'%serviti'!W71</f>
        <v>10.936311988024402</v>
      </c>
      <c r="X71" s="6">
        <f>(Residenti!X71+Fluttuanti!X71/365+Fluttuanti!AW71/365)*'%serviti'!X71</f>
        <v>10.981916189966043</v>
      </c>
      <c r="Y71" s="6">
        <f>(Residenti!Y71+Fluttuanti!Y71/365+Fluttuanti!AX71/365)*'%serviti'!Y71</f>
        <v>10.973551231684713</v>
      </c>
      <c r="Z71" s="8">
        <f>(Residenti!Z71+Fluttuanti!Z71/365+Fluttuanti!AY71/365)*'%serviti'!Z71</f>
        <v>11.077768254629044</v>
      </c>
      <c r="AA71" s="8">
        <f>(Residenti!AA71+Fluttuanti!AA71/365+Fluttuanti!AZ71/365)*'%serviti'!AA71</f>
        <v>11.205296395871642</v>
      </c>
      <c r="AB71" s="8">
        <f>(Residenti!AB71+Fluttuanti!AB71/365+Fluttuanti!BA71/365)*'%serviti'!AB71</f>
        <v>11.309569580441043</v>
      </c>
      <c r="AC71" s="8">
        <f>(Residenti!AC71+Fluttuanti!AC71/365+Fluttuanti!BB71/365)*'%serviti'!AC71</f>
        <v>11.413842765010436</v>
      </c>
    </row>
    <row r="72" spans="1:29" x14ac:dyDescent="0.2">
      <c r="A72" s="2"/>
      <c r="B72" s="2"/>
      <c r="C72" s="2">
        <v>34021</v>
      </c>
      <c r="D72" s="3" t="s">
        <v>76</v>
      </c>
      <c r="E72" s="6">
        <f>(Residenti!E72+Fluttuanti!E72/365+Fluttuanti!AD72/365)*'%serviti'!E72</f>
        <v>2.0520221683782927</v>
      </c>
      <c r="F72" s="6">
        <f>(Residenti!F72+Fluttuanti!F72/365+Fluttuanti!AE72/365)*'%serviti'!F72</f>
        <v>2.1499482268559866</v>
      </c>
      <c r="G72" s="6">
        <f>(Residenti!G72+Fluttuanti!G72/365+Fluttuanti!AF72/365)*'%serviti'!G72</f>
        <v>2.1630594584173379</v>
      </c>
      <c r="H72" s="6">
        <f>(Residenti!H72+Fluttuanti!H72/365+Fluttuanti!AG72/365)*'%serviti'!H72</f>
        <v>2.1956203641867558</v>
      </c>
      <c r="I72" s="6">
        <f>(Residenti!I72+Fluttuanti!I72/365+Fluttuanti!AH72/365)*'%serviti'!I72</f>
        <v>2.2492300047737896</v>
      </c>
      <c r="J72" s="6">
        <f>(Residenti!J72+Fluttuanti!J72/365+Fluttuanti!AI72/365)*'%serviti'!J72</f>
        <v>2.3224864667989169</v>
      </c>
      <c r="K72" s="6">
        <f>(Residenti!K72+Fluttuanti!K72/365+Fluttuanti!AJ72/365)*'%serviti'!K72</f>
        <v>2.3321146800852639</v>
      </c>
      <c r="L72" s="6">
        <f>(Residenti!L72+Fluttuanti!L72/365+Fluttuanti!AK72/365)*'%serviti'!L72</f>
        <v>2.3653672146128284</v>
      </c>
      <c r="M72" s="6">
        <f>(Residenti!M72+Fluttuanti!M72/365+Fluttuanti!AL72/365)*'%serviti'!M72</f>
        <v>2.4715404220702299</v>
      </c>
      <c r="N72" s="6">
        <f>(Residenti!N72+Fluttuanti!N72/365+Fluttuanti!AM72/365)*'%serviti'!N72</f>
        <v>2.6141972270237877</v>
      </c>
      <c r="O72" s="6">
        <f>(Residenti!O72+Fluttuanti!O72/365+Fluttuanti!AN72/365)*'%serviti'!O72</f>
        <v>2.7402104871122623</v>
      </c>
      <c r="P72" s="6">
        <f>(Residenti!P72+Fluttuanti!P72/365+Fluttuanti!AO72/365)*'%serviti'!P72</f>
        <v>2.8405897176107424</v>
      </c>
      <c r="Q72" s="6">
        <f>(Residenti!Q72+Fluttuanti!Q72/365+Fluttuanti!AP72/365)*'%serviti'!Q72</f>
        <v>2.9017548784193266</v>
      </c>
      <c r="R72" s="6">
        <f>(Residenti!R72+Fluttuanti!R72/365+Fluttuanti!AQ72/365)*'%serviti'!R72</f>
        <v>2.8521043032051447</v>
      </c>
      <c r="S72" s="6">
        <f>(Residenti!S72+Fluttuanti!S72/365+Fluttuanti!AR72/365)*'%serviti'!S72</f>
        <v>2.8746747610280878</v>
      </c>
      <c r="T72" s="6">
        <f>(Residenti!T72+Fluttuanti!T72/365+Fluttuanti!AS72/365)*'%serviti'!T72</f>
        <v>2.8847733517419507</v>
      </c>
      <c r="U72" s="6">
        <f>(Residenti!U72+Fluttuanti!U72/365+Fluttuanti!AT72/365)*'%serviti'!U72</f>
        <v>2.8749326719543737</v>
      </c>
      <c r="V72" s="6">
        <f>(Residenti!V72+Fluttuanti!V72/365+Fluttuanti!AU72/365)*'%serviti'!V72</f>
        <v>2.89327170330216</v>
      </c>
      <c r="W72" s="6">
        <f>(Residenti!W72+Fluttuanti!W72/365+Fluttuanti!AV72/365)*'%serviti'!W72</f>
        <v>2.9031159278652527</v>
      </c>
      <c r="X72" s="6">
        <f>(Residenti!X72+Fluttuanti!X72/365+Fluttuanti!AW72/365)*'%serviti'!X72</f>
        <v>2.9284239117940212</v>
      </c>
      <c r="Y72" s="6">
        <f>(Residenti!Y72+Fluttuanti!Y72/365+Fluttuanti!AX72/365)*'%serviti'!Y72</f>
        <v>2.9553646045858732</v>
      </c>
      <c r="Z72" s="8">
        <f>(Residenti!Z72+Fluttuanti!Z72/365+Fluttuanti!AY72/365)*'%serviti'!Z72</f>
        <v>2.959988485464681</v>
      </c>
      <c r="AA72" s="8">
        <f>(Residenti!AA72+Fluttuanti!AA72/365+Fluttuanti!AZ72/365)*'%serviti'!AA72</f>
        <v>3.1008575548778285</v>
      </c>
      <c r="AB72" s="8">
        <f>(Residenti!AB72+Fluttuanti!AB72/365+Fluttuanti!BA72/365)*'%serviti'!AB72</f>
        <v>3.082744161715008</v>
      </c>
      <c r="AC72" s="8">
        <f>(Residenti!AC72+Fluttuanti!AC72/365+Fluttuanti!BB72/365)*'%serviti'!AC72</f>
        <v>3.0643505942983347</v>
      </c>
    </row>
    <row r="73" spans="1:29" x14ac:dyDescent="0.2">
      <c r="A73" s="2" t="s">
        <v>62</v>
      </c>
      <c r="B73" s="2" t="str">
        <f t="shared" ref="B73:B79" si="3">LEFT(C73,2)</f>
        <v>34</v>
      </c>
      <c r="C73" s="2">
        <v>34022</v>
      </c>
      <c r="D73" s="2" t="s">
        <v>77</v>
      </c>
      <c r="E73" s="6">
        <f>(Residenti!E73+Fluttuanti!E73/365+Fluttuanti!AD73/365)*'%serviti'!E73</f>
        <v>0.87885112987233127</v>
      </c>
      <c r="F73" s="6">
        <f>(Residenti!F73+Fluttuanti!F73/365+Fluttuanti!AE73/365)*'%serviti'!F73</f>
        <v>0.88067665671191886</v>
      </c>
      <c r="G73" s="6">
        <f>(Residenti!G73+Fluttuanti!G73/365+Fluttuanti!AF73/365)*'%serviti'!G73</f>
        <v>0.86841027365212531</v>
      </c>
      <c r="H73" s="6">
        <f>(Residenti!H73+Fluttuanti!H73/365+Fluttuanti!AG73/365)*'%serviti'!H73</f>
        <v>0.85043142752103995</v>
      </c>
      <c r="I73" s="6">
        <f>(Residenti!I73+Fluttuanti!I73/365+Fluttuanti!AH73/365)*'%serviti'!I73</f>
        <v>0.84643819329814807</v>
      </c>
      <c r="J73" s="6">
        <f>(Residenti!J73+Fluttuanti!J73/365+Fluttuanti!AI73/365)*'%serviti'!J73</f>
        <v>0.83226277079389277</v>
      </c>
      <c r="K73" s="6">
        <f>(Residenti!K73+Fluttuanti!K73/365+Fluttuanti!AJ73/365)*'%serviti'!K73</f>
        <v>0.81966915514886041</v>
      </c>
      <c r="L73" s="6">
        <f>(Residenti!L73+Fluttuanti!L73/365+Fluttuanti!AK73/365)*'%serviti'!L73</f>
        <v>0.81159900259767115</v>
      </c>
      <c r="M73" s="6">
        <f>(Residenti!M73+Fluttuanti!M73/365+Fluttuanti!AL73/365)*'%serviti'!M73</f>
        <v>0.80860679947510083</v>
      </c>
      <c r="N73" s="6">
        <f>(Residenti!N73+Fluttuanti!N73/365+Fluttuanti!AM73/365)*'%serviti'!N73</f>
        <v>0.80019989718567752</v>
      </c>
      <c r="O73" s="6">
        <f>(Residenti!O73+Fluttuanti!O73/365+Fluttuanti!AN73/365)*'%serviti'!O73</f>
        <v>0.79522418183189192</v>
      </c>
      <c r="P73" s="6">
        <f>(Residenti!P73+Fluttuanti!P73/365+Fluttuanti!AO73/365)*'%serviti'!P73</f>
        <v>0.79548788416440974</v>
      </c>
      <c r="Q73" s="6">
        <f>(Residenti!Q73+Fluttuanti!Q73/365+Fluttuanti!AP73/365)*'%serviti'!Q73</f>
        <v>0.77881998004805864</v>
      </c>
      <c r="R73" s="6">
        <f>(Residenti!R73+Fluttuanti!R73/365+Fluttuanti!AQ73/365)*'%serviti'!R73</f>
        <v>0.76700393207000828</v>
      </c>
      <c r="S73" s="6">
        <f>(Residenti!S73+Fluttuanti!S73/365+Fluttuanti!AR73/365)*'%serviti'!S73</f>
        <v>0.76133574023025641</v>
      </c>
      <c r="T73" s="6">
        <f>(Residenti!T73+Fluttuanti!T73/365+Fluttuanti!AS73/365)*'%serviti'!T73</f>
        <v>0.73933940452880464</v>
      </c>
      <c r="U73" s="6">
        <f>(Residenti!U73+Fluttuanti!U73/365+Fluttuanti!AT73/365)*'%serviti'!U73</f>
        <v>0.73242581811633789</v>
      </c>
      <c r="V73" s="6">
        <f>(Residenti!V73+Fluttuanti!V73/365+Fluttuanti!AU73/365)*'%serviti'!V73</f>
        <v>0.72178576951846463</v>
      </c>
      <c r="W73" s="6">
        <f>(Residenti!W73+Fluttuanti!W73/365+Fluttuanti!AV73/365)*'%serviti'!W73</f>
        <v>0.7065077605911686</v>
      </c>
      <c r="X73" s="6">
        <f>(Residenti!X73+Fluttuanti!X73/365+Fluttuanti!AW73/365)*'%serviti'!X73</f>
        <v>0.69978785160842349</v>
      </c>
      <c r="Y73" s="6">
        <f>(Residenti!Y73+Fluttuanti!Y73/365+Fluttuanti!AX73/365)*'%serviti'!Y73</f>
        <v>0.69367595422101891</v>
      </c>
      <c r="Z73" s="8">
        <f>(Residenti!Z73+Fluttuanti!Z73/365+Fluttuanti!AY73/365)*'%serviti'!Z73</f>
        <v>0.64834769520517188</v>
      </c>
      <c r="AA73" s="8">
        <f>(Residenti!AA73+Fluttuanti!AA73/365+Fluttuanti!AZ73/365)*'%serviti'!AA73</f>
        <v>0.60973310888199195</v>
      </c>
      <c r="AB73" s="8">
        <f>(Residenti!AB73+Fluttuanti!AB73/365+Fluttuanti!BA73/365)*'%serviti'!AB73</f>
        <v>0.56898759577450431</v>
      </c>
      <c r="AC73" s="8">
        <f>(Residenti!AC73+Fluttuanti!AC73/365+Fluttuanti!BB73/365)*'%serviti'!AC73</f>
        <v>0.52671761535199157</v>
      </c>
    </row>
    <row r="74" spans="1:29" x14ac:dyDescent="0.2">
      <c r="A74" s="2" t="s">
        <v>62</v>
      </c>
      <c r="B74" s="2" t="str">
        <f t="shared" si="3"/>
        <v>34</v>
      </c>
      <c r="C74" s="2">
        <v>34023</v>
      </c>
      <c r="D74" s="2" t="s">
        <v>78</v>
      </c>
      <c r="E74" s="6">
        <f>(Residenti!E74+Fluttuanti!E74/365+Fluttuanti!AD74/365)*'%serviti'!E74</f>
        <v>8.4619184699912893</v>
      </c>
      <c r="F74" s="6">
        <f>(Residenti!F74+Fluttuanti!F74/365+Fluttuanti!AE74/365)*'%serviti'!F74</f>
        <v>8.5221126331074668</v>
      </c>
      <c r="G74" s="6">
        <f>(Residenti!G74+Fluttuanti!G74/365+Fluttuanti!AF74/365)*'%serviti'!G74</f>
        <v>8.6275221364845383</v>
      </c>
      <c r="H74" s="6">
        <f>(Residenti!H74+Fluttuanti!H74/365+Fluttuanti!AG74/365)*'%serviti'!H74</f>
        <v>8.707208673860956</v>
      </c>
      <c r="I74" s="6">
        <f>(Residenti!I74+Fluttuanti!I74/365+Fluttuanti!AH74/365)*'%serviti'!I74</f>
        <v>8.9143721235848741</v>
      </c>
      <c r="J74" s="6">
        <f>(Residenti!J74+Fluttuanti!J74/365+Fluttuanti!AI74/365)*'%serviti'!J74</f>
        <v>9.1617178518473139</v>
      </c>
      <c r="K74" s="6">
        <f>(Residenti!K74+Fluttuanti!K74/365+Fluttuanti!AJ74/365)*'%serviti'!K74</f>
        <v>9.2954412252169405</v>
      </c>
      <c r="L74" s="6">
        <f>(Residenti!L74+Fluttuanti!L74/365+Fluttuanti!AK74/365)*'%serviti'!L74</f>
        <v>9.5153620844056963</v>
      </c>
      <c r="M74" s="6">
        <f>(Residenti!M74+Fluttuanti!M74/365+Fluttuanti!AL74/365)*'%serviti'!M74</f>
        <v>9.7229914135473567</v>
      </c>
      <c r="N74" s="6">
        <f>(Residenti!N74+Fluttuanti!N74/365+Fluttuanti!AM74/365)*'%serviti'!N74</f>
        <v>9.9283251523190721</v>
      </c>
      <c r="O74" s="6">
        <f>(Residenti!O74+Fluttuanti!O74/365+Fluttuanti!AN74/365)*'%serviti'!O74</f>
        <v>10.066991437860018</v>
      </c>
      <c r="P74" s="6">
        <f>(Residenti!P74+Fluttuanti!P74/365+Fluttuanti!AO74/365)*'%serviti'!P74</f>
        <v>10.221897775199933</v>
      </c>
      <c r="Q74" s="6">
        <f>(Residenti!Q74+Fluttuanti!Q74/365+Fluttuanti!AP74/365)*'%serviti'!Q74</f>
        <v>10.386858875768896</v>
      </c>
      <c r="R74" s="6">
        <f>(Residenti!R74+Fluttuanti!R74/365+Fluttuanti!AQ74/365)*'%serviti'!R74</f>
        <v>10.250736507576166</v>
      </c>
      <c r="S74" s="6">
        <f>(Residenti!S74+Fluttuanti!S74/365+Fluttuanti!AR74/365)*'%serviti'!S74</f>
        <v>10.469125529473265</v>
      </c>
      <c r="T74" s="6">
        <f>(Residenti!T74+Fluttuanti!T74/365+Fluttuanti!AS74/365)*'%serviti'!T74</f>
        <v>10.47957820319732</v>
      </c>
      <c r="U74" s="6">
        <f>(Residenti!U74+Fluttuanti!U74/365+Fluttuanti!AT74/365)*'%serviti'!U74</f>
        <v>10.600493975306335</v>
      </c>
      <c r="V74" s="6">
        <f>(Residenti!V74+Fluttuanti!V74/365+Fluttuanti!AU74/365)*'%serviti'!V74</f>
        <v>10.599548570242552</v>
      </c>
      <c r="W74" s="6">
        <f>(Residenti!W74+Fluttuanti!W74/365+Fluttuanti!AV74/365)*'%serviti'!W74</f>
        <v>10.774384799726455</v>
      </c>
      <c r="X74" s="6">
        <f>(Residenti!X74+Fluttuanti!X74/365+Fluttuanti!AW74/365)*'%serviti'!X74</f>
        <v>10.939680184131307</v>
      </c>
      <c r="Y74" s="6">
        <f>(Residenti!Y74+Fluttuanti!Y74/365+Fluttuanti!AX74/365)*'%serviti'!Y74</f>
        <v>11.002567260028195</v>
      </c>
      <c r="Z74" s="8">
        <f>(Residenti!Z74+Fluttuanti!Z74/365+Fluttuanti!AY74/365)*'%serviti'!Z74</f>
        <v>11.35836665054773</v>
      </c>
      <c r="AA74" s="8">
        <f>(Residenti!AA74+Fluttuanti!AA74/365+Fluttuanti!AZ74/365)*'%serviti'!AA74</f>
        <v>11.823041184172245</v>
      </c>
      <c r="AB74" s="8">
        <f>(Residenti!AB74+Fluttuanti!AB74/365+Fluttuanti!BA74/365)*'%serviti'!AB74</f>
        <v>12.197521010770588</v>
      </c>
      <c r="AC74" s="8">
        <f>(Residenti!AC74+Fluttuanti!AC74/365+Fluttuanti!BB74/365)*'%serviti'!AC74</f>
        <v>12.578535109732925</v>
      </c>
    </row>
    <row r="75" spans="1:29" x14ac:dyDescent="0.2">
      <c r="A75" s="2" t="s">
        <v>62</v>
      </c>
      <c r="B75" s="2" t="str">
        <f t="shared" si="3"/>
        <v>34</v>
      </c>
      <c r="C75" s="2">
        <v>34024</v>
      </c>
      <c r="D75" s="2" t="s">
        <v>79</v>
      </c>
      <c r="E75" s="6">
        <f>(Residenti!E75+Fluttuanti!E75/365+Fluttuanti!AD75/365)*'%serviti'!E75</f>
        <v>2.8951235465585667</v>
      </c>
      <c r="F75" s="6">
        <f>(Residenti!F75+Fluttuanti!F75/365+Fluttuanti!AE75/365)*'%serviti'!F75</f>
        <v>2.937961080580537</v>
      </c>
      <c r="G75" s="6">
        <f>(Residenti!G75+Fluttuanti!G75/365+Fluttuanti!AF75/365)*'%serviti'!G75</f>
        <v>2.9836637436245796</v>
      </c>
      <c r="H75" s="6">
        <f>(Residenti!H75+Fluttuanti!H75/365+Fluttuanti!AG75/365)*'%serviti'!H75</f>
        <v>2.9974709566238902</v>
      </c>
      <c r="I75" s="6">
        <f>(Residenti!I75+Fluttuanti!I75/365+Fluttuanti!AH75/365)*'%serviti'!I75</f>
        <v>3.0287139445496636</v>
      </c>
      <c r="J75" s="6">
        <f>(Residenti!J75+Fluttuanti!J75/365+Fluttuanti!AI75/365)*'%serviti'!J75</f>
        <v>3.0330881955586171</v>
      </c>
      <c r="K75" s="6">
        <f>(Residenti!K75+Fluttuanti!K75/365+Fluttuanti!AJ75/365)*'%serviti'!K75</f>
        <v>3.0892646930541989</v>
      </c>
      <c r="L75" s="6">
        <f>(Residenti!L75+Fluttuanti!L75/365+Fluttuanti!AK75/365)*'%serviti'!L75</f>
        <v>3.059395072665128</v>
      </c>
      <c r="M75" s="6">
        <f>(Residenti!M75+Fluttuanti!M75/365+Fluttuanti!AL75/365)*'%serviti'!M75</f>
        <v>3.0892102132884194</v>
      </c>
      <c r="N75" s="6">
        <f>(Residenti!N75+Fluttuanti!N75/365+Fluttuanti!AM75/365)*'%serviti'!N75</f>
        <v>3.0909710509353108</v>
      </c>
      <c r="O75" s="6">
        <f>(Residenti!O75+Fluttuanti!O75/365+Fluttuanti!AN75/365)*'%serviti'!O75</f>
        <v>3.1124215823178565</v>
      </c>
      <c r="P75" s="6">
        <f>(Residenti!P75+Fluttuanti!P75/365+Fluttuanti!AO75/365)*'%serviti'!P75</f>
        <v>3.1359912296334311</v>
      </c>
      <c r="Q75" s="6">
        <f>(Residenti!Q75+Fluttuanti!Q75/365+Fluttuanti!AP75/365)*'%serviti'!Q75</f>
        <v>3.1620568224152659</v>
      </c>
      <c r="R75" s="6">
        <f>(Residenti!R75+Fluttuanti!R75/365+Fluttuanti!AQ75/365)*'%serviti'!R75</f>
        <v>3.1381177807242993</v>
      </c>
      <c r="S75" s="6">
        <f>(Residenti!S75+Fluttuanti!S75/365+Fluttuanti!AR75/365)*'%serviti'!S75</f>
        <v>3.1327661045605373</v>
      </c>
      <c r="T75" s="6">
        <f>(Residenti!T75+Fluttuanti!T75/365+Fluttuanti!AS75/365)*'%serviti'!T75</f>
        <v>3.1627867939239755</v>
      </c>
      <c r="U75" s="6">
        <f>(Residenti!U75+Fluttuanti!U75/365+Fluttuanti!AT75/365)*'%serviti'!U75</f>
        <v>3.1330371008694105</v>
      </c>
      <c r="V75" s="6">
        <f>(Residenti!V75+Fluttuanti!V75/365+Fluttuanti!AU75/365)*'%serviti'!V75</f>
        <v>3.1157433241169836</v>
      </c>
      <c r="W75" s="6">
        <f>(Residenti!W75+Fluttuanti!W75/365+Fluttuanti!AV75/365)*'%serviti'!W75</f>
        <v>3.114784135740718</v>
      </c>
      <c r="X75" s="6">
        <f>(Residenti!X75+Fluttuanti!X75/365+Fluttuanti!AW75/365)*'%serviti'!X75</f>
        <v>3.1188206206721212</v>
      </c>
      <c r="Y75" s="6">
        <f>(Residenti!Y75+Fluttuanti!Y75/365+Fluttuanti!AX75/365)*'%serviti'!Y75</f>
        <v>3.0957620461836108</v>
      </c>
      <c r="Z75" s="8">
        <f>(Residenti!Z75+Fluttuanti!Z75/365+Fluttuanti!AY75/365)*'%serviti'!Z75</f>
        <v>3.0530107891221263</v>
      </c>
      <c r="AA75" s="8">
        <f>(Residenti!AA75+Fluttuanti!AA75/365+Fluttuanti!AZ75/365)*'%serviti'!AA75</f>
        <v>3.0767983800458572</v>
      </c>
      <c r="AB75" s="8">
        <f>(Residenti!AB75+Fluttuanti!AB75/365+Fluttuanti!BA75/365)*'%serviti'!AB75</f>
        <v>3.0758579121037366</v>
      </c>
      <c r="AC75" s="8">
        <f>(Residenti!AC75+Fluttuanti!AC75/365+Fluttuanti!BB75/365)*'%serviti'!AC75</f>
        <v>3.0728713357823194</v>
      </c>
    </row>
    <row r="76" spans="1:29" x14ac:dyDescent="0.2">
      <c r="A76" s="2" t="s">
        <v>62</v>
      </c>
      <c r="B76" s="2" t="str">
        <f t="shared" si="3"/>
        <v>34</v>
      </c>
      <c r="C76" s="2">
        <v>34025</v>
      </c>
      <c r="D76" s="2" t="s">
        <v>80</v>
      </c>
      <c r="E76" s="6">
        <f>(Residenti!E76+Fluttuanti!E76/365+Fluttuanti!AD76/365)*'%serviti'!E76</f>
        <v>9.3030036879723532</v>
      </c>
      <c r="F76" s="6">
        <f>(Residenti!F76+Fluttuanti!F76/365+Fluttuanti!AE76/365)*'%serviti'!F76</f>
        <v>9.4152486759966223</v>
      </c>
      <c r="G76" s="6">
        <f>(Residenti!G76+Fluttuanti!G76/365+Fluttuanti!AF76/365)*'%serviti'!G76</f>
        <v>9.5737683872788359</v>
      </c>
      <c r="H76" s="6">
        <f>(Residenti!H76+Fluttuanti!H76/365+Fluttuanti!AG76/365)*'%serviti'!H76</f>
        <v>9.7098837956408133</v>
      </c>
      <c r="I76" s="6">
        <f>(Residenti!I76+Fluttuanti!I76/365+Fluttuanti!AH76/365)*'%serviti'!I76</f>
        <v>9.9202466347727238</v>
      </c>
      <c r="J76" s="6">
        <f>(Residenti!J76+Fluttuanti!J76/365+Fluttuanti!AI76/365)*'%serviti'!J76</f>
        <v>10.201465494380283</v>
      </c>
      <c r="K76" s="6">
        <f>(Residenti!K76+Fluttuanti!K76/365+Fluttuanti!AJ76/365)*'%serviti'!K76</f>
        <v>10.349626313524109</v>
      </c>
      <c r="L76" s="6">
        <f>(Residenti!L76+Fluttuanti!L76/365+Fluttuanti!AK76/365)*'%serviti'!L76</f>
        <v>10.39563574704683</v>
      </c>
      <c r="M76" s="6">
        <f>(Residenti!M76+Fluttuanti!M76/365+Fluttuanti!AL76/365)*'%serviti'!M76</f>
        <v>10.632277058809851</v>
      </c>
      <c r="N76" s="6">
        <f>(Residenti!N76+Fluttuanti!N76/365+Fluttuanti!AM76/365)*'%serviti'!N76</f>
        <v>10.99217363627398</v>
      </c>
      <c r="O76" s="6">
        <f>(Residenti!O76+Fluttuanti!O76/365+Fluttuanti!AN76/365)*'%serviti'!O76</f>
        <v>11.285420920409337</v>
      </c>
      <c r="P76" s="6">
        <f>(Residenti!P76+Fluttuanti!P76/365+Fluttuanti!AO76/365)*'%serviti'!P76</f>
        <v>11.627019174093757</v>
      </c>
      <c r="Q76" s="6">
        <f>(Residenti!Q76+Fluttuanti!Q76/365+Fluttuanti!AP76/365)*'%serviti'!Q76</f>
        <v>11.814708730777518</v>
      </c>
      <c r="R76" s="6">
        <f>(Residenti!R76+Fluttuanti!R76/365+Fluttuanti!AQ76/365)*'%serviti'!R76</f>
        <v>12.027895377378593</v>
      </c>
      <c r="S76" s="6">
        <f>(Residenti!S76+Fluttuanti!S76/365+Fluttuanti!AR76/365)*'%serviti'!S76</f>
        <v>12.075530269293628</v>
      </c>
      <c r="T76" s="6">
        <f>(Residenti!T76+Fluttuanti!T76/365+Fluttuanti!AS76/365)*'%serviti'!T76</f>
        <v>12.098278432129829</v>
      </c>
      <c r="U76" s="6">
        <f>(Residenti!U76+Fluttuanti!U76/365+Fluttuanti!AT76/365)*'%serviti'!U76</f>
        <v>12.144979913109802</v>
      </c>
      <c r="V76" s="6">
        <f>(Residenti!V76+Fluttuanti!V76/365+Fluttuanti!AU76/365)*'%serviti'!V76</f>
        <v>12.13175710137107</v>
      </c>
      <c r="W76" s="6">
        <f>(Residenti!W76+Fluttuanti!W76/365+Fluttuanti!AV76/365)*'%serviti'!W76</f>
        <v>12.255970837037879</v>
      </c>
      <c r="X76" s="6">
        <f>(Residenti!X76+Fluttuanti!X76/365+Fluttuanti!AW76/365)*'%serviti'!X76</f>
        <v>12.296833552700727</v>
      </c>
      <c r="Y76" s="6">
        <f>(Residenti!Y76+Fluttuanti!Y76/365+Fluttuanti!AX76/365)*'%serviti'!Y76</f>
        <v>12.400196107865806</v>
      </c>
      <c r="Z76" s="8">
        <f>(Residenti!Z76+Fluttuanti!Z76/365+Fluttuanti!AY76/365)*'%serviti'!Z76</f>
        <v>12.476364219315471</v>
      </c>
      <c r="AA76" s="8">
        <f>(Residenti!AA76+Fluttuanti!AA76/365+Fluttuanti!AZ76/365)*'%serviti'!AA76</f>
        <v>12.745616079838051</v>
      </c>
      <c r="AB76" s="8">
        <f>(Residenti!AB76+Fluttuanti!AB76/365+Fluttuanti!BA76/365)*'%serviti'!AB76</f>
        <v>12.925146734107475</v>
      </c>
      <c r="AC76" s="8">
        <f>(Residenti!AC76+Fluttuanti!AC76/365+Fluttuanti!BB76/365)*'%serviti'!AC76</f>
        <v>13.105310609416691</v>
      </c>
    </row>
    <row r="77" spans="1:29" x14ac:dyDescent="0.2">
      <c r="A77" s="2" t="s">
        <v>62</v>
      </c>
      <c r="B77" s="2" t="str">
        <f t="shared" si="3"/>
        <v>34</v>
      </c>
      <c r="C77" s="2">
        <v>34026</v>
      </c>
      <c r="D77" s="2" t="s">
        <v>81</v>
      </c>
      <c r="E77" s="6">
        <f>(Residenti!E77+Fluttuanti!E77/365+Fluttuanti!AD77/365)*'%serviti'!E77</f>
        <v>1.3251419741682973</v>
      </c>
      <c r="F77" s="6">
        <f>(Residenti!F77+Fluttuanti!F77/365+Fluttuanti!AE77/365)*'%serviti'!F77</f>
        <v>1.3243588716754047</v>
      </c>
      <c r="G77" s="6">
        <f>(Residenti!G77+Fluttuanti!G77/365+Fluttuanti!AF77/365)*'%serviti'!G77</f>
        <v>1.2936789188889708</v>
      </c>
      <c r="H77" s="6">
        <f>(Residenti!H77+Fluttuanti!H77/365+Fluttuanti!AG77/365)*'%serviti'!H77</f>
        <v>1.291262275817723</v>
      </c>
      <c r="I77" s="6">
        <f>(Residenti!I77+Fluttuanti!I77/365+Fluttuanti!AH77/365)*'%serviti'!I77</f>
        <v>1.2908446684672392</v>
      </c>
      <c r="J77" s="6">
        <f>(Residenti!J77+Fluttuanti!J77/365+Fluttuanti!AI77/365)*'%serviti'!J77</f>
        <v>1.3028839262271823</v>
      </c>
      <c r="K77" s="6">
        <f>(Residenti!K77+Fluttuanti!K77/365+Fluttuanti!AJ77/365)*'%serviti'!K77</f>
        <v>1.2997033096306341</v>
      </c>
      <c r="L77" s="6">
        <f>(Residenti!L77+Fluttuanti!L77/365+Fluttuanti!AK77/365)*'%serviti'!L77</f>
        <v>1.2736153983103424</v>
      </c>
      <c r="M77" s="6">
        <f>(Residenti!M77+Fluttuanti!M77/365+Fluttuanti!AL77/365)*'%serviti'!M77</f>
        <v>1.2647793492598374</v>
      </c>
      <c r="N77" s="6">
        <f>(Residenti!N77+Fluttuanti!N77/365+Fluttuanti!AM77/365)*'%serviti'!N77</f>
        <v>1.2697563891426931</v>
      </c>
      <c r="O77" s="6">
        <f>(Residenti!O77+Fluttuanti!O77/365+Fluttuanti!AN77/365)*'%serviti'!O77</f>
        <v>1.256259707540041</v>
      </c>
      <c r="P77" s="6">
        <f>(Residenti!P77+Fluttuanti!P77/365+Fluttuanti!AO77/365)*'%serviti'!P77</f>
        <v>1.2500603161840196</v>
      </c>
      <c r="Q77" s="6">
        <f>(Residenti!Q77+Fluttuanti!Q77/365+Fluttuanti!AP77/365)*'%serviti'!Q77</f>
        <v>1.238147145943129</v>
      </c>
      <c r="R77" s="6">
        <f>(Residenti!R77+Fluttuanti!R77/365+Fluttuanti!AQ77/365)*'%serviti'!R77</f>
        <v>1.2077303382535616</v>
      </c>
      <c r="S77" s="6">
        <f>(Residenti!S77+Fluttuanti!S77/365+Fluttuanti!AR77/365)*'%serviti'!S77</f>
        <v>1.2095098931153163</v>
      </c>
      <c r="T77" s="6">
        <f>(Residenti!T77+Fluttuanti!T77/365+Fluttuanti!AS77/365)*'%serviti'!T77</f>
        <v>1.2057298105283949</v>
      </c>
      <c r="U77" s="6">
        <f>(Residenti!U77+Fluttuanti!U77/365+Fluttuanti!AT77/365)*'%serviti'!U77</f>
        <v>1.2030407754243042</v>
      </c>
      <c r="V77" s="6">
        <f>(Residenti!V77+Fluttuanti!V77/365+Fluttuanti!AU77/365)*'%serviti'!V77</f>
        <v>1.1708572702566604</v>
      </c>
      <c r="W77" s="6">
        <f>(Residenti!W77+Fluttuanti!W77/365+Fluttuanti!AV77/365)*'%serviti'!W77</f>
        <v>1.1915154940400534</v>
      </c>
      <c r="X77" s="6">
        <f>(Residenti!X77+Fluttuanti!X77/365+Fluttuanti!AW77/365)*'%serviti'!X77</f>
        <v>1.1737317914000287</v>
      </c>
      <c r="Y77" s="6">
        <f>(Residenti!Y77+Fluttuanti!Y77/365+Fluttuanti!AX77/365)*'%serviti'!Y77</f>
        <v>1.1599752001728747</v>
      </c>
      <c r="Z77" s="8">
        <f>(Residenti!Z77+Fluttuanti!Z77/365+Fluttuanti!AY77/365)*'%serviti'!Z77</f>
        <v>1.1158537263035648</v>
      </c>
      <c r="AA77" s="8">
        <f>(Residenti!AA77+Fluttuanti!AA77/365+Fluttuanti!AZ77/365)*'%serviti'!AA77</f>
        <v>1.0857630295757208</v>
      </c>
      <c r="AB77" s="8">
        <f>(Residenti!AB77+Fluttuanti!AB77/365+Fluttuanti!BA77/365)*'%serviti'!AB77</f>
        <v>1.0487751769628133</v>
      </c>
      <c r="AC77" s="8">
        <f>(Residenti!AC77+Fluttuanti!AC77/365+Fluttuanti!BB77/365)*'%serviti'!AC77</f>
        <v>1.0107760289610239</v>
      </c>
    </row>
    <row r="78" spans="1:29" x14ac:dyDescent="0.2">
      <c r="A78" s="2" t="s">
        <v>62</v>
      </c>
      <c r="B78" s="2" t="str">
        <f t="shared" si="3"/>
        <v>34</v>
      </c>
      <c r="C78" s="2">
        <v>34027</v>
      </c>
      <c r="D78" s="2" t="s">
        <v>82</v>
      </c>
      <c r="E78" s="6">
        <f>(Residenti!E78+Fluttuanti!E78/365+Fluttuanti!AD78/365)*'%serviti'!E78</f>
        <v>165.58635614702641</v>
      </c>
      <c r="F78" s="6">
        <f>(Residenti!F78+Fluttuanti!F78/365+Fluttuanti!AE78/365)*'%serviti'!F78</f>
        <v>167.05748141876333</v>
      </c>
      <c r="G78" s="6">
        <f>(Residenti!G78+Fluttuanti!G78/365+Fluttuanti!AF78/365)*'%serviti'!G78</f>
        <v>168.39590858638175</v>
      </c>
      <c r="H78" s="6">
        <f>(Residenti!H78+Fluttuanti!H78/365+Fluttuanti!AG78/365)*'%serviti'!H78</f>
        <v>169.51423869397274</v>
      </c>
      <c r="I78" s="6">
        <f>(Residenti!I78+Fluttuanti!I78/365+Fluttuanti!AH78/365)*'%serviti'!I78</f>
        <v>169.57731610761252</v>
      </c>
      <c r="J78" s="6">
        <f>(Residenti!J78+Fluttuanti!J78/365+Fluttuanti!AI78/365)*'%serviti'!J78</f>
        <v>172.15646189827609</v>
      </c>
      <c r="K78" s="6">
        <f>(Residenti!K78+Fluttuanti!K78/365+Fluttuanti!AJ78/365)*'%serviti'!K78</f>
        <v>173.66153957230239</v>
      </c>
      <c r="L78" s="6">
        <f>(Residenti!L78+Fluttuanti!L78/365+Fluttuanti!AK78/365)*'%serviti'!L78</f>
        <v>175.14527322673331</v>
      </c>
      <c r="M78" s="6">
        <f>(Residenti!M78+Fluttuanti!M78/365+Fluttuanti!AL78/365)*'%serviti'!M78</f>
        <v>177.03368086884595</v>
      </c>
      <c r="N78" s="6">
        <f>(Residenti!N78+Fluttuanti!N78/365+Fluttuanti!AM78/365)*'%serviti'!N78</f>
        <v>180.60687666153214</v>
      </c>
      <c r="O78" s="6">
        <f>(Residenti!O78+Fluttuanti!O78/365+Fluttuanti!AN78/365)*'%serviti'!O78</f>
        <v>182.96465843203276</v>
      </c>
      <c r="P78" s="6">
        <f>(Residenti!P78+Fluttuanti!P78/365+Fluttuanti!AO78/365)*'%serviti'!P78</f>
        <v>185.32521367409066</v>
      </c>
      <c r="Q78" s="6">
        <f>(Residenti!Q78+Fluttuanti!Q78/365+Fluttuanti!AP78/365)*'%serviti'!Q78</f>
        <v>187.34020554885012</v>
      </c>
      <c r="R78" s="6">
        <f>(Residenti!R78+Fluttuanti!R78/365+Fluttuanti!AQ78/365)*'%serviti'!R78</f>
        <v>189.41989664036382</v>
      </c>
      <c r="S78" s="6">
        <f>(Residenti!S78+Fluttuanti!S78/365+Fluttuanti!AR78/365)*'%serviti'!S78</f>
        <v>188.10430440839266</v>
      </c>
      <c r="T78" s="6">
        <f>(Residenti!T78+Fluttuanti!T78/365+Fluttuanti!AS78/365)*'%serviti'!T78</f>
        <v>189.65120698203478</v>
      </c>
      <c r="U78" s="6">
        <f>(Residenti!U78+Fluttuanti!U78/365+Fluttuanti!AT78/365)*'%serviti'!U78</f>
        <v>191.71754275273594</v>
      </c>
      <c r="V78" s="6">
        <f>(Residenti!V78+Fluttuanti!V78/365+Fluttuanti!AU78/365)*'%serviti'!V78</f>
        <v>193.42354557196578</v>
      </c>
      <c r="W78" s="6">
        <f>(Residenti!W78+Fluttuanti!W78/365+Fluttuanti!AV78/365)*'%serviti'!W78</f>
        <v>195.46313374699869</v>
      </c>
      <c r="X78" s="6">
        <f>(Residenti!X78+Fluttuanti!X78/365+Fluttuanti!AW78/365)*'%serviti'!X78</f>
        <v>197.2392504690755</v>
      </c>
      <c r="Y78" s="6">
        <f>(Residenti!Y78+Fluttuanti!Y78/365+Fluttuanti!AX78/365)*'%serviti'!Y78</f>
        <v>199.42623203474739</v>
      </c>
      <c r="Z78" s="8">
        <f>(Residenti!Z78+Fluttuanti!Z78/365+Fluttuanti!AY78/365)*'%serviti'!Z78</f>
        <v>207.51490007176264</v>
      </c>
      <c r="AA78" s="8">
        <f>(Residenti!AA78+Fluttuanti!AA78/365+Fluttuanti!AZ78/365)*'%serviti'!AA78</f>
        <v>216.05686480100553</v>
      </c>
      <c r="AB78" s="8">
        <f>(Residenti!AB78+Fluttuanti!AB78/365+Fluttuanti!BA78/365)*'%serviti'!AB78</f>
        <v>224.74818263170866</v>
      </c>
      <c r="AC78" s="8">
        <f>(Residenti!AC78+Fluttuanti!AC78/365+Fluttuanti!BB78/365)*'%serviti'!AC78</f>
        <v>233.49857066076069</v>
      </c>
    </row>
    <row r="79" spans="1:29" x14ac:dyDescent="0.2">
      <c r="A79" s="2" t="s">
        <v>53</v>
      </c>
      <c r="B79" s="2" t="str">
        <f t="shared" si="3"/>
        <v>34</v>
      </c>
      <c r="C79" s="2">
        <v>34028</v>
      </c>
      <c r="D79" s="2" t="s">
        <v>83</v>
      </c>
      <c r="E79" s="6">
        <f>(Residenti!E79+Fluttuanti!E79/365+Fluttuanti!AD79/365)*'%serviti'!E79</f>
        <v>1.1527816127729751</v>
      </c>
      <c r="F79" s="6">
        <f>(Residenti!F79+Fluttuanti!F79/365+Fluttuanti!AE79/365)*'%serviti'!F79</f>
        <v>1.1416553902509594</v>
      </c>
      <c r="G79" s="6">
        <f>(Residenti!G79+Fluttuanti!G79/365+Fluttuanti!AF79/365)*'%serviti'!G79</f>
        <v>1.1502430835735691</v>
      </c>
      <c r="H79" s="6">
        <f>(Residenti!H79+Fluttuanti!H79/365+Fluttuanti!AG79/365)*'%serviti'!H79</f>
        <v>1.1258849039219534</v>
      </c>
      <c r="I79" s="6">
        <f>(Residenti!I79+Fluttuanti!I79/365+Fluttuanti!AH79/365)*'%serviti'!I79</f>
        <v>1.1185256778305586</v>
      </c>
      <c r="J79" s="6">
        <f>(Residenti!J79+Fluttuanti!J79/365+Fluttuanti!AI79/365)*'%serviti'!J79</f>
        <v>1.1426252305393043</v>
      </c>
      <c r="K79" s="6">
        <f>(Residenti!K79+Fluttuanti!K79/365+Fluttuanti!AJ79/365)*'%serviti'!K79</f>
        <v>1.1328914998210926</v>
      </c>
      <c r="L79" s="6">
        <f>(Residenti!L79+Fluttuanti!L79/365+Fluttuanti!AK79/365)*'%serviti'!L79</f>
        <v>1.111239348965984</v>
      </c>
      <c r="M79" s="6">
        <f>(Residenti!M79+Fluttuanti!M79/365+Fluttuanti!AL79/365)*'%serviti'!M79</f>
        <v>1.0982109831654314</v>
      </c>
      <c r="N79" s="6">
        <f>(Residenti!N79+Fluttuanti!N79/365+Fluttuanti!AM79/365)*'%serviti'!N79</f>
        <v>1.0931873839703616</v>
      </c>
      <c r="O79" s="6">
        <f>(Residenti!O79+Fluttuanti!O79/365+Fluttuanti!AN79/365)*'%serviti'!O79</f>
        <v>1.0568107860843536</v>
      </c>
      <c r="P79" s="6">
        <f>(Residenti!P79+Fluttuanti!P79/365+Fluttuanti!AO79/365)*'%serviti'!P79</f>
        <v>1.0510673799558976</v>
      </c>
      <c r="Q79" s="6">
        <f>(Residenti!Q79+Fluttuanti!Q79/365+Fluttuanti!AP79/365)*'%serviti'!Q79</f>
        <v>1.0478189936225792</v>
      </c>
      <c r="R79" s="6">
        <f>(Residenti!R79+Fluttuanti!R79/365+Fluttuanti!AQ79/365)*'%serviti'!R79</f>
        <v>1.0581392223487651</v>
      </c>
      <c r="S79" s="6">
        <f>(Residenti!S79+Fluttuanti!S79/365+Fluttuanti!AR79/365)*'%serviti'!S79</f>
        <v>1.0607680661344461</v>
      </c>
      <c r="T79" s="6">
        <f>(Residenti!T79+Fluttuanti!T79/365+Fluttuanti!AS79/365)*'%serviti'!T79</f>
        <v>1.0529755249796291</v>
      </c>
      <c r="U79" s="6">
        <f>(Residenti!U79+Fluttuanti!U79/365+Fluttuanti!AT79/365)*'%serviti'!U79</f>
        <v>1.0390125701285313</v>
      </c>
      <c r="V79" s="6">
        <f>(Residenti!V79+Fluttuanti!V79/365+Fluttuanti!AU79/365)*'%serviti'!V79</f>
        <v>1.0396127244446922</v>
      </c>
      <c r="W79" s="6">
        <f>(Residenti!W79+Fluttuanti!W79/365+Fluttuanti!AV79/365)*'%serviti'!W79</f>
        <v>1.0178082751917448</v>
      </c>
      <c r="X79" s="6">
        <f>(Residenti!X79+Fluttuanti!X79/365+Fluttuanti!AW79/365)*'%serviti'!X79</f>
        <v>1.0052967343170114</v>
      </c>
      <c r="Y79" s="6">
        <f>(Residenti!Y79+Fluttuanti!Y79/365+Fluttuanti!AX79/365)*'%serviti'!Y79</f>
        <v>1.0022684785794134</v>
      </c>
      <c r="Z79" s="8">
        <f>(Residenti!Z79+Fluttuanti!Z79/365+Fluttuanti!AY79/365)*'%serviti'!Z79</f>
        <v>0.95411324856867197</v>
      </c>
      <c r="AA79" s="8">
        <f>(Residenti!AA79+Fluttuanti!AA79/365+Fluttuanti!AZ79/365)*'%serviti'!AA79</f>
        <v>0.93524565434291596</v>
      </c>
      <c r="AB79" s="8">
        <f>(Residenti!AB79+Fluttuanti!AB79/365+Fluttuanti!BA79/365)*'%serviti'!AB79</f>
        <v>0.90224034906605211</v>
      </c>
      <c r="AC79" s="8">
        <f>(Residenti!AC79+Fluttuanti!AC79/365+Fluttuanti!BB79/365)*'%serviti'!AC79</f>
        <v>0.86614406022504831</v>
      </c>
    </row>
    <row r="80" spans="1:29" x14ac:dyDescent="0.2">
      <c r="A80" s="2"/>
      <c r="B80" s="2"/>
      <c r="C80" s="2">
        <v>34029</v>
      </c>
      <c r="D80" s="3" t="s">
        <v>84</v>
      </c>
      <c r="E80" s="6">
        <f>(Residenti!E80+Fluttuanti!E80/365+Fluttuanti!AD80/365)*'%serviti'!E80</f>
        <v>1.208139340808202</v>
      </c>
      <c r="F80" s="6">
        <f>(Residenti!F80+Fluttuanti!F80/365+Fluttuanti!AE80/365)*'%serviti'!F80</f>
        <v>1.203763483673236</v>
      </c>
      <c r="G80" s="6">
        <f>(Residenti!G80+Fluttuanti!G80/365+Fluttuanti!AF80/365)*'%serviti'!G80</f>
        <v>1.2062017015242839</v>
      </c>
      <c r="H80" s="6">
        <f>(Residenti!H80+Fluttuanti!H80/365+Fluttuanti!AG80/365)*'%serviti'!H80</f>
        <v>1.1924253208787925</v>
      </c>
      <c r="I80" s="6">
        <f>(Residenti!I80+Fluttuanti!I80/365+Fluttuanti!AH80/365)*'%serviti'!I80</f>
        <v>1.2129435132646627</v>
      </c>
      <c r="J80" s="6">
        <f>(Residenti!J80+Fluttuanti!J80/365+Fluttuanti!AI80/365)*'%serviti'!J80</f>
        <v>1.2058562899773724</v>
      </c>
      <c r="K80" s="6">
        <f>(Residenti!K80+Fluttuanti!K80/365+Fluttuanti!AJ80/365)*'%serviti'!K80</f>
        <v>1.2206790737749358</v>
      </c>
      <c r="L80" s="6">
        <f>(Residenti!L80+Fluttuanti!L80/365+Fluttuanti!AK80/365)*'%serviti'!L80</f>
        <v>1.2330665448573199</v>
      </c>
      <c r="M80" s="6">
        <f>(Residenti!M80+Fluttuanti!M80/365+Fluttuanti!AL80/365)*'%serviti'!M80</f>
        <v>1.2446292327817507</v>
      </c>
      <c r="N80" s="6">
        <f>(Residenti!N80+Fluttuanti!N80/365+Fluttuanti!AM80/365)*'%serviti'!N80</f>
        <v>1.2672185884774012</v>
      </c>
      <c r="O80" s="6">
        <f>(Residenti!O80+Fluttuanti!O80/365+Fluttuanti!AN80/365)*'%serviti'!O80</f>
        <v>1.2848748599287947</v>
      </c>
      <c r="P80" s="6">
        <f>(Residenti!P80+Fluttuanti!P80/365+Fluttuanti!AO80/365)*'%serviti'!P80</f>
        <v>1.3147339131375877</v>
      </c>
      <c r="Q80" s="6">
        <f>(Residenti!Q80+Fluttuanti!Q80/365+Fluttuanti!AP80/365)*'%serviti'!Q80</f>
        <v>1.3257450752149029</v>
      </c>
      <c r="R80" s="6">
        <f>(Residenti!R80+Fluttuanti!R80/365+Fluttuanti!AQ80/365)*'%serviti'!R80</f>
        <v>1.321022561335959</v>
      </c>
      <c r="S80" s="6">
        <f>(Residenti!S80+Fluttuanti!S80/365+Fluttuanti!AR80/365)*'%serviti'!S80</f>
        <v>1.2983129611389688</v>
      </c>
      <c r="T80" s="6">
        <f>(Residenti!T80+Fluttuanti!T80/365+Fluttuanti!AS80/365)*'%serviti'!T80</f>
        <v>1.2804099222480887</v>
      </c>
      <c r="U80" s="6">
        <f>(Residenti!U80+Fluttuanti!U80/365+Fluttuanti!AT80/365)*'%serviti'!U80</f>
        <v>1.2770324081527444</v>
      </c>
      <c r="V80" s="6">
        <f>(Residenti!V80+Fluttuanti!V80/365+Fluttuanti!AU80/365)*'%serviti'!V80</f>
        <v>1.2670556679881664</v>
      </c>
      <c r="W80" s="6">
        <f>(Residenti!W80+Fluttuanti!W80/365+Fluttuanti!AV80/365)*'%serviti'!W80</f>
        <v>1.2827912615485169</v>
      </c>
      <c r="X80" s="6">
        <f>(Residenti!X80+Fluttuanti!X80/365+Fluttuanti!AW80/365)*'%serviti'!X80</f>
        <v>1.293150438932186</v>
      </c>
      <c r="Y80" s="6">
        <f>(Residenti!Y80+Fluttuanti!Y80/365+Fluttuanti!AX80/365)*'%serviti'!Y80</f>
        <v>1.3099251249079213</v>
      </c>
      <c r="Z80" s="8">
        <f>(Residenti!Z80+Fluttuanti!Z80/365+Fluttuanti!AY80/365)*'%serviti'!Z80</f>
        <v>1.2783491620691207</v>
      </c>
      <c r="AA80" s="8">
        <f>(Residenti!AA80+Fluttuanti!AA80/365+Fluttuanti!AZ80/365)*'%serviti'!AA80</f>
        <v>1.2691115400191346</v>
      </c>
      <c r="AB80" s="8">
        <f>(Residenti!AB80+Fluttuanti!AB80/365+Fluttuanti!BA80/365)*'%serviti'!AB80</f>
        <v>1.2358147758978704</v>
      </c>
      <c r="AC80" s="8">
        <f>(Residenti!AC80+Fluttuanti!AC80/365+Fluttuanti!BB80/365)*'%serviti'!AC80</f>
        <v>1.2018156493057133</v>
      </c>
    </row>
    <row r="81" spans="1:29" x14ac:dyDescent="0.2">
      <c r="A81" s="2" t="s">
        <v>60</v>
      </c>
      <c r="B81" s="2" t="str">
        <f>LEFT(C81,2)</f>
        <v>34</v>
      </c>
      <c r="C81" s="2">
        <v>34030</v>
      </c>
      <c r="D81" s="2" t="s">
        <v>85</v>
      </c>
      <c r="E81" s="6">
        <f>(Residenti!E81+Fluttuanti!E81/365+Fluttuanti!AD81/365)*'%serviti'!E81</f>
        <v>1.5640760154702296</v>
      </c>
      <c r="F81" s="6">
        <f>(Residenti!F81+Fluttuanti!F81/365+Fluttuanti!AE81/365)*'%serviti'!F81</f>
        <v>1.5622351568776776</v>
      </c>
      <c r="G81" s="6">
        <f>(Residenti!G81+Fluttuanti!G81/365+Fluttuanti!AF81/365)*'%serviti'!G81</f>
        <v>1.5606794741634351</v>
      </c>
      <c r="H81" s="6">
        <f>(Residenti!H81+Fluttuanti!H81/365+Fluttuanti!AG81/365)*'%serviti'!H81</f>
        <v>1.5724408050204073</v>
      </c>
      <c r="I81" s="6">
        <f>(Residenti!I81+Fluttuanti!I81/365+Fluttuanti!AH81/365)*'%serviti'!I81</f>
        <v>1.5946589668806752</v>
      </c>
      <c r="J81" s="6">
        <f>(Residenti!J81+Fluttuanti!J81/365+Fluttuanti!AI81/365)*'%serviti'!J81</f>
        <v>1.6076419409734211</v>
      </c>
      <c r="K81" s="6">
        <f>(Residenti!K81+Fluttuanti!K81/365+Fluttuanti!AJ81/365)*'%serviti'!K81</f>
        <v>1.6021958459074275</v>
      </c>
      <c r="L81" s="6">
        <f>(Residenti!L81+Fluttuanti!L81/365+Fluttuanti!AK81/365)*'%serviti'!L81</f>
        <v>1.607010252951939</v>
      </c>
      <c r="M81" s="6">
        <f>(Residenti!M81+Fluttuanti!M81/365+Fluttuanti!AL81/365)*'%serviti'!M81</f>
        <v>1.6165588004933711</v>
      </c>
      <c r="N81" s="6">
        <f>(Residenti!N81+Fluttuanti!N81/365+Fluttuanti!AM81/365)*'%serviti'!N81</f>
        <v>1.6435969141620386</v>
      </c>
      <c r="O81" s="6">
        <f>(Residenti!O81+Fluttuanti!O81/365+Fluttuanti!AN81/365)*'%serviti'!O81</f>
        <v>1.6478468998507667</v>
      </c>
      <c r="P81" s="6">
        <f>(Residenti!P81+Fluttuanti!P81/365+Fluttuanti!AO81/365)*'%serviti'!P81</f>
        <v>1.6405860114039865</v>
      </c>
      <c r="Q81" s="6">
        <f>(Residenti!Q81+Fluttuanti!Q81/365+Fluttuanti!AP81/365)*'%serviti'!Q81</f>
        <v>1.6449445904857218</v>
      </c>
      <c r="R81" s="6">
        <f>(Residenti!R81+Fluttuanti!R81/365+Fluttuanti!AQ81/365)*'%serviti'!R81</f>
        <v>1.6376899889190633</v>
      </c>
      <c r="S81" s="6">
        <f>(Residenti!S81+Fluttuanti!S81/365+Fluttuanti!AR81/365)*'%serviti'!S81</f>
        <v>1.6548949068775316</v>
      </c>
      <c r="T81" s="6">
        <f>(Residenti!T81+Fluttuanti!T81/365+Fluttuanti!AS81/365)*'%serviti'!T81</f>
        <v>1.6618955943611324</v>
      </c>
      <c r="U81" s="6">
        <f>(Residenti!U81+Fluttuanti!U81/365+Fluttuanti!AT81/365)*'%serviti'!U81</f>
        <v>1.6734799863013694</v>
      </c>
      <c r="V81" s="6">
        <f>(Residenti!V81+Fluttuanti!V81/365+Fluttuanti!AU81/365)*'%serviti'!V81</f>
        <v>1.6451960993150687</v>
      </c>
      <c r="W81" s="6">
        <f>(Residenti!W81+Fluttuanti!W81/365+Fluttuanti!AV81/365)*'%serviti'!W81</f>
        <v>1.6435013150684936</v>
      </c>
      <c r="X81" s="6">
        <f>(Residenti!X81+Fluttuanti!X81/365+Fluttuanti!AW81/365)*'%serviti'!X81</f>
        <v>1.6330600856164394</v>
      </c>
      <c r="Y81" s="6">
        <f>(Residenti!Y81+Fluttuanti!Y81/365+Fluttuanti!AX81/365)*'%serviti'!Y81</f>
        <v>1.6445982831050243</v>
      </c>
      <c r="Z81" s="8">
        <f>(Residenti!Z81+Fluttuanti!Z81/365+Fluttuanti!AY81/365)*'%serviti'!Z81</f>
        <v>1.6073968562602972</v>
      </c>
      <c r="AA81" s="8">
        <f>(Residenti!AA81+Fluttuanti!AA81/365+Fluttuanti!AZ81/365)*'%serviti'!AA81</f>
        <v>1.6010764166563871</v>
      </c>
      <c r="AB81" s="8">
        <f>(Residenti!AB81+Fluttuanti!AB81/365+Fluttuanti!BA81/365)*'%serviti'!AB81</f>
        <v>1.601191685653204</v>
      </c>
      <c r="AC81" s="8">
        <f>(Residenti!AC81+Fluttuanti!AC81/365+Fluttuanti!BB81/365)*'%serviti'!AC81</f>
        <v>1.5980997908955072</v>
      </c>
    </row>
    <row r="82" spans="1:29" x14ac:dyDescent="0.2">
      <c r="A82" s="2" t="s">
        <v>62</v>
      </c>
      <c r="B82" s="2" t="str">
        <f>LEFT(C82,2)</f>
        <v>34</v>
      </c>
      <c r="C82" s="2">
        <v>34031</v>
      </c>
      <c r="D82" s="2" t="s">
        <v>86</v>
      </c>
      <c r="E82" s="6">
        <f>(Residenti!E82+Fluttuanti!E82/365+Fluttuanti!AD82/365)*'%serviti'!E82</f>
        <v>4.5380607426554977</v>
      </c>
      <c r="F82" s="6">
        <f>(Residenti!F82+Fluttuanti!F82/365+Fluttuanti!AE82/365)*'%serviti'!F82</f>
        <v>4.528177428209986</v>
      </c>
      <c r="G82" s="6">
        <f>(Residenti!G82+Fluttuanti!G82/365+Fluttuanti!AF82/365)*'%serviti'!G82</f>
        <v>4.5460155477998949</v>
      </c>
      <c r="H82" s="6">
        <f>(Residenti!H82+Fluttuanti!H82/365+Fluttuanti!AG82/365)*'%serviti'!H82</f>
        <v>4.5944278013295383</v>
      </c>
      <c r="I82" s="6">
        <f>(Residenti!I82+Fluttuanti!I82/365+Fluttuanti!AH82/365)*'%serviti'!I82</f>
        <v>4.6154741246580269</v>
      </c>
      <c r="J82" s="6">
        <f>(Residenti!J82+Fluttuanti!J82/365+Fluttuanti!AI82/365)*'%serviti'!J82</f>
        <v>4.6846368066172648</v>
      </c>
      <c r="K82" s="6">
        <f>(Residenti!K82+Fluttuanti!K82/365+Fluttuanti!AJ82/365)*'%serviti'!K82</f>
        <v>4.855464765900515</v>
      </c>
      <c r="L82" s="6">
        <f>(Residenti!L82+Fluttuanti!L82/365+Fluttuanti!AK82/365)*'%serviti'!L82</f>
        <v>4.9423542961361182</v>
      </c>
      <c r="M82" s="6">
        <f>(Residenti!M82+Fluttuanti!M82/365+Fluttuanti!AL82/365)*'%serviti'!M82</f>
        <v>5.1161979931331594</v>
      </c>
      <c r="N82" s="6">
        <f>(Residenti!N82+Fluttuanti!N82/365+Fluttuanti!AM82/365)*'%serviti'!N82</f>
        <v>5.2173911821155281</v>
      </c>
      <c r="O82" s="6">
        <f>(Residenti!O82+Fluttuanti!O82/365+Fluttuanti!AN82/365)*'%serviti'!O82</f>
        <v>5.2313268217209519</v>
      </c>
      <c r="P82" s="6">
        <f>(Residenti!P82+Fluttuanti!P82/365+Fluttuanti!AO82/365)*'%serviti'!P82</f>
        <v>5.3055596604832198</v>
      </c>
      <c r="Q82" s="6">
        <f>(Residenti!Q82+Fluttuanti!Q82/365+Fluttuanti!AP82/365)*'%serviti'!Q82</f>
        <v>5.4366338531996785</v>
      </c>
      <c r="R82" s="6">
        <f>(Residenti!R82+Fluttuanti!R82/365+Fluttuanti!AQ82/365)*'%serviti'!R82</f>
        <v>5.4896845942267847</v>
      </c>
      <c r="S82" s="6">
        <f>(Residenti!S82+Fluttuanti!S82/365+Fluttuanti!AR82/365)*'%serviti'!S82</f>
        <v>5.4510235502057816</v>
      </c>
      <c r="T82" s="6">
        <f>(Residenti!T82+Fluttuanti!T82/365+Fluttuanti!AS82/365)*'%serviti'!T82</f>
        <v>5.5079916527341544</v>
      </c>
      <c r="U82" s="6">
        <f>(Residenti!U82+Fluttuanti!U82/365+Fluttuanti!AT82/365)*'%serviti'!U82</f>
        <v>5.5052006674699641</v>
      </c>
      <c r="V82" s="6">
        <f>(Residenti!V82+Fluttuanti!V82/365+Fluttuanti!AU82/365)*'%serviti'!V82</f>
        <v>5.5462013742001242</v>
      </c>
      <c r="W82" s="6">
        <f>(Residenti!W82+Fluttuanti!W82/365+Fluttuanti!AV82/365)*'%serviti'!W82</f>
        <v>5.5692058338963264</v>
      </c>
      <c r="X82" s="6">
        <f>(Residenti!X82+Fluttuanti!X82/365+Fluttuanti!AW82/365)*'%serviti'!X82</f>
        <v>5.6056062996321598</v>
      </c>
      <c r="Y82" s="6">
        <f>(Residenti!Y82+Fluttuanti!Y82/365+Fluttuanti!AX82/365)*'%serviti'!Y82</f>
        <v>5.683441320774814</v>
      </c>
      <c r="Z82" s="8">
        <f>(Residenti!Z82+Fluttuanti!Z82/365+Fluttuanti!AY82/365)*'%serviti'!Z82</f>
        <v>5.8683685386812341</v>
      </c>
      <c r="AA82" s="8">
        <f>(Residenti!AA82+Fluttuanti!AA82/365+Fluttuanti!AZ82/365)*'%serviti'!AA82</f>
        <v>6.0397214262622256</v>
      </c>
      <c r="AB82" s="8">
        <f>(Residenti!AB82+Fluttuanti!AB82/365+Fluttuanti!BA82/365)*'%serviti'!AB82</f>
        <v>6.2263869294103333</v>
      </c>
      <c r="AC82" s="8">
        <f>(Residenti!AC82+Fluttuanti!AC82/365+Fluttuanti!BB82/365)*'%serviti'!AC82</f>
        <v>6.4132655919031585</v>
      </c>
    </row>
    <row r="83" spans="1:29" x14ac:dyDescent="0.2">
      <c r="A83" s="2" t="s">
        <v>60</v>
      </c>
      <c r="B83" s="2" t="str">
        <f>LEFT(C83,2)</f>
        <v>34</v>
      </c>
      <c r="C83" s="2">
        <v>34032</v>
      </c>
      <c r="D83" s="2" t="s">
        <v>87</v>
      </c>
      <c r="E83" s="6">
        <f>(Residenti!E83+Fluttuanti!E83/365+Fluttuanti!AD83/365)*'%serviti'!E83</f>
        <v>20.921223945528723</v>
      </c>
      <c r="F83" s="6">
        <f>(Residenti!F83+Fluttuanti!F83/365+Fluttuanti!AE83/365)*'%serviti'!F83</f>
        <v>21.11968820175165</v>
      </c>
      <c r="G83" s="6">
        <f>(Residenti!G83+Fluttuanti!G83/365+Fluttuanti!AF83/365)*'%serviti'!G83</f>
        <v>21.159064212455746</v>
      </c>
      <c r="H83" s="6">
        <f>(Residenti!H83+Fluttuanti!H83/365+Fluttuanti!AG83/365)*'%serviti'!H83</f>
        <v>21.145757012951012</v>
      </c>
      <c r="I83" s="6">
        <f>(Residenti!I83+Fluttuanti!I83/365+Fluttuanti!AH83/365)*'%serviti'!I83</f>
        <v>21.340355223465554</v>
      </c>
      <c r="J83" s="6">
        <f>(Residenti!J83+Fluttuanti!J83/365+Fluttuanti!AI83/365)*'%serviti'!J83</f>
        <v>21.358682326700549</v>
      </c>
      <c r="K83" s="6">
        <f>(Residenti!K83+Fluttuanti!K83/365+Fluttuanti!AJ83/365)*'%serviti'!K83</f>
        <v>21.520398464528427</v>
      </c>
      <c r="L83" s="6">
        <f>(Residenti!L83+Fluttuanti!L83/365+Fluttuanti!AK83/365)*'%serviti'!L83</f>
        <v>21.634676132832269</v>
      </c>
      <c r="M83" s="6">
        <f>(Residenti!M83+Fluttuanti!M83/365+Fluttuanti!AL83/365)*'%serviti'!M83</f>
        <v>21.881428965369462</v>
      </c>
      <c r="N83" s="6">
        <f>(Residenti!N83+Fluttuanti!N83/365+Fluttuanti!AM83/365)*'%serviti'!N83</f>
        <v>21.981552525244886</v>
      </c>
      <c r="O83" s="6">
        <f>(Residenti!O83+Fluttuanti!O83/365+Fluttuanti!AN83/365)*'%serviti'!O83</f>
        <v>21.900894654494586</v>
      </c>
      <c r="P83" s="6">
        <f>(Residenti!P83+Fluttuanti!P83/365+Fluttuanti!AO83/365)*'%serviti'!P83</f>
        <v>21.598405833076026</v>
      </c>
      <c r="Q83" s="6">
        <f>(Residenti!Q83+Fluttuanti!Q83/365+Fluttuanti!AP83/365)*'%serviti'!Q83</f>
        <v>21.580323998504213</v>
      </c>
      <c r="R83" s="6">
        <f>(Residenti!R83+Fluttuanti!R83/365+Fluttuanti!AQ83/365)*'%serviti'!R83</f>
        <v>21.489558334947994</v>
      </c>
      <c r="S83" s="6">
        <f>(Residenti!S83+Fluttuanti!S83/365+Fluttuanti!AR83/365)*'%serviti'!S83</f>
        <v>21.155849462183632</v>
      </c>
      <c r="T83" s="6">
        <f>(Residenti!T83+Fluttuanti!T83/365+Fluttuanti!AS83/365)*'%serviti'!T83</f>
        <v>21.030235387470508</v>
      </c>
      <c r="U83" s="6">
        <f>(Residenti!U83+Fluttuanti!U83/365+Fluttuanti!AT83/365)*'%serviti'!U83</f>
        <v>21.334665709663444</v>
      </c>
      <c r="V83" s="6">
        <f>(Residenti!V83+Fluttuanti!V83/365+Fluttuanti!AU83/365)*'%serviti'!V83</f>
        <v>21.029686441588215</v>
      </c>
      <c r="W83" s="6">
        <f>(Residenti!W83+Fluttuanti!W83/365+Fluttuanti!AV83/365)*'%serviti'!W83</f>
        <v>20.916835807141414</v>
      </c>
      <c r="X83" s="6">
        <f>(Residenti!X83+Fluttuanti!X83/365+Fluttuanti!AW83/365)*'%serviti'!X83</f>
        <v>20.991989282043644</v>
      </c>
      <c r="Y83" s="6">
        <f>(Residenti!Y83+Fluttuanti!Y83/365+Fluttuanti!AX83/365)*'%serviti'!Y83</f>
        <v>21.311553385135984</v>
      </c>
      <c r="Z83" s="8">
        <f>(Residenti!Z83+Fluttuanti!Z83/365+Fluttuanti!AY83/365)*'%serviti'!Z83</f>
        <v>21.318709123283337</v>
      </c>
      <c r="AA83" s="8">
        <f>(Residenti!AA83+Fluttuanti!AA83/365+Fluttuanti!AZ83/365)*'%serviti'!AA83</f>
        <v>21.16943941402371</v>
      </c>
      <c r="AB83" s="8">
        <f>(Residenti!AB83+Fluttuanti!AB83/365+Fluttuanti!BA83/365)*'%serviti'!AB83</f>
        <v>21.176599684444326</v>
      </c>
      <c r="AC83" s="8">
        <f>(Residenti!AC83+Fluttuanti!AC83/365+Fluttuanti!BB83/365)*'%serviti'!AC83</f>
        <v>21.183759954864943</v>
      </c>
    </row>
    <row r="84" spans="1:29" x14ac:dyDescent="0.2">
      <c r="A84" s="2" t="s">
        <v>60</v>
      </c>
      <c r="B84" s="2" t="str">
        <f>LEFT(C84,2)</f>
        <v>34</v>
      </c>
      <c r="C84" s="2">
        <v>34033</v>
      </c>
      <c r="D84" s="2" t="s">
        <v>88</v>
      </c>
      <c r="E84" s="6">
        <f>(Residenti!E84+Fluttuanti!E84/365+Fluttuanti!AD84/365)*'%serviti'!E84</f>
        <v>3.8707317111291153</v>
      </c>
      <c r="F84" s="6">
        <f>(Residenti!F84+Fluttuanti!F84/365+Fluttuanti!AE84/365)*'%serviti'!F84</f>
        <v>3.9000782370142173</v>
      </c>
      <c r="G84" s="6">
        <f>(Residenti!G84+Fluttuanti!G84/365+Fluttuanti!AF84/365)*'%serviti'!G84</f>
        <v>3.9542103725989257</v>
      </c>
      <c r="H84" s="6">
        <f>(Residenti!H84+Fluttuanti!H84/365+Fluttuanti!AG84/365)*'%serviti'!H84</f>
        <v>3.9644486312007379</v>
      </c>
      <c r="I84" s="6">
        <f>(Residenti!I84+Fluttuanti!I84/365+Fluttuanti!AH84/365)*'%serviti'!I84</f>
        <v>3.9862608570991327</v>
      </c>
      <c r="J84" s="6">
        <f>(Residenti!J84+Fluttuanti!J84/365+Fluttuanti!AI84/365)*'%serviti'!J84</f>
        <v>4.0664202201634918</v>
      </c>
      <c r="K84" s="6">
        <f>(Residenti!K84+Fluttuanti!K84/365+Fluttuanti!AJ84/365)*'%serviti'!K84</f>
        <v>4.1301534108499096</v>
      </c>
      <c r="L84" s="6">
        <f>(Residenti!L84+Fluttuanti!L84/365+Fluttuanti!AK84/365)*'%serviti'!L84</f>
        <v>4.2087000948992994</v>
      </c>
      <c r="M84" s="6">
        <f>(Residenti!M84+Fluttuanti!M84/365+Fluttuanti!AL84/365)*'%serviti'!M84</f>
        <v>4.304186670739818</v>
      </c>
      <c r="N84" s="6">
        <f>(Residenti!N84+Fluttuanti!N84/365+Fluttuanti!AM84/365)*'%serviti'!N84</f>
        <v>4.3567757338885986</v>
      </c>
      <c r="O84" s="6">
        <f>(Residenti!O84+Fluttuanti!O84/365+Fluttuanti!AN84/365)*'%serviti'!O84</f>
        <v>4.4326428571214604</v>
      </c>
      <c r="P84" s="6">
        <f>(Residenti!P84+Fluttuanti!P84/365+Fluttuanti!AO84/365)*'%serviti'!P84</f>
        <v>4.4775517873581201</v>
      </c>
      <c r="Q84" s="6">
        <f>(Residenti!Q84+Fluttuanti!Q84/365+Fluttuanti!AP84/365)*'%serviti'!Q84</f>
        <v>4.5285600003844149</v>
      </c>
      <c r="R84" s="6">
        <f>(Residenti!R84+Fluttuanti!R84/365+Fluttuanti!AQ84/365)*'%serviti'!R84</f>
        <v>4.5770217430394053</v>
      </c>
      <c r="S84" s="6">
        <f>(Residenti!S84+Fluttuanti!S84/365+Fluttuanti!AR84/365)*'%serviti'!S84</f>
        <v>4.6369140305911536</v>
      </c>
      <c r="T84" s="6">
        <f>(Residenti!T84+Fluttuanti!T84/365+Fluttuanti!AS84/365)*'%serviti'!T84</f>
        <v>4.6564357353857693</v>
      </c>
      <c r="U84" s="6">
        <f>(Residenti!U84+Fluttuanti!U84/365+Fluttuanti!AT84/365)*'%serviti'!U84</f>
        <v>4.7098317694939951</v>
      </c>
      <c r="V84" s="6">
        <f>(Residenti!V84+Fluttuanti!V84/365+Fluttuanti!AU84/365)*'%serviti'!V84</f>
        <v>4.7272154414137049</v>
      </c>
      <c r="W84" s="6">
        <f>(Residenti!W84+Fluttuanti!W84/365+Fluttuanti!AV84/365)*'%serviti'!W84</f>
        <v>4.7724017730627608</v>
      </c>
      <c r="X84" s="6">
        <f>(Residenti!X84+Fluttuanti!X84/365+Fluttuanti!AW84/365)*'%serviti'!X84</f>
        <v>4.8452266569190723</v>
      </c>
      <c r="Y84" s="6">
        <f>(Residenti!Y84+Fluttuanti!Y84/365+Fluttuanti!AX84/365)*'%serviti'!Y84</f>
        <v>4.9732925570776345</v>
      </c>
      <c r="Z84" s="8">
        <f>(Residenti!Z84+Fluttuanti!Z84/365+Fluttuanti!AY84/365)*'%serviti'!Z84</f>
        <v>5.0720308110423522</v>
      </c>
      <c r="AA84" s="8">
        <f>(Residenti!AA84+Fluttuanti!AA84/365+Fluttuanti!AZ84/365)*'%serviti'!AA84</f>
        <v>5.2674912749320244</v>
      </c>
      <c r="AB84" s="8">
        <f>(Residenti!AB84+Fluttuanti!AB84/365+Fluttuanti!BA84/365)*'%serviti'!AB84</f>
        <v>5.5331995762610955</v>
      </c>
      <c r="AC84" s="8">
        <f>(Residenti!AC84+Fluttuanti!AC84/365+Fluttuanti!BB84/365)*'%serviti'!AC84</f>
        <v>5.8034398215366201</v>
      </c>
    </row>
    <row r="85" spans="1:29" x14ac:dyDescent="0.2">
      <c r="A85" s="2"/>
      <c r="B85" s="2"/>
      <c r="C85" s="2">
        <v>34034</v>
      </c>
      <c r="D85" s="3" t="s">
        <v>89</v>
      </c>
      <c r="E85" s="6">
        <f>(Residenti!E85+Fluttuanti!E85/365+Fluttuanti!AD85/365)*'%serviti'!E85</f>
        <v>3.4991141969246318</v>
      </c>
      <c r="F85" s="6">
        <f>(Residenti!F85+Fluttuanti!F85/365+Fluttuanti!AE85/365)*'%serviti'!F85</f>
        <v>3.5422111403466463</v>
      </c>
      <c r="G85" s="6">
        <f>(Residenti!G85+Fluttuanti!G85/365+Fluttuanti!AF85/365)*'%serviti'!G85</f>
        <v>3.5772525291985793</v>
      </c>
      <c r="H85" s="6">
        <f>(Residenti!H85+Fluttuanti!H85/365+Fluttuanti!AG85/365)*'%serviti'!H85</f>
        <v>3.6087458607879537</v>
      </c>
      <c r="I85" s="6">
        <f>(Residenti!I85+Fluttuanti!I85/365+Fluttuanti!AH85/365)*'%serviti'!I85</f>
        <v>3.6184784503512688</v>
      </c>
      <c r="J85" s="6">
        <f>(Residenti!J85+Fluttuanti!J85/365+Fluttuanti!AI85/365)*'%serviti'!J85</f>
        <v>3.6664926510629008</v>
      </c>
      <c r="K85" s="6">
        <f>(Residenti!K85+Fluttuanti!K85/365+Fluttuanti!AJ85/365)*'%serviti'!K85</f>
        <v>3.6954678337118496</v>
      </c>
      <c r="L85" s="6">
        <f>(Residenti!L85+Fluttuanti!L85/365+Fluttuanti!AK85/365)*'%serviti'!L85</f>
        <v>3.7327347701562297</v>
      </c>
      <c r="M85" s="6">
        <f>(Residenti!M85+Fluttuanti!M85/365+Fluttuanti!AL85/365)*'%serviti'!M85</f>
        <v>3.8350631045760744</v>
      </c>
      <c r="N85" s="6">
        <f>(Residenti!N85+Fluttuanti!N85/365+Fluttuanti!AM85/365)*'%serviti'!N85</f>
        <v>3.9220896985696991</v>
      </c>
      <c r="O85" s="6">
        <f>(Residenti!O85+Fluttuanti!O85/365+Fluttuanti!AN85/365)*'%serviti'!O85</f>
        <v>3.9579584371944043</v>
      </c>
      <c r="P85" s="6">
        <f>(Residenti!P85+Fluttuanti!P85/365+Fluttuanti!AO85/365)*'%serviti'!P85</f>
        <v>3.9617487925238417</v>
      </c>
      <c r="Q85" s="6">
        <f>(Residenti!Q85+Fluttuanti!Q85/365+Fluttuanti!AP85/365)*'%serviti'!Q85</f>
        <v>3.925041123889192</v>
      </c>
      <c r="R85" s="6">
        <f>(Residenti!R85+Fluttuanti!R85/365+Fluttuanti!AQ85/365)*'%serviti'!R85</f>
        <v>3.9131595945983308</v>
      </c>
      <c r="S85" s="6">
        <f>(Residenti!S85+Fluttuanti!S85/365+Fluttuanti!AR85/365)*'%serviti'!S85</f>
        <v>3.9058016998102536</v>
      </c>
      <c r="T85" s="6">
        <f>(Residenti!T85+Fluttuanti!T85/365+Fluttuanti!AS85/365)*'%serviti'!T85</f>
        <v>3.9140394158490315</v>
      </c>
      <c r="U85" s="6">
        <f>(Residenti!U85+Fluttuanti!U85/365+Fluttuanti!AT85/365)*'%serviti'!U85</f>
        <v>3.9098405340698332</v>
      </c>
      <c r="V85" s="6">
        <f>(Residenti!V85+Fluttuanti!V85/365+Fluttuanti!AU85/365)*'%serviti'!V85</f>
        <v>3.9104550674569203</v>
      </c>
      <c r="W85" s="6">
        <f>(Residenti!W85+Fluttuanti!W85/365+Fluttuanti!AV85/365)*'%serviti'!W85</f>
        <v>3.9186718538378709</v>
      </c>
      <c r="X85" s="6">
        <f>(Residenti!X85+Fluttuanti!X85/365+Fluttuanti!AW85/365)*'%serviti'!X85</f>
        <v>3.9324742341401882</v>
      </c>
      <c r="Y85" s="6">
        <f>(Residenti!Y85+Fluttuanti!Y85/365+Fluttuanti!AX85/365)*'%serviti'!Y85</f>
        <v>3.9340346904496468</v>
      </c>
      <c r="Z85" s="8">
        <f>(Residenti!Z85+Fluttuanti!Z85/365+Fluttuanti!AY85/365)*'%serviti'!Z85</f>
        <v>3.8939164614107251</v>
      </c>
      <c r="AA85" s="8">
        <f>(Residenti!AA85+Fluttuanti!AA85/365+Fluttuanti!AZ85/365)*'%serviti'!AA85</f>
        <v>3.9165615318199367</v>
      </c>
      <c r="AB85" s="8">
        <f>(Residenti!AB85+Fluttuanti!AB85/365+Fluttuanti!BA85/365)*'%serviti'!AB85</f>
        <v>3.8931333201563687</v>
      </c>
      <c r="AC85" s="8">
        <f>(Residenti!AC85+Fluttuanti!AC85/365+Fluttuanti!BB85/365)*'%serviti'!AC85</f>
        <v>3.8687229767049249</v>
      </c>
    </row>
    <row r="86" spans="1:29" x14ac:dyDescent="0.2">
      <c r="A86" s="2" t="s">
        <v>53</v>
      </c>
      <c r="B86" s="2" t="str">
        <f>LEFT(C86,2)</f>
        <v>34</v>
      </c>
      <c r="C86" s="2">
        <v>34035</v>
      </c>
      <c r="D86" s="2" t="s">
        <v>90</v>
      </c>
      <c r="E86" s="6">
        <f>(Residenti!E86+Fluttuanti!E86/365+Fluttuanti!AD86/365)*'%serviti'!E86</f>
        <v>1.9147808869957694</v>
      </c>
      <c r="F86" s="6">
        <f>(Residenti!F86+Fluttuanti!F86/365+Fluttuanti!AE86/365)*'%serviti'!F86</f>
        <v>1.8843866413839163</v>
      </c>
      <c r="G86" s="6">
        <f>(Residenti!G86+Fluttuanti!G86/365+Fluttuanti!AF86/365)*'%serviti'!G86</f>
        <v>1.8996338821488423</v>
      </c>
      <c r="H86" s="6">
        <f>(Residenti!H86+Fluttuanti!H86/365+Fluttuanti!AG86/365)*'%serviti'!H86</f>
        <v>1.9324795149438867</v>
      </c>
      <c r="I86" s="6">
        <f>(Residenti!I86+Fluttuanti!I86/365+Fluttuanti!AH86/365)*'%serviti'!I86</f>
        <v>1.9448780046961844</v>
      </c>
      <c r="J86" s="6">
        <f>(Residenti!J86+Fluttuanti!J86/365+Fluttuanti!AI86/365)*'%serviti'!J86</f>
        <v>1.9697492516080588</v>
      </c>
      <c r="K86" s="6">
        <f>(Residenti!K86+Fluttuanti!K86/365+Fluttuanti!AJ86/365)*'%serviti'!K86</f>
        <v>1.9330509183235012</v>
      </c>
      <c r="L86" s="6">
        <f>(Residenti!L86+Fluttuanti!L86/365+Fluttuanti!AK86/365)*'%serviti'!L86</f>
        <v>1.9045186914989105</v>
      </c>
      <c r="M86" s="6">
        <f>(Residenti!M86+Fluttuanti!M86/365+Fluttuanti!AL86/365)*'%serviti'!M86</f>
        <v>1.878848403071856</v>
      </c>
      <c r="N86" s="6">
        <f>(Residenti!N86+Fluttuanti!N86/365+Fluttuanti!AM86/365)*'%serviti'!N86</f>
        <v>1.8676131060888335</v>
      </c>
      <c r="O86" s="6">
        <f>(Residenti!O86+Fluttuanti!O86/365+Fluttuanti!AN86/365)*'%serviti'!O86</f>
        <v>1.8799619155245606</v>
      </c>
      <c r="P86" s="6">
        <f>(Residenti!P86+Fluttuanti!P86/365+Fluttuanti!AO86/365)*'%serviti'!P86</f>
        <v>1.8799994389051502</v>
      </c>
      <c r="Q86" s="6">
        <f>(Residenti!Q86+Fluttuanti!Q86/365+Fluttuanti!AP86/365)*'%serviti'!Q86</f>
        <v>1.8327491027290552</v>
      </c>
      <c r="R86" s="6">
        <f>(Residenti!R86+Fluttuanti!R86/365+Fluttuanti!AQ86/365)*'%serviti'!R86</f>
        <v>1.8059873971812863</v>
      </c>
      <c r="S86" s="6">
        <f>(Residenti!S86+Fluttuanti!S86/365+Fluttuanti!AR86/365)*'%serviti'!S86</f>
        <v>1.7909334805639909</v>
      </c>
      <c r="T86" s="6">
        <f>(Residenti!T86+Fluttuanti!T86/365+Fluttuanti!AS86/365)*'%serviti'!T86</f>
        <v>1.8324672104439792</v>
      </c>
      <c r="U86" s="6">
        <f>(Residenti!U86+Fluttuanti!U86/365+Fluttuanti!AT86/365)*'%serviti'!U86</f>
        <v>1.8248603029500388</v>
      </c>
      <c r="V86" s="6">
        <f>(Residenti!V86+Fluttuanti!V86/365+Fluttuanti!AU86/365)*'%serviti'!V86</f>
        <v>1.806732927548967</v>
      </c>
      <c r="W86" s="6">
        <f>(Residenti!W86+Fluttuanti!W86/365+Fluttuanti!AV86/365)*'%serviti'!W86</f>
        <v>1.8052717768012052</v>
      </c>
      <c r="X86" s="6">
        <f>(Residenti!X86+Fluttuanti!X86/365+Fluttuanti!AW86/365)*'%serviti'!X86</f>
        <v>1.7805046416505235</v>
      </c>
      <c r="Y86" s="6">
        <f>(Residenti!Y86+Fluttuanti!Y86/365+Fluttuanti!AX86/365)*'%serviti'!Y86</f>
        <v>1.7620327018761464</v>
      </c>
      <c r="Z86" s="8">
        <f>(Residenti!Z86+Fluttuanti!Z86/365+Fluttuanti!AY86/365)*'%serviti'!Z86</f>
        <v>1.7188910500584385</v>
      </c>
      <c r="AA86" s="8">
        <f>(Residenti!AA86+Fluttuanti!AA86/365+Fluttuanti!AZ86/365)*'%serviti'!AA86</f>
        <v>1.6851086136501991</v>
      </c>
      <c r="AB86" s="8">
        <f>(Residenti!AB86+Fluttuanti!AB86/365+Fluttuanti!BA86/365)*'%serviti'!AB86</f>
        <v>1.6414438414748758</v>
      </c>
      <c r="AC86" s="8">
        <f>(Residenti!AC86+Fluttuanti!AC86/365+Fluttuanti!BB86/365)*'%serviti'!AC86</f>
        <v>1.5977790692995519</v>
      </c>
    </row>
    <row r="87" spans="1:29" x14ac:dyDescent="0.2">
      <c r="A87" s="2" t="s">
        <v>60</v>
      </c>
      <c r="B87" s="2" t="str">
        <f>LEFT(C87,2)</f>
        <v>34</v>
      </c>
      <c r="C87" s="2">
        <v>34036</v>
      </c>
      <c r="D87" s="2" t="s">
        <v>91</v>
      </c>
      <c r="E87" s="6">
        <f>(Residenti!E87+Fluttuanti!E87/365+Fluttuanti!AD87/365)*'%serviti'!E87</f>
        <v>3.5085980523626379</v>
      </c>
      <c r="F87" s="6">
        <f>(Residenti!F87+Fluttuanti!F87/365+Fluttuanti!AE87/365)*'%serviti'!F87</f>
        <v>3.5438870543154257</v>
      </c>
      <c r="G87" s="6">
        <f>(Residenti!G87+Fluttuanti!G87/365+Fluttuanti!AF87/365)*'%serviti'!G87</f>
        <v>3.5500813369391535</v>
      </c>
      <c r="H87" s="6">
        <f>(Residenti!H87+Fluttuanti!H87/365+Fluttuanti!AG87/365)*'%serviti'!H87</f>
        <v>3.5507502026076887</v>
      </c>
      <c r="I87" s="6">
        <f>(Residenti!I87+Fluttuanti!I87/365+Fluttuanti!AH87/365)*'%serviti'!I87</f>
        <v>3.6299715785067388</v>
      </c>
      <c r="J87" s="6">
        <f>(Residenti!J87+Fluttuanti!J87/365+Fluttuanti!AI87/365)*'%serviti'!J87</f>
        <v>3.6873968574527058</v>
      </c>
      <c r="K87" s="6">
        <f>(Residenti!K87+Fluttuanti!K87/365+Fluttuanti!AJ87/365)*'%serviti'!K87</f>
        <v>3.7682206837045333</v>
      </c>
      <c r="L87" s="6">
        <f>(Residenti!L87+Fluttuanti!L87/365+Fluttuanti!AK87/365)*'%serviti'!L87</f>
        <v>3.8558089655602314</v>
      </c>
      <c r="M87" s="6">
        <f>(Residenti!M87+Fluttuanti!M87/365+Fluttuanti!AL87/365)*'%serviti'!M87</f>
        <v>3.9091126861121479</v>
      </c>
      <c r="N87" s="6">
        <f>(Residenti!N87+Fluttuanti!N87/365+Fluttuanti!AM87/365)*'%serviti'!N87</f>
        <v>3.9978641285316763</v>
      </c>
      <c r="O87" s="6">
        <f>(Residenti!O87+Fluttuanti!O87/365+Fluttuanti!AN87/365)*'%serviti'!O87</f>
        <v>4.0052974478753738</v>
      </c>
      <c r="P87" s="6">
        <f>(Residenti!P87+Fluttuanti!P87/365+Fluttuanti!AO87/365)*'%serviti'!P87</f>
        <v>4.0998110908030867</v>
      </c>
      <c r="Q87" s="6">
        <f>(Residenti!Q87+Fluttuanti!Q87/365+Fluttuanti!AP87/365)*'%serviti'!Q87</f>
        <v>4.1200391477239631</v>
      </c>
      <c r="R87" s="6">
        <f>(Residenti!R87+Fluttuanti!R87/365+Fluttuanti!AQ87/365)*'%serviti'!R87</f>
        <v>4.1597142932023532</v>
      </c>
      <c r="S87" s="6">
        <f>(Residenti!S87+Fluttuanti!S87/365+Fluttuanti!AR87/365)*'%serviti'!S87</f>
        <v>4.1849100568142354</v>
      </c>
      <c r="T87" s="6">
        <f>(Residenti!T87+Fluttuanti!T87/365+Fluttuanti!AS87/365)*'%serviti'!T87</f>
        <v>4.1685544083312864</v>
      </c>
      <c r="U87" s="6">
        <f>(Residenti!U87+Fluttuanti!U87/365+Fluttuanti!AT87/365)*'%serviti'!U87</f>
        <v>4.217696827232384</v>
      </c>
      <c r="V87" s="6">
        <f>(Residenti!V87+Fluttuanti!V87/365+Fluttuanti!AU87/365)*'%serviti'!V87</f>
        <v>4.2593291933334942</v>
      </c>
      <c r="W87" s="6">
        <f>(Residenti!W87+Fluttuanti!W87/365+Fluttuanti!AV87/365)*'%serviti'!W87</f>
        <v>4.3020301322193433</v>
      </c>
      <c r="X87" s="6">
        <f>(Residenti!X87+Fluttuanti!X87/365+Fluttuanti!AW87/365)*'%serviti'!X87</f>
        <v>4.3407412182602814</v>
      </c>
      <c r="Y87" s="6">
        <f>(Residenti!Y87+Fluttuanti!Y87/365+Fluttuanti!AX87/365)*'%serviti'!Y87</f>
        <v>4.3739868493150782</v>
      </c>
      <c r="Z87" s="8">
        <f>(Residenti!Z87+Fluttuanti!Z87/365+Fluttuanti!AY87/365)*'%serviti'!Z87</f>
        <v>4.4156655131206941</v>
      </c>
      <c r="AA87" s="8">
        <f>(Residenti!AA87+Fluttuanti!AA87/365+Fluttuanti!AZ87/365)*'%serviti'!AA87</f>
        <v>4.6224877648523517</v>
      </c>
      <c r="AB87" s="8">
        <f>(Residenti!AB87+Fluttuanti!AB87/365+Fluttuanti!BA87/365)*'%serviti'!AB87</f>
        <v>4.7065193773795526</v>
      </c>
      <c r="AC87" s="8">
        <f>(Residenti!AC87+Fluttuanti!AC87/365+Fluttuanti!BB87/365)*'%serviti'!AC87</f>
        <v>4.7906602926838957</v>
      </c>
    </row>
    <row r="88" spans="1:29" x14ac:dyDescent="0.2">
      <c r="A88" s="2"/>
      <c r="B88" s="2"/>
      <c r="C88" s="2">
        <v>34037</v>
      </c>
      <c r="D88" s="3" t="s">
        <v>92</v>
      </c>
      <c r="E88" s="6">
        <f>(Residenti!E88+Fluttuanti!E88/365+Fluttuanti!AD88/365)*'%serviti'!E88</f>
        <v>7.341321157917994</v>
      </c>
      <c r="F88" s="6">
        <f>(Residenti!F88+Fluttuanti!F88/365+Fluttuanti!AE88/365)*'%serviti'!F88</f>
        <v>7.4836152644218839</v>
      </c>
      <c r="G88" s="6">
        <f>(Residenti!G88+Fluttuanti!G88/365+Fluttuanti!AF88/365)*'%serviti'!G88</f>
        <v>7.6035880573031678</v>
      </c>
      <c r="H88" s="6">
        <f>(Residenti!H88+Fluttuanti!H88/365+Fluttuanti!AG88/365)*'%serviti'!H88</f>
        <v>7.8204805383047447</v>
      </c>
      <c r="I88" s="6">
        <f>(Residenti!I88+Fluttuanti!I88/365+Fluttuanti!AH88/365)*'%serviti'!I88</f>
        <v>7.9917973509309403</v>
      </c>
      <c r="J88" s="6">
        <f>(Residenti!J88+Fluttuanti!J88/365+Fluttuanti!AI88/365)*'%serviti'!J88</f>
        <v>8.1324183913563282</v>
      </c>
      <c r="K88" s="6">
        <f>(Residenti!K88+Fluttuanti!K88/365+Fluttuanti!AJ88/365)*'%serviti'!K88</f>
        <v>8.2532160472255498</v>
      </c>
      <c r="L88" s="6">
        <f>(Residenti!L88+Fluttuanti!L88/365+Fluttuanti!AK88/365)*'%serviti'!L88</f>
        <v>8.2763939672938438</v>
      </c>
      <c r="M88" s="6">
        <f>(Residenti!M88+Fluttuanti!M88/365+Fluttuanti!AL88/365)*'%serviti'!M88</f>
        <v>8.4131515596253319</v>
      </c>
      <c r="N88" s="6">
        <f>(Residenti!N88+Fluttuanti!N88/365+Fluttuanti!AM88/365)*'%serviti'!N88</f>
        <v>8.4854900894937213</v>
      </c>
      <c r="O88" s="6">
        <f>(Residenti!O88+Fluttuanti!O88/365+Fluttuanti!AN88/365)*'%serviti'!O88</f>
        <v>8.5439950381094594</v>
      </c>
      <c r="P88" s="6">
        <f>(Residenti!P88+Fluttuanti!P88/365+Fluttuanti!AO88/365)*'%serviti'!P88</f>
        <v>8.6959907198185107</v>
      </c>
      <c r="Q88" s="6">
        <f>(Residenti!Q88+Fluttuanti!Q88/365+Fluttuanti!AP88/365)*'%serviti'!Q88</f>
        <v>8.7558568275224218</v>
      </c>
      <c r="R88" s="6">
        <f>(Residenti!R88+Fluttuanti!R88/365+Fluttuanti!AQ88/365)*'%serviti'!R88</f>
        <v>8.7364894497358687</v>
      </c>
      <c r="S88" s="6">
        <f>(Residenti!S88+Fluttuanti!S88/365+Fluttuanti!AR88/365)*'%serviti'!S88</f>
        <v>8.736758084851731</v>
      </c>
      <c r="T88" s="6">
        <f>(Residenti!T88+Fluttuanti!T88/365+Fluttuanti!AS88/365)*'%serviti'!T88</f>
        <v>8.7696693498092291</v>
      </c>
      <c r="U88" s="6">
        <f>(Residenti!U88+Fluttuanti!U88/365+Fluttuanti!AT88/365)*'%serviti'!U88</f>
        <v>8.765045263395935</v>
      </c>
      <c r="V88" s="6">
        <f>(Residenti!V88+Fluttuanti!V88/365+Fluttuanti!AU88/365)*'%serviti'!V88</f>
        <v>8.7491603748528206</v>
      </c>
      <c r="W88" s="6">
        <f>(Residenti!W88+Fluttuanti!W88/365+Fluttuanti!AV88/365)*'%serviti'!W88</f>
        <v>8.8588007387404009</v>
      </c>
      <c r="X88" s="6">
        <f>(Residenti!X88+Fluttuanti!X88/365+Fluttuanti!AW88/365)*'%serviti'!X88</f>
        <v>8.865479969427847</v>
      </c>
      <c r="Y88" s="6">
        <f>(Residenti!Y88+Fluttuanti!Y88/365+Fluttuanti!AX88/365)*'%serviti'!Y88</f>
        <v>8.8729122780623157</v>
      </c>
      <c r="Z88" s="8">
        <f>(Residenti!Z88+Fluttuanti!Z88/365+Fluttuanti!AY88/365)*'%serviti'!Z88</f>
        <v>8.89598115718921</v>
      </c>
      <c r="AA88" s="8">
        <f>(Residenti!AA88+Fluttuanti!AA88/365+Fluttuanti!AZ88/365)*'%serviti'!AA88</f>
        <v>9.0680158444962746</v>
      </c>
      <c r="AB88" s="8">
        <f>(Residenti!AB88+Fluttuanti!AB88/365+Fluttuanti!BA88/365)*'%serviti'!AB88</f>
        <v>9.2097156675299559</v>
      </c>
      <c r="AC88" s="8">
        <f>(Residenti!AC88+Fluttuanti!AC88/365+Fluttuanti!BB88/365)*'%serviti'!AC88</f>
        <v>9.3511148446216179</v>
      </c>
    </row>
    <row r="89" spans="1:29" x14ac:dyDescent="0.2">
      <c r="A89" s="2" t="s">
        <v>53</v>
      </c>
      <c r="B89" s="2" t="str">
        <f t="shared" ref="B89:B107" si="4">LEFT(C89,2)</f>
        <v>34</v>
      </c>
      <c r="C89" s="2">
        <v>34038</v>
      </c>
      <c r="D89" s="2" t="s">
        <v>93</v>
      </c>
      <c r="E89" s="6">
        <f>(Residenti!E89+Fluttuanti!E89/365+Fluttuanti!AD89/365)*'%serviti'!E89</f>
        <v>1.4092652395006477</v>
      </c>
      <c r="F89" s="6">
        <f>(Residenti!F89+Fluttuanti!F89/365+Fluttuanti!AE89/365)*'%serviti'!F89</f>
        <v>1.4045279028847624</v>
      </c>
      <c r="G89" s="6">
        <f>(Residenti!G89+Fluttuanti!G89/365+Fluttuanti!AF89/365)*'%serviti'!G89</f>
        <v>1.3744001128970675</v>
      </c>
      <c r="H89" s="6">
        <f>(Residenti!H89+Fluttuanti!H89/365+Fluttuanti!AG89/365)*'%serviti'!H89</f>
        <v>1.3830686842870352</v>
      </c>
      <c r="I89" s="6">
        <f>(Residenti!I89+Fluttuanti!I89/365+Fluttuanti!AH89/365)*'%serviti'!I89</f>
        <v>1.3787588172179865</v>
      </c>
      <c r="J89" s="6">
        <f>(Residenti!J89+Fluttuanti!J89/365+Fluttuanti!AI89/365)*'%serviti'!J89</f>
        <v>1.3660029265966778</v>
      </c>
      <c r="K89" s="6">
        <f>(Residenti!K89+Fluttuanti!K89/365+Fluttuanti!AJ89/365)*'%serviti'!K89</f>
        <v>1.3637910957841839</v>
      </c>
      <c r="L89" s="6">
        <f>(Residenti!L89+Fluttuanti!L89/365+Fluttuanti!AK89/365)*'%serviti'!L89</f>
        <v>1.3558051313945529</v>
      </c>
      <c r="M89" s="6">
        <f>(Residenti!M89+Fluttuanti!M89/365+Fluttuanti!AL89/365)*'%serviti'!M89</f>
        <v>1.3494597686116971</v>
      </c>
      <c r="N89" s="6">
        <f>(Residenti!N89+Fluttuanti!N89/365+Fluttuanti!AM89/365)*'%serviti'!N89</f>
        <v>1.3791836593190105</v>
      </c>
      <c r="O89" s="6">
        <f>(Residenti!O89+Fluttuanti!O89/365+Fluttuanti!AN89/365)*'%serviti'!O89</f>
        <v>1.3778116041826811</v>
      </c>
      <c r="P89" s="6">
        <f>(Residenti!P89+Fluttuanti!P89/365+Fluttuanti!AO89/365)*'%serviti'!P89</f>
        <v>1.391458674563274</v>
      </c>
      <c r="Q89" s="6">
        <f>(Residenti!Q89+Fluttuanti!Q89/365+Fluttuanti!AP89/365)*'%serviti'!Q89</f>
        <v>1.3623123308321037</v>
      </c>
      <c r="R89" s="6">
        <f>(Residenti!R89+Fluttuanti!R89/365+Fluttuanti!AQ89/365)*'%serviti'!R89</f>
        <v>1.3559005058150759</v>
      </c>
      <c r="S89" s="6">
        <f>(Residenti!S89+Fluttuanti!S89/365+Fluttuanti!AR89/365)*'%serviti'!S89</f>
        <v>1.3188465034007257</v>
      </c>
      <c r="T89" s="6">
        <f>(Residenti!T89+Fluttuanti!T89/365+Fluttuanti!AS89/365)*'%serviti'!T89</f>
        <v>1.3183654223960835</v>
      </c>
      <c r="U89" s="6">
        <f>(Residenti!U89+Fluttuanti!U89/365+Fluttuanti!AT89/365)*'%serviti'!U89</f>
        <v>1.3352084451965658</v>
      </c>
      <c r="V89" s="6">
        <f>(Residenti!V89+Fluttuanti!V89/365+Fluttuanti!AU89/365)*'%serviti'!V89</f>
        <v>1.3199005041609611</v>
      </c>
      <c r="W89" s="6">
        <f>(Residenti!W89+Fluttuanti!W89/365+Fluttuanti!AV89/365)*'%serviti'!W89</f>
        <v>1.330583124472436</v>
      </c>
      <c r="X89" s="6">
        <f>(Residenti!X89+Fluttuanti!X89/365+Fluttuanti!AW89/365)*'%serviti'!X89</f>
        <v>1.3410975041667745</v>
      </c>
      <c r="Y89" s="6">
        <f>(Residenti!Y89+Fluttuanti!Y89/365+Fluttuanti!AX89/365)*'%serviti'!Y89</f>
        <v>1.3392383249062001</v>
      </c>
      <c r="Z89" s="8">
        <f>(Residenti!Z89+Fluttuanti!Z89/365+Fluttuanti!AY89/365)*'%serviti'!Z89</f>
        <v>1.3443440242065519</v>
      </c>
      <c r="AA89" s="8">
        <f>(Residenti!AA89+Fluttuanti!AA89/365+Fluttuanti!AZ89/365)*'%serviti'!AA89</f>
        <v>1.3517422242293162</v>
      </c>
      <c r="AB89" s="8">
        <f>(Residenti!AB89+Fluttuanti!AB89/365+Fluttuanti!BA89/365)*'%serviti'!AB89</f>
        <v>1.3568505039552743</v>
      </c>
      <c r="AC89" s="8">
        <f>(Residenti!AC89+Fluttuanti!AC89/365+Fluttuanti!BB89/365)*'%serviti'!AC89</f>
        <v>1.3619587836812328</v>
      </c>
    </row>
    <row r="90" spans="1:29" x14ac:dyDescent="0.2">
      <c r="A90" s="2" t="s">
        <v>62</v>
      </c>
      <c r="B90" s="2" t="str">
        <f t="shared" si="4"/>
        <v>34</v>
      </c>
      <c r="C90" s="2">
        <v>34039</v>
      </c>
      <c r="D90" s="2" t="s">
        <v>94</v>
      </c>
      <c r="E90" s="6">
        <f>(Residenti!E90+Fluttuanti!E90/365+Fluttuanti!AD90/365)*'%serviti'!E90</f>
        <v>2.4637572559760392</v>
      </c>
      <c r="F90" s="6">
        <f>(Residenti!F90+Fluttuanti!F90/365+Fluttuanti!AE90/365)*'%serviti'!F90</f>
        <v>2.4465408831738387</v>
      </c>
      <c r="G90" s="6">
        <f>(Residenti!G90+Fluttuanti!G90/365+Fluttuanti!AF90/365)*'%serviti'!G90</f>
        <v>2.4291073017136102</v>
      </c>
      <c r="H90" s="6">
        <f>(Residenti!H90+Fluttuanti!H90/365+Fluttuanti!AG90/365)*'%serviti'!H90</f>
        <v>2.4679033524171081</v>
      </c>
      <c r="I90" s="6">
        <f>(Residenti!I90+Fluttuanti!I90/365+Fluttuanti!AH90/365)*'%serviti'!I90</f>
        <v>2.4804582613087156</v>
      </c>
      <c r="J90" s="6">
        <f>(Residenti!J90+Fluttuanti!J90/365+Fluttuanti!AI90/365)*'%serviti'!J90</f>
        <v>2.4748442805700845</v>
      </c>
      <c r="K90" s="6">
        <f>(Residenti!K90+Fluttuanti!K90/365+Fluttuanti!AJ90/365)*'%serviti'!K90</f>
        <v>2.4556395819785322</v>
      </c>
      <c r="L90" s="6">
        <f>(Residenti!L90+Fluttuanti!L90/365+Fluttuanti!AK90/365)*'%serviti'!L90</f>
        <v>2.428602630117175</v>
      </c>
      <c r="M90" s="6">
        <f>(Residenti!M90+Fluttuanti!M90/365+Fluttuanti!AL90/365)*'%serviti'!M90</f>
        <v>2.4640806743149613</v>
      </c>
      <c r="N90" s="6">
        <f>(Residenti!N90+Fluttuanti!N90/365+Fluttuanti!AM90/365)*'%serviti'!N90</f>
        <v>2.4897207735334561</v>
      </c>
      <c r="O90" s="6">
        <f>(Residenti!O90+Fluttuanti!O90/365+Fluttuanti!AN90/365)*'%serviti'!O90</f>
        <v>2.5034410149216848</v>
      </c>
      <c r="P90" s="6">
        <f>(Residenti!P90+Fluttuanti!P90/365+Fluttuanti!AO90/365)*'%serviti'!P90</f>
        <v>2.5242972061316724</v>
      </c>
      <c r="Q90" s="6">
        <f>(Residenti!Q90+Fluttuanti!Q90/365+Fluttuanti!AP90/365)*'%serviti'!Q90</f>
        <v>2.4955187256011104</v>
      </c>
      <c r="R90" s="6">
        <f>(Residenti!R90+Fluttuanti!R90/365+Fluttuanti!AQ90/365)*'%serviti'!R90</f>
        <v>2.4934090931102921</v>
      </c>
      <c r="S90" s="6">
        <f>(Residenti!S90+Fluttuanti!S90/365+Fluttuanti!AR90/365)*'%serviti'!S90</f>
        <v>2.4725189910587249</v>
      </c>
      <c r="T90" s="6">
        <f>(Residenti!T90+Fluttuanti!T90/365+Fluttuanti!AS90/365)*'%serviti'!T90</f>
        <v>2.4753462669396353</v>
      </c>
      <c r="U90" s="6">
        <f>(Residenti!U90+Fluttuanti!U90/365+Fluttuanti!AT90/365)*'%serviti'!U90</f>
        <v>2.4283960006395553</v>
      </c>
      <c r="V90" s="6">
        <f>(Residenti!V90+Fluttuanti!V90/365+Fluttuanti!AU90/365)*'%serviti'!V90</f>
        <v>2.438962461622709</v>
      </c>
      <c r="W90" s="6">
        <f>(Residenti!W90+Fluttuanti!W90/365+Fluttuanti!AV90/365)*'%serviti'!W90</f>
        <v>2.430930585365191</v>
      </c>
      <c r="X90" s="6">
        <f>(Residenti!X90+Fluttuanti!X90/365+Fluttuanti!AW90/365)*'%serviti'!X90</f>
        <v>2.4617966395539885</v>
      </c>
      <c r="Y90" s="6">
        <f>(Residenti!Y90+Fluttuanti!Y90/365+Fluttuanti!AX90/365)*'%serviti'!Y90</f>
        <v>2.4623890487869766</v>
      </c>
      <c r="Z90" s="8">
        <f>(Residenti!Z90+Fluttuanti!Z90/365+Fluttuanti!AY90/365)*'%serviti'!Z90</f>
        <v>2.4646098528737421</v>
      </c>
      <c r="AA90" s="8">
        <f>(Residenti!AA90+Fluttuanti!AA90/365+Fluttuanti!AZ90/365)*'%serviti'!AA90</f>
        <v>2.4664988769290779</v>
      </c>
      <c r="AB90" s="8">
        <f>(Residenti!AB90+Fluttuanti!AB90/365+Fluttuanti!BA90/365)*'%serviti'!AB90</f>
        <v>2.4707620904952812</v>
      </c>
      <c r="AC90" s="8">
        <f>(Residenti!AC90+Fluttuanti!AC90/365+Fluttuanti!BB90/365)*'%serviti'!AC90</f>
        <v>2.4750288467273669</v>
      </c>
    </row>
    <row r="91" spans="1:29" x14ac:dyDescent="0.2">
      <c r="A91" s="2" t="s">
        <v>53</v>
      </c>
      <c r="B91" s="2" t="str">
        <f t="shared" si="4"/>
        <v>34</v>
      </c>
      <c r="C91" s="2">
        <v>34040</v>
      </c>
      <c r="D91" s="2" t="s">
        <v>95</v>
      </c>
      <c r="E91" s="6">
        <f>(Residenti!E91+Fluttuanti!E91/365+Fluttuanti!AD91/365)*'%serviti'!E91</f>
        <v>1.2821240896281798</v>
      </c>
      <c r="F91" s="6">
        <f>(Residenti!F91+Fluttuanti!F91/365+Fluttuanti!AE91/365)*'%serviti'!F91</f>
        <v>1.2789212861234045</v>
      </c>
      <c r="G91" s="6">
        <f>(Residenti!G91+Fluttuanti!G91/365+Fluttuanti!AF91/365)*'%serviti'!G91</f>
        <v>1.2544454346121696</v>
      </c>
      <c r="H91" s="6">
        <f>(Residenti!H91+Fluttuanti!H91/365+Fluttuanti!AG91/365)*'%serviti'!H91</f>
        <v>1.2571127520360439</v>
      </c>
      <c r="I91" s="6">
        <f>(Residenti!I91+Fluttuanti!I91/365+Fluttuanti!AH91/365)*'%serviti'!I91</f>
        <v>1.2370740393978259</v>
      </c>
      <c r="J91" s="6">
        <f>(Residenti!J91+Fluttuanti!J91/365+Fluttuanti!AI91/365)*'%serviti'!J91</f>
        <v>1.2313983574492413</v>
      </c>
      <c r="K91" s="6">
        <f>(Residenti!K91+Fluttuanti!K91/365+Fluttuanti!AJ91/365)*'%serviti'!K91</f>
        <v>1.2362080617546398</v>
      </c>
      <c r="L91" s="6">
        <f>(Residenti!L91+Fluttuanti!L91/365+Fluttuanti!AK91/365)*'%serviti'!L91</f>
        <v>1.2261118433686538</v>
      </c>
      <c r="M91" s="6">
        <f>(Residenti!M91+Fluttuanti!M91/365+Fluttuanti!AL91/365)*'%serviti'!M91</f>
        <v>1.2160349275265878</v>
      </c>
      <c r="N91" s="6">
        <f>(Residenti!N91+Fluttuanti!N91/365+Fluttuanti!AM91/365)*'%serviti'!N91</f>
        <v>1.2037620373647375</v>
      </c>
      <c r="O91" s="6">
        <f>(Residenti!O91+Fluttuanti!O91/365+Fluttuanti!AN91/365)*'%serviti'!O91</f>
        <v>1.1932476794960356</v>
      </c>
      <c r="P91" s="6">
        <f>(Residenti!P91+Fluttuanti!P91/365+Fluttuanti!AO91/365)*'%serviti'!P91</f>
        <v>1.1955099653551047</v>
      </c>
      <c r="Q91" s="6">
        <f>(Residenti!Q91+Fluttuanti!Q91/365+Fluttuanti!AP91/365)*'%serviti'!Q91</f>
        <v>1.1771533531526881</v>
      </c>
      <c r="R91" s="6">
        <f>(Residenti!R91+Fluttuanti!R91/365+Fluttuanti!AQ91/365)*'%serviti'!R91</f>
        <v>1.1494685694077766</v>
      </c>
      <c r="S91" s="6">
        <f>(Residenti!S91+Fluttuanti!S91/365+Fluttuanti!AR91/365)*'%serviti'!S91</f>
        <v>1.1214056141203708</v>
      </c>
      <c r="T91" s="6">
        <f>(Residenti!T91+Fluttuanti!T91/365+Fluttuanti!AS91/365)*'%serviti'!T91</f>
        <v>1.1011994872904725</v>
      </c>
      <c r="U91" s="6">
        <f>(Residenti!U91+Fluttuanti!U91/365+Fluttuanti!AT91/365)*'%serviti'!U91</f>
        <v>1.0829938464523265</v>
      </c>
      <c r="V91" s="6">
        <f>(Residenti!V91+Fluttuanti!V91/365+Fluttuanti!AU91/365)*'%serviti'!V91</f>
        <v>1.06915249237689</v>
      </c>
      <c r="W91" s="6">
        <f>(Residenti!W91+Fluttuanti!W91/365+Fluttuanti!AV91/365)*'%serviti'!W91</f>
        <v>1.0485471042571142</v>
      </c>
      <c r="X91" s="6">
        <f>(Residenti!X91+Fluttuanti!X91/365+Fluttuanti!AW91/365)*'%serviti'!X91</f>
        <v>1.0315055999012166</v>
      </c>
      <c r="Y91" s="6">
        <f>(Residenti!Y91+Fluttuanti!Y91/365+Fluttuanti!AX91/365)*'%serviti'!Y91</f>
        <v>1.0217162935087056</v>
      </c>
      <c r="Z91" s="8">
        <f>(Residenti!Z91+Fluttuanti!Z91/365+Fluttuanti!AY91/365)*'%serviti'!Z91</f>
        <v>0.93140700109282348</v>
      </c>
      <c r="AA91" s="8">
        <f>(Residenti!AA91+Fluttuanti!AA91/365+Fluttuanti!AZ91/365)*'%serviti'!AA91</f>
        <v>0.84968095619771211</v>
      </c>
      <c r="AB91" s="8">
        <f>(Residenti!AB91+Fluttuanti!AB91/365+Fluttuanti!BA91/365)*'%serviti'!AB91</f>
        <v>0.75659465814406923</v>
      </c>
      <c r="AC91" s="8">
        <f>(Residenti!AC91+Fluttuanti!AC91/365+Fluttuanti!BB91/365)*'%serviti'!AC91</f>
        <v>0.66161512567355274</v>
      </c>
    </row>
    <row r="92" spans="1:29" x14ac:dyDescent="0.2">
      <c r="A92" s="2" t="s">
        <v>60</v>
      </c>
      <c r="B92" s="2" t="str">
        <f t="shared" si="4"/>
        <v>34</v>
      </c>
      <c r="C92" s="2">
        <v>34041</v>
      </c>
      <c r="D92" s="2" t="s">
        <v>96</v>
      </c>
      <c r="E92" s="6">
        <f>(Residenti!E92+Fluttuanti!E92/365+Fluttuanti!AD92/365)*'%serviti'!E92</f>
        <v>4.639546005352198</v>
      </c>
      <c r="F92" s="6">
        <f>(Residenti!F92+Fluttuanti!F92/365+Fluttuanti!AE92/365)*'%serviti'!F92</f>
        <v>4.7706924680675566</v>
      </c>
      <c r="G92" s="6">
        <f>(Residenti!G92+Fluttuanti!G92/365+Fluttuanti!AF92/365)*'%serviti'!G92</f>
        <v>4.8967878486879313</v>
      </c>
      <c r="H92" s="6">
        <f>(Residenti!H92+Fluttuanti!H92/365+Fluttuanti!AG92/365)*'%serviti'!H92</f>
        <v>5.0338069061833943</v>
      </c>
      <c r="I92" s="6">
        <f>(Residenti!I92+Fluttuanti!I92/365+Fluttuanti!AH92/365)*'%serviti'!I92</f>
        <v>5.2639639632137598</v>
      </c>
      <c r="J92" s="6">
        <f>(Residenti!J92+Fluttuanti!J92/365+Fluttuanti!AI92/365)*'%serviti'!J92</f>
        <v>5.5737070899035119</v>
      </c>
      <c r="K92" s="6">
        <f>(Residenti!K92+Fluttuanti!K92/365+Fluttuanti!AJ92/365)*'%serviti'!K92</f>
        <v>5.8071849003091804</v>
      </c>
      <c r="L92" s="6">
        <f>(Residenti!L92+Fluttuanti!L92/365+Fluttuanti!AK92/365)*'%serviti'!L92</f>
        <v>6.1364183466320599</v>
      </c>
      <c r="M92" s="6">
        <f>(Residenti!M92+Fluttuanti!M92/365+Fluttuanti!AL92/365)*'%serviti'!M92</f>
        <v>6.4339251269031017</v>
      </c>
      <c r="N92" s="6">
        <f>(Residenti!N92+Fluttuanti!N92/365+Fluttuanti!AM92/365)*'%serviti'!N92</f>
        <v>6.5927338958586628</v>
      </c>
      <c r="O92" s="6">
        <f>(Residenti!O92+Fluttuanti!O92/365+Fluttuanti!AN92/365)*'%serviti'!O92</f>
        <v>6.6867479986588831</v>
      </c>
      <c r="P92" s="6">
        <f>(Residenti!P92+Fluttuanti!P92/365+Fluttuanti!AO92/365)*'%serviti'!P92</f>
        <v>6.8162737943823872</v>
      </c>
      <c r="Q92" s="6">
        <f>(Residenti!Q92+Fluttuanti!Q92/365+Fluttuanti!AP92/365)*'%serviti'!Q92</f>
        <v>6.8719687648451808</v>
      </c>
      <c r="R92" s="6">
        <f>(Residenti!R92+Fluttuanti!R92/365+Fluttuanti!AQ92/365)*'%serviti'!R92</f>
        <v>6.7767239682562659</v>
      </c>
      <c r="S92" s="6">
        <f>(Residenti!S92+Fluttuanti!S92/365+Fluttuanti!AR92/365)*'%serviti'!S92</f>
        <v>6.8554761204720185</v>
      </c>
      <c r="T92" s="6">
        <f>(Residenti!T92+Fluttuanti!T92/365+Fluttuanti!AS92/365)*'%serviti'!T92</f>
        <v>6.9166307982041273</v>
      </c>
      <c r="U92" s="6">
        <f>(Residenti!U92+Fluttuanti!U92/365+Fluttuanti!AT92/365)*'%serviti'!U92</f>
        <v>7.0119265723337003</v>
      </c>
      <c r="V92" s="6">
        <f>(Residenti!V92+Fluttuanti!V92/365+Fluttuanti!AU92/365)*'%serviti'!V92</f>
        <v>7.1114568367304187</v>
      </c>
      <c r="W92" s="6">
        <f>(Residenti!W92+Fluttuanti!W92/365+Fluttuanti!AV92/365)*'%serviti'!W92</f>
        <v>7.2081984112813817</v>
      </c>
      <c r="X92" s="6">
        <f>(Residenti!X92+Fluttuanti!X92/365+Fluttuanti!AW92/365)*'%serviti'!X92</f>
        <v>7.1492927228706407</v>
      </c>
      <c r="Y92" s="6">
        <f>(Residenti!Y92+Fluttuanti!Y92/365+Fluttuanti!AX92/365)*'%serviti'!Y92</f>
        <v>7.279400232876716</v>
      </c>
      <c r="Z92" s="8">
        <f>(Residenti!Z92+Fluttuanti!Z92/365+Fluttuanti!AY92/365)*'%serviti'!Z92</f>
        <v>7.3775297768009889</v>
      </c>
      <c r="AA92" s="8">
        <f>(Residenti!AA92+Fluttuanti!AA92/365+Fluttuanti!AZ92/365)*'%serviti'!AA92</f>
        <v>7.6444093768150836</v>
      </c>
      <c r="AB92" s="8">
        <f>(Residenti!AB92+Fluttuanti!AB92/365+Fluttuanti!BA92/365)*'%serviti'!AB92</f>
        <v>7.7366874395938607</v>
      </c>
      <c r="AC92" s="8">
        <f>(Residenti!AC92+Fluttuanti!AC92/365+Fluttuanti!BB92/365)*'%serviti'!AC92</f>
        <v>7.8295164185835793</v>
      </c>
    </row>
    <row r="93" spans="1:29" x14ac:dyDescent="0.2">
      <c r="A93" s="2" t="s">
        <v>62</v>
      </c>
      <c r="B93" s="2" t="str">
        <f t="shared" si="4"/>
        <v>34</v>
      </c>
      <c r="C93" s="2">
        <v>34042</v>
      </c>
      <c r="D93" s="2" t="s">
        <v>97</v>
      </c>
      <c r="E93" s="6">
        <f>(Residenti!E93+Fluttuanti!E93/365+Fluttuanti!AD93/365)*'%serviti'!E93</f>
        <v>7.5483016801204217</v>
      </c>
      <c r="F93" s="6">
        <f>(Residenti!F93+Fluttuanti!F93/365+Fluttuanti!AE93/365)*'%serviti'!F93</f>
        <v>7.6882054138590714</v>
      </c>
      <c r="G93" s="6">
        <f>(Residenti!G93+Fluttuanti!G93/365+Fluttuanti!AF93/365)*'%serviti'!G93</f>
        <v>7.7709364303870192</v>
      </c>
      <c r="H93" s="6">
        <f>(Residenti!H93+Fluttuanti!H93/365+Fluttuanti!AG93/365)*'%serviti'!H93</f>
        <v>7.9034927506699146</v>
      </c>
      <c r="I93" s="6">
        <f>(Residenti!I93+Fluttuanti!I93/365+Fluttuanti!AH93/365)*'%serviti'!I93</f>
        <v>8.1163905075236045</v>
      </c>
      <c r="J93" s="6">
        <f>(Residenti!J93+Fluttuanti!J93/365+Fluttuanti!AI93/365)*'%serviti'!J93</f>
        <v>8.3049236268269233</v>
      </c>
      <c r="K93" s="6">
        <f>(Residenti!K93+Fluttuanti!K93/365+Fluttuanti!AJ93/365)*'%serviti'!K93</f>
        <v>8.3991428655674163</v>
      </c>
      <c r="L93" s="6">
        <f>(Residenti!L93+Fluttuanti!L93/365+Fluttuanti!AK93/365)*'%serviti'!L93</f>
        <v>8.4863346978129002</v>
      </c>
      <c r="M93" s="6">
        <f>(Residenti!M93+Fluttuanti!M93/365+Fluttuanti!AL93/365)*'%serviti'!M93</f>
        <v>8.7543300332116107</v>
      </c>
      <c r="N93" s="6">
        <f>(Residenti!N93+Fluttuanti!N93/365+Fluttuanti!AM93/365)*'%serviti'!N93</f>
        <v>8.9085143834419664</v>
      </c>
      <c r="O93" s="6">
        <f>(Residenti!O93+Fluttuanti!O93/365+Fluttuanti!AN93/365)*'%serviti'!O93</f>
        <v>8.9765050761402527</v>
      </c>
      <c r="P93" s="6">
        <f>(Residenti!P93+Fluttuanti!P93/365+Fluttuanti!AO93/365)*'%serviti'!P93</f>
        <v>9.0698004526828147</v>
      </c>
      <c r="Q93" s="6">
        <f>(Residenti!Q93+Fluttuanti!Q93/365+Fluttuanti!AP93/365)*'%serviti'!Q93</f>
        <v>9.1390214978449329</v>
      </c>
      <c r="R93" s="6">
        <f>(Residenti!R93+Fluttuanti!R93/365+Fluttuanti!AQ93/365)*'%serviti'!R93</f>
        <v>9.215992601425091</v>
      </c>
      <c r="S93" s="6">
        <f>(Residenti!S93+Fluttuanti!S93/365+Fluttuanti!AR93/365)*'%serviti'!S93</f>
        <v>9.1885381102271726</v>
      </c>
      <c r="T93" s="6">
        <f>(Residenti!T93+Fluttuanti!T93/365+Fluttuanti!AS93/365)*'%serviti'!T93</f>
        <v>9.1813878555312627</v>
      </c>
      <c r="U93" s="6">
        <f>(Residenti!U93+Fluttuanti!U93/365+Fluttuanti!AT93/365)*'%serviti'!U93</f>
        <v>9.1693174433230009</v>
      </c>
      <c r="V93" s="6">
        <f>(Residenti!V93+Fluttuanti!V93/365+Fluttuanti!AU93/365)*'%serviti'!V93</f>
        <v>9.2258702113432527</v>
      </c>
      <c r="W93" s="6">
        <f>(Residenti!W93+Fluttuanti!W93/365+Fluttuanti!AV93/365)*'%serviti'!W93</f>
        <v>9.2281004773775663</v>
      </c>
      <c r="X93" s="6">
        <f>(Residenti!X93+Fluttuanti!X93/365+Fluttuanti!AW93/365)*'%serviti'!X93</f>
        <v>9.2808193231098688</v>
      </c>
      <c r="Y93" s="6">
        <f>(Residenti!Y93+Fluttuanti!Y93/365+Fluttuanti!AX93/365)*'%serviti'!Y93</f>
        <v>9.3435924168639879</v>
      </c>
      <c r="Z93" s="8">
        <f>(Residenti!Z93+Fluttuanti!Z93/365+Fluttuanti!AY93/365)*'%serviti'!Z93</f>
        <v>9.4614223633100636</v>
      </c>
      <c r="AA93" s="8">
        <f>(Residenti!AA93+Fluttuanti!AA93/365+Fluttuanti!AZ93/365)*'%serviti'!AA93</f>
        <v>9.5427830430501022</v>
      </c>
      <c r="AB93" s="8">
        <f>(Residenti!AB93+Fluttuanti!AB93/365+Fluttuanti!BA93/365)*'%serviti'!AB93</f>
        <v>9.6640216595281245</v>
      </c>
      <c r="AC93" s="8">
        <f>(Residenti!AC93+Fluttuanti!AC93/365+Fluttuanti!BB93/365)*'%serviti'!AC93</f>
        <v>9.7853830650280944</v>
      </c>
    </row>
    <row r="94" spans="1:29" x14ac:dyDescent="0.2">
      <c r="A94" s="2" t="s">
        <v>60</v>
      </c>
      <c r="B94" s="2" t="str">
        <f t="shared" si="4"/>
        <v>34</v>
      </c>
      <c r="C94" s="2">
        <v>34043</v>
      </c>
      <c r="D94" s="3" t="s">
        <v>98</v>
      </c>
      <c r="E94" s="6">
        <f>(Residenti!E94+Fluttuanti!E94/365+Fluttuanti!AD94/365)*'%serviti'!E94</f>
        <v>1.6489606795181417</v>
      </c>
      <c r="F94" s="6">
        <f>(Residenti!F94+Fluttuanti!F94/365+Fluttuanti!AE94/365)*'%serviti'!F94</f>
        <v>1.7053212950957606</v>
      </c>
      <c r="G94" s="6">
        <f>(Residenti!G94+Fluttuanti!G94/365+Fluttuanti!AF94/365)*'%serviti'!G94</f>
        <v>1.7581632223594883</v>
      </c>
      <c r="H94" s="6">
        <f>(Residenti!H94+Fluttuanti!H94/365+Fluttuanti!AG94/365)*'%serviti'!H94</f>
        <v>1.8270773311459634</v>
      </c>
      <c r="I94" s="6">
        <f>(Residenti!I94+Fluttuanti!I94/365+Fluttuanti!AH94/365)*'%serviti'!I94</f>
        <v>1.8901949832631593</v>
      </c>
      <c r="J94" s="6">
        <f>(Residenti!J94+Fluttuanti!J94/365+Fluttuanti!AI94/365)*'%serviti'!J94</f>
        <v>1.988358721206807</v>
      </c>
      <c r="K94" s="6">
        <f>(Residenti!K94+Fluttuanti!K94/365+Fluttuanti!AJ94/365)*'%serviti'!K94</f>
        <v>2.0807587609012099</v>
      </c>
      <c r="L94" s="6">
        <f>(Residenti!L94+Fluttuanti!L94/365+Fluttuanti!AK94/365)*'%serviti'!L94</f>
        <v>2.1806058021681243</v>
      </c>
      <c r="M94" s="6">
        <f>(Residenti!M94+Fluttuanti!M94/365+Fluttuanti!AL94/365)*'%serviti'!M94</f>
        <v>2.2716564897391422</v>
      </c>
      <c r="N94" s="6">
        <f>(Residenti!N94+Fluttuanti!N94/365+Fluttuanti!AM94/365)*'%serviti'!N94</f>
        <v>2.3656548665753219</v>
      </c>
      <c r="O94" s="6">
        <f>(Residenti!O94+Fluttuanti!O94/365+Fluttuanti!AN94/365)*'%serviti'!O94</f>
        <v>2.490616803439218</v>
      </c>
      <c r="P94" s="6">
        <f>(Residenti!P94+Fluttuanti!P94/365+Fluttuanti!AO94/365)*'%serviti'!P94</f>
        <v>2.5970881777439891</v>
      </c>
      <c r="Q94" s="6">
        <f>(Residenti!Q94+Fluttuanti!Q94/365+Fluttuanti!AP94/365)*'%serviti'!Q94</f>
        <v>2.713439954144361</v>
      </c>
      <c r="R94" s="6">
        <f>(Residenti!R94+Fluttuanti!R94/365+Fluttuanti!AQ94/365)*'%serviti'!R94</f>
        <v>2.7746791172293293</v>
      </c>
      <c r="S94" s="6">
        <f>(Residenti!S94+Fluttuanti!S94/365+Fluttuanti!AR94/365)*'%serviti'!S94</f>
        <v>2.8192757175697185</v>
      </c>
      <c r="T94" s="6">
        <f>(Residenti!T94+Fluttuanti!T94/365+Fluttuanti!AS94/365)*'%serviti'!T94</f>
        <v>2.8747292125977104</v>
      </c>
      <c r="U94" s="6">
        <f>(Residenti!U94+Fluttuanti!U94/365+Fluttuanti!AT94/365)*'%serviti'!U94</f>
        <v>2.9207202994165682</v>
      </c>
      <c r="V94" s="6">
        <f>(Residenti!V94+Fluttuanti!V94/365+Fluttuanti!AU94/365)*'%serviti'!V94</f>
        <v>2.969868195733369</v>
      </c>
      <c r="W94" s="6">
        <f>(Residenti!W94+Fluttuanti!W94/365+Fluttuanti!AV94/365)*'%serviti'!W94</f>
        <v>3.0316086987810476</v>
      </c>
      <c r="X94" s="6">
        <f>(Residenti!X94+Fluttuanti!X94/365+Fluttuanti!AW94/365)*'%serviti'!X94</f>
        <v>3.0810342841761673</v>
      </c>
      <c r="Y94" s="6">
        <f>(Residenti!Y94+Fluttuanti!Y94/365+Fluttuanti!AX94/365)*'%serviti'!Y94</f>
        <v>3.1354266767889598</v>
      </c>
      <c r="Z94" s="8">
        <f>(Residenti!Z94+Fluttuanti!Z94/365+Fluttuanti!AY94/365)*'%serviti'!Z94</f>
        <v>3.207548768986682</v>
      </c>
      <c r="AA94" s="8">
        <f>(Residenti!AA94+Fluttuanti!AA94/365+Fluttuanti!AZ94/365)*'%serviti'!AA94</f>
        <v>3.5372407784465261</v>
      </c>
      <c r="AB94" s="8">
        <f>(Residenti!AB94+Fluttuanti!AB94/365+Fluttuanti!BA94/365)*'%serviti'!AB94</f>
        <v>3.6130583816068365</v>
      </c>
      <c r="AC94" s="8">
        <f>(Residenti!AC94+Fluttuanti!AC94/365+Fluttuanti!BB94/365)*'%serviti'!AC94</f>
        <v>3.6893460628653969</v>
      </c>
    </row>
    <row r="95" spans="1:29" x14ac:dyDescent="0.2">
      <c r="A95" s="2" t="s">
        <v>53</v>
      </c>
      <c r="B95" s="2" t="str">
        <f t="shared" si="4"/>
        <v>34</v>
      </c>
      <c r="C95" s="2">
        <v>34044</v>
      </c>
      <c r="D95" s="2" t="s">
        <v>99</v>
      </c>
      <c r="E95" s="6">
        <f>(Residenti!E95+Fluttuanti!E95/365+Fluttuanti!AD95/365)*'%serviti'!E95</f>
        <v>0.68229639496938022</v>
      </c>
      <c r="F95" s="6">
        <f>(Residenti!F95+Fluttuanti!F95/365+Fluttuanti!AE95/365)*'%serviti'!F95</f>
        <v>0.70146680899823421</v>
      </c>
      <c r="G95" s="6">
        <f>(Residenti!G95+Fluttuanti!G95/365+Fluttuanti!AF95/365)*'%serviti'!G95</f>
        <v>0.68548800065212145</v>
      </c>
      <c r="H95" s="6">
        <f>(Residenti!H95+Fluttuanti!H95/365+Fluttuanti!AG95/365)*'%serviti'!H95</f>
        <v>0.66421353206544109</v>
      </c>
      <c r="I95" s="6">
        <f>(Residenti!I95+Fluttuanti!I95/365+Fluttuanti!AH95/365)*'%serviti'!I95</f>
        <v>0.67440617594913699</v>
      </c>
      <c r="J95" s="6">
        <f>(Residenti!J95+Fluttuanti!J95/365+Fluttuanti!AI95/365)*'%serviti'!J95</f>
        <v>0.67922474274708666</v>
      </c>
      <c r="K95" s="6">
        <f>(Residenti!K95+Fluttuanti!K95/365+Fluttuanti!AJ95/365)*'%serviti'!K95</f>
        <v>0.65739852470785953</v>
      </c>
      <c r="L95" s="6">
        <f>(Residenti!L95+Fluttuanti!L95/365+Fluttuanti!AK95/365)*'%serviti'!L95</f>
        <v>0.64140070674932348</v>
      </c>
      <c r="M95" s="6">
        <f>(Residenti!M95+Fluttuanti!M95/365+Fluttuanti!AL95/365)*'%serviti'!M95</f>
        <v>0.64112977735919108</v>
      </c>
      <c r="N95" s="6">
        <f>(Residenti!N95+Fluttuanti!N95/365+Fluttuanti!AM95/365)*'%serviti'!N95</f>
        <v>0.62785142422530338</v>
      </c>
      <c r="O95" s="6">
        <f>(Residenti!O95+Fluttuanti!O95/365+Fluttuanti!AN95/365)*'%serviti'!O95</f>
        <v>0.6146274112207698</v>
      </c>
      <c r="P95" s="6">
        <f>(Residenti!P95+Fluttuanti!P95/365+Fluttuanti!AO95/365)*'%serviti'!P95</f>
        <v>0.6063058891039631</v>
      </c>
      <c r="Q95" s="6">
        <f>(Residenti!Q95+Fluttuanti!Q95/365+Fluttuanti!AP95/365)*'%serviti'!Q95</f>
        <v>0.60155534992745663</v>
      </c>
      <c r="R95" s="6">
        <f>(Residenti!R95+Fluttuanti!R95/365+Fluttuanti!AQ95/365)*'%serviti'!R95</f>
        <v>0.58916803189499423</v>
      </c>
      <c r="S95" s="6">
        <f>(Residenti!S95+Fluttuanti!S95/365+Fluttuanti!AR95/365)*'%serviti'!S95</f>
        <v>0.58344778857260837</v>
      </c>
      <c r="T95" s="6">
        <f>(Residenti!T95+Fluttuanti!T95/365+Fluttuanti!AS95/365)*'%serviti'!T95</f>
        <v>0.57772094739392743</v>
      </c>
      <c r="U95" s="6">
        <f>(Residenti!U95+Fluttuanti!U95/365+Fluttuanti!AT95/365)*'%serviti'!U95</f>
        <v>0.56580184622399932</v>
      </c>
      <c r="V95" s="6">
        <f>(Residenti!V95+Fluttuanti!V95/365+Fluttuanti!AU95/365)*'%serviti'!V95</f>
        <v>0.56265429744557882</v>
      </c>
      <c r="W95" s="6">
        <f>(Residenti!W95+Fluttuanti!W95/365+Fluttuanti!AV95/365)*'%serviti'!W95</f>
        <v>0.54533093256762877</v>
      </c>
      <c r="X95" s="6">
        <f>(Residenti!X95+Fluttuanti!X95/365+Fluttuanti!AW95/365)*'%serviti'!X95</f>
        <v>0.54938911165448845</v>
      </c>
      <c r="Y95" s="6">
        <f>(Residenti!Y95+Fluttuanti!Y95/365+Fluttuanti!AX95/365)*'%serviti'!Y95</f>
        <v>0.56084562200289756</v>
      </c>
      <c r="Z95" s="8">
        <f>(Residenti!Z95+Fluttuanti!Z95/365+Fluttuanti!AY95/365)*'%serviti'!Z95</f>
        <v>0.53181399579745836</v>
      </c>
      <c r="AA95" s="8">
        <f>(Residenti!AA95+Fluttuanti!AA95/365+Fluttuanti!AZ95/365)*'%serviti'!AA95</f>
        <v>0.48854305845145951</v>
      </c>
      <c r="AB95" s="8">
        <f>(Residenti!AB95+Fluttuanti!AB95/365+Fluttuanti!BA95/365)*'%serviti'!AB95</f>
        <v>0.46101301805945333</v>
      </c>
      <c r="AC95" s="8">
        <f>(Residenti!AC95+Fluttuanti!AC95/365+Fluttuanti!BB95/365)*'%serviti'!AC95</f>
        <v>0.43332688068591413</v>
      </c>
    </row>
    <row r="96" spans="1:29" x14ac:dyDescent="0.2">
      <c r="A96" s="2" t="s">
        <v>53</v>
      </c>
      <c r="B96" s="2" t="str">
        <f t="shared" si="4"/>
        <v>34</v>
      </c>
      <c r="C96" s="2">
        <v>34045</v>
      </c>
      <c r="D96" s="2" t="s">
        <v>100</v>
      </c>
      <c r="E96" s="6">
        <f>(Residenti!E96+Fluttuanti!E96/365+Fluttuanti!AD96/365)*'%serviti'!E96</f>
        <v>2.2100049565275608</v>
      </c>
      <c r="F96" s="6">
        <f>(Residenti!F96+Fluttuanti!F96/365+Fluttuanti!AE96/365)*'%serviti'!F96</f>
        <v>2.2516171802585507</v>
      </c>
      <c r="G96" s="6">
        <f>(Residenti!G96+Fluttuanti!G96/365+Fluttuanti!AF96/365)*'%serviti'!G96</f>
        <v>2.2783552533381246</v>
      </c>
      <c r="H96" s="6">
        <f>(Residenti!H96+Fluttuanti!H96/365+Fluttuanti!AG96/365)*'%serviti'!H96</f>
        <v>2.3527185067139937</v>
      </c>
      <c r="I96" s="6">
        <f>(Residenti!I96+Fluttuanti!I96/365+Fluttuanti!AH96/365)*'%serviti'!I96</f>
        <v>2.4342637658718895</v>
      </c>
      <c r="J96" s="6">
        <f>(Residenti!J96+Fluttuanti!J96/365+Fluttuanti!AI96/365)*'%serviti'!J96</f>
        <v>2.5141165943412576</v>
      </c>
      <c r="K96" s="6">
        <f>(Residenti!K96+Fluttuanti!K96/365+Fluttuanti!AJ96/365)*'%serviti'!K96</f>
        <v>2.5620783009887016</v>
      </c>
      <c r="L96" s="6">
        <f>(Residenti!L96+Fluttuanti!L96/365+Fluttuanti!AK96/365)*'%serviti'!L96</f>
        <v>2.6012447964099903</v>
      </c>
      <c r="M96" s="6">
        <f>(Residenti!M96+Fluttuanti!M96/365+Fluttuanti!AL96/365)*'%serviti'!M96</f>
        <v>2.6474491700654696</v>
      </c>
      <c r="N96" s="6">
        <f>(Residenti!N96+Fluttuanti!N96/365+Fluttuanti!AM96/365)*'%serviti'!N96</f>
        <v>2.6949575481422277</v>
      </c>
      <c r="O96" s="6">
        <f>(Residenti!O96+Fluttuanti!O96/365+Fluttuanti!AN96/365)*'%serviti'!O96</f>
        <v>2.6934637195045754</v>
      </c>
      <c r="P96" s="6">
        <f>(Residenti!P96+Fluttuanti!P96/365+Fluttuanti!AO96/365)*'%serviti'!P96</f>
        <v>2.7331593926069471</v>
      </c>
      <c r="Q96" s="6">
        <f>(Residenti!Q96+Fluttuanti!Q96/365+Fluttuanti!AP96/365)*'%serviti'!Q96</f>
        <v>2.7418046962598366</v>
      </c>
      <c r="R96" s="6">
        <f>(Residenti!R96+Fluttuanti!R96/365+Fluttuanti!AQ96/365)*'%serviti'!R96</f>
        <v>2.7328300146460101</v>
      </c>
      <c r="S96" s="6">
        <f>(Residenti!S96+Fluttuanti!S96/365+Fluttuanti!AR96/365)*'%serviti'!S96</f>
        <v>2.7297286614544234</v>
      </c>
      <c r="T96" s="6">
        <f>(Residenti!T96+Fluttuanti!T96/365+Fluttuanti!AS96/365)*'%serviti'!T96</f>
        <v>2.7285850844035826</v>
      </c>
      <c r="U96" s="6">
        <f>(Residenti!U96+Fluttuanti!U96/365+Fluttuanti!AT96/365)*'%serviti'!U96</f>
        <v>2.7167836958687337</v>
      </c>
      <c r="V96" s="6">
        <f>(Residenti!V96+Fluttuanti!V96/365+Fluttuanti!AU96/365)*'%serviti'!V96</f>
        <v>2.7243113193114055</v>
      </c>
      <c r="W96" s="6">
        <f>(Residenti!W96+Fluttuanti!W96/365+Fluttuanti!AV96/365)*'%serviti'!W96</f>
        <v>2.6760315952023119</v>
      </c>
      <c r="X96" s="6">
        <f>(Residenti!X96+Fluttuanti!X96/365+Fluttuanti!AW96/365)*'%serviti'!X96</f>
        <v>2.687692003621545</v>
      </c>
      <c r="Y96" s="6">
        <f>(Residenti!Y96+Fluttuanti!Y96/365+Fluttuanti!AX96/365)*'%serviti'!Y96</f>
        <v>2.664383105607544</v>
      </c>
      <c r="Z96" s="8">
        <f>(Residenti!Z96+Fluttuanti!Z96/365+Fluttuanti!AY96/365)*'%serviti'!Z96</f>
        <v>2.6547481575725453</v>
      </c>
      <c r="AA96" s="8">
        <f>(Residenti!AA96+Fluttuanti!AA96/365+Fluttuanti!AZ96/365)*'%serviti'!AA96</f>
        <v>2.6635281685430567</v>
      </c>
      <c r="AB96" s="8">
        <f>(Residenti!AB96+Fluttuanti!AB96/365+Fluttuanti!BA96/365)*'%serviti'!AB96</f>
        <v>2.6537730722267501</v>
      </c>
      <c r="AC96" s="8">
        <f>(Residenti!AC96+Fluttuanti!AC96/365+Fluttuanti!BB96/365)*'%serviti'!AC96</f>
        <v>2.6440179759104443</v>
      </c>
    </row>
    <row r="97" spans="1:29" x14ac:dyDescent="0.2">
      <c r="A97" s="2" t="s">
        <v>53</v>
      </c>
      <c r="B97" s="2" t="str">
        <f t="shared" si="4"/>
        <v>34</v>
      </c>
      <c r="C97" s="2">
        <v>34046</v>
      </c>
      <c r="D97" s="2" t="s">
        <v>101</v>
      </c>
      <c r="E97" s="6">
        <f>(Residenti!E97+Fluttuanti!E97/365+Fluttuanti!AD97/365)*'%serviti'!E97</f>
        <v>1.6457703969230753</v>
      </c>
      <c r="F97" s="6">
        <f>(Residenti!F97+Fluttuanti!F97/365+Fluttuanti!AE97/365)*'%serviti'!F97</f>
        <v>1.5870705024486815</v>
      </c>
      <c r="G97" s="6">
        <f>(Residenti!G97+Fluttuanti!G97/365+Fluttuanti!AF97/365)*'%serviti'!G97</f>
        <v>1.5741526401307024</v>
      </c>
      <c r="H97" s="6">
        <f>(Residenti!H97+Fluttuanti!H97/365+Fluttuanti!AG97/365)*'%serviti'!H97</f>
        <v>1.5671645114999069</v>
      </c>
      <c r="I97" s="6">
        <f>(Residenti!I97+Fluttuanti!I97/365+Fluttuanti!AH97/365)*'%serviti'!I97</f>
        <v>1.5324041755642068</v>
      </c>
      <c r="J97" s="6">
        <f>(Residenti!J97+Fluttuanti!J97/365+Fluttuanti!AI97/365)*'%serviti'!J97</f>
        <v>1.4907753810460036</v>
      </c>
      <c r="K97" s="6">
        <f>(Residenti!K97+Fluttuanti!K97/365+Fluttuanti!AJ97/365)*'%serviti'!K97</f>
        <v>1.4756407226640738</v>
      </c>
      <c r="L97" s="6">
        <f>(Residenti!L97+Fluttuanti!L97/365+Fluttuanti!AK97/365)*'%serviti'!L97</f>
        <v>1.4480798818886589</v>
      </c>
      <c r="M97" s="6">
        <f>(Residenti!M97+Fluttuanti!M97/365+Fluttuanti!AL97/365)*'%serviti'!M97</f>
        <v>1.4465015875497076</v>
      </c>
      <c r="N97" s="6">
        <f>(Residenti!N97+Fluttuanti!N97/365+Fluttuanti!AM97/365)*'%serviti'!N97</f>
        <v>1.4218064508308919</v>
      </c>
      <c r="O97" s="6">
        <f>(Residenti!O97+Fluttuanti!O97/365+Fluttuanti!AN97/365)*'%serviti'!O97</f>
        <v>1.3974004310707495</v>
      </c>
      <c r="P97" s="6">
        <f>(Residenti!P97+Fluttuanti!P97/365+Fluttuanti!AO97/365)*'%serviti'!P97</f>
        <v>1.3978412643763969</v>
      </c>
      <c r="Q97" s="6">
        <f>(Residenti!Q97+Fluttuanti!Q97/365+Fluttuanti!AP97/365)*'%serviti'!Q97</f>
        <v>1.3855780865747829</v>
      </c>
      <c r="R97" s="6">
        <f>(Residenti!R97+Fluttuanti!R97/365+Fluttuanti!AQ97/365)*'%serviti'!R97</f>
        <v>1.375296601574983</v>
      </c>
      <c r="S97" s="6">
        <f>(Residenti!S97+Fluttuanti!S97/365+Fluttuanti!AR97/365)*'%serviti'!S97</f>
        <v>1.3630334237733697</v>
      </c>
      <c r="T97" s="6">
        <f>(Residenti!T97+Fluttuanti!T97/365+Fluttuanti!AS97/365)*'%serviti'!T97</f>
        <v>1.3547336315753833</v>
      </c>
      <c r="U97" s="6">
        <f>(Residenti!U97+Fluttuanti!U97/365+Fluttuanti!AT97/365)*'%serviti'!U97</f>
        <v>1.3277462047915258</v>
      </c>
      <c r="V97" s="6">
        <f>(Residenti!V97+Fluttuanti!V97/365+Fluttuanti!AU97/365)*'%serviti'!V97</f>
        <v>1.3027234271280534</v>
      </c>
      <c r="W97" s="6">
        <f>(Residenti!W97+Fluttuanti!W97/365+Fluttuanti!AV97/365)*'%serviti'!W97</f>
        <v>1.3096683404702778</v>
      </c>
      <c r="X97" s="6">
        <f>(Residenti!X97+Fluttuanti!X97/365+Fluttuanti!AW97/365)*'%serviti'!X97</f>
        <v>1.2887582540324873</v>
      </c>
      <c r="Y97" s="6">
        <f>(Residenti!Y97+Fluttuanti!Y97/365+Fluttuanti!AX97/365)*'%serviti'!Y97</f>
        <v>1.2836082747822073</v>
      </c>
      <c r="Z97" s="8">
        <f>(Residenti!Z97+Fluttuanti!Z97/365+Fluttuanti!AY97/365)*'%serviti'!Z97</f>
        <v>1.2183285014472656</v>
      </c>
      <c r="AA97" s="8">
        <f>(Residenti!AA97+Fluttuanti!AA97/365+Fluttuanti!AZ97/365)*'%serviti'!AA97</f>
        <v>1.1446680580508897</v>
      </c>
      <c r="AB97" s="8">
        <f>(Residenti!AB97+Fluttuanti!AB97/365+Fluttuanti!BA97/365)*'%serviti'!AB97</f>
        <v>1.0790433630032625</v>
      </c>
      <c r="AC97" s="8">
        <f>(Residenti!AC97+Fluttuanti!AC97/365+Fluttuanti!BB97/365)*'%serviti'!AC97</f>
        <v>1.013418667955635</v>
      </c>
    </row>
    <row r="98" spans="1:29" x14ac:dyDescent="0.2">
      <c r="A98" s="2" t="s">
        <v>60</v>
      </c>
      <c r="B98" s="2" t="str">
        <f t="shared" si="4"/>
        <v>34</v>
      </c>
      <c r="C98" s="2">
        <v>34048</v>
      </c>
      <c r="D98" s="3" t="s">
        <v>102</v>
      </c>
      <c r="E98" s="6">
        <f>(Residenti!E98+Fluttuanti!E98/365+Fluttuanti!AD98/365)*'%serviti'!E98</f>
        <v>1.2854837443232061</v>
      </c>
      <c r="F98" s="6">
        <f>(Residenti!F98+Fluttuanti!F98/365+Fluttuanti!AE98/365)*'%serviti'!F98</f>
        <v>1.3085268714820157</v>
      </c>
      <c r="G98" s="6">
        <f>(Residenti!G98+Fluttuanti!G98/365+Fluttuanti!AF98/365)*'%serviti'!G98</f>
        <v>1.339867640499758</v>
      </c>
      <c r="H98" s="6">
        <f>(Residenti!H98+Fluttuanti!H98/365+Fluttuanti!AG98/365)*'%serviti'!H98</f>
        <v>1.3572029267935839</v>
      </c>
      <c r="I98" s="6">
        <f>(Residenti!I98+Fluttuanti!I98/365+Fluttuanti!AH98/365)*'%serviti'!I98</f>
        <v>1.3803142412580778</v>
      </c>
      <c r="J98" s="6">
        <f>(Residenti!J98+Fluttuanti!J98/365+Fluttuanti!AI98/365)*'%serviti'!J98</f>
        <v>1.4003218267006201</v>
      </c>
      <c r="K98" s="6">
        <f>(Residenti!K98+Fluttuanti!K98/365+Fluttuanti!AJ98/365)*'%serviti'!K98</f>
        <v>1.4408105565983633</v>
      </c>
      <c r="L98" s="6">
        <f>(Residenti!L98+Fluttuanti!L98/365+Fluttuanti!AK98/365)*'%serviti'!L98</f>
        <v>1.4432952360847573</v>
      </c>
      <c r="M98" s="6">
        <f>(Residenti!M98+Fluttuanti!M98/365+Fluttuanti!AL98/365)*'%serviti'!M98</f>
        <v>1.455954131463477</v>
      </c>
      <c r="N98" s="6">
        <f>(Residenti!N98+Fluttuanti!N98/365+Fluttuanti!AM98/365)*'%serviti'!N98</f>
        <v>1.4550674631709568</v>
      </c>
      <c r="O98" s="6">
        <f>(Residenti!O98+Fluttuanti!O98/365+Fluttuanti!AN98/365)*'%serviti'!O98</f>
        <v>1.4788434498561287</v>
      </c>
      <c r="P98" s="6">
        <f>(Residenti!P98+Fluttuanti!P98/365+Fluttuanti!AO98/365)*'%serviti'!P98</f>
        <v>1.4698262917782525</v>
      </c>
      <c r="Q98" s="6">
        <f>(Residenti!Q98+Fluttuanti!Q98/365+Fluttuanti!AP98/365)*'%serviti'!Q98</f>
        <v>1.4848199666624984</v>
      </c>
      <c r="R98" s="6">
        <f>(Residenti!R98+Fluttuanti!R98/365+Fluttuanti!AQ98/365)*'%serviti'!R98</f>
        <v>1.4852707740496986</v>
      </c>
      <c r="S98" s="6">
        <f>(Residenti!S98+Fluttuanti!S98/365+Fluttuanti!AR98/365)*'%serviti'!S98</f>
        <v>1.5204965966802182</v>
      </c>
      <c r="T98" s="6">
        <f>(Residenti!T98+Fluttuanti!T98/365+Fluttuanti!AS98/365)*'%serviti'!T98</f>
        <v>1.5401849345540639</v>
      </c>
      <c r="U98" s="6">
        <f>(Residenti!U98+Fluttuanti!U98/365+Fluttuanti!AT98/365)*'%serviti'!U98</f>
        <v>1.5464759690307313</v>
      </c>
      <c r="V98" s="6">
        <f>(Residenti!V98+Fluttuanti!V98/365+Fluttuanti!AU98/365)*'%serviti'!V98</f>
        <v>1.5445313766158673</v>
      </c>
      <c r="W98" s="6">
        <f>(Residenti!W98+Fluttuanti!W98/365+Fluttuanti!AV98/365)*'%serviti'!W98</f>
        <v>1.5719335798795762</v>
      </c>
      <c r="X98" s="6">
        <f>(Residenti!X98+Fluttuanti!X98/365+Fluttuanti!AW98/365)*'%serviti'!X98</f>
        <v>1.5936917105676116</v>
      </c>
      <c r="Y98" s="6">
        <f>(Residenti!Y98+Fluttuanti!Y98/365+Fluttuanti!AX98/365)*'%serviti'!Y98</f>
        <v>1.6262012861653279</v>
      </c>
      <c r="Z98" s="8">
        <f>(Residenti!Z98+Fluttuanti!Z98/365+Fluttuanti!AY98/365)*'%serviti'!Z98</f>
        <v>1.6141230540687312</v>
      </c>
      <c r="AA98" s="8">
        <f>(Residenti!AA98+Fluttuanti!AA98/365+Fluttuanti!AZ98/365)*'%serviti'!AA98</f>
        <v>1.6713622406505773</v>
      </c>
      <c r="AB98" s="8">
        <f>(Residenti!AB98+Fluttuanti!AB98/365+Fluttuanti!BA98/365)*'%serviti'!AB98</f>
        <v>1.6470930535671149</v>
      </c>
      <c r="AC98" s="8">
        <f>(Residenti!AC98+Fluttuanti!AC98/365+Fluttuanti!BB98/365)*'%serviti'!AC98</f>
        <v>1.6222570600759598</v>
      </c>
    </row>
    <row r="99" spans="1:29" x14ac:dyDescent="0.2">
      <c r="A99" s="2" t="s">
        <v>60</v>
      </c>
      <c r="B99" s="2" t="str">
        <f t="shared" si="4"/>
        <v>34</v>
      </c>
      <c r="C99" s="2">
        <v>34049</v>
      </c>
      <c r="D99" s="3" t="s">
        <v>370</v>
      </c>
      <c r="E99" s="6">
        <f>(Residenti!E99+Fluttuanti!E99/365+Fluttuanti!AD99/365)*'%serviti'!E99</f>
        <v>5.1330958147730241</v>
      </c>
      <c r="F99" s="6">
        <f>(Residenti!F99+Fluttuanti!F99/365+Fluttuanti!AE99/365)*'%serviti'!F99</f>
        <v>5.2457449938051104</v>
      </c>
      <c r="G99" s="6">
        <f>(Residenti!G99+Fluttuanti!G99/365+Fluttuanti!AF99/365)*'%serviti'!G99</f>
        <v>5.3337401237079947</v>
      </c>
      <c r="H99" s="6">
        <f>(Residenti!H99+Fluttuanti!H99/365+Fluttuanti!AG99/365)*'%serviti'!H99</f>
        <v>5.4396807114767007</v>
      </c>
      <c r="I99" s="6">
        <f>(Residenti!I99+Fluttuanti!I99/365+Fluttuanti!AH99/365)*'%serviti'!I99</f>
        <v>5.5137476398199468</v>
      </c>
      <c r="J99" s="6">
        <f>(Residenti!J99+Fluttuanti!J99/365+Fluttuanti!AI99/365)*'%serviti'!J99</f>
        <v>5.6632702076675283</v>
      </c>
      <c r="K99" s="6">
        <f>(Residenti!K99+Fluttuanti!K99/365+Fluttuanti!AJ99/365)*'%serviti'!K99</f>
        <v>5.7846979061828687</v>
      </c>
      <c r="L99" s="6">
        <f>(Residenti!L99+Fluttuanti!L99/365+Fluttuanti!AK99/365)*'%serviti'!L99</f>
        <v>5.9214211154932288</v>
      </c>
      <c r="M99" s="6">
        <f>(Residenti!M99+Fluttuanti!M99/365+Fluttuanti!AL99/365)*'%serviti'!M99</f>
        <v>6.1037530764197161</v>
      </c>
      <c r="N99" s="6">
        <f>(Residenti!N99+Fluttuanti!N99/365+Fluttuanti!AM99/365)*'%serviti'!N99</f>
        <v>6.2869830896638108</v>
      </c>
      <c r="O99" s="6">
        <f>(Residenti!O99+Fluttuanti!O99/365+Fluttuanti!AN99/365)*'%serviti'!O99</f>
        <v>6.4588830093945262</v>
      </c>
      <c r="P99" s="6">
        <f>(Residenti!P99+Fluttuanti!P99/365+Fluttuanti!AO99/365)*'%serviti'!P99</f>
        <v>6.5682002554863095</v>
      </c>
      <c r="Q99" s="6">
        <f>(Residenti!Q99+Fluttuanti!Q99/365+Fluttuanti!AP99/365)*'%serviti'!Q99</f>
        <v>6.6524133784319686</v>
      </c>
      <c r="R99" s="6">
        <f>(Residenti!R99+Fluttuanti!R99/365+Fluttuanti!AQ99/365)*'%serviti'!R99</f>
        <v>6.6909444944760015</v>
      </c>
      <c r="S99" s="6">
        <f>(Residenti!S99+Fluttuanti!S99/365+Fluttuanti!AR99/365)*'%serviti'!S99</f>
        <v>6.7255099070322819</v>
      </c>
      <c r="T99" s="6">
        <f>(Residenti!T99+Fluttuanti!T99/365+Fluttuanti!AS99/365)*'%serviti'!T99</f>
        <v>6.789169979401902</v>
      </c>
      <c r="U99" s="6">
        <f>(Residenti!U99+Fluttuanti!U99/365+Fluttuanti!AT99/365)*'%serviti'!U99</f>
        <v>6.8309312560658926</v>
      </c>
      <c r="V99" s="6">
        <f>(Residenti!V99+Fluttuanti!V99/365+Fluttuanti!AU99/365)*'%serviti'!V99</f>
        <v>6.880662592216372</v>
      </c>
      <c r="W99" s="6">
        <f>(Residenti!W99+Fluttuanti!W99/365+Fluttuanti!AV99/365)*'%serviti'!W99</f>
        <v>6.9511639569147237</v>
      </c>
      <c r="X99" s="6">
        <f>(Residenti!X99+Fluttuanti!X99/365+Fluttuanti!AW99/365)*'%serviti'!X99</f>
        <v>7.0136206252930711</v>
      </c>
      <c r="Y99" s="6">
        <f>(Residenti!Y99+Fluttuanti!Y99/365+Fluttuanti!AX99/365)*'%serviti'!Y99</f>
        <v>7.0698957061868031</v>
      </c>
      <c r="Z99" s="8">
        <f>(Residenti!Z99+Fluttuanti!Z99/365+Fluttuanti!AY99/365)*'%serviti'!Z99</f>
        <v>7.1040865542609577</v>
      </c>
      <c r="AA99" s="8">
        <f>(Residenti!AA99+Fluttuanti!AA99/365+Fluttuanti!AZ99/365)*'%serviti'!AA99</f>
        <v>7.4350268452171342</v>
      </c>
      <c r="AB99" s="8">
        <f>(Residenti!AB99+Fluttuanti!AB99/365+Fluttuanti!BA99/365)*'%serviti'!AB99</f>
        <v>7.5251724532333011</v>
      </c>
      <c r="AC99" s="8">
        <f>(Residenti!AC99+Fluttuanti!AC99/365+Fluttuanti!BB99/365)*'%serviti'!AC99</f>
        <v>7.5575451552572446</v>
      </c>
    </row>
    <row r="100" spans="1:29" x14ac:dyDescent="0.2">
      <c r="A100" s="2" t="s">
        <v>60</v>
      </c>
      <c r="B100" s="2" t="str">
        <f t="shared" si="4"/>
        <v>34</v>
      </c>
      <c r="C100" s="2">
        <v>34050</v>
      </c>
      <c r="D100" s="3" t="s">
        <v>371</v>
      </c>
      <c r="E100" s="6">
        <f>(Residenti!E100+Fluttuanti!E100/365+Fluttuanti!AD100/365)*'%serviti'!E100</f>
        <v>2.4905708300158045</v>
      </c>
      <c r="F100" s="6">
        <f>(Residenti!F100+Fluttuanti!F100/365+Fluttuanti!AE100/365)*'%serviti'!F100</f>
        <v>2.5138582459676204</v>
      </c>
      <c r="G100" s="6">
        <f>(Residenti!G100+Fluttuanti!G100/365+Fluttuanti!AF100/365)*'%serviti'!G100</f>
        <v>2.5476480034885891</v>
      </c>
      <c r="H100" s="6">
        <f>(Residenti!H100+Fluttuanti!H100/365+Fluttuanti!AG100/365)*'%serviti'!H100</f>
        <v>2.5514340581814841</v>
      </c>
      <c r="I100" s="6">
        <f>(Residenti!I100+Fluttuanti!I100/365+Fluttuanti!AH100/365)*'%serviti'!I100</f>
        <v>2.5925990853468628</v>
      </c>
      <c r="J100" s="6">
        <f>(Residenti!J100+Fluttuanti!J100/365+Fluttuanti!AI100/365)*'%serviti'!J100</f>
        <v>2.607483069794216</v>
      </c>
      <c r="K100" s="6">
        <f>(Residenti!K100+Fluttuanti!K100/365+Fluttuanti!AJ100/365)*'%serviti'!K100</f>
        <v>2.6623970685860976</v>
      </c>
      <c r="L100" s="6">
        <f>(Residenti!L100+Fluttuanti!L100/365+Fluttuanti!AK100/365)*'%serviti'!L100</f>
        <v>2.6751293517548493</v>
      </c>
      <c r="M100" s="6">
        <f>(Residenti!M100+Fluttuanti!M100/365+Fluttuanti!AL100/365)*'%serviti'!M100</f>
        <v>2.700077849296326</v>
      </c>
      <c r="N100" s="6">
        <f>(Residenti!N100+Fluttuanti!N100/365+Fluttuanti!AM100/365)*'%serviti'!N100</f>
        <v>2.7204559932746109</v>
      </c>
      <c r="O100" s="6">
        <f>(Residenti!O100+Fluttuanti!O100/365+Fluttuanti!AN100/365)*'%serviti'!O100</f>
        <v>2.7634845636627938</v>
      </c>
      <c r="P100" s="6">
        <f>(Residenti!P100+Fluttuanti!P100/365+Fluttuanti!AO100/365)*'%serviti'!P100</f>
        <v>2.7823220209705437</v>
      </c>
      <c r="Q100" s="6">
        <f>(Residenti!Q100+Fluttuanti!Q100/365+Fluttuanti!AP100/365)*'%serviti'!Q100</f>
        <v>2.8103798263850086</v>
      </c>
      <c r="R100" s="6">
        <f>(Residenti!R100+Fluttuanti!R100/365+Fluttuanti!AQ100/365)*'%serviti'!R100</f>
        <v>2.806290909545726</v>
      </c>
      <c r="S100" s="6">
        <f>(Residenti!S100+Fluttuanti!S100/365+Fluttuanti!AR100/365)*'%serviti'!S100</f>
        <v>2.8206662101505948</v>
      </c>
      <c r="T100" s="6">
        <f>(Residenti!T100+Fluttuanti!T100/365+Fluttuanti!AS100/365)*'%serviti'!T100</f>
        <v>2.8216424746377924</v>
      </c>
      <c r="U100" s="6">
        <f>(Residenti!U100+Fluttuanti!U100/365+Fluttuanti!AT100/365)*'%serviti'!U100</f>
        <v>2.8236427452746287</v>
      </c>
      <c r="V100" s="6">
        <f>(Residenti!V100+Fluttuanti!V100/365+Fluttuanti!AU100/365)*'%serviti'!V100</f>
        <v>2.8117076653603252</v>
      </c>
      <c r="W100" s="6">
        <f>(Residenti!W100+Fluttuanti!W100/365+Fluttuanti!AV100/365)*'%serviti'!W100</f>
        <v>2.8547957541149969</v>
      </c>
      <c r="X100" s="6">
        <f>(Residenti!X100+Fluttuanti!X100/365+Fluttuanti!AW100/365)*'%serviti'!X100</f>
        <v>2.8868889075439905</v>
      </c>
      <c r="Y100" s="6">
        <f>(Residenti!Y100+Fluttuanti!Y100/365+Fluttuanti!AX100/365)*'%serviti'!Y100</f>
        <v>2.93608786919933</v>
      </c>
      <c r="Z100" s="8">
        <f>(Residenti!Z100+Fluttuanti!Z100/365+Fluttuanti!AY100/365)*'%serviti'!Z100</f>
        <v>2.8923035037234608</v>
      </c>
      <c r="AA100" s="8">
        <f>(Residenti!AA100+Fluttuanti!AA100/365+Fluttuanti!AZ100/365)*'%serviti'!AA100</f>
        <v>2.9714755448087034</v>
      </c>
      <c r="AB100" s="8">
        <f>(Residenti!AB100+Fluttuanti!AB100/365+Fluttuanti!BA100/365)*'%serviti'!AB100</f>
        <v>2.8509513356017018</v>
      </c>
      <c r="AC100" s="8">
        <f>(Residenti!AC100+Fluttuanti!AC100/365+Fluttuanti!BB100/365)*'%serviti'!AC100</f>
        <v>2.8227565710433851</v>
      </c>
    </row>
    <row r="101" spans="1:29" x14ac:dyDescent="0.2">
      <c r="A101" s="2" t="s">
        <v>62</v>
      </c>
      <c r="B101" s="2" t="str">
        <f t="shared" si="4"/>
        <v>34</v>
      </c>
      <c r="C101" s="2">
        <v>34051</v>
      </c>
      <c r="D101" s="3" t="s">
        <v>382</v>
      </c>
      <c r="E101" s="6">
        <f>(Residenti!E101+Fluttuanti!E101/365+Fluttuanti!AD101/365)*'%serviti'!E101</f>
        <v>9.3921870875590319</v>
      </c>
      <c r="F101" s="6">
        <f>(Residenti!F101+Fluttuanti!F101/365+Fluttuanti!AE101/365)*'%serviti'!F101</f>
        <v>9.6386041977321408</v>
      </c>
      <c r="G101" s="6">
        <f>(Residenti!G101+Fluttuanti!G101/365+Fluttuanti!AF101/365)*'%serviti'!G101</f>
        <v>9.7593973623764452</v>
      </c>
      <c r="H101" s="6">
        <f>(Residenti!H101+Fluttuanti!H101/365+Fluttuanti!AG101/365)*'%serviti'!H101</f>
        <v>10.008199477330864</v>
      </c>
      <c r="I101" s="6">
        <f>(Residenti!I101+Fluttuanti!I101/365+Fluttuanti!AH101/365)*'%serviti'!I101</f>
        <v>10.238138378997844</v>
      </c>
      <c r="J101" s="6">
        <f>(Residenti!J101+Fluttuanti!J101/365+Fluttuanti!AI101/365)*'%serviti'!J101</f>
        <v>10.455681541903228</v>
      </c>
      <c r="K101" s="6">
        <f>(Residenti!K101+Fluttuanti!K101/365+Fluttuanti!AJ101/365)*'%serviti'!K101</f>
        <v>10.579430223926691</v>
      </c>
      <c r="L101" s="6">
        <f>(Residenti!L101+Fluttuanti!L101/365+Fluttuanti!AK101/365)*'%serviti'!L101</f>
        <v>10.641744074905136</v>
      </c>
      <c r="M101" s="6">
        <f>(Residenti!M101+Fluttuanti!M101/365+Fluttuanti!AL101/365)*'%serviti'!M101</f>
        <v>10.888485650130258</v>
      </c>
      <c r="N101" s="6">
        <f>(Residenti!N101+Fluttuanti!N101/365+Fluttuanti!AM101/365)*'%serviti'!N101</f>
        <v>11.107807307484574</v>
      </c>
      <c r="O101" s="6">
        <f>(Residenti!O101+Fluttuanti!O101/365+Fluttuanti!AN101/365)*'%serviti'!O101</f>
        <v>11.290360889681846</v>
      </c>
      <c r="P101" s="6">
        <f>(Residenti!P101+Fluttuanti!P101/365+Fluttuanti!AO101/365)*'%serviti'!P101</f>
        <v>11.538086769160525</v>
      </c>
      <c r="Q101" s="6">
        <f>(Residenti!Q101+Fluttuanti!Q101/365+Fluttuanti!AP101/365)*'%serviti'!Q101</f>
        <v>11.658304163150332</v>
      </c>
      <c r="R101" s="6">
        <f>(Residenti!R101+Fluttuanti!R101/365+Fluttuanti!AQ101/365)*'%serviti'!R101</f>
        <v>11.584717039421916</v>
      </c>
      <c r="S101" s="6">
        <f>(Residenti!S101+Fluttuanti!S101/365+Fluttuanti!AR101/365)*'%serviti'!S101</f>
        <v>11.611189269115409</v>
      </c>
      <c r="T101" s="6">
        <f>(Residenti!T101+Fluttuanti!T101/365+Fluttuanti!AS101/365)*'%serviti'!T101</f>
        <v>11.653320018441812</v>
      </c>
      <c r="U101" s="6">
        <f>(Residenti!U101+Fluttuanti!U101/365+Fluttuanti!AT101/365)*'%serviti'!U101</f>
        <v>11.638813050137319</v>
      </c>
      <c r="V101" s="6">
        <f>(Residenti!V101+Fluttuanti!V101/365+Fluttuanti!AU101/365)*'%serviti'!V101</f>
        <v>11.642335726123504</v>
      </c>
      <c r="W101" s="6">
        <f>(Residenti!W101+Fluttuanti!W101/365+Fluttuanti!AV101/365)*'%serviti'!W101</f>
        <v>11.760845226870762</v>
      </c>
      <c r="X101" s="6">
        <f>(Residenti!X101+Fluttuanti!X101/365+Fluttuanti!AW101/365)*'%serviti'!X101</f>
        <v>11.79387380552514</v>
      </c>
      <c r="Y101" s="6">
        <f>(Residenti!Y101+Fluttuanti!Y101/365+Fluttuanti!AX101/365)*'%serviti'!Y101</f>
        <v>11.828263984044975</v>
      </c>
      <c r="Z101" s="8">
        <f>(Residenti!Z101+Fluttuanti!Z101/365+Fluttuanti!AY101/365)*'%serviti'!Z101</f>
        <v>11.882814209200991</v>
      </c>
      <c r="AA101" s="8">
        <f>(Residenti!AA101+Fluttuanti!AA101/365+Fluttuanti!AZ101/365)*'%serviti'!AA101</f>
        <v>12.174048972664425</v>
      </c>
      <c r="AB101" s="8">
        <f>(Residenti!AB101+Fluttuanti!AB101/365+Fluttuanti!BA101/365)*'%serviti'!AB101</f>
        <v>12.350545707449042</v>
      </c>
      <c r="AC101" s="8">
        <f>(Residenti!AC101+Fluttuanti!AC101/365+Fluttuanti!BB101/365)*'%serviti'!AC101</f>
        <v>12.444258342899941</v>
      </c>
    </row>
    <row r="102" spans="1:29" x14ac:dyDescent="0.2">
      <c r="A102" s="2" t="s">
        <v>103</v>
      </c>
      <c r="B102" s="2" t="str">
        <f t="shared" si="4"/>
        <v>35</v>
      </c>
      <c r="C102" s="2">
        <v>35001</v>
      </c>
      <c r="D102" s="2" t="s">
        <v>104</v>
      </c>
      <c r="E102" s="6">
        <f>(Residenti!E102+Fluttuanti!E102/365+Fluttuanti!AD102/365)*'%serviti'!E102</f>
        <v>7.2933155532902232</v>
      </c>
      <c r="F102" s="6">
        <f>(Residenti!F102+Fluttuanti!F102/365+Fluttuanti!AE102/365)*'%serviti'!F102</f>
        <v>7.3496237586164028</v>
      </c>
      <c r="G102" s="6">
        <f>(Residenti!G102+Fluttuanti!G102/365+Fluttuanti!AF102/365)*'%serviti'!G102</f>
        <v>7.4255453153376214</v>
      </c>
      <c r="H102" s="6">
        <f>(Residenti!H102+Fluttuanti!H102/365+Fluttuanti!AG102/365)*'%serviti'!H102</f>
        <v>7.4863204680984445</v>
      </c>
      <c r="I102" s="6">
        <f>(Residenti!I102+Fluttuanti!I102/365+Fluttuanti!AH102/365)*'%serviti'!I102</f>
        <v>7.6122333621747229</v>
      </c>
      <c r="J102" s="6">
        <f>(Residenti!J102+Fluttuanti!J102/365+Fluttuanti!AI102/365)*'%serviti'!J102</f>
        <v>7.704255713956484</v>
      </c>
      <c r="K102" s="6">
        <f>(Residenti!K102+Fluttuanti!K102/365+Fluttuanti!AJ102/365)*'%serviti'!K102</f>
        <v>7.7794427318242105</v>
      </c>
      <c r="L102" s="6">
        <f>(Residenti!L102+Fluttuanti!L102/365+Fluttuanti!AK102/365)*'%serviti'!L102</f>
        <v>7.869179464139779</v>
      </c>
      <c r="M102" s="6">
        <f>(Residenti!M102+Fluttuanti!M102/365+Fluttuanti!AL102/365)*'%serviti'!M102</f>
        <v>7.9650968962090394</v>
      </c>
      <c r="N102" s="6">
        <f>(Residenti!N102+Fluttuanti!N102/365+Fluttuanti!AM102/365)*'%serviti'!N102</f>
        <v>8.1517939531547228</v>
      </c>
      <c r="O102" s="6">
        <f>(Residenti!O102+Fluttuanti!O102/365+Fluttuanti!AN102/365)*'%serviti'!O102</f>
        <v>8.2870446761884118</v>
      </c>
      <c r="P102" s="6">
        <f>(Residenti!P102+Fluttuanti!P102/365+Fluttuanti!AO102/365)*'%serviti'!P102</f>
        <v>8.3878926627737496</v>
      </c>
      <c r="Q102" s="6">
        <f>(Residenti!Q102+Fluttuanti!Q102/365+Fluttuanti!AP102/365)*'%serviti'!Q102</f>
        <v>8.4671106717909659</v>
      </c>
      <c r="R102" s="6">
        <f>(Residenti!R102+Fluttuanti!R102/365+Fluttuanti!AQ102/365)*'%serviti'!R102</f>
        <v>8.521609595251471</v>
      </c>
      <c r="S102" s="6">
        <f>(Residenti!S102+Fluttuanti!S102/365+Fluttuanti!AR102/365)*'%serviti'!S102</f>
        <v>8.5378420703804654</v>
      </c>
      <c r="T102" s="6">
        <f>(Residenti!T102+Fluttuanti!T102/365+Fluttuanti!AS102/365)*'%serviti'!T102</f>
        <v>8.5454345859256478</v>
      </c>
      <c r="U102" s="6">
        <f>(Residenti!U102+Fluttuanti!U102/365+Fluttuanti!AT102/365)*'%serviti'!U102</f>
        <v>8.5218503122271532</v>
      </c>
      <c r="V102" s="6">
        <f>(Residenti!V102+Fluttuanti!V102/365+Fluttuanti!AU102/365)*'%serviti'!V102</f>
        <v>8.5029547328822481</v>
      </c>
      <c r="W102" s="6">
        <f>(Residenti!W102+Fluttuanti!W102/365+Fluttuanti!AV102/365)*'%serviti'!W102</f>
        <v>8.5279906391186735</v>
      </c>
      <c r="X102" s="6">
        <f>(Residenti!X102+Fluttuanti!X102/365+Fluttuanti!AW102/365)*'%serviti'!X102</f>
        <v>8.5484515676229762</v>
      </c>
      <c r="Y102" s="6">
        <f>(Residenti!Y102+Fluttuanti!Y102/365+Fluttuanti!AX102/365)*'%serviti'!Y102</f>
        <v>8.5642447099480741</v>
      </c>
      <c r="Z102" s="8">
        <f>(Residenti!Z102+Fluttuanti!Z102/365+Fluttuanti!AY102/365)*'%serviti'!Z102</f>
        <v>8.621850207064119</v>
      </c>
      <c r="AA102" s="8">
        <f>(Residenti!AA102+Fluttuanti!AA102/365+Fluttuanti!AZ102/365)*'%serviti'!AA102</f>
        <v>8.7265332322293325</v>
      </c>
      <c r="AB102" s="8">
        <f>(Residenti!AB102+Fluttuanti!AB102/365+Fluttuanti!BA102/365)*'%serviti'!AB102</f>
        <v>8.8338559526850808</v>
      </c>
      <c r="AC102" s="8">
        <f>(Residenti!AC102+Fluttuanti!AC102/365+Fluttuanti!BB102/365)*'%serviti'!AC102</f>
        <v>8.9418193573421476</v>
      </c>
    </row>
    <row r="103" spans="1:29" x14ac:dyDescent="0.2">
      <c r="A103" s="2" t="s">
        <v>103</v>
      </c>
      <c r="B103" s="2" t="str">
        <f t="shared" si="4"/>
        <v>35</v>
      </c>
      <c r="C103" s="2">
        <v>35002</v>
      </c>
      <c r="D103" s="2" t="s">
        <v>105</v>
      </c>
      <c r="E103" s="6">
        <f>(Residenti!E103+Fluttuanti!E103/365+Fluttuanti!AD103/365)*'%serviti'!E103</f>
        <v>7.7566759405530075</v>
      </c>
      <c r="F103" s="6">
        <f>(Residenti!F103+Fluttuanti!F103/365+Fluttuanti!AE103/365)*'%serviti'!F103</f>
        <v>7.9135202951429591</v>
      </c>
      <c r="G103" s="6">
        <f>(Residenti!G103+Fluttuanti!G103/365+Fluttuanti!AF103/365)*'%serviti'!G103</f>
        <v>8.0061734626363243</v>
      </c>
      <c r="H103" s="6">
        <f>(Residenti!H103+Fluttuanti!H103/365+Fluttuanti!AG103/365)*'%serviti'!H103</f>
        <v>8.194989636275082</v>
      </c>
      <c r="I103" s="6">
        <f>(Residenti!I103+Fluttuanti!I103/365+Fluttuanti!AH103/365)*'%serviti'!I103</f>
        <v>8.4319375804253216</v>
      </c>
      <c r="J103" s="6">
        <f>(Residenti!J103+Fluttuanti!J103/365+Fluttuanti!AI103/365)*'%serviti'!J103</f>
        <v>8.6118746125520769</v>
      </c>
      <c r="K103" s="6">
        <f>(Residenti!K103+Fluttuanti!K103/365+Fluttuanti!AJ103/365)*'%serviti'!K103</f>
        <v>8.7811009385158183</v>
      </c>
      <c r="L103" s="6">
        <f>(Residenti!L103+Fluttuanti!L103/365+Fluttuanti!AK103/365)*'%serviti'!L103</f>
        <v>8.8696648953399269</v>
      </c>
      <c r="M103" s="6">
        <f>(Residenti!M103+Fluttuanti!M103/365+Fluttuanti!AL103/365)*'%serviti'!M103</f>
        <v>9.0806074826905832</v>
      </c>
      <c r="N103" s="6">
        <f>(Residenti!N103+Fluttuanti!N103/365+Fluttuanti!AM103/365)*'%serviti'!N103</f>
        <v>9.2615251429815526</v>
      </c>
      <c r="O103" s="6">
        <f>(Residenti!O103+Fluttuanti!O103/365+Fluttuanti!AN103/365)*'%serviti'!O103</f>
        <v>9.3666357842255952</v>
      </c>
      <c r="P103" s="6">
        <f>(Residenti!P103+Fluttuanti!P103/365+Fluttuanti!AO103/365)*'%serviti'!P103</f>
        <v>9.3821380465423001</v>
      </c>
      <c r="Q103" s="6">
        <f>(Residenti!Q103+Fluttuanti!Q103/365+Fluttuanti!AP103/365)*'%serviti'!Q103</f>
        <v>9.4517574968134852</v>
      </c>
      <c r="R103" s="6">
        <f>(Residenti!R103+Fluttuanti!R103/365+Fluttuanti!AQ103/365)*'%serviti'!R103</f>
        <v>9.5615399710559572</v>
      </c>
      <c r="S103" s="6">
        <f>(Residenti!S103+Fluttuanti!S103/365+Fluttuanti!AR103/365)*'%serviti'!S103</f>
        <v>9.5429966857804214</v>
      </c>
      <c r="T103" s="6">
        <f>(Residenti!T103+Fluttuanti!T103/365+Fluttuanti!AS103/365)*'%serviti'!T103</f>
        <v>9.5636368385256496</v>
      </c>
      <c r="U103" s="6">
        <f>(Residenti!U103+Fluttuanti!U103/365+Fluttuanti!AT103/365)*'%serviti'!U103</f>
        <v>9.6252156326112033</v>
      </c>
      <c r="V103" s="6">
        <f>(Residenti!V103+Fluttuanti!V103/365+Fluttuanti!AU103/365)*'%serviti'!V103</f>
        <v>9.6704805549165656</v>
      </c>
      <c r="W103" s="6">
        <f>(Residenti!W103+Fluttuanti!W103/365+Fluttuanti!AV103/365)*'%serviti'!W103</f>
        <v>9.6458701352829728</v>
      </c>
      <c r="X103" s="6">
        <f>(Residenti!X103+Fluttuanti!X103/365+Fluttuanti!AW103/365)*'%serviti'!X103</f>
        <v>9.6328832409965006</v>
      </c>
      <c r="Y103" s="6">
        <f>(Residenti!Y103+Fluttuanti!Y103/365+Fluttuanti!AX103/365)*'%serviti'!Y103</f>
        <v>9.6695362267178293</v>
      </c>
      <c r="Z103" s="8">
        <f>(Residenti!Z103+Fluttuanti!Z103/365+Fluttuanti!AY103/365)*'%serviti'!Z103</f>
        <v>9.7758432509958748</v>
      </c>
      <c r="AA103" s="8">
        <f>(Residenti!AA103+Fluttuanti!AA103/365+Fluttuanti!AZ103/365)*'%serviti'!AA103</f>
        <v>9.905781392534708</v>
      </c>
      <c r="AB103" s="8">
        <f>(Residenti!AB103+Fluttuanti!AB103/365+Fluttuanti!BA103/365)*'%serviti'!AB103</f>
        <v>10.012119924821196</v>
      </c>
      <c r="AC103" s="8">
        <f>(Residenti!AC103+Fluttuanti!AC103/365+Fluttuanti!BB103/365)*'%serviti'!AC103</f>
        <v>10.118458457107685</v>
      </c>
    </row>
    <row r="104" spans="1:29" x14ac:dyDescent="0.2">
      <c r="A104" s="2" t="s">
        <v>103</v>
      </c>
      <c r="B104" s="2" t="str">
        <f t="shared" si="4"/>
        <v>35</v>
      </c>
      <c r="C104" s="2">
        <v>35003</v>
      </c>
      <c r="D104" s="2" t="s">
        <v>106</v>
      </c>
      <c r="E104" s="6">
        <f>(Residenti!E104+Fluttuanti!E104/365+Fluttuanti!AD104/365)*'%serviti'!E104</f>
        <v>3.2965051328948225</v>
      </c>
      <c r="F104" s="6">
        <f>(Residenti!F104+Fluttuanti!F104/365+Fluttuanti!AE104/365)*'%serviti'!F104</f>
        <v>3.3250280106994232</v>
      </c>
      <c r="G104" s="6">
        <f>(Residenti!G104+Fluttuanti!G104/365+Fluttuanti!AF104/365)*'%serviti'!G104</f>
        <v>3.3149381939330707</v>
      </c>
      <c r="H104" s="6">
        <f>(Residenti!H104+Fluttuanti!H104/365+Fluttuanti!AG104/365)*'%serviti'!H104</f>
        <v>3.3263143903587085</v>
      </c>
      <c r="I104" s="6">
        <f>(Residenti!I104+Fluttuanti!I104/365+Fluttuanti!AH104/365)*'%serviti'!I104</f>
        <v>3.3096879357739439</v>
      </c>
      <c r="J104" s="6">
        <f>(Residenti!J104+Fluttuanti!J104/365+Fluttuanti!AI104/365)*'%serviti'!J104</f>
        <v>3.3773536768714338</v>
      </c>
      <c r="K104" s="6">
        <f>(Residenti!K104+Fluttuanti!K104/365+Fluttuanti!AJ104/365)*'%serviti'!K104</f>
        <v>3.3719042094073486</v>
      </c>
      <c r="L104" s="6">
        <f>(Residenti!L104+Fluttuanti!L104/365+Fluttuanti!AK104/365)*'%serviti'!L104</f>
        <v>3.3667492687540741</v>
      </c>
      <c r="M104" s="6">
        <f>(Residenti!M104+Fluttuanti!M104/365+Fluttuanti!AL104/365)*'%serviti'!M104</f>
        <v>3.4256042744161785</v>
      </c>
      <c r="N104" s="6">
        <f>(Residenti!N104+Fluttuanti!N104/365+Fluttuanti!AM104/365)*'%serviti'!N104</f>
        <v>3.478682180084681</v>
      </c>
      <c r="O104" s="6">
        <f>(Residenti!O104+Fluttuanti!O104/365+Fluttuanti!AN104/365)*'%serviti'!O104</f>
        <v>3.4656093889764299</v>
      </c>
      <c r="P104" s="6">
        <f>(Residenti!P104+Fluttuanti!P104/365+Fluttuanti!AO104/365)*'%serviti'!P104</f>
        <v>3.4640032807729888</v>
      </c>
      <c r="Q104" s="6">
        <f>(Residenti!Q104+Fluttuanti!Q104/365+Fluttuanti!AP104/365)*'%serviti'!Q104</f>
        <v>3.4532353389300283</v>
      </c>
      <c r="R104" s="6">
        <f>(Residenti!R104+Fluttuanti!R104/365+Fluttuanti!AQ104/365)*'%serviti'!R104</f>
        <v>3.3939025664674176</v>
      </c>
      <c r="S104" s="6">
        <f>(Residenti!S104+Fluttuanti!S104/365+Fluttuanti!AR104/365)*'%serviti'!S104</f>
        <v>3.4277349792751588</v>
      </c>
      <c r="T104" s="6">
        <f>(Residenti!T104+Fluttuanti!T104/365+Fluttuanti!AS104/365)*'%serviti'!T104</f>
        <v>3.4120114424710097</v>
      </c>
      <c r="U104" s="6">
        <f>(Residenti!U104+Fluttuanti!U104/365+Fluttuanti!AT104/365)*'%serviti'!U104</f>
        <v>3.3416351605798216</v>
      </c>
      <c r="V104" s="6">
        <f>(Residenti!V104+Fluttuanti!V104/365+Fluttuanti!AU104/365)*'%serviti'!V104</f>
        <v>3.3096859825723826</v>
      </c>
      <c r="W104" s="6">
        <f>(Residenti!W104+Fluttuanti!W104/365+Fluttuanti!AV104/365)*'%serviti'!W104</f>
        <v>3.2922234342186134</v>
      </c>
      <c r="X104" s="6">
        <f>(Residenti!X104+Fluttuanti!X104/365+Fluttuanti!AW104/365)*'%serviti'!X104</f>
        <v>3.2753419802876893</v>
      </c>
      <c r="Y104" s="6">
        <f>(Residenti!Y104+Fluttuanti!Y104/365+Fluttuanti!AX104/365)*'%serviti'!Y104</f>
        <v>3.2545389706671681</v>
      </c>
      <c r="Z104" s="8">
        <f>(Residenti!Z104+Fluttuanti!Z104/365+Fluttuanti!AY104/365)*'%serviti'!Z104</f>
        <v>3.1682316853696428</v>
      </c>
      <c r="AA104" s="8">
        <f>(Residenti!AA104+Fluttuanti!AA104/365+Fluttuanti!AZ104/365)*'%serviti'!AA104</f>
        <v>3.0802570519087555</v>
      </c>
      <c r="AB104" s="8">
        <f>(Residenti!AB104+Fluttuanti!AB104/365+Fluttuanti!BA104/365)*'%serviti'!AB104</f>
        <v>2.9934886205410076</v>
      </c>
      <c r="AC104" s="8">
        <f>(Residenti!AC104+Fluttuanti!AC104/365+Fluttuanti!BB104/365)*'%serviti'!AC104</f>
        <v>2.9067201891732606</v>
      </c>
    </row>
    <row r="105" spans="1:29" x14ac:dyDescent="0.2">
      <c r="A105" s="2" t="s">
        <v>103</v>
      </c>
      <c r="B105" s="2" t="str">
        <f t="shared" si="4"/>
        <v>35</v>
      </c>
      <c r="C105" s="2">
        <v>35004</v>
      </c>
      <c r="D105" s="2" t="s">
        <v>107</v>
      </c>
      <c r="E105" s="6">
        <f>(Residenti!E105+Fluttuanti!E105/365+Fluttuanti!AD105/365)*'%serviti'!E105</f>
        <v>6.7168732252515309</v>
      </c>
      <c r="F105" s="6">
        <f>(Residenti!F105+Fluttuanti!F105/365+Fluttuanti!AE105/365)*'%serviti'!F105</f>
        <v>6.8181877197488845</v>
      </c>
      <c r="G105" s="6">
        <f>(Residenti!G105+Fluttuanti!G105/365+Fluttuanti!AF105/365)*'%serviti'!G105</f>
        <v>6.9409536527166864</v>
      </c>
      <c r="H105" s="6">
        <f>(Residenti!H105+Fluttuanti!H105/365+Fluttuanti!AG105/365)*'%serviti'!H105</f>
        <v>7.1184001044122969</v>
      </c>
      <c r="I105" s="6">
        <f>(Residenti!I105+Fluttuanti!I105/365+Fluttuanti!AH105/365)*'%serviti'!I105</f>
        <v>7.3359699735902888</v>
      </c>
      <c r="J105" s="6">
        <f>(Residenti!J105+Fluttuanti!J105/365+Fluttuanti!AI105/365)*'%serviti'!J105</f>
        <v>7.6459270445395964</v>
      </c>
      <c r="K105" s="6">
        <f>(Residenti!K105+Fluttuanti!K105/365+Fluttuanti!AJ105/365)*'%serviti'!K105</f>
        <v>8.0482867079873728</v>
      </c>
      <c r="L105" s="6">
        <f>(Residenti!L105+Fluttuanti!L105/365+Fluttuanti!AK105/365)*'%serviti'!L105</f>
        <v>8.2822656114205486</v>
      </c>
      <c r="M105" s="6">
        <f>(Residenti!M105+Fluttuanti!M105/365+Fluttuanti!AL105/365)*'%serviti'!M105</f>
        <v>8.5593608016347495</v>
      </c>
      <c r="N105" s="6">
        <f>(Residenti!N105+Fluttuanti!N105/365+Fluttuanti!AM105/365)*'%serviti'!N105</f>
        <v>8.8746564915067516</v>
      </c>
      <c r="O105" s="6">
        <f>(Residenti!O105+Fluttuanti!O105/365+Fluttuanti!AN105/365)*'%serviti'!O105</f>
        <v>9.0951631179529695</v>
      </c>
      <c r="P105" s="6">
        <f>(Residenti!P105+Fluttuanti!P105/365+Fluttuanti!AO105/365)*'%serviti'!P105</f>
        <v>9.2361523023243581</v>
      </c>
      <c r="Q105" s="6">
        <f>(Residenti!Q105+Fluttuanti!Q105/365+Fluttuanti!AP105/365)*'%serviti'!Q105</f>
        <v>9.4110497455393531</v>
      </c>
      <c r="R105" s="6">
        <f>(Residenti!R105+Fluttuanti!R105/365+Fluttuanti!AQ105/365)*'%serviti'!R105</f>
        <v>9.4842324460251728</v>
      </c>
      <c r="S105" s="6">
        <f>(Residenti!S105+Fluttuanti!S105/365+Fluttuanti!AR105/365)*'%serviti'!S105</f>
        <v>9.5186205065929368</v>
      </c>
      <c r="T105" s="6">
        <f>(Residenti!T105+Fluttuanti!T105/365+Fluttuanti!AS105/365)*'%serviti'!T105</f>
        <v>9.5810246000585693</v>
      </c>
      <c r="U105" s="6">
        <f>(Residenti!U105+Fluttuanti!U105/365+Fluttuanti!AT105/365)*'%serviti'!U105</f>
        <v>9.6398801379019066</v>
      </c>
      <c r="V105" s="6">
        <f>(Residenti!V105+Fluttuanti!V105/365+Fluttuanti!AU105/365)*'%serviti'!V105</f>
        <v>9.6566074185600463</v>
      </c>
      <c r="W105" s="6">
        <f>(Residenti!W105+Fluttuanti!W105/365+Fluttuanti!AV105/365)*'%serviti'!W105</f>
        <v>9.6822446764741414</v>
      </c>
      <c r="X105" s="6">
        <f>(Residenti!X105+Fluttuanti!X105/365+Fluttuanti!AW105/365)*'%serviti'!X105</f>
        <v>9.6924846055053067</v>
      </c>
      <c r="Y105" s="6">
        <f>(Residenti!Y105+Fluttuanti!Y105/365+Fluttuanti!AX105/365)*'%serviti'!Y105</f>
        <v>9.6827128997381511</v>
      </c>
      <c r="Z105" s="8">
        <f>(Residenti!Z105+Fluttuanti!Z105/365+Fluttuanti!AY105/365)*'%serviti'!Z105</f>
        <v>9.8354392481340298</v>
      </c>
      <c r="AA105" s="8">
        <f>(Residenti!AA105+Fluttuanti!AA105/365+Fluttuanti!AZ105/365)*'%serviti'!AA105</f>
        <v>10.196520501765956</v>
      </c>
      <c r="AB105" s="8">
        <f>(Residenti!AB105+Fluttuanti!AB105/365+Fluttuanti!BA105/365)*'%serviti'!AB105</f>
        <v>10.417413475647727</v>
      </c>
      <c r="AC105" s="8">
        <f>(Residenti!AC105+Fluttuanti!AC105/365+Fluttuanti!BB105/365)*'%serviti'!AC105</f>
        <v>10.640644952777723</v>
      </c>
    </row>
    <row r="106" spans="1:29" x14ac:dyDescent="0.2">
      <c r="A106" s="2" t="s">
        <v>103</v>
      </c>
      <c r="B106" s="2" t="str">
        <f t="shared" si="4"/>
        <v>35</v>
      </c>
      <c r="C106" s="2">
        <v>35005</v>
      </c>
      <c r="D106" s="2" t="s">
        <v>108</v>
      </c>
      <c r="E106" s="6">
        <f>(Residenti!E106+Fluttuanti!E106/365+Fluttuanti!AD106/365)*'%serviti'!E106</f>
        <v>3.8346026683632881</v>
      </c>
      <c r="F106" s="6">
        <f>(Residenti!F106+Fluttuanti!F106/365+Fluttuanti!AE106/365)*'%serviti'!F106</f>
        <v>3.8960841623146263</v>
      </c>
      <c r="G106" s="6">
        <f>(Residenti!G106+Fluttuanti!G106/365+Fluttuanti!AF106/365)*'%serviti'!G106</f>
        <v>3.9833390819095778</v>
      </c>
      <c r="H106" s="6">
        <f>(Residenti!H106+Fluttuanti!H106/365+Fluttuanti!AG106/365)*'%serviti'!H106</f>
        <v>4.0416310290609072</v>
      </c>
      <c r="I106" s="6">
        <f>(Residenti!I106+Fluttuanti!I106/365+Fluttuanti!AH106/365)*'%serviti'!I106</f>
        <v>4.1533312835016174</v>
      </c>
      <c r="J106" s="6">
        <f>(Residenti!J106+Fluttuanti!J106/365+Fluttuanti!AI106/365)*'%serviti'!J106</f>
        <v>4.2502608891158555</v>
      </c>
      <c r="K106" s="6">
        <f>(Residenti!K106+Fluttuanti!K106/365+Fluttuanti!AJ106/365)*'%serviti'!K106</f>
        <v>4.3169986663188711</v>
      </c>
      <c r="L106" s="6">
        <f>(Residenti!L106+Fluttuanti!L106/365+Fluttuanti!AK106/365)*'%serviti'!L106</f>
        <v>4.3134546346151721</v>
      </c>
      <c r="M106" s="6">
        <f>(Residenti!M106+Fluttuanti!M106/365+Fluttuanti!AL106/365)*'%serviti'!M106</f>
        <v>4.3904072136800414</v>
      </c>
      <c r="N106" s="6">
        <f>(Residenti!N106+Fluttuanti!N106/365+Fluttuanti!AM106/365)*'%serviti'!N106</f>
        <v>4.5108056722948104</v>
      </c>
      <c r="O106" s="6">
        <f>(Residenti!O106+Fluttuanti!O106/365+Fluttuanti!AN106/365)*'%serviti'!O106</f>
        <v>4.577412904580469</v>
      </c>
      <c r="P106" s="6">
        <f>(Residenti!P106+Fluttuanti!P106/365+Fluttuanti!AO106/365)*'%serviti'!P106</f>
        <v>4.6643194211426815</v>
      </c>
      <c r="Q106" s="6">
        <f>(Residenti!Q106+Fluttuanti!Q106/365+Fluttuanti!AP106/365)*'%serviti'!Q106</f>
        <v>4.7318583244717214</v>
      </c>
      <c r="R106" s="6">
        <f>(Residenti!R106+Fluttuanti!R106/365+Fluttuanti!AQ106/365)*'%serviti'!R106</f>
        <v>4.7350236072106275</v>
      </c>
      <c r="S106" s="6">
        <f>(Residenti!S106+Fluttuanti!S106/365+Fluttuanti!AR106/365)*'%serviti'!S106</f>
        <v>4.6757448173728635</v>
      </c>
      <c r="T106" s="6">
        <f>(Residenti!T106+Fluttuanti!T106/365+Fluttuanti!AS106/365)*'%serviti'!T106</f>
        <v>4.6822498489766344</v>
      </c>
      <c r="U106" s="6">
        <f>(Residenti!U106+Fluttuanti!U106/365+Fluttuanti!AT106/365)*'%serviti'!U106</f>
        <v>4.6654179148819681</v>
      </c>
      <c r="V106" s="6">
        <f>(Residenti!V106+Fluttuanti!V106/365+Fluttuanti!AU106/365)*'%serviti'!V106</f>
        <v>4.677156311069611</v>
      </c>
      <c r="W106" s="6">
        <f>(Residenti!W106+Fluttuanti!W106/365+Fluttuanti!AV106/365)*'%serviti'!W106</f>
        <v>4.750684268372467</v>
      </c>
      <c r="X106" s="6">
        <f>(Residenti!X106+Fluttuanti!X106/365+Fluttuanti!AW106/365)*'%serviti'!X106</f>
        <v>4.7680853595147417</v>
      </c>
      <c r="Y106" s="6">
        <f>(Residenti!Y106+Fluttuanti!Y106/365+Fluttuanti!AX106/365)*'%serviti'!Y106</f>
        <v>4.7649430968705326</v>
      </c>
      <c r="Z106" s="8">
        <f>(Residenti!Z106+Fluttuanti!Z106/365+Fluttuanti!AY106/365)*'%serviti'!Z106</f>
        <v>4.8212274353220321</v>
      </c>
      <c r="AA106" s="8">
        <f>(Residenti!AA106+Fluttuanti!AA106/365+Fluttuanti!AZ106/365)*'%serviti'!AA106</f>
        <v>4.9422272854454912</v>
      </c>
      <c r="AB106" s="8">
        <f>(Residenti!AB106+Fluttuanti!AB106/365+Fluttuanti!BA106/365)*'%serviti'!AB106</f>
        <v>5.039688601629857</v>
      </c>
      <c r="AC106" s="8">
        <f>(Residenti!AC106+Fluttuanti!AC106/365+Fluttuanti!BB106/365)*'%serviti'!AC106</f>
        <v>5.1381008464686992</v>
      </c>
    </row>
    <row r="107" spans="1:29" x14ac:dyDescent="0.2">
      <c r="A107" s="2" t="s">
        <v>103</v>
      </c>
      <c r="B107" s="2" t="str">
        <f t="shared" si="4"/>
        <v>35</v>
      </c>
      <c r="C107" s="2">
        <v>35006</v>
      </c>
      <c r="D107" s="2" t="s">
        <v>109</v>
      </c>
      <c r="E107" s="6">
        <f>(Residenti!E107+Fluttuanti!E107/365+Fluttuanti!AD107/365)*'%serviti'!E107</f>
        <v>4.1289168159813343</v>
      </c>
      <c r="F107" s="6">
        <f>(Residenti!F107+Fluttuanti!F107/365+Fluttuanti!AE107/365)*'%serviti'!F107</f>
        <v>4.1306141101476364</v>
      </c>
      <c r="G107" s="6">
        <f>(Residenti!G107+Fluttuanti!G107/365+Fluttuanti!AF107/365)*'%serviti'!G107</f>
        <v>4.1615415837834799</v>
      </c>
      <c r="H107" s="6">
        <f>(Residenti!H107+Fluttuanti!H107/365+Fluttuanti!AG107/365)*'%serviti'!H107</f>
        <v>4.2645612890100999</v>
      </c>
      <c r="I107" s="6">
        <f>(Residenti!I107+Fluttuanti!I107/365+Fluttuanti!AH107/365)*'%serviti'!I107</f>
        <v>4.3228032389467215</v>
      </c>
      <c r="J107" s="6">
        <f>(Residenti!J107+Fluttuanti!J107/365+Fluttuanti!AI107/365)*'%serviti'!J107</f>
        <v>4.343649325911513</v>
      </c>
      <c r="K107" s="6">
        <f>(Residenti!K107+Fluttuanti!K107/365+Fluttuanti!AJ107/365)*'%serviti'!K107</f>
        <v>4.5117818593153993</v>
      </c>
      <c r="L107" s="6">
        <f>(Residenti!L107+Fluttuanti!L107/365+Fluttuanti!AK107/365)*'%serviti'!L107</f>
        <v>4.5229252346366282</v>
      </c>
      <c r="M107" s="6">
        <f>(Residenti!M107+Fluttuanti!M107/365+Fluttuanti!AL107/365)*'%serviti'!M107</f>
        <v>4.7210491756917277</v>
      </c>
      <c r="N107" s="6">
        <f>(Residenti!N107+Fluttuanti!N107/365+Fluttuanti!AM107/365)*'%serviti'!N107</f>
        <v>4.8314383378969588</v>
      </c>
      <c r="O107" s="6">
        <f>(Residenti!O107+Fluttuanti!O107/365+Fluttuanti!AN107/365)*'%serviti'!O107</f>
        <v>4.8468784279524844</v>
      </c>
      <c r="P107" s="6">
        <f>(Residenti!P107+Fluttuanti!P107/365+Fluttuanti!AO107/365)*'%serviti'!P107</f>
        <v>4.9626962982483356</v>
      </c>
      <c r="Q107" s="6">
        <f>(Residenti!Q107+Fluttuanti!Q107/365+Fluttuanti!AP107/365)*'%serviti'!Q107</f>
        <v>5.0052151566339287</v>
      </c>
      <c r="R107" s="6">
        <f>(Residenti!R107+Fluttuanti!R107/365+Fluttuanti!AQ107/365)*'%serviti'!R107</f>
        <v>5.0731297248086387</v>
      </c>
      <c r="S107" s="6">
        <f>(Residenti!S107+Fluttuanti!S107/365+Fluttuanti!AR107/365)*'%serviti'!S107</f>
        <v>5.0816460531982575</v>
      </c>
      <c r="T107" s="6">
        <f>(Residenti!T107+Fluttuanti!T107/365+Fluttuanti!AS107/365)*'%serviti'!T107</f>
        <v>5.1258872826417541</v>
      </c>
      <c r="U107" s="6">
        <f>(Residenti!U107+Fluttuanti!U107/365+Fluttuanti!AT107/365)*'%serviti'!U107</f>
        <v>5.1378985779699509</v>
      </c>
      <c r="V107" s="6">
        <f>(Residenti!V107+Fluttuanti!V107/365+Fluttuanti!AU107/365)*'%serviti'!V107</f>
        <v>5.2088388402435308</v>
      </c>
      <c r="W107" s="6">
        <f>(Residenti!W107+Fluttuanti!W107/365+Fluttuanti!AV107/365)*'%serviti'!W107</f>
        <v>5.1793717498331242</v>
      </c>
      <c r="X107" s="6">
        <f>(Residenti!X107+Fluttuanti!X107/365+Fluttuanti!AW107/365)*'%serviti'!X107</f>
        <v>5.1917680757740525</v>
      </c>
      <c r="Y107" s="6">
        <f>(Residenti!Y107+Fluttuanti!Y107/365+Fluttuanti!AX107/365)*'%serviti'!Y107</f>
        <v>5.2846668916661343</v>
      </c>
      <c r="Z107" s="8">
        <f>(Residenti!Z107+Fluttuanti!Z107/365+Fluttuanti!AY107/365)*'%serviti'!Z107</f>
        <v>5.3512457861775786</v>
      </c>
      <c r="AA107" s="8">
        <f>(Residenti!AA107+Fluttuanti!AA107/365+Fluttuanti!AZ107/365)*'%serviti'!AA107</f>
        <v>5.5037325348834178</v>
      </c>
      <c r="AB107" s="8">
        <f>(Residenti!AB107+Fluttuanti!AB107/365+Fluttuanti!BA107/365)*'%serviti'!AB107</f>
        <v>5.6438366777785394</v>
      </c>
      <c r="AC107" s="8">
        <f>(Residenti!AC107+Fluttuanti!AC107/365+Fluttuanti!BB107/365)*'%serviti'!AC107</f>
        <v>5.7854190348913139</v>
      </c>
    </row>
    <row r="108" spans="1:29" x14ac:dyDescent="0.2">
      <c r="A108" s="2"/>
      <c r="B108" s="2"/>
      <c r="C108" s="2">
        <v>35007</v>
      </c>
      <c r="D108" s="3" t="s">
        <v>110</v>
      </c>
      <c r="E108" s="6">
        <f>(Residenti!E108+Fluttuanti!E108/365+Fluttuanti!AD108/365)*'%serviti'!E108</f>
        <v>0.94969768899077189</v>
      </c>
      <c r="F108" s="6">
        <f>(Residenti!F108+Fluttuanti!F108/365+Fluttuanti!AE108/365)*'%serviti'!F108</f>
        <v>0.98552609871831987</v>
      </c>
      <c r="G108" s="6">
        <f>(Residenti!G108+Fluttuanti!G108/365+Fluttuanti!AF108/365)*'%serviti'!G108</f>
        <v>0.97803653625347875</v>
      </c>
      <c r="H108" s="6">
        <f>(Residenti!H108+Fluttuanti!H108/365+Fluttuanti!AG108/365)*'%serviti'!H108</f>
        <v>0.98761416280829639</v>
      </c>
      <c r="I108" s="6">
        <f>(Residenti!I108+Fluttuanti!I108/365+Fluttuanti!AH108/365)*'%serviti'!I108</f>
        <v>1.0151930215311769</v>
      </c>
      <c r="J108" s="6">
        <f>(Residenti!J108+Fluttuanti!J108/365+Fluttuanti!AI108/365)*'%serviti'!J108</f>
        <v>1.0018131263579295</v>
      </c>
      <c r="K108" s="6">
        <f>(Residenti!K108+Fluttuanti!K108/365+Fluttuanti!AJ108/365)*'%serviti'!K108</f>
        <v>1.0066363380976999</v>
      </c>
      <c r="L108" s="6">
        <f>(Residenti!L108+Fluttuanti!L108/365+Fluttuanti!AK108/365)*'%serviti'!L108</f>
        <v>1.003170440588844</v>
      </c>
      <c r="M108" s="6">
        <f>(Residenti!M108+Fluttuanti!M108/365+Fluttuanti!AL108/365)*'%serviti'!M108</f>
        <v>1.0520730663553441</v>
      </c>
      <c r="N108" s="6">
        <f>(Residenti!N108+Fluttuanti!N108/365+Fluttuanti!AM108/365)*'%serviti'!N108</f>
        <v>1.0085825196983573</v>
      </c>
      <c r="O108" s="6">
        <f>(Residenti!O108+Fluttuanti!O108/365+Fluttuanti!AN108/365)*'%serviti'!O108</f>
        <v>1.0070490147908726</v>
      </c>
      <c r="P108" s="6">
        <f>(Residenti!P108+Fluttuanti!P108/365+Fluttuanti!AO108/365)*'%serviti'!P108</f>
        <v>1.0061751203860259</v>
      </c>
      <c r="Q108" s="6">
        <f>(Residenti!Q108+Fluttuanti!Q108/365+Fluttuanti!AP108/365)*'%serviti'!Q108</f>
        <v>1.0108380727582531</v>
      </c>
      <c r="R108" s="6">
        <f>(Residenti!R108+Fluttuanti!R108/365+Fluttuanti!AQ108/365)*'%serviti'!R108</f>
        <v>1.007196532902952</v>
      </c>
      <c r="S108" s="6">
        <f>(Residenti!S108+Fluttuanti!S108/365+Fluttuanti!AR108/365)*'%serviti'!S108</f>
        <v>0.9887781920636789</v>
      </c>
      <c r="T108" s="6">
        <f>(Residenti!T108+Fluttuanti!T108/365+Fluttuanti!AS108/365)*'%serviti'!T108</f>
        <v>0.99315805024043635</v>
      </c>
      <c r="U108" s="6">
        <f>(Residenti!U108+Fluttuanti!U108/365+Fluttuanti!AT108/365)*'%serviti'!U108</f>
        <v>0.99635591443879434</v>
      </c>
      <c r="V108" s="6">
        <f>(Residenti!V108+Fluttuanti!V108/365+Fluttuanti!AU108/365)*'%serviti'!V108</f>
        <v>0.99217426238678186</v>
      </c>
      <c r="W108" s="6">
        <f>(Residenti!W108+Fluttuanti!W108/365+Fluttuanti!AV108/365)*'%serviti'!W108</f>
        <v>0.98968719631122604</v>
      </c>
      <c r="X108" s="6">
        <f>(Residenti!X108+Fluttuanti!X108/365+Fluttuanti!AW108/365)*'%serviti'!X108</f>
        <v>0.96827000056488322</v>
      </c>
      <c r="Y108" s="6">
        <f>(Residenti!Y108+Fluttuanti!Y108/365+Fluttuanti!AX108/365)*'%serviti'!Y108</f>
        <v>0.97505433825365562</v>
      </c>
      <c r="Z108" s="8">
        <f>(Residenti!Z108+Fluttuanti!Z108/365+Fluttuanti!AY108/365)*'%serviti'!Z108</f>
        <v>0.95577328239983994</v>
      </c>
      <c r="AA108" s="8">
        <f>(Residenti!AA108+Fluttuanti!AA108/365+Fluttuanti!AZ108/365)*'%serviti'!AA108</f>
        <v>0.96099262025758825</v>
      </c>
      <c r="AB108" s="8">
        <f>(Residenti!AB108+Fluttuanti!AB108/365+Fluttuanti!BA108/365)*'%serviti'!AB108</f>
        <v>0.96080236180057788</v>
      </c>
      <c r="AC108" s="8">
        <f>(Residenti!AC108+Fluttuanti!AC108/365+Fluttuanti!BB108/365)*'%serviti'!AC108</f>
        <v>0.95919011646560448</v>
      </c>
    </row>
    <row r="109" spans="1:29" x14ac:dyDescent="0.2">
      <c r="A109" s="2" t="s">
        <v>103</v>
      </c>
      <c r="B109" s="2" t="str">
        <f t="shared" ref="B109:B119" si="5">LEFT(C109,2)</f>
        <v>35</v>
      </c>
      <c r="C109" s="2">
        <v>35008</v>
      </c>
      <c r="D109" s="2" t="s">
        <v>111</v>
      </c>
      <c r="E109" s="6">
        <f>(Residenti!E109+Fluttuanti!E109/365+Fluttuanti!AD109/365)*'%serviti'!E109</f>
        <v>7.0199712714082816</v>
      </c>
      <c r="F109" s="6">
        <f>(Residenti!F109+Fluttuanti!F109/365+Fluttuanti!AE109/365)*'%serviti'!F109</f>
        <v>7.2199466998067647</v>
      </c>
      <c r="G109" s="6">
        <f>(Residenti!G109+Fluttuanti!G109/365+Fluttuanti!AF109/365)*'%serviti'!G109</f>
        <v>7.4761664187683605</v>
      </c>
      <c r="H109" s="6">
        <f>(Residenti!H109+Fluttuanti!H109/365+Fluttuanti!AG109/365)*'%serviti'!H109</f>
        <v>7.8616798056157435</v>
      </c>
      <c r="I109" s="6">
        <f>(Residenti!I109+Fluttuanti!I109/365+Fluttuanti!AH109/365)*'%serviti'!I109</f>
        <v>8.3259480008551208</v>
      </c>
      <c r="J109" s="6">
        <f>(Residenti!J109+Fluttuanti!J109/365+Fluttuanti!AI109/365)*'%serviti'!J109</f>
        <v>8.8056609241505335</v>
      </c>
      <c r="K109" s="6">
        <f>(Residenti!K109+Fluttuanti!K109/365+Fluttuanti!AJ109/365)*'%serviti'!K109</f>
        <v>9.1195701387384123</v>
      </c>
      <c r="L109" s="6">
        <f>(Residenti!L109+Fluttuanti!L109/365+Fluttuanti!AK109/365)*'%serviti'!L109</f>
        <v>9.4592879257986571</v>
      </c>
      <c r="M109" s="6">
        <f>(Residenti!M109+Fluttuanti!M109/365+Fluttuanti!AL109/365)*'%serviti'!M109</f>
        <v>9.936275264462278</v>
      </c>
      <c r="N109" s="6">
        <f>(Residenti!N109+Fluttuanti!N109/365+Fluttuanti!AM109/365)*'%serviti'!N109</f>
        <v>10.039920949211982</v>
      </c>
      <c r="O109" s="6">
        <f>(Residenti!O109+Fluttuanti!O109/365+Fluttuanti!AN109/365)*'%serviti'!O109</f>
        <v>10.019492888116352</v>
      </c>
      <c r="P109" s="6">
        <f>(Residenti!P109+Fluttuanti!P109/365+Fluttuanti!AO109/365)*'%serviti'!P109</f>
        <v>10.145326105442361</v>
      </c>
      <c r="Q109" s="6">
        <f>(Residenti!Q109+Fluttuanti!Q109/365+Fluttuanti!AP109/365)*'%serviti'!Q109</f>
        <v>10.206280335844211</v>
      </c>
      <c r="R109" s="6">
        <f>(Residenti!R109+Fluttuanti!R109/365+Fluttuanti!AQ109/365)*'%serviti'!R109</f>
        <v>10.182128180058887</v>
      </c>
      <c r="S109" s="6">
        <f>(Residenti!S109+Fluttuanti!S109/365+Fluttuanti!AR109/365)*'%serviti'!S109</f>
        <v>10.241939704596641</v>
      </c>
      <c r="T109" s="6">
        <f>(Residenti!T109+Fluttuanti!T109/365+Fluttuanti!AS109/365)*'%serviti'!T109</f>
        <v>10.256409951988644</v>
      </c>
      <c r="U109" s="6">
        <f>(Residenti!U109+Fluttuanti!U109/365+Fluttuanti!AT109/365)*'%serviti'!U109</f>
        <v>10.316328738175061</v>
      </c>
      <c r="V109" s="6">
        <f>(Residenti!V109+Fluttuanti!V109/365+Fluttuanti!AU109/365)*'%serviti'!V109</f>
        <v>10.34440294742228</v>
      </c>
      <c r="W109" s="6">
        <f>(Residenti!W109+Fluttuanti!W109/365+Fluttuanti!AV109/365)*'%serviti'!W109</f>
        <v>10.396285732098624</v>
      </c>
      <c r="X109" s="6">
        <f>(Residenti!X109+Fluttuanti!X109/365+Fluttuanti!AW109/365)*'%serviti'!X109</f>
        <v>10.374380581299295</v>
      </c>
      <c r="Y109" s="6">
        <f>(Residenti!Y109+Fluttuanti!Y109/365+Fluttuanti!AX109/365)*'%serviti'!Y109</f>
        <v>10.474206895690436</v>
      </c>
      <c r="Z109" s="8">
        <f>(Residenti!Z109+Fluttuanti!Z109/365+Fluttuanti!AY109/365)*'%serviti'!Z109</f>
        <v>10.625081463427321</v>
      </c>
      <c r="AA109" s="8">
        <f>(Residenti!AA109+Fluttuanti!AA109/365+Fluttuanti!AZ109/365)*'%serviti'!AA109</f>
        <v>10.745851849615072</v>
      </c>
      <c r="AB109" s="8">
        <f>(Residenti!AB109+Fluttuanti!AB109/365+Fluttuanti!BA109/365)*'%serviti'!AB109</f>
        <v>10.928861603407444</v>
      </c>
      <c r="AC109" s="8">
        <f>(Residenti!AC109+Fluttuanti!AC109/365+Fluttuanti!BB109/365)*'%serviti'!AC109</f>
        <v>11.112931758230573</v>
      </c>
    </row>
    <row r="110" spans="1:29" x14ac:dyDescent="0.2">
      <c r="A110" s="2" t="s">
        <v>103</v>
      </c>
      <c r="B110" s="2" t="str">
        <f t="shared" si="5"/>
        <v>35</v>
      </c>
      <c r="C110" s="2">
        <v>35009</v>
      </c>
      <c r="D110" s="2" t="s">
        <v>112</v>
      </c>
      <c r="E110" s="6">
        <f>(Residenti!E110+Fluttuanti!E110/365+Fluttuanti!AD110/365)*'%serviti'!E110</f>
        <v>4.0239690042191798</v>
      </c>
      <c r="F110" s="6">
        <f>(Residenti!F110+Fluttuanti!F110/365+Fluttuanti!AE110/365)*'%serviti'!F110</f>
        <v>4.1284662069116296</v>
      </c>
      <c r="G110" s="6">
        <f>(Residenti!G110+Fluttuanti!G110/365+Fluttuanti!AF110/365)*'%serviti'!G110</f>
        <v>4.2155982112521277</v>
      </c>
      <c r="H110" s="6">
        <f>(Residenti!H110+Fluttuanti!H110/365+Fluttuanti!AG110/365)*'%serviti'!H110</f>
        <v>4.2844447121681482</v>
      </c>
      <c r="I110" s="6">
        <f>(Residenti!I110+Fluttuanti!I110/365+Fluttuanti!AH110/365)*'%serviti'!I110</f>
        <v>4.3652909722773039</v>
      </c>
      <c r="J110" s="6">
        <f>(Residenti!J110+Fluttuanti!J110/365+Fluttuanti!AI110/365)*'%serviti'!J110</f>
        <v>4.4696789718222369</v>
      </c>
      <c r="K110" s="6">
        <f>(Residenti!K110+Fluttuanti!K110/365+Fluttuanti!AJ110/365)*'%serviti'!K110</f>
        <v>4.6065628213013499</v>
      </c>
      <c r="L110" s="6">
        <f>(Residenti!L110+Fluttuanti!L110/365+Fluttuanti!AK110/365)*'%serviti'!L110</f>
        <v>4.6866013247988425</v>
      </c>
      <c r="M110" s="6">
        <f>(Residenti!M110+Fluttuanti!M110/365+Fluttuanti!AL110/365)*'%serviti'!M110</f>
        <v>4.7949499447338333</v>
      </c>
      <c r="N110" s="6">
        <f>(Residenti!N110+Fluttuanti!N110/365+Fluttuanti!AM110/365)*'%serviti'!N110</f>
        <v>4.9212148042075876</v>
      </c>
      <c r="O110" s="6">
        <f>(Residenti!O110+Fluttuanti!O110/365+Fluttuanti!AN110/365)*'%serviti'!O110</f>
        <v>5.0204293338953381</v>
      </c>
      <c r="P110" s="6">
        <f>(Residenti!P110+Fluttuanti!P110/365+Fluttuanti!AO110/365)*'%serviti'!P110</f>
        <v>5.0749803091167323</v>
      </c>
      <c r="Q110" s="6">
        <f>(Residenti!Q110+Fluttuanti!Q110/365+Fluttuanti!AP110/365)*'%serviti'!Q110</f>
        <v>5.1209489822579801</v>
      </c>
      <c r="R110" s="6">
        <f>(Residenti!R110+Fluttuanti!R110/365+Fluttuanti!AQ110/365)*'%serviti'!R110</f>
        <v>5.2010229493021249</v>
      </c>
      <c r="S110" s="6">
        <f>(Residenti!S110+Fluttuanti!S110/365+Fluttuanti!AR110/365)*'%serviti'!S110</f>
        <v>5.2041760397719754</v>
      </c>
      <c r="T110" s="6">
        <f>(Residenti!T110+Fluttuanti!T110/365+Fluttuanti!AS110/365)*'%serviti'!T110</f>
        <v>5.2691779289723701</v>
      </c>
      <c r="U110" s="6">
        <f>(Residenti!U110+Fluttuanti!U110/365+Fluttuanti!AT110/365)*'%serviti'!U110</f>
        <v>5.2850776800472294</v>
      </c>
      <c r="V110" s="6">
        <f>(Residenti!V110+Fluttuanti!V110/365+Fluttuanti!AU110/365)*'%serviti'!V110</f>
        <v>5.2969917804533546</v>
      </c>
      <c r="W110" s="6">
        <f>(Residenti!W110+Fluttuanti!W110/365+Fluttuanti!AV110/365)*'%serviti'!W110</f>
        <v>5.3587595313975154</v>
      </c>
      <c r="X110" s="6">
        <f>(Residenti!X110+Fluttuanti!X110/365+Fluttuanti!AW110/365)*'%serviti'!X110</f>
        <v>5.4181595456697407</v>
      </c>
      <c r="Y110" s="6">
        <f>(Residenti!Y110+Fluttuanti!Y110/365+Fluttuanti!AX110/365)*'%serviti'!Y110</f>
        <v>5.4922702649080541</v>
      </c>
      <c r="Z110" s="8">
        <f>(Residenti!Z110+Fluttuanti!Z110/365+Fluttuanti!AY110/365)*'%serviti'!Z110</f>
        <v>5.5833759553662965</v>
      </c>
      <c r="AA110" s="8">
        <f>(Residenti!AA110+Fluttuanti!AA110/365+Fluttuanti!AZ110/365)*'%serviti'!AA110</f>
        <v>5.7844069860442424</v>
      </c>
      <c r="AB110" s="8">
        <f>(Residenti!AB110+Fluttuanti!AB110/365+Fluttuanti!BA110/365)*'%serviti'!AB110</f>
        <v>5.8544825363846842</v>
      </c>
      <c r="AC110" s="8">
        <f>(Residenti!AC110+Fluttuanti!AC110/365+Fluttuanti!BB110/365)*'%serviti'!AC110</f>
        <v>5.9247753145541386</v>
      </c>
    </row>
    <row r="111" spans="1:29" x14ac:dyDescent="0.2">
      <c r="A111" s="2" t="s">
        <v>103</v>
      </c>
      <c r="B111" s="2" t="str">
        <f t="shared" si="5"/>
        <v>35</v>
      </c>
      <c r="C111" s="2">
        <v>35010</v>
      </c>
      <c r="D111" s="2" t="s">
        <v>113</v>
      </c>
      <c r="E111" s="6">
        <f>(Residenti!E111+Fluttuanti!E111/365+Fluttuanti!AD111/365)*'%serviti'!E111</f>
        <v>2.8305975886614001</v>
      </c>
      <c r="F111" s="6">
        <f>(Residenti!F111+Fluttuanti!F111/365+Fluttuanti!AE111/365)*'%serviti'!F111</f>
        <v>2.9466281376096308</v>
      </c>
      <c r="G111" s="6">
        <f>(Residenti!G111+Fluttuanti!G111/365+Fluttuanti!AF111/365)*'%serviti'!G111</f>
        <v>2.9905780639981345</v>
      </c>
      <c r="H111" s="6">
        <f>(Residenti!H111+Fluttuanti!H111/365+Fluttuanti!AG111/365)*'%serviti'!H111</f>
        <v>3.0136625797777601</v>
      </c>
      <c r="I111" s="6">
        <f>(Residenti!I111+Fluttuanti!I111/365+Fluttuanti!AH111/365)*'%serviti'!I111</f>
        <v>3.0698722786190995</v>
      </c>
      <c r="J111" s="6">
        <f>(Residenti!J111+Fluttuanti!J111/365+Fluttuanti!AI111/365)*'%serviti'!J111</f>
        <v>3.1223352925407974</v>
      </c>
      <c r="K111" s="6">
        <f>(Residenti!K111+Fluttuanti!K111/365+Fluttuanti!AJ111/365)*'%serviti'!K111</f>
        <v>3.1514620425256759</v>
      </c>
      <c r="L111" s="6">
        <f>(Residenti!L111+Fluttuanti!L111/365+Fluttuanti!AK111/365)*'%serviti'!L111</f>
        <v>3.2573512699047398</v>
      </c>
      <c r="M111" s="6">
        <f>(Residenti!M111+Fluttuanti!M111/365+Fluttuanti!AL111/365)*'%serviti'!M111</f>
        <v>3.3169297880012869</v>
      </c>
      <c r="N111" s="6">
        <f>(Residenti!N111+Fluttuanti!N111/365+Fluttuanti!AM111/365)*'%serviti'!N111</f>
        <v>3.4388479132803695</v>
      </c>
      <c r="O111" s="6">
        <f>(Residenti!O111+Fluttuanti!O111/365+Fluttuanti!AN111/365)*'%serviti'!O111</f>
        <v>3.5265891833583423</v>
      </c>
      <c r="P111" s="6">
        <f>(Residenti!P111+Fluttuanti!P111/365+Fluttuanti!AO111/365)*'%serviti'!P111</f>
        <v>3.5715936170727609</v>
      </c>
      <c r="Q111" s="6">
        <f>(Residenti!Q111+Fluttuanti!Q111/365+Fluttuanti!AP111/365)*'%serviti'!Q111</f>
        <v>3.618645772226603</v>
      </c>
      <c r="R111" s="6">
        <f>(Residenti!R111+Fluttuanti!R111/365+Fluttuanti!AQ111/365)*'%serviti'!R111</f>
        <v>3.6386194268004313</v>
      </c>
      <c r="S111" s="6">
        <f>(Residenti!S111+Fluttuanti!S111/365+Fluttuanti!AR111/365)*'%serviti'!S111</f>
        <v>3.6599031761046175</v>
      </c>
      <c r="T111" s="6">
        <f>(Residenti!T111+Fluttuanti!T111/365+Fluttuanti!AS111/365)*'%serviti'!T111</f>
        <v>3.7001520201391815</v>
      </c>
      <c r="U111" s="6">
        <f>(Residenti!U111+Fluttuanti!U111/365+Fluttuanti!AT111/365)*'%serviti'!U111</f>
        <v>3.7285242330479651</v>
      </c>
      <c r="V111" s="6">
        <f>(Residenti!V111+Fluttuanti!V111/365+Fluttuanti!AU111/365)*'%serviti'!V111</f>
        <v>3.7583632191780811</v>
      </c>
      <c r="W111" s="6">
        <f>(Residenti!W111+Fluttuanti!W111/365+Fluttuanti!AV111/365)*'%serviti'!W111</f>
        <v>3.8359765479452093</v>
      </c>
      <c r="X111" s="6">
        <f>(Residenti!X111+Fluttuanti!X111/365+Fluttuanti!AW111/365)*'%serviti'!X111</f>
        <v>3.8942749315068474</v>
      </c>
      <c r="Y111" s="6">
        <f>(Residenti!Y111+Fluttuanti!Y111/365+Fluttuanti!AX111/365)*'%serviti'!Y111</f>
        <v>3.9178481264172897</v>
      </c>
      <c r="Z111" s="8">
        <f>(Residenti!Z111+Fluttuanti!Z111/365+Fluttuanti!AY111/365)*'%serviti'!Z111</f>
        <v>4.0403113283987748</v>
      </c>
      <c r="AA111" s="8">
        <f>(Residenti!AA111+Fluttuanti!AA111/365+Fluttuanti!AZ111/365)*'%serviti'!AA111</f>
        <v>4.3025271629277864</v>
      </c>
      <c r="AB111" s="8">
        <f>(Residenti!AB111+Fluttuanti!AB111/365+Fluttuanti!BA111/365)*'%serviti'!AB111</f>
        <v>4.5463424831487842</v>
      </c>
      <c r="AC111" s="8">
        <f>(Residenti!AC111+Fluttuanti!AC111/365+Fluttuanti!BB111/365)*'%serviti'!AC111</f>
        <v>4.7966727601494403</v>
      </c>
    </row>
    <row r="112" spans="1:29" x14ac:dyDescent="0.2">
      <c r="A112" s="2" t="s">
        <v>103</v>
      </c>
      <c r="B112" s="2" t="str">
        <f t="shared" si="5"/>
        <v>35</v>
      </c>
      <c r="C112" s="2">
        <v>35011</v>
      </c>
      <c r="D112" s="2" t="s">
        <v>114</v>
      </c>
      <c r="E112" s="6">
        <f>(Residenti!E112+Fluttuanti!E112/365+Fluttuanti!AD112/365)*'%serviti'!E112</f>
        <v>4.321613930340912</v>
      </c>
      <c r="F112" s="6">
        <f>(Residenti!F112+Fluttuanti!F112/365+Fluttuanti!AE112/365)*'%serviti'!F112</f>
        <v>4.3175753855649228</v>
      </c>
      <c r="G112" s="6">
        <f>(Residenti!G112+Fluttuanti!G112/365+Fluttuanti!AF112/365)*'%serviti'!G112</f>
        <v>4.3323194870794186</v>
      </c>
      <c r="H112" s="6">
        <f>(Residenti!H112+Fluttuanti!H112/365+Fluttuanti!AG112/365)*'%serviti'!H112</f>
        <v>4.3367696036262755</v>
      </c>
      <c r="I112" s="6">
        <f>(Residenti!I112+Fluttuanti!I112/365+Fluttuanti!AH112/365)*'%serviti'!I112</f>
        <v>4.376048153677309</v>
      </c>
      <c r="J112" s="6">
        <f>(Residenti!J112+Fluttuanti!J112/365+Fluttuanti!AI112/365)*'%serviti'!J112</f>
        <v>4.4596925915533161</v>
      </c>
      <c r="K112" s="6">
        <f>(Residenti!K112+Fluttuanti!K112/365+Fluttuanti!AJ112/365)*'%serviti'!K112</f>
        <v>4.4456074963851808</v>
      </c>
      <c r="L112" s="6">
        <f>(Residenti!L112+Fluttuanti!L112/365+Fluttuanti!AK112/365)*'%serviti'!L112</f>
        <v>4.4284248058534006</v>
      </c>
      <c r="M112" s="6">
        <f>(Residenti!M112+Fluttuanti!M112/365+Fluttuanti!AL112/365)*'%serviti'!M112</f>
        <v>4.4595505951993735</v>
      </c>
      <c r="N112" s="6">
        <f>(Residenti!N112+Fluttuanti!N112/365+Fluttuanti!AM112/365)*'%serviti'!N112</f>
        <v>4.4350934473940393</v>
      </c>
      <c r="O112" s="6">
        <f>(Residenti!O112+Fluttuanti!O112/365+Fluttuanti!AN112/365)*'%serviti'!O112</f>
        <v>4.3955210755554752</v>
      </c>
      <c r="P112" s="6">
        <f>(Residenti!P112+Fluttuanti!P112/365+Fluttuanti!AO112/365)*'%serviti'!P112</f>
        <v>4.442882095179705</v>
      </c>
      <c r="Q112" s="6">
        <f>(Residenti!Q112+Fluttuanti!Q112/365+Fluttuanti!AP112/365)*'%serviti'!Q112</f>
        <v>4.4114093976638715</v>
      </c>
      <c r="R112" s="6">
        <f>(Residenti!R112+Fluttuanti!R112/365+Fluttuanti!AQ112/365)*'%serviti'!R112</f>
        <v>4.384786136474343</v>
      </c>
      <c r="S112" s="6">
        <f>(Residenti!S112+Fluttuanti!S112/365+Fluttuanti!AR112/365)*'%serviti'!S112</f>
        <v>4.3397350172448625</v>
      </c>
      <c r="T112" s="6">
        <f>(Residenti!T112+Fluttuanti!T112/365+Fluttuanti!AS112/365)*'%serviti'!T112</f>
        <v>4.3169913051163773</v>
      </c>
      <c r="U112" s="6">
        <f>(Residenti!U112+Fluttuanti!U112/365+Fluttuanti!AT112/365)*'%serviti'!U112</f>
        <v>4.2762794349394193</v>
      </c>
      <c r="V112" s="6">
        <f>(Residenti!V112+Fluttuanti!V112/365+Fluttuanti!AU112/365)*'%serviti'!V112</f>
        <v>4.2279953872578027</v>
      </c>
      <c r="W112" s="6">
        <f>(Residenti!W112+Fluttuanti!W112/365+Fluttuanti!AV112/365)*'%serviti'!W112</f>
        <v>4.2349417691883549</v>
      </c>
      <c r="X112" s="6">
        <f>(Residenti!X112+Fluttuanti!X112/365+Fluttuanti!AW112/365)*'%serviti'!X112</f>
        <v>4.2186108567526519</v>
      </c>
      <c r="Y112" s="6">
        <f>(Residenti!Y112+Fluttuanti!Y112/365+Fluttuanti!AX112/365)*'%serviti'!Y112</f>
        <v>4.1668137766679578</v>
      </c>
      <c r="Z112" s="8">
        <f>(Residenti!Z112+Fluttuanti!Z112/365+Fluttuanti!AY112/365)*'%serviti'!Z112</f>
        <v>4.0677225209313432</v>
      </c>
      <c r="AA112" s="8">
        <f>(Residenti!AA112+Fluttuanti!AA112/365+Fluttuanti!AZ112/365)*'%serviti'!AA112</f>
        <v>3.9955630553150816</v>
      </c>
      <c r="AB112" s="8">
        <f>(Residenti!AB112+Fluttuanti!AB112/365+Fluttuanti!BA112/365)*'%serviti'!AB112</f>
        <v>3.89504209449498</v>
      </c>
      <c r="AC112" s="8">
        <f>(Residenti!AC112+Fluttuanti!AC112/365+Fluttuanti!BB112/365)*'%serviti'!AC112</f>
        <v>3.7945211336748796</v>
      </c>
    </row>
    <row r="113" spans="1:29" x14ac:dyDescent="0.2">
      <c r="A113" s="2" t="s">
        <v>103</v>
      </c>
      <c r="B113" s="2" t="str">
        <f t="shared" si="5"/>
        <v>35</v>
      </c>
      <c r="C113" s="2">
        <v>35012</v>
      </c>
      <c r="D113" s="2" t="s">
        <v>115</v>
      </c>
      <c r="E113" s="6">
        <f>(Residenti!E113+Fluttuanti!E113/365+Fluttuanti!AD113/365)*'%serviti'!E113</f>
        <v>13.533755523069649</v>
      </c>
      <c r="F113" s="6">
        <f>(Residenti!F113+Fluttuanti!F113/365+Fluttuanti!AE113/365)*'%serviti'!F113</f>
        <v>13.79745763845807</v>
      </c>
      <c r="G113" s="6">
        <f>(Residenti!G113+Fluttuanti!G113/365+Fluttuanti!AF113/365)*'%serviti'!G113</f>
        <v>14.176580880821327</v>
      </c>
      <c r="H113" s="6">
        <f>(Residenti!H113+Fluttuanti!H113/365+Fluttuanti!AG113/365)*'%serviti'!H113</f>
        <v>14.533845302592569</v>
      </c>
      <c r="I113" s="6">
        <f>(Residenti!I113+Fluttuanti!I113/365+Fluttuanti!AH113/365)*'%serviti'!I113</f>
        <v>14.993508122775349</v>
      </c>
      <c r="J113" s="6">
        <f>(Residenti!J113+Fluttuanti!J113/365+Fluttuanti!AI113/365)*'%serviti'!J113</f>
        <v>15.719931093010342</v>
      </c>
      <c r="K113" s="6">
        <f>(Residenti!K113+Fluttuanti!K113/365+Fluttuanti!AJ113/365)*'%serviti'!K113</f>
        <v>16.305416141272286</v>
      </c>
      <c r="L113" s="6">
        <f>(Residenti!L113+Fluttuanti!L113/365+Fluttuanti!AK113/365)*'%serviti'!L113</f>
        <v>17.073009421332625</v>
      </c>
      <c r="M113" s="6">
        <f>(Residenti!M113+Fluttuanti!M113/365+Fluttuanti!AL113/365)*'%serviti'!M113</f>
        <v>17.734347835805046</v>
      </c>
      <c r="N113" s="6">
        <f>(Residenti!N113+Fluttuanti!N113/365+Fluttuanti!AM113/365)*'%serviti'!N113</f>
        <v>18.044295594114562</v>
      </c>
      <c r="O113" s="6">
        <f>(Residenti!O113+Fluttuanti!O113/365+Fluttuanti!AN113/365)*'%serviti'!O113</f>
        <v>18.387004362337866</v>
      </c>
      <c r="P113" s="6">
        <f>(Residenti!P113+Fluttuanti!P113/365+Fluttuanti!AO113/365)*'%serviti'!P113</f>
        <v>18.530728887253094</v>
      </c>
      <c r="Q113" s="6">
        <f>(Residenti!Q113+Fluttuanti!Q113/365+Fluttuanti!AP113/365)*'%serviti'!Q113</f>
        <v>18.754305871292608</v>
      </c>
      <c r="R113" s="6">
        <f>(Residenti!R113+Fluttuanti!R113/365+Fluttuanti!AQ113/365)*'%serviti'!R113</f>
        <v>18.798426979884734</v>
      </c>
      <c r="S113" s="6">
        <f>(Residenti!S113+Fluttuanti!S113/365+Fluttuanti!AR113/365)*'%serviti'!S113</f>
        <v>18.86917066340586</v>
      </c>
      <c r="T113" s="6">
        <f>(Residenti!T113+Fluttuanti!T113/365+Fluttuanti!AS113/365)*'%serviti'!T113</f>
        <v>19.001047667134344</v>
      </c>
      <c r="U113" s="6">
        <f>(Residenti!U113+Fluttuanti!U113/365+Fluttuanti!AT113/365)*'%serviti'!U113</f>
        <v>19.096911931504266</v>
      </c>
      <c r="V113" s="6">
        <f>(Residenti!V113+Fluttuanti!V113/365+Fluttuanti!AU113/365)*'%serviti'!V113</f>
        <v>19.027420392440462</v>
      </c>
      <c r="W113" s="6">
        <f>(Residenti!W113+Fluttuanti!W113/365+Fluttuanti!AV113/365)*'%serviti'!W113</f>
        <v>19.069584283814581</v>
      </c>
      <c r="X113" s="6">
        <f>(Residenti!X113+Fluttuanti!X113/365+Fluttuanti!AW113/365)*'%serviti'!X113</f>
        <v>18.857762597081098</v>
      </c>
      <c r="Y113" s="6">
        <f>(Residenti!Y113+Fluttuanti!Y113/365+Fluttuanti!AX113/365)*'%serviti'!Y113</f>
        <v>18.864721701132158</v>
      </c>
      <c r="Z113" s="8">
        <f>(Residenti!Z113+Fluttuanti!Z113/365+Fluttuanti!AY113/365)*'%serviti'!Z113</f>
        <v>19.063695929939758</v>
      </c>
      <c r="AA113" s="8">
        <f>(Residenti!AA113+Fluttuanti!AA113/365+Fluttuanti!AZ113/365)*'%serviti'!AA113</f>
        <v>19.320233743183284</v>
      </c>
      <c r="AB113" s="8">
        <f>(Residenti!AB113+Fluttuanti!AB113/365+Fluttuanti!BA113/365)*'%serviti'!AB113</f>
        <v>19.51941223884171</v>
      </c>
      <c r="AC113" s="8">
        <f>(Residenti!AC113+Fluttuanti!AC113/365+Fluttuanti!BB113/365)*'%serviti'!AC113</f>
        <v>19.718590734500129</v>
      </c>
    </row>
    <row r="114" spans="1:29" x14ac:dyDescent="0.2">
      <c r="A114" s="2" t="s">
        <v>103</v>
      </c>
      <c r="B114" s="2" t="str">
        <f t="shared" si="5"/>
        <v>35</v>
      </c>
      <c r="C114" s="2">
        <v>35013</v>
      </c>
      <c r="D114" s="2" t="s">
        <v>116</v>
      </c>
      <c r="E114" s="6">
        <f>(Residenti!E114+Fluttuanti!E114/365+Fluttuanti!AD114/365)*'%serviti'!E114</f>
        <v>4.2792020459078106</v>
      </c>
      <c r="F114" s="6">
        <f>(Residenti!F114+Fluttuanti!F114/365+Fluttuanti!AE114/365)*'%serviti'!F114</f>
        <v>4.3356266184935537</v>
      </c>
      <c r="G114" s="6">
        <f>(Residenti!G114+Fluttuanti!G114/365+Fluttuanti!AF114/365)*'%serviti'!G114</f>
        <v>4.386868220427985</v>
      </c>
      <c r="H114" s="6">
        <f>(Residenti!H114+Fluttuanti!H114/365+Fluttuanti!AG114/365)*'%serviti'!H114</f>
        <v>4.397583922229761</v>
      </c>
      <c r="I114" s="6">
        <f>(Residenti!I114+Fluttuanti!I114/365+Fluttuanti!AH114/365)*'%serviti'!I114</f>
        <v>4.4915396788746325</v>
      </c>
      <c r="J114" s="6">
        <f>(Residenti!J114+Fluttuanti!J114/365+Fluttuanti!AI114/365)*'%serviti'!J114</f>
        <v>4.4678030404667979</v>
      </c>
      <c r="K114" s="6">
        <f>(Residenti!K114+Fluttuanti!K114/365+Fluttuanti!AJ114/365)*'%serviti'!K114</f>
        <v>4.5250844975019344</v>
      </c>
      <c r="L114" s="6">
        <f>(Residenti!L114+Fluttuanti!L114/365+Fluttuanti!AK114/365)*'%serviti'!L114</f>
        <v>4.5078260512745585</v>
      </c>
      <c r="M114" s="6">
        <f>(Residenti!M114+Fluttuanti!M114/365+Fluttuanti!AL114/365)*'%serviti'!M114</f>
        <v>4.5249204095952402</v>
      </c>
      <c r="N114" s="6">
        <f>(Residenti!N114+Fluttuanti!N114/365+Fluttuanti!AM114/365)*'%serviti'!N114</f>
        <v>4.5594474563528893</v>
      </c>
      <c r="O114" s="6">
        <f>(Residenti!O114+Fluttuanti!O114/365+Fluttuanti!AN114/365)*'%serviti'!O114</f>
        <v>4.6070863544667917</v>
      </c>
      <c r="P114" s="6">
        <f>(Residenti!P114+Fluttuanti!P114/365+Fluttuanti!AO114/365)*'%serviti'!P114</f>
        <v>4.6090449804971731</v>
      </c>
      <c r="Q114" s="6">
        <f>(Residenti!Q114+Fluttuanti!Q114/365+Fluttuanti!AP114/365)*'%serviti'!Q114</f>
        <v>4.6420538550163721</v>
      </c>
      <c r="R114" s="6">
        <f>(Residenti!R114+Fluttuanti!R114/365+Fluttuanti!AQ114/365)*'%serviti'!R114</f>
        <v>4.6525269035934409</v>
      </c>
      <c r="S114" s="6">
        <f>(Residenti!S114+Fluttuanti!S114/365+Fluttuanti!AR114/365)*'%serviti'!S114</f>
        <v>4.6238072114015845</v>
      </c>
      <c r="T114" s="6">
        <f>(Residenti!T114+Fluttuanti!T114/365+Fluttuanti!AS114/365)*'%serviti'!T114</f>
        <v>4.588228789575167</v>
      </c>
      <c r="U114" s="6">
        <f>(Residenti!U114+Fluttuanti!U114/365+Fluttuanti!AT114/365)*'%serviti'!U114</f>
        <v>4.6014855965205488</v>
      </c>
      <c r="V114" s="6">
        <f>(Residenti!V114+Fluttuanti!V114/365+Fluttuanti!AU114/365)*'%serviti'!V114</f>
        <v>4.6225333312201178</v>
      </c>
      <c r="W114" s="6">
        <f>(Residenti!W114+Fluttuanti!W114/365+Fluttuanti!AV114/365)*'%serviti'!W114</f>
        <v>4.5923486373186648</v>
      </c>
      <c r="X114" s="6">
        <f>(Residenti!X114+Fluttuanti!X114/365+Fluttuanti!AW114/365)*'%serviti'!X114</f>
        <v>4.5353920801508778</v>
      </c>
      <c r="Y114" s="6">
        <f>(Residenti!Y114+Fluttuanti!Y114/365+Fluttuanti!AX114/365)*'%serviti'!Y114</f>
        <v>4.4971621695768178</v>
      </c>
      <c r="Z114" s="8">
        <f>(Residenti!Z114+Fluttuanti!Z114/365+Fluttuanti!AY114/365)*'%serviti'!Z114</f>
        <v>4.4788869434910428</v>
      </c>
      <c r="AA114" s="8">
        <f>(Residenti!AA114+Fluttuanti!AA114/365+Fluttuanti!AZ114/365)*'%serviti'!AA114</f>
        <v>4.5094174461640257</v>
      </c>
      <c r="AB114" s="8">
        <f>(Residenti!AB114+Fluttuanti!AB114/365+Fluttuanti!BA114/365)*'%serviti'!AB114</f>
        <v>4.4908626959489855</v>
      </c>
      <c r="AC114" s="8">
        <f>(Residenti!AC114+Fluttuanti!AC114/365+Fluttuanti!BB114/365)*'%serviti'!AC114</f>
        <v>4.4723079457339443</v>
      </c>
    </row>
    <row r="115" spans="1:29" x14ac:dyDescent="0.2">
      <c r="A115" s="2" t="s">
        <v>103</v>
      </c>
      <c r="B115" s="2" t="str">
        <f t="shared" si="5"/>
        <v>35</v>
      </c>
      <c r="C115" s="2">
        <v>35014</v>
      </c>
      <c r="D115" s="2" t="s">
        <v>117</v>
      </c>
      <c r="E115" s="6">
        <f>(Residenti!E115+Fluttuanti!E115/365+Fluttuanti!AD115/365)*'%serviti'!E115</f>
        <v>11.068844472544683</v>
      </c>
      <c r="F115" s="6">
        <f>(Residenti!F115+Fluttuanti!F115/365+Fluttuanti!AE115/365)*'%serviti'!F115</f>
        <v>11.440346213447391</v>
      </c>
      <c r="G115" s="6">
        <f>(Residenti!G115+Fluttuanti!G115/365+Fluttuanti!AF115/365)*'%serviti'!G115</f>
        <v>11.757895750244913</v>
      </c>
      <c r="H115" s="6">
        <f>(Residenti!H115+Fluttuanti!H115/365+Fluttuanti!AG115/365)*'%serviti'!H115</f>
        <v>12.182383945489292</v>
      </c>
      <c r="I115" s="6">
        <f>(Residenti!I115+Fluttuanti!I115/365+Fluttuanti!AH115/365)*'%serviti'!I115</f>
        <v>12.764114461467329</v>
      </c>
      <c r="J115" s="6">
        <f>(Residenti!J115+Fluttuanti!J115/365+Fluttuanti!AI115/365)*'%serviti'!J115</f>
        <v>13.327333102539145</v>
      </c>
      <c r="K115" s="6">
        <f>(Residenti!K115+Fluttuanti!K115/365+Fluttuanti!AJ115/365)*'%serviti'!K115</f>
        <v>13.799560655486001</v>
      </c>
      <c r="L115" s="6">
        <f>(Residenti!L115+Fluttuanti!L115/365+Fluttuanti!AK115/365)*'%serviti'!L115</f>
        <v>14.319451999174651</v>
      </c>
      <c r="M115" s="6">
        <f>(Residenti!M115+Fluttuanti!M115/365+Fluttuanti!AL115/365)*'%serviti'!M115</f>
        <v>14.535175156595624</v>
      </c>
      <c r="N115" s="6">
        <f>(Residenti!N115+Fluttuanti!N115/365+Fluttuanti!AM115/365)*'%serviti'!N115</f>
        <v>14.843134381662921</v>
      </c>
      <c r="O115" s="6">
        <f>(Residenti!O115+Fluttuanti!O115/365+Fluttuanti!AN115/365)*'%serviti'!O115</f>
        <v>14.953399022607787</v>
      </c>
      <c r="P115" s="6">
        <f>(Residenti!P115+Fluttuanti!P115/365+Fluttuanti!AO115/365)*'%serviti'!P115</f>
        <v>15.085549573208979</v>
      </c>
      <c r="Q115" s="6">
        <f>(Residenti!Q115+Fluttuanti!Q115/365+Fluttuanti!AP115/365)*'%serviti'!Q115</f>
        <v>15.177913806048949</v>
      </c>
      <c r="R115" s="6">
        <f>(Residenti!R115+Fluttuanti!R115/365+Fluttuanti!AQ115/365)*'%serviti'!R115</f>
        <v>15.226586731124216</v>
      </c>
      <c r="S115" s="6">
        <f>(Residenti!S115+Fluttuanti!S115/365+Fluttuanti!AR115/365)*'%serviti'!S115</f>
        <v>15.200785836146006</v>
      </c>
      <c r="T115" s="6">
        <f>(Residenti!T115+Fluttuanti!T115/365+Fluttuanti!AS115/365)*'%serviti'!T115</f>
        <v>15.243500855616993</v>
      </c>
      <c r="U115" s="6">
        <f>(Residenti!U115+Fluttuanti!U115/365+Fluttuanti!AT115/365)*'%serviti'!U115</f>
        <v>15.227850164204796</v>
      </c>
      <c r="V115" s="6">
        <f>(Residenti!V115+Fluttuanti!V115/365+Fluttuanti!AU115/365)*'%serviti'!V115</f>
        <v>15.276201245270437</v>
      </c>
      <c r="W115" s="6">
        <f>(Residenti!W115+Fluttuanti!W115/365+Fluttuanti!AV115/365)*'%serviti'!W115</f>
        <v>15.322169164094371</v>
      </c>
      <c r="X115" s="6">
        <f>(Residenti!X115+Fluttuanti!X115/365+Fluttuanti!AW115/365)*'%serviti'!X115</f>
        <v>15.357861736129554</v>
      </c>
      <c r="Y115" s="6">
        <f>(Residenti!Y115+Fluttuanti!Y115/365+Fluttuanti!AX115/365)*'%serviti'!Y115</f>
        <v>15.421282377189284</v>
      </c>
      <c r="Z115" s="8">
        <f>(Residenti!Z115+Fluttuanti!Z115/365+Fluttuanti!AY115/365)*'%serviti'!Z115</f>
        <v>15.590446948903395</v>
      </c>
      <c r="AA115" s="8">
        <f>(Residenti!AA115+Fluttuanti!AA115/365+Fluttuanti!AZ115/365)*'%serviti'!AA115</f>
        <v>15.731012181076983</v>
      </c>
      <c r="AB115" s="8">
        <f>(Residenti!AB115+Fluttuanti!AB115/365+Fluttuanti!BA115/365)*'%serviti'!AB115</f>
        <v>15.899516383472026</v>
      </c>
      <c r="AC115" s="8">
        <f>(Residenti!AC115+Fluttuanti!AC115/365+Fluttuanti!BB115/365)*'%serviti'!AC115</f>
        <v>16.068020585867064</v>
      </c>
    </row>
    <row r="116" spans="1:29" x14ac:dyDescent="0.2">
      <c r="A116" s="2" t="s">
        <v>103</v>
      </c>
      <c r="B116" s="2" t="str">
        <f t="shared" si="5"/>
        <v>35</v>
      </c>
      <c r="C116" s="2">
        <v>35015</v>
      </c>
      <c r="D116" s="2" t="s">
        <v>118</v>
      </c>
      <c r="E116" s="6">
        <f>(Residenti!E116+Fluttuanti!E116/365+Fluttuanti!AD116/365)*'%serviti'!E116</f>
        <v>6.0102508896381108</v>
      </c>
      <c r="F116" s="6">
        <f>(Residenti!F116+Fluttuanti!F116/365+Fluttuanti!AE116/365)*'%serviti'!F116</f>
        <v>6.1187308899294992</v>
      </c>
      <c r="G116" s="6">
        <f>(Residenti!G116+Fluttuanti!G116/365+Fluttuanti!AF116/365)*'%serviti'!G116</f>
        <v>6.2896999351037142</v>
      </c>
      <c r="H116" s="6">
        <f>(Residenti!H116+Fluttuanti!H116/365+Fluttuanti!AG116/365)*'%serviti'!H116</f>
        <v>6.4407360854332802</v>
      </c>
      <c r="I116" s="6">
        <f>(Residenti!I116+Fluttuanti!I116/365+Fluttuanti!AH116/365)*'%serviti'!I116</f>
        <v>6.5583602647177157</v>
      </c>
      <c r="J116" s="6">
        <f>(Residenti!J116+Fluttuanti!J116/365+Fluttuanti!AI116/365)*'%serviti'!J116</f>
        <v>6.6559565706087866</v>
      </c>
      <c r="K116" s="6">
        <f>(Residenti!K116+Fluttuanti!K116/365+Fluttuanti!AJ116/365)*'%serviti'!K116</f>
        <v>6.7836434942271131</v>
      </c>
      <c r="L116" s="6">
        <f>(Residenti!L116+Fluttuanti!L116/365+Fluttuanti!AK116/365)*'%serviti'!L116</f>
        <v>6.8993297563906202</v>
      </c>
      <c r="M116" s="6">
        <f>(Residenti!M116+Fluttuanti!M116/365+Fluttuanti!AL116/365)*'%serviti'!M116</f>
        <v>6.9892139553141401</v>
      </c>
      <c r="N116" s="6">
        <f>(Residenti!N116+Fluttuanti!N116/365+Fluttuanti!AM116/365)*'%serviti'!N116</f>
        <v>7.1160919947708612</v>
      </c>
      <c r="O116" s="6">
        <f>(Residenti!O116+Fluttuanti!O116/365+Fluttuanti!AN116/365)*'%serviti'!O116</f>
        <v>7.095735068876067</v>
      </c>
      <c r="P116" s="6">
        <f>(Residenti!P116+Fluttuanti!P116/365+Fluttuanti!AO116/365)*'%serviti'!P116</f>
        <v>7.1054209412897622</v>
      </c>
      <c r="Q116" s="6">
        <f>(Residenti!Q116+Fluttuanti!Q116/365+Fluttuanti!AP116/365)*'%serviti'!Q116</f>
        <v>7.1855207278962041</v>
      </c>
      <c r="R116" s="6">
        <f>(Residenti!R116+Fluttuanti!R116/365+Fluttuanti!AQ116/365)*'%serviti'!R116</f>
        <v>7.1164322582865207</v>
      </c>
      <c r="S116" s="6">
        <f>(Residenti!S116+Fluttuanti!S116/365+Fluttuanti!AR116/365)*'%serviti'!S116</f>
        <v>7.1375406242695369</v>
      </c>
      <c r="T116" s="6">
        <f>(Residenti!T116+Fluttuanti!T116/365+Fluttuanti!AS116/365)*'%serviti'!T116</f>
        <v>6.9898358258452671</v>
      </c>
      <c r="U116" s="6">
        <f>(Residenti!U116+Fluttuanti!U116/365+Fluttuanti!AT116/365)*'%serviti'!U116</f>
        <v>7.0466431546242516</v>
      </c>
      <c r="V116" s="6">
        <f>(Residenti!V116+Fluttuanti!V116/365+Fluttuanti!AU116/365)*'%serviti'!V116</f>
        <v>7.1256161095890453</v>
      </c>
      <c r="W116" s="6">
        <f>(Residenti!W116+Fluttuanti!W116/365+Fluttuanti!AV116/365)*'%serviti'!W116</f>
        <v>7.1199854730246965</v>
      </c>
      <c r="X116" s="6">
        <f>(Residenti!X116+Fluttuanti!X116/365+Fluttuanti!AW116/365)*'%serviti'!X116</f>
        <v>7.1516006506849346</v>
      </c>
      <c r="Y116" s="6">
        <f>(Residenti!Y116+Fluttuanti!Y116/365+Fluttuanti!AX116/365)*'%serviti'!Y116</f>
        <v>7.1876444785436773</v>
      </c>
      <c r="Z116" s="8">
        <f>(Residenti!Z116+Fluttuanti!Z116/365+Fluttuanti!AY116/365)*'%serviti'!Z116</f>
        <v>7.1916917429333882</v>
      </c>
      <c r="AA116" s="8">
        <f>(Residenti!AA116+Fluttuanti!AA116/365+Fluttuanti!AZ116/365)*'%serviti'!AA116</f>
        <v>7.2432523835398097</v>
      </c>
      <c r="AB116" s="8">
        <f>(Residenti!AB116+Fluttuanti!AB116/365+Fluttuanti!BA116/365)*'%serviti'!AB116</f>
        <v>7.3313722581337473</v>
      </c>
      <c r="AC116" s="8">
        <f>(Residenti!AC116+Fluttuanti!AC116/365+Fluttuanti!BB116/365)*'%serviti'!AC116</f>
        <v>7.4189798667885123</v>
      </c>
    </row>
    <row r="117" spans="1:29" x14ac:dyDescent="0.2">
      <c r="A117" s="2" t="s">
        <v>103</v>
      </c>
      <c r="B117" s="2" t="str">
        <f t="shared" si="5"/>
        <v>35</v>
      </c>
      <c r="C117" s="2">
        <v>35016</v>
      </c>
      <c r="D117" s="2" t="s">
        <v>119</v>
      </c>
      <c r="E117" s="6">
        <f>(Residenti!E117+Fluttuanti!E117/365+Fluttuanti!AD117/365)*'%serviti'!E117</f>
        <v>10.063422354518774</v>
      </c>
      <c r="F117" s="6">
        <f>(Residenti!F117+Fluttuanti!F117/365+Fluttuanti!AE117/365)*'%serviti'!F117</f>
        <v>10.185150155774696</v>
      </c>
      <c r="G117" s="6">
        <f>(Residenti!G117+Fluttuanti!G117/365+Fluttuanti!AF117/365)*'%serviti'!G117</f>
        <v>10.283690878623977</v>
      </c>
      <c r="H117" s="6">
        <f>(Residenti!H117+Fluttuanti!H117/365+Fluttuanti!AG117/365)*'%serviti'!H117</f>
        <v>10.344066691297702</v>
      </c>
      <c r="I117" s="6">
        <f>(Residenti!I117+Fluttuanti!I117/365+Fluttuanti!AH117/365)*'%serviti'!I117</f>
        <v>10.462746516055951</v>
      </c>
      <c r="J117" s="6">
        <f>(Residenti!J117+Fluttuanti!J117/365+Fluttuanti!AI117/365)*'%serviti'!J117</f>
        <v>10.52885702444329</v>
      </c>
      <c r="K117" s="6">
        <f>(Residenti!K117+Fluttuanti!K117/365+Fluttuanti!AJ117/365)*'%serviti'!K117</f>
        <v>10.597185821724461</v>
      </c>
      <c r="L117" s="6">
        <f>(Residenti!L117+Fluttuanti!L117/365+Fluttuanti!AK117/365)*'%serviti'!L117</f>
        <v>10.652490126933911</v>
      </c>
      <c r="M117" s="6">
        <f>(Residenti!M117+Fluttuanti!M117/365+Fluttuanti!AL117/365)*'%serviti'!M117</f>
        <v>10.681798264813082</v>
      </c>
      <c r="N117" s="6">
        <f>(Residenti!N117+Fluttuanti!N117/365+Fluttuanti!AM117/365)*'%serviti'!N117</f>
        <v>10.725902678926145</v>
      </c>
      <c r="O117" s="6">
        <f>(Residenti!O117+Fluttuanti!O117/365+Fluttuanti!AN117/365)*'%serviti'!O117</f>
        <v>10.835847441770309</v>
      </c>
      <c r="P117" s="6">
        <f>(Residenti!P117+Fluttuanti!P117/365+Fluttuanti!AO117/365)*'%serviti'!P117</f>
        <v>10.911735171493545</v>
      </c>
      <c r="Q117" s="6">
        <f>(Residenti!Q117+Fluttuanti!Q117/365+Fluttuanti!AP117/365)*'%serviti'!Q117</f>
        <v>10.906226751442725</v>
      </c>
      <c r="R117" s="6">
        <f>(Residenti!R117+Fluttuanti!R117/365+Fluttuanti!AQ117/365)*'%serviti'!R117</f>
        <v>10.88467747603182</v>
      </c>
      <c r="S117" s="6">
        <f>(Residenti!S117+Fluttuanti!S117/365+Fluttuanti!AR117/365)*'%serviti'!S117</f>
        <v>10.780751629808286</v>
      </c>
      <c r="T117" s="6">
        <f>(Residenti!T117+Fluttuanti!T117/365+Fluttuanti!AS117/365)*'%serviti'!T117</f>
        <v>10.728435201443265</v>
      </c>
      <c r="U117" s="6">
        <f>(Residenti!U117+Fluttuanti!U117/365+Fluttuanti!AT117/365)*'%serviti'!U117</f>
        <v>10.627603744973316</v>
      </c>
      <c r="V117" s="6">
        <f>(Residenti!V117+Fluttuanti!V117/365+Fluttuanti!AU117/365)*'%serviti'!V117</f>
        <v>10.650985687937512</v>
      </c>
      <c r="W117" s="6">
        <f>(Residenti!W117+Fluttuanti!W117/365+Fluttuanti!AV117/365)*'%serviti'!W117</f>
        <v>10.674103873602853</v>
      </c>
      <c r="X117" s="6">
        <f>(Residenti!X117+Fluttuanti!X117/365+Fluttuanti!AW117/365)*'%serviti'!X117</f>
        <v>10.733732051554085</v>
      </c>
      <c r="Y117" s="6">
        <f>(Residenti!Y117+Fluttuanti!Y117/365+Fluttuanti!AX117/365)*'%serviti'!Y117</f>
        <v>10.690953929502347</v>
      </c>
      <c r="Z117" s="8">
        <f>(Residenti!Z117+Fluttuanti!Z117/365+Fluttuanti!AY117/365)*'%serviti'!Z117</f>
        <v>10.629713085210485</v>
      </c>
      <c r="AA117" s="8">
        <f>(Residenti!AA117+Fluttuanti!AA117/365+Fluttuanti!AZ117/365)*'%serviti'!AA117</f>
        <v>10.581688132662883</v>
      </c>
      <c r="AB117" s="8">
        <f>(Residenti!AB117+Fluttuanti!AB117/365+Fluttuanti!BA117/365)*'%serviti'!AB117</f>
        <v>10.520238257891116</v>
      </c>
      <c r="AC117" s="8">
        <f>(Residenti!AC117+Fluttuanti!AC117/365+Fluttuanti!BB117/365)*'%serviti'!AC117</f>
        <v>10.45878838311935</v>
      </c>
    </row>
    <row r="118" spans="1:29" x14ac:dyDescent="0.2">
      <c r="A118" s="2" t="s">
        <v>103</v>
      </c>
      <c r="B118" s="2" t="str">
        <f t="shared" si="5"/>
        <v>35</v>
      </c>
      <c r="C118" s="2">
        <v>35017</v>
      </c>
      <c r="D118" s="2" t="s">
        <v>120</v>
      </c>
      <c r="E118" s="6">
        <f>(Residenti!E118+Fluttuanti!E118/365+Fluttuanti!AD118/365)*'%serviti'!E118</f>
        <v>8.6339583899101164</v>
      </c>
      <c r="F118" s="6">
        <f>(Residenti!F118+Fluttuanti!F118/365+Fluttuanti!AE118/365)*'%serviti'!F118</f>
        <v>8.7325474478218936</v>
      </c>
      <c r="G118" s="6">
        <f>(Residenti!G118+Fluttuanti!G118/365+Fluttuanti!AF118/365)*'%serviti'!G118</f>
        <v>8.8123467215235962</v>
      </c>
      <c r="H118" s="6">
        <f>(Residenti!H118+Fluttuanti!H118/365+Fluttuanti!AG118/365)*'%serviti'!H118</f>
        <v>8.8419620962884835</v>
      </c>
      <c r="I118" s="6">
        <f>(Residenti!I118+Fluttuanti!I118/365+Fluttuanti!AH118/365)*'%serviti'!I118</f>
        <v>8.919611580763485</v>
      </c>
      <c r="J118" s="6">
        <f>(Residenti!J118+Fluttuanti!J118/365+Fluttuanti!AI118/365)*'%serviti'!J118</f>
        <v>9.0594574628329436</v>
      </c>
      <c r="K118" s="6">
        <f>(Residenti!K118+Fluttuanti!K118/365+Fluttuanti!AJ118/365)*'%serviti'!K118</f>
        <v>9.24574900134653</v>
      </c>
      <c r="L118" s="6">
        <f>(Residenti!L118+Fluttuanti!L118/365+Fluttuanti!AK118/365)*'%serviti'!L118</f>
        <v>9.2638257154674157</v>
      </c>
      <c r="M118" s="6">
        <f>(Residenti!M118+Fluttuanti!M118/365+Fluttuanti!AL118/365)*'%serviti'!M118</f>
        <v>9.3667722210155162</v>
      </c>
      <c r="N118" s="6">
        <f>(Residenti!N118+Fluttuanti!N118/365+Fluttuanti!AM118/365)*'%serviti'!N118</f>
        <v>9.474988777442821</v>
      </c>
      <c r="O118" s="6">
        <f>(Residenti!O118+Fluttuanti!O118/365+Fluttuanti!AN118/365)*'%serviti'!O118</f>
        <v>9.4720569096052358</v>
      </c>
      <c r="P118" s="6">
        <f>(Residenti!P118+Fluttuanti!P118/365+Fluttuanti!AO118/365)*'%serviti'!P118</f>
        <v>9.5688767470283782</v>
      </c>
      <c r="Q118" s="6">
        <f>(Residenti!Q118+Fluttuanti!Q118/365+Fluttuanti!AP118/365)*'%serviti'!Q118</f>
        <v>9.5896397303782024</v>
      </c>
      <c r="R118" s="6">
        <f>(Residenti!R118+Fluttuanti!R118/365+Fluttuanti!AQ118/365)*'%serviti'!R118</f>
        <v>9.5515720434548239</v>
      </c>
      <c r="S118" s="6">
        <f>(Residenti!S118+Fluttuanti!S118/365+Fluttuanti!AR118/365)*'%serviti'!S118</f>
        <v>9.5968478060851456</v>
      </c>
      <c r="T118" s="6">
        <f>(Residenti!T118+Fluttuanti!T118/365+Fluttuanti!AS118/365)*'%serviti'!T118</f>
        <v>9.6440845910579096</v>
      </c>
      <c r="U118" s="6">
        <f>(Residenti!U118+Fluttuanti!U118/365+Fluttuanti!AT118/365)*'%serviti'!U118</f>
        <v>9.6794907700086092</v>
      </c>
      <c r="V118" s="6">
        <f>(Residenti!V118+Fluttuanti!V118/365+Fluttuanti!AU118/365)*'%serviti'!V118</f>
        <v>9.7187756888248291</v>
      </c>
      <c r="W118" s="6">
        <f>(Residenti!W118+Fluttuanti!W118/365+Fluttuanti!AV118/365)*'%serviti'!W118</f>
        <v>9.7707803895471539</v>
      </c>
      <c r="X118" s="6">
        <f>(Residenti!X118+Fluttuanti!X118/365+Fluttuanti!AW118/365)*'%serviti'!X118</f>
        <v>9.7581035889526682</v>
      </c>
      <c r="Y118" s="6">
        <f>(Residenti!Y118+Fluttuanti!Y118/365+Fluttuanti!AX118/365)*'%serviti'!Y118</f>
        <v>9.7042232008828009</v>
      </c>
      <c r="Z118" s="8">
        <f>(Residenti!Z118+Fluttuanti!Z118/365+Fluttuanti!AY118/365)*'%serviti'!Z118</f>
        <v>9.8096949594929796</v>
      </c>
      <c r="AA118" s="8">
        <f>(Residenti!AA118+Fluttuanti!AA118/365+Fluttuanti!AZ118/365)*'%serviti'!AA118</f>
        <v>9.9783022697062016</v>
      </c>
      <c r="AB118" s="8">
        <f>(Residenti!AB118+Fluttuanti!AB118/365+Fluttuanti!BA118/365)*'%serviti'!AB118</f>
        <v>10.084198960517648</v>
      </c>
      <c r="AC118" s="8">
        <f>(Residenti!AC118+Fluttuanti!AC118/365+Fluttuanti!BB118/365)*'%serviti'!AC118</f>
        <v>10.190095651329091</v>
      </c>
    </row>
    <row r="119" spans="1:29" x14ac:dyDescent="0.2">
      <c r="A119" s="2" t="s">
        <v>103</v>
      </c>
      <c r="B119" s="2" t="str">
        <f t="shared" si="5"/>
        <v>35</v>
      </c>
      <c r="C119" s="2">
        <v>35018</v>
      </c>
      <c r="D119" s="2" t="s">
        <v>121</v>
      </c>
      <c r="E119" s="6">
        <f>(Residenti!E119+Fluttuanti!E119/365+Fluttuanti!AD119/365)*'%serviti'!E119</f>
        <v>3.4041993405547126</v>
      </c>
      <c r="F119" s="6">
        <f>(Residenti!F119+Fluttuanti!F119/365+Fluttuanti!AE119/365)*'%serviti'!F119</f>
        <v>3.4152915141382425</v>
      </c>
      <c r="G119" s="6">
        <f>(Residenti!G119+Fluttuanti!G119/365+Fluttuanti!AF119/365)*'%serviti'!G119</f>
        <v>3.4402642016396432</v>
      </c>
      <c r="H119" s="6">
        <f>(Residenti!H119+Fluttuanti!H119/365+Fluttuanti!AG119/365)*'%serviti'!H119</f>
        <v>3.4640385113612675</v>
      </c>
      <c r="I119" s="6">
        <f>(Residenti!I119+Fluttuanti!I119/365+Fluttuanti!AH119/365)*'%serviti'!I119</f>
        <v>3.5019792648498109</v>
      </c>
      <c r="J119" s="6">
        <f>(Residenti!J119+Fluttuanti!J119/365+Fluttuanti!AI119/365)*'%serviti'!J119</f>
        <v>3.5517878352524397</v>
      </c>
      <c r="K119" s="6">
        <f>(Residenti!K119+Fluttuanti!K119/365+Fluttuanti!AJ119/365)*'%serviti'!K119</f>
        <v>3.5557797865000147</v>
      </c>
      <c r="L119" s="6">
        <f>(Residenti!L119+Fluttuanti!L119/365+Fluttuanti!AK119/365)*'%serviti'!L119</f>
        <v>3.6153991190301862</v>
      </c>
      <c r="M119" s="6">
        <f>(Residenti!M119+Fluttuanti!M119/365+Fluttuanti!AL119/365)*'%serviti'!M119</f>
        <v>3.718775639193765</v>
      </c>
      <c r="N119" s="6">
        <f>(Residenti!N119+Fluttuanti!N119/365+Fluttuanti!AM119/365)*'%serviti'!N119</f>
        <v>3.798171955329011</v>
      </c>
      <c r="O119" s="6">
        <f>(Residenti!O119+Fluttuanti!O119/365+Fluttuanti!AN119/365)*'%serviti'!O119</f>
        <v>3.8498773242788911</v>
      </c>
      <c r="P119" s="6">
        <f>(Residenti!P119+Fluttuanti!P119/365+Fluttuanti!AO119/365)*'%serviti'!P119</f>
        <v>3.8823812351312701</v>
      </c>
      <c r="Q119" s="6">
        <f>(Residenti!Q119+Fluttuanti!Q119/365+Fluttuanti!AP119/365)*'%serviti'!Q119</f>
        <v>3.9227764941359671</v>
      </c>
      <c r="R119" s="6">
        <f>(Residenti!R119+Fluttuanti!R119/365+Fluttuanti!AQ119/365)*'%serviti'!R119</f>
        <v>3.9523716636020803</v>
      </c>
      <c r="S119" s="6">
        <f>(Residenti!S119+Fluttuanti!S119/365+Fluttuanti!AR119/365)*'%serviti'!S119</f>
        <v>3.8975191395922963</v>
      </c>
      <c r="T119" s="6">
        <f>(Residenti!T119+Fluttuanti!T119/365+Fluttuanti!AS119/365)*'%serviti'!T119</f>
        <v>3.9035474076622036</v>
      </c>
      <c r="U119" s="6">
        <f>(Residenti!U119+Fluttuanti!U119/365+Fluttuanti!AT119/365)*'%serviti'!U119</f>
        <v>3.8982385595363551</v>
      </c>
      <c r="V119" s="6">
        <f>(Residenti!V119+Fluttuanti!V119/365+Fluttuanti!AU119/365)*'%serviti'!V119</f>
        <v>3.8324747977689806</v>
      </c>
      <c r="W119" s="6">
        <f>(Residenti!W119+Fluttuanti!W119/365+Fluttuanti!AV119/365)*'%serviti'!W119</f>
        <v>3.8217587858426785</v>
      </c>
      <c r="X119" s="6">
        <f>(Residenti!X119+Fluttuanti!X119/365+Fluttuanti!AW119/365)*'%serviti'!X119</f>
        <v>3.7955719220142825</v>
      </c>
      <c r="Y119" s="6">
        <f>(Residenti!Y119+Fluttuanti!Y119/365+Fluttuanti!AX119/365)*'%serviti'!Y119</f>
        <v>3.7882366195487629</v>
      </c>
      <c r="Z119" s="8">
        <f>(Residenti!Z119+Fluttuanti!Z119/365+Fluttuanti!AY119/365)*'%serviti'!Z119</f>
        <v>3.7868241011885004</v>
      </c>
      <c r="AA119" s="8">
        <f>(Residenti!AA119+Fluttuanti!AA119/365+Fluttuanti!AZ119/365)*'%serviti'!AA119</f>
        <v>3.7946009797405944</v>
      </c>
      <c r="AB119" s="8">
        <f>(Residenti!AB119+Fluttuanti!AB119/365+Fluttuanti!BA119/365)*'%serviti'!AB119</f>
        <v>3.7934227881756275</v>
      </c>
      <c r="AC119" s="8">
        <f>(Residenti!AC119+Fluttuanti!AC119/365+Fluttuanti!BB119/365)*'%serviti'!AC119</f>
        <v>3.7922443559803809</v>
      </c>
    </row>
    <row r="120" spans="1:29" x14ac:dyDescent="0.2">
      <c r="A120" s="2"/>
      <c r="B120" s="2"/>
      <c r="C120" s="2">
        <v>35019</v>
      </c>
      <c r="D120" s="3" t="s">
        <v>122</v>
      </c>
      <c r="E120" s="6">
        <f>(Residenti!E120+Fluttuanti!E120/365+Fluttuanti!AD120/365)*'%serviti'!E120</f>
        <v>1.3079028212417239</v>
      </c>
      <c r="F120" s="6">
        <f>(Residenti!F120+Fluttuanti!F120/365+Fluttuanti!AE120/365)*'%serviti'!F120</f>
        <v>1.3234085991541054</v>
      </c>
      <c r="G120" s="6">
        <f>(Residenti!G120+Fluttuanti!G120/365+Fluttuanti!AF120/365)*'%serviti'!G120</f>
        <v>1.3251016830996507</v>
      </c>
      <c r="H120" s="6">
        <f>(Residenti!H120+Fluttuanti!H120/365+Fluttuanti!AG120/365)*'%serviti'!H120</f>
        <v>1.3265859304763983</v>
      </c>
      <c r="I120" s="6">
        <f>(Residenti!I120+Fluttuanti!I120/365+Fluttuanti!AH120/365)*'%serviti'!I120</f>
        <v>1.3454779894761595</v>
      </c>
      <c r="J120" s="6">
        <f>(Residenti!J120+Fluttuanti!J120/365+Fluttuanti!AI120/365)*'%serviti'!J120</f>
        <v>1.3408272197627109</v>
      </c>
      <c r="K120" s="6">
        <f>(Residenti!K120+Fluttuanti!K120/365+Fluttuanti!AJ120/365)*'%serviti'!K120</f>
        <v>1.3427017917311583</v>
      </c>
      <c r="L120" s="6">
        <f>(Residenti!L120+Fluttuanti!L120/365+Fluttuanti!AK120/365)*'%serviti'!L120</f>
        <v>1.3567344242725188</v>
      </c>
      <c r="M120" s="6">
        <f>(Residenti!M120+Fluttuanti!M120/365+Fluttuanti!AL120/365)*'%serviti'!M120</f>
        <v>1.3962190019184164</v>
      </c>
      <c r="N120" s="6">
        <f>(Residenti!N120+Fluttuanti!N120/365+Fluttuanti!AM120/365)*'%serviti'!N120</f>
        <v>1.3407496388769433</v>
      </c>
      <c r="O120" s="6">
        <f>(Residenti!O120+Fluttuanti!O120/365+Fluttuanti!AN120/365)*'%serviti'!O120</f>
        <v>1.3284352349769324</v>
      </c>
      <c r="P120" s="6">
        <f>(Residenti!P120+Fluttuanti!P120/365+Fluttuanti!AO120/365)*'%serviti'!P120</f>
        <v>1.3326725970268243</v>
      </c>
      <c r="Q120" s="6">
        <f>(Residenti!Q120+Fluttuanti!Q120/365+Fluttuanti!AP120/365)*'%serviti'!Q120</f>
        <v>1.3367077372792731</v>
      </c>
      <c r="R120" s="6">
        <f>(Residenti!R120+Fluttuanti!R120/365+Fluttuanti!AQ120/365)*'%serviti'!R120</f>
        <v>1.3168756164617965</v>
      </c>
      <c r="S120" s="6">
        <f>(Residenti!S120+Fluttuanti!S120/365+Fluttuanti!AR120/365)*'%serviti'!S120</f>
        <v>1.3010213724893069</v>
      </c>
      <c r="T120" s="6">
        <f>(Residenti!T120+Fluttuanti!T120/365+Fluttuanti!AS120/365)*'%serviti'!T120</f>
        <v>1.2801947824605837</v>
      </c>
      <c r="U120" s="6">
        <f>(Residenti!U120+Fluttuanti!U120/365+Fluttuanti!AT120/365)*'%serviti'!U120</f>
        <v>1.2758371832210733</v>
      </c>
      <c r="V120" s="6">
        <f>(Residenti!V120+Fluttuanti!V120/365+Fluttuanti!AU120/365)*'%serviti'!V120</f>
        <v>1.2634961453891989</v>
      </c>
      <c r="W120" s="6">
        <f>(Residenti!W120+Fluttuanti!W120/365+Fluttuanti!AV120/365)*'%serviti'!W120</f>
        <v>1.2123628901705374</v>
      </c>
      <c r="X120" s="6">
        <f>(Residenti!X120+Fluttuanti!X120/365+Fluttuanti!AW120/365)*'%serviti'!X120</f>
        <v>1.2485290665933071</v>
      </c>
      <c r="Y120" s="6">
        <f>(Residenti!Y120+Fluttuanti!Y120/365+Fluttuanti!AX120/365)*'%serviti'!Y120</f>
        <v>1.2095688625691212</v>
      </c>
      <c r="Z120" s="8">
        <f>(Residenti!Z120+Fluttuanti!Z120/365+Fluttuanti!AY120/365)*'%serviti'!Z120</f>
        <v>1.1764259406187008</v>
      </c>
      <c r="AA120" s="8">
        <f>(Residenti!AA120+Fluttuanti!AA120/365+Fluttuanti!AZ120/365)*'%serviti'!AA120</f>
        <v>1.1452042384525403</v>
      </c>
      <c r="AB120" s="8">
        <f>(Residenti!AB120+Fluttuanti!AB120/365+Fluttuanti!BA120/365)*'%serviti'!AB120</f>
        <v>1.1115587554296162</v>
      </c>
      <c r="AC120" s="8">
        <f>(Residenti!AC120+Fluttuanti!AC120/365+Fluttuanti!BB120/365)*'%serviti'!AC120</f>
        <v>1.0779132724066915</v>
      </c>
    </row>
    <row r="121" spans="1:29" x14ac:dyDescent="0.2">
      <c r="A121" s="2" t="s">
        <v>103</v>
      </c>
      <c r="B121" s="2" t="str">
        <f>LEFT(C121,2)</f>
        <v>35</v>
      </c>
      <c r="C121" s="2">
        <v>35020</v>
      </c>
      <c r="D121" s="2" t="s">
        <v>123</v>
      </c>
      <c r="E121" s="6">
        <f>(Residenti!E121+Fluttuanti!E121/365+Fluttuanti!AD121/365)*'%serviti'!E121</f>
        <v>20.256708138458407</v>
      </c>
      <c r="F121" s="6">
        <f>(Residenti!F121+Fluttuanti!F121/365+Fluttuanti!AE121/365)*'%serviti'!F121</f>
        <v>20.419522706953792</v>
      </c>
      <c r="G121" s="6">
        <f>(Residenti!G121+Fluttuanti!G121/365+Fluttuanti!AF121/365)*'%serviti'!G121</f>
        <v>20.499225297521438</v>
      </c>
      <c r="H121" s="6">
        <f>(Residenti!H121+Fluttuanti!H121/365+Fluttuanti!AG121/365)*'%serviti'!H121</f>
        <v>20.508036338079958</v>
      </c>
      <c r="I121" s="6">
        <f>(Residenti!I121+Fluttuanti!I121/365+Fluttuanti!AH121/365)*'%serviti'!I121</f>
        <v>21.071501550093625</v>
      </c>
      <c r="J121" s="6">
        <f>(Residenti!J121+Fluttuanti!J121/365+Fluttuanti!AI121/365)*'%serviti'!J121</f>
        <v>21.568384899944377</v>
      </c>
      <c r="K121" s="6">
        <f>(Residenti!K121+Fluttuanti!K121/365+Fluttuanti!AJ121/365)*'%serviti'!K121</f>
        <v>22.014218210954944</v>
      </c>
      <c r="L121" s="6">
        <f>(Residenti!L121+Fluttuanti!L121/365+Fluttuanti!AK121/365)*'%serviti'!L121</f>
        <v>22.63706297892324</v>
      </c>
      <c r="M121" s="6">
        <f>(Residenti!M121+Fluttuanti!M121/365+Fluttuanti!AL121/365)*'%serviti'!M121</f>
        <v>23.390715643563073</v>
      </c>
      <c r="N121" s="6">
        <f>(Residenti!N121+Fluttuanti!N121/365+Fluttuanti!AM121/365)*'%serviti'!N121</f>
        <v>24.15654622216304</v>
      </c>
      <c r="O121" s="6">
        <f>(Residenti!O121+Fluttuanti!O121/365+Fluttuanti!AN121/365)*'%serviti'!O121</f>
        <v>24.574240430490867</v>
      </c>
      <c r="P121" s="6">
        <f>(Residenti!P121+Fluttuanti!P121/365+Fluttuanti!AO121/365)*'%serviti'!P121</f>
        <v>24.977880221984837</v>
      </c>
      <c r="Q121" s="6">
        <f>(Residenti!Q121+Fluttuanti!Q121/365+Fluttuanti!AP121/365)*'%serviti'!Q121</f>
        <v>25.086081050602207</v>
      </c>
      <c r="R121" s="6">
        <f>(Residenti!R121+Fluttuanti!R121/365+Fluttuanti!AQ121/365)*'%serviti'!R121</f>
        <v>25.449470041392555</v>
      </c>
      <c r="S121" s="6">
        <f>(Residenti!S121+Fluttuanti!S121/365+Fluttuanti!AR121/365)*'%serviti'!S121</f>
        <v>25.386126493368799</v>
      </c>
      <c r="T121" s="6">
        <f>(Residenti!T121+Fluttuanti!T121/365+Fluttuanti!AS121/365)*'%serviti'!T121</f>
        <v>25.579011857398221</v>
      </c>
      <c r="U121" s="6">
        <f>(Residenti!U121+Fluttuanti!U121/365+Fluttuanti!AT121/365)*'%serviti'!U121</f>
        <v>25.548251575843075</v>
      </c>
      <c r="V121" s="6">
        <f>(Residenti!V121+Fluttuanti!V121/365+Fluttuanti!AU121/365)*'%serviti'!V121</f>
        <v>25.387081654832038</v>
      </c>
      <c r="W121" s="6">
        <f>(Residenti!W121+Fluttuanti!W121/365+Fluttuanti!AV121/365)*'%serviti'!W121</f>
        <v>25.387903803643482</v>
      </c>
      <c r="X121" s="6">
        <f>(Residenti!X121+Fluttuanti!X121/365+Fluttuanti!AW121/365)*'%serviti'!X121</f>
        <v>25.241863750632753</v>
      </c>
      <c r="Y121" s="6">
        <f>(Residenti!Y121+Fluttuanti!Y121/365+Fluttuanti!AX121/365)*'%serviti'!Y121</f>
        <v>25.054229899052721</v>
      </c>
      <c r="Z121" s="8">
        <f>(Residenti!Z121+Fluttuanti!Z121/365+Fluttuanti!AY121/365)*'%serviti'!Z121</f>
        <v>25.151431390084298</v>
      </c>
      <c r="AA121" s="8">
        <f>(Residenti!AA121+Fluttuanti!AA121/365+Fluttuanti!AZ121/365)*'%serviti'!AA121</f>
        <v>25.495734546473923</v>
      </c>
      <c r="AB121" s="8">
        <f>(Residenti!AB121+Fluttuanti!AB121/365+Fluttuanti!BA121/365)*'%serviti'!AB121</f>
        <v>25.629712782784729</v>
      </c>
      <c r="AC121" s="8">
        <f>(Residenti!AC121+Fluttuanti!AC121/365+Fluttuanti!BB121/365)*'%serviti'!AC121</f>
        <v>25.764003722465052</v>
      </c>
    </row>
    <row r="122" spans="1:29" x14ac:dyDescent="0.2">
      <c r="A122" s="2" t="s">
        <v>103</v>
      </c>
      <c r="B122" s="2" t="str">
        <f>LEFT(C122,2)</f>
        <v>35</v>
      </c>
      <c r="C122" s="2">
        <v>35021</v>
      </c>
      <c r="D122" s="2" t="s">
        <v>124</v>
      </c>
      <c r="E122" s="6">
        <f>(Residenti!E122+Fluttuanti!E122/365+Fluttuanti!AD122/365)*'%serviti'!E122</f>
        <v>4.6853080879577069</v>
      </c>
      <c r="F122" s="6">
        <f>(Residenti!F122+Fluttuanti!F122/365+Fluttuanti!AE122/365)*'%serviti'!F122</f>
        <v>4.7895960864331055</v>
      </c>
      <c r="G122" s="6">
        <f>(Residenti!G122+Fluttuanti!G122/365+Fluttuanti!AF122/365)*'%serviti'!G122</f>
        <v>4.9192488362551536</v>
      </c>
      <c r="H122" s="6">
        <f>(Residenti!H122+Fluttuanti!H122/365+Fluttuanti!AG122/365)*'%serviti'!H122</f>
        <v>5.0278833936673699</v>
      </c>
      <c r="I122" s="6">
        <f>(Residenti!I122+Fluttuanti!I122/365+Fluttuanti!AH122/365)*'%serviti'!I122</f>
        <v>5.2218014624405837</v>
      </c>
      <c r="J122" s="6">
        <f>(Residenti!J122+Fluttuanti!J122/365+Fluttuanti!AI122/365)*'%serviti'!J122</f>
        <v>5.4839762897096787</v>
      </c>
      <c r="K122" s="6">
        <f>(Residenti!K122+Fluttuanti!K122/365+Fluttuanti!AJ122/365)*'%serviti'!K122</f>
        <v>5.5921220122590762</v>
      </c>
      <c r="L122" s="6">
        <f>(Residenti!L122+Fluttuanti!L122/365+Fluttuanti!AK122/365)*'%serviti'!L122</f>
        <v>5.7379834550764901</v>
      </c>
      <c r="M122" s="6">
        <f>(Residenti!M122+Fluttuanti!M122/365+Fluttuanti!AL122/365)*'%serviti'!M122</f>
        <v>5.948809062234921</v>
      </c>
      <c r="N122" s="6">
        <f>(Residenti!N122+Fluttuanti!N122/365+Fluttuanti!AM122/365)*'%serviti'!N122</f>
        <v>6.1807188645740068</v>
      </c>
      <c r="O122" s="6">
        <f>(Residenti!O122+Fluttuanti!O122/365+Fluttuanti!AN122/365)*'%serviti'!O122</f>
        <v>6.3150286692449829</v>
      </c>
      <c r="P122" s="6">
        <f>(Residenti!P122+Fluttuanti!P122/365+Fluttuanti!AO122/365)*'%serviti'!P122</f>
        <v>6.4051712101751042</v>
      </c>
      <c r="Q122" s="6">
        <f>(Residenti!Q122+Fluttuanti!Q122/365+Fluttuanti!AP122/365)*'%serviti'!Q122</f>
        <v>6.4896184023777348</v>
      </c>
      <c r="R122" s="6">
        <f>(Residenti!R122+Fluttuanti!R122/365+Fluttuanti!AQ122/365)*'%serviti'!R122</f>
        <v>6.5593324622813132</v>
      </c>
      <c r="S122" s="6">
        <f>(Residenti!S122+Fluttuanti!S122/365+Fluttuanti!AR122/365)*'%serviti'!S122</f>
        <v>6.5494695901977016</v>
      </c>
      <c r="T122" s="6">
        <f>(Residenti!T122+Fluttuanti!T122/365+Fluttuanti!AS122/365)*'%serviti'!T122</f>
        <v>6.5914840828739045</v>
      </c>
      <c r="U122" s="6">
        <f>(Residenti!U122+Fluttuanti!U122/365+Fluttuanti!AT122/365)*'%serviti'!U122</f>
        <v>6.522782513125807</v>
      </c>
      <c r="V122" s="6">
        <f>(Residenti!V122+Fluttuanti!V122/365+Fluttuanti!AU122/365)*'%serviti'!V122</f>
        <v>6.5029769393737</v>
      </c>
      <c r="W122" s="6">
        <f>(Residenti!W122+Fluttuanti!W122/365+Fluttuanti!AV122/365)*'%serviti'!W122</f>
        <v>6.5042554361049918</v>
      </c>
      <c r="X122" s="6">
        <f>(Residenti!X122+Fluttuanti!X122/365+Fluttuanti!AW122/365)*'%serviti'!X122</f>
        <v>6.5495632402855408</v>
      </c>
      <c r="Y122" s="6">
        <f>(Residenti!Y122+Fluttuanti!Y122/365+Fluttuanti!AX122/365)*'%serviti'!Y122</f>
        <v>6.6170234088000957</v>
      </c>
      <c r="Z122" s="8">
        <f>(Residenti!Z122+Fluttuanti!Z122/365+Fluttuanti!AY122/365)*'%serviti'!Z122</f>
        <v>6.5690329983212763</v>
      </c>
      <c r="AA122" s="8">
        <f>(Residenti!AA122+Fluttuanti!AA122/365+Fluttuanti!AZ122/365)*'%serviti'!AA122</f>
        <v>6.4959557536142176</v>
      </c>
      <c r="AB122" s="8">
        <f>(Residenti!AB122+Fluttuanti!AB122/365+Fluttuanti!BA122/365)*'%serviti'!AB122</f>
        <v>6.4478641989039245</v>
      </c>
      <c r="AC122" s="8">
        <f>(Residenti!AC122+Fluttuanti!AC122/365+Fluttuanti!BB122/365)*'%serviti'!AC122</f>
        <v>6.3996830507983713</v>
      </c>
    </row>
    <row r="123" spans="1:29" x14ac:dyDescent="0.2">
      <c r="A123" s="2" t="s">
        <v>103</v>
      </c>
      <c r="B123" s="2" t="str">
        <f>LEFT(C123,2)</f>
        <v>35</v>
      </c>
      <c r="C123" s="2">
        <v>35022</v>
      </c>
      <c r="D123" s="2" t="s">
        <v>125</v>
      </c>
      <c r="E123" s="6">
        <f>(Residenti!E123+Fluttuanti!E123/365+Fluttuanti!AD123/365)*'%serviti'!E123</f>
        <v>3.7211924376442402</v>
      </c>
      <c r="F123" s="6">
        <f>(Residenti!F123+Fluttuanti!F123/365+Fluttuanti!AE123/365)*'%serviti'!F123</f>
        <v>3.8104702766897867</v>
      </c>
      <c r="G123" s="6">
        <f>(Residenti!G123+Fluttuanti!G123/365+Fluttuanti!AF123/365)*'%serviti'!G123</f>
        <v>3.925264718285213</v>
      </c>
      <c r="H123" s="6">
        <f>(Residenti!H123+Fluttuanti!H123/365+Fluttuanti!AG123/365)*'%serviti'!H123</f>
        <v>3.9873855460170788</v>
      </c>
      <c r="I123" s="6">
        <f>(Residenti!I123+Fluttuanti!I123/365+Fluttuanti!AH123/365)*'%serviti'!I123</f>
        <v>4.0170320804238386</v>
      </c>
      <c r="J123" s="6">
        <f>(Residenti!J123+Fluttuanti!J123/365+Fluttuanti!AI123/365)*'%serviti'!J123</f>
        <v>4.0577545940779753</v>
      </c>
      <c r="K123" s="6">
        <f>(Residenti!K123+Fluttuanti!K123/365+Fluttuanti!AJ123/365)*'%serviti'!K123</f>
        <v>4.1565778761131238</v>
      </c>
      <c r="L123" s="6">
        <f>(Residenti!L123+Fluttuanti!L123/365+Fluttuanti!AK123/365)*'%serviti'!L123</f>
        <v>4.2550411848810787</v>
      </c>
      <c r="M123" s="6">
        <f>(Residenti!M123+Fluttuanti!M123/365+Fluttuanti!AL123/365)*'%serviti'!M123</f>
        <v>4.3162836986657345</v>
      </c>
      <c r="N123" s="6">
        <f>(Residenti!N123+Fluttuanti!N123/365+Fluttuanti!AM123/365)*'%serviti'!N123</f>
        <v>4.4365839860581318</v>
      </c>
      <c r="O123" s="6">
        <f>(Residenti!O123+Fluttuanti!O123/365+Fluttuanti!AN123/365)*'%serviti'!O123</f>
        <v>4.5076326451942101</v>
      </c>
      <c r="P123" s="6">
        <f>(Residenti!P123+Fluttuanti!P123/365+Fluttuanti!AO123/365)*'%serviti'!P123</f>
        <v>4.6112396434677931</v>
      </c>
      <c r="Q123" s="6">
        <f>(Residenti!Q123+Fluttuanti!Q123/365+Fluttuanti!AP123/365)*'%serviti'!Q123</f>
        <v>4.6781070484026239</v>
      </c>
      <c r="R123" s="6">
        <f>(Residenti!R123+Fluttuanti!R123/365+Fluttuanti!AQ123/365)*'%serviti'!R123</f>
        <v>4.6851970903896056</v>
      </c>
      <c r="S123" s="6">
        <f>(Residenti!S123+Fluttuanti!S123/365+Fluttuanti!AR123/365)*'%serviti'!S123</f>
        <v>4.662406628281631</v>
      </c>
      <c r="T123" s="6">
        <f>(Residenti!T123+Fluttuanti!T123/365+Fluttuanti!AS123/365)*'%serviti'!T123</f>
        <v>4.6504006620787059</v>
      </c>
      <c r="U123" s="6">
        <f>(Residenti!U123+Fluttuanti!U123/365+Fluttuanti!AT123/365)*'%serviti'!U123</f>
        <v>4.6289714520547953</v>
      </c>
      <c r="V123" s="6">
        <f>(Residenti!V123+Fluttuanti!V123/365+Fluttuanti!AU123/365)*'%serviti'!V123</f>
        <v>4.6188246164383591</v>
      </c>
      <c r="W123" s="6">
        <f>(Residenti!W123+Fluttuanti!W123/365+Fluttuanti!AV123/365)*'%serviti'!W123</f>
        <v>4.6071491506849371</v>
      </c>
      <c r="X123" s="6">
        <f>(Residenti!X123+Fluttuanti!X123/365+Fluttuanti!AW123/365)*'%serviti'!X123</f>
        <v>4.6249275479452079</v>
      </c>
      <c r="Y123" s="6">
        <f>(Residenti!Y123+Fluttuanti!Y123/365+Fluttuanti!AX123/365)*'%serviti'!Y123</f>
        <v>4.6618089497716939</v>
      </c>
      <c r="Z123" s="8">
        <f>(Residenti!Z123+Fluttuanti!Z123/365+Fluttuanti!AY123/365)*'%serviti'!Z123</f>
        <v>4.6329841821182027</v>
      </c>
      <c r="AA123" s="8">
        <f>(Residenti!AA123+Fluttuanti!AA123/365+Fluttuanti!AZ123/365)*'%serviti'!AA123</f>
        <v>4.6259212763551192</v>
      </c>
      <c r="AB123" s="8">
        <f>(Residenti!AB123+Fluttuanti!AB123/365+Fluttuanti!BA123/365)*'%serviti'!AB123</f>
        <v>4.652380014983815</v>
      </c>
      <c r="AC123" s="8">
        <f>(Residenti!AC123+Fluttuanti!AC123/365+Fluttuanti!BB123/365)*'%serviti'!AC123</f>
        <v>4.6774946154191923</v>
      </c>
    </row>
    <row r="124" spans="1:29" x14ac:dyDescent="0.2">
      <c r="A124" s="2" t="s">
        <v>103</v>
      </c>
      <c r="B124" s="2" t="str">
        <f>LEFT(C124,2)</f>
        <v>35</v>
      </c>
      <c r="C124" s="2">
        <v>35023</v>
      </c>
      <c r="D124" s="2" t="s">
        <v>126</v>
      </c>
      <c r="E124" s="6">
        <f>(Residenti!E124+Fluttuanti!E124/365+Fluttuanti!AD124/365)*'%serviti'!E124</f>
        <v>5.4659060096228584</v>
      </c>
      <c r="F124" s="6">
        <f>(Residenti!F124+Fluttuanti!F124/365+Fluttuanti!AE124/365)*'%serviti'!F124</f>
        <v>5.4733334625556918</v>
      </c>
      <c r="G124" s="6">
        <f>(Residenti!G124+Fluttuanti!G124/365+Fluttuanti!AF124/365)*'%serviti'!G124</f>
        <v>5.5341944179713662</v>
      </c>
      <c r="H124" s="6">
        <f>(Residenti!H124+Fluttuanti!H124/365+Fluttuanti!AG124/365)*'%serviti'!H124</f>
        <v>5.6403656374698148</v>
      </c>
      <c r="I124" s="6">
        <f>(Residenti!I124+Fluttuanti!I124/365+Fluttuanti!AH124/365)*'%serviti'!I124</f>
        <v>5.6621300638241063</v>
      </c>
      <c r="J124" s="6">
        <f>(Residenti!J124+Fluttuanti!J124/365+Fluttuanti!AI124/365)*'%serviti'!J124</f>
        <v>5.7638879459826633</v>
      </c>
      <c r="K124" s="6">
        <f>(Residenti!K124+Fluttuanti!K124/365+Fluttuanti!AJ124/365)*'%serviti'!K124</f>
        <v>5.7960005918235353</v>
      </c>
      <c r="L124" s="6">
        <f>(Residenti!L124+Fluttuanti!L124/365+Fluttuanti!AK124/365)*'%serviti'!L124</f>
        <v>5.8401764413225195</v>
      </c>
      <c r="M124" s="6">
        <f>(Residenti!M124+Fluttuanti!M124/365+Fluttuanti!AL124/365)*'%serviti'!M124</f>
        <v>5.9661095431931033</v>
      </c>
      <c r="N124" s="6">
        <f>(Residenti!N124+Fluttuanti!N124/365+Fluttuanti!AM124/365)*'%serviti'!N124</f>
        <v>6.0163416027693879</v>
      </c>
      <c r="O124" s="6">
        <f>(Residenti!O124+Fluttuanti!O124/365+Fluttuanti!AN124/365)*'%serviti'!O124</f>
        <v>6.0503994707902944</v>
      </c>
      <c r="P124" s="6">
        <f>(Residenti!P124+Fluttuanti!P124/365+Fluttuanti!AO124/365)*'%serviti'!P124</f>
        <v>6.0325031856226641</v>
      </c>
      <c r="Q124" s="6">
        <f>(Residenti!Q124+Fluttuanti!Q124/365+Fluttuanti!AP124/365)*'%serviti'!Q124</f>
        <v>6.0131151217688963</v>
      </c>
      <c r="R124" s="6">
        <f>(Residenti!R124+Fluttuanti!R124/365+Fluttuanti!AQ124/365)*'%serviti'!R124</f>
        <v>5.9980358719186997</v>
      </c>
      <c r="S124" s="6">
        <f>(Residenti!S124+Fluttuanti!S124/365+Fluttuanti!AR124/365)*'%serviti'!S124</f>
        <v>5.9612316267879715</v>
      </c>
      <c r="T124" s="6">
        <f>(Residenti!T124+Fluttuanti!T124/365+Fluttuanti!AS124/365)*'%serviti'!T124</f>
        <v>5.9559336363767175</v>
      </c>
      <c r="U124" s="6">
        <f>(Residenti!U124+Fluttuanti!U124/365+Fluttuanti!AT124/365)*'%serviti'!U124</f>
        <v>5.950596442236157</v>
      </c>
      <c r="V124" s="6">
        <f>(Residenti!V124+Fluttuanti!V124/365+Fluttuanti!AU124/365)*'%serviti'!V124</f>
        <v>5.8736297089041107</v>
      </c>
      <c r="W124" s="6">
        <f>(Residenti!W124+Fluttuanti!W124/365+Fluttuanti!AV124/365)*'%serviti'!W124</f>
        <v>5.8896713702849661</v>
      </c>
      <c r="X124" s="6">
        <f>(Residenti!X124+Fluttuanti!X124/365+Fluttuanti!AW124/365)*'%serviti'!X124</f>
        <v>5.9262450684931514</v>
      </c>
      <c r="Y124" s="6">
        <f>(Residenti!Y124+Fluttuanti!Y124/365+Fluttuanti!AX124/365)*'%serviti'!Y124</f>
        <v>5.8283944698404424</v>
      </c>
      <c r="Z124" s="8">
        <f>(Residenti!Z124+Fluttuanti!Z124/365+Fluttuanti!AY124/365)*'%serviti'!Z124</f>
        <v>5.7345780669272832</v>
      </c>
      <c r="AA124" s="8">
        <f>(Residenti!AA124+Fluttuanti!AA124/365+Fluttuanti!AZ124/365)*'%serviti'!AA124</f>
        <v>5.7611617017593719</v>
      </c>
      <c r="AB124" s="8">
        <f>(Residenti!AB124+Fluttuanti!AB124/365+Fluttuanti!BA124/365)*'%serviti'!AB124</f>
        <v>5.6951689691538858</v>
      </c>
      <c r="AC124" s="8">
        <f>(Residenti!AC124+Fluttuanti!AC124/365+Fluttuanti!BB124/365)*'%serviti'!AC124</f>
        <v>5.6277521810230153</v>
      </c>
    </row>
    <row r="125" spans="1:29" x14ac:dyDescent="0.2">
      <c r="A125" s="2" t="s">
        <v>103</v>
      </c>
      <c r="B125" s="2" t="str">
        <f>LEFT(C125,2)</f>
        <v>35</v>
      </c>
      <c r="C125" s="2">
        <v>35024</v>
      </c>
      <c r="D125" s="2" t="s">
        <v>127</v>
      </c>
      <c r="E125" s="6">
        <f>(Residenti!E125+Fluttuanti!E125/365+Fluttuanti!AD125/365)*'%serviti'!E125</f>
        <v>12.338868778775126</v>
      </c>
      <c r="F125" s="6">
        <f>(Residenti!F125+Fluttuanti!F125/365+Fluttuanti!AE125/365)*'%serviti'!F125</f>
        <v>12.534361139279886</v>
      </c>
      <c r="G125" s="6">
        <f>(Residenti!G125+Fluttuanti!G125/365+Fluttuanti!AF125/365)*'%serviti'!G125</f>
        <v>12.73196139940792</v>
      </c>
      <c r="H125" s="6">
        <f>(Residenti!H125+Fluttuanti!H125/365+Fluttuanti!AG125/365)*'%serviti'!H125</f>
        <v>12.774863729601265</v>
      </c>
      <c r="I125" s="6">
        <f>(Residenti!I125+Fluttuanti!I125/365+Fluttuanti!AH125/365)*'%serviti'!I125</f>
        <v>12.885462592528336</v>
      </c>
      <c r="J125" s="6">
        <f>(Residenti!J125+Fluttuanti!J125/365+Fluttuanti!AI125/365)*'%serviti'!J125</f>
        <v>13.160256988835812</v>
      </c>
      <c r="K125" s="6">
        <f>(Residenti!K125+Fluttuanti!K125/365+Fluttuanti!AJ125/365)*'%serviti'!K125</f>
        <v>13.401695050386522</v>
      </c>
      <c r="L125" s="6">
        <f>(Residenti!L125+Fluttuanti!L125/365+Fluttuanti!AK125/365)*'%serviti'!L125</f>
        <v>13.536933525347507</v>
      </c>
      <c r="M125" s="6">
        <f>(Residenti!M125+Fluttuanti!M125/365+Fluttuanti!AL125/365)*'%serviti'!M125</f>
        <v>13.683034716583698</v>
      </c>
      <c r="N125" s="6">
        <f>(Residenti!N125+Fluttuanti!N125/365+Fluttuanti!AM125/365)*'%serviti'!N125</f>
        <v>13.984524138346064</v>
      </c>
      <c r="O125" s="6">
        <f>(Residenti!O125+Fluttuanti!O125/365+Fluttuanti!AN125/365)*'%serviti'!O125</f>
        <v>14.130680912142457</v>
      </c>
      <c r="P125" s="6">
        <f>(Residenti!P125+Fluttuanti!P125/365+Fluttuanti!AO125/365)*'%serviti'!P125</f>
        <v>14.243058859842071</v>
      </c>
      <c r="Q125" s="6">
        <f>(Residenti!Q125+Fluttuanti!Q125/365+Fluttuanti!AP125/365)*'%serviti'!Q125</f>
        <v>14.304180933595157</v>
      </c>
      <c r="R125" s="6">
        <f>(Residenti!R125+Fluttuanti!R125/365+Fluttuanti!AQ125/365)*'%serviti'!R125</f>
        <v>14.421001171610776</v>
      </c>
      <c r="S125" s="6">
        <f>(Residenti!S125+Fluttuanti!S125/365+Fluttuanti!AR125/365)*'%serviti'!S125</f>
        <v>14.370499573888932</v>
      </c>
      <c r="T125" s="6">
        <f>(Residenti!T125+Fluttuanti!T125/365+Fluttuanti!AS125/365)*'%serviti'!T125</f>
        <v>14.375224140429648</v>
      </c>
      <c r="U125" s="6">
        <f>(Residenti!U125+Fluttuanti!U125/365+Fluttuanti!AT125/365)*'%serviti'!U125</f>
        <v>14.566731769863006</v>
      </c>
      <c r="V125" s="6">
        <f>(Residenti!V125+Fluttuanti!V125/365+Fluttuanti!AU125/365)*'%serviti'!V125</f>
        <v>14.541404054794507</v>
      </c>
      <c r="W125" s="6">
        <f>(Residenti!W125+Fluttuanti!W125/365+Fluttuanti!AV125/365)*'%serviti'!W125</f>
        <v>14.540614169862991</v>
      </c>
      <c r="X125" s="6">
        <f>(Residenti!X125+Fluttuanti!X125/365+Fluttuanti!AW125/365)*'%serviti'!X125</f>
        <v>14.575160087671204</v>
      </c>
      <c r="Y125" s="6">
        <f>(Residenti!Y125+Fluttuanti!Y125/365+Fluttuanti!AX125/365)*'%serviti'!Y125</f>
        <v>14.571604405479444</v>
      </c>
      <c r="Z125" s="8">
        <f>(Residenti!Z125+Fluttuanti!Z125/365+Fluttuanti!AY125/365)*'%serviti'!Z125</f>
        <v>14.572415015105452</v>
      </c>
      <c r="AA125" s="8">
        <f>(Residenti!AA125+Fluttuanti!AA125/365+Fluttuanti!AZ125/365)*'%serviti'!AA125</f>
        <v>14.849490742386845</v>
      </c>
      <c r="AB125" s="8">
        <f>(Residenti!AB125+Fluttuanti!AB125/365+Fluttuanti!BA125/365)*'%serviti'!AB125</f>
        <v>14.803874375459895</v>
      </c>
      <c r="AC125" s="8">
        <f>(Residenti!AC125+Fluttuanti!AC125/365+Fluttuanti!BB125/365)*'%serviti'!AC125</f>
        <v>14.758160848488862</v>
      </c>
    </row>
    <row r="126" spans="1:29" x14ac:dyDescent="0.2">
      <c r="A126" s="2"/>
      <c r="B126" s="2"/>
      <c r="C126" s="2">
        <v>35025</v>
      </c>
      <c r="D126" s="3" t="s">
        <v>128</v>
      </c>
      <c r="E126" s="6">
        <f>(Residenti!E126+Fluttuanti!E126/365+Fluttuanti!AD126/365)*'%serviti'!E126</f>
        <v>1.2132524885230662</v>
      </c>
      <c r="F126" s="6">
        <f>(Residenti!F126+Fluttuanti!F126/365+Fluttuanti!AE126/365)*'%serviti'!F126</f>
        <v>1.1975818812409587</v>
      </c>
      <c r="G126" s="6">
        <f>(Residenti!G126+Fluttuanti!G126/365+Fluttuanti!AF126/365)*'%serviti'!G126</f>
        <v>1.1743627578185274</v>
      </c>
      <c r="H126" s="6">
        <f>(Residenti!H126+Fluttuanti!H126/365+Fluttuanti!AG126/365)*'%serviti'!H126</f>
        <v>1.1639580663345062</v>
      </c>
      <c r="I126" s="6">
        <f>(Residenti!I126+Fluttuanti!I126/365+Fluttuanti!AH126/365)*'%serviti'!I126</f>
        <v>1.1832878469517798</v>
      </c>
      <c r="J126" s="6">
        <f>(Residenti!J126+Fluttuanti!J126/365+Fluttuanti!AI126/365)*'%serviti'!J126</f>
        <v>1.1626258870533719</v>
      </c>
      <c r="K126" s="6">
        <f>(Residenti!K126+Fluttuanti!K126/365+Fluttuanti!AJ126/365)*'%serviti'!K126</f>
        <v>1.1506917730901931</v>
      </c>
      <c r="L126" s="6">
        <f>(Residenti!L126+Fluttuanti!L126/365+Fluttuanti!AK126/365)*'%serviti'!L126</f>
        <v>1.1463999257983037</v>
      </c>
      <c r="M126" s="6">
        <f>(Residenti!M126+Fluttuanti!M126/365+Fluttuanti!AL126/365)*'%serviti'!M126</f>
        <v>1.165156980569821</v>
      </c>
      <c r="N126" s="6">
        <f>(Residenti!N126+Fluttuanti!N126/365+Fluttuanti!AM126/365)*'%serviti'!N126</f>
        <v>1.1199733162754333</v>
      </c>
      <c r="O126" s="6">
        <f>(Residenti!O126+Fluttuanti!O126/365+Fluttuanti!AN126/365)*'%serviti'!O126</f>
        <v>1.1041645845914529</v>
      </c>
      <c r="P126" s="6">
        <f>(Residenti!P126+Fluttuanti!P126/365+Fluttuanti!AO126/365)*'%serviti'!P126</f>
        <v>1.0736675642141638</v>
      </c>
      <c r="Q126" s="6">
        <f>(Residenti!Q126+Fluttuanti!Q126/365+Fluttuanti!AP126/365)*'%serviti'!Q126</f>
        <v>1.0663176941733234</v>
      </c>
      <c r="R126" s="6">
        <f>(Residenti!R126+Fluttuanti!R126/365+Fluttuanti!AQ126/365)*'%serviti'!R126</f>
        <v>1.0505132921190135</v>
      </c>
      <c r="S126" s="6">
        <f>(Residenti!S126+Fluttuanti!S126/365+Fluttuanti!AR126/365)*'%serviti'!S126</f>
        <v>1.0476711343272902</v>
      </c>
      <c r="T126" s="6">
        <f>(Residenti!T126+Fluttuanti!T126/365+Fluttuanti!AS126/365)*'%serviti'!T126</f>
        <v>1.0358551151230071</v>
      </c>
      <c r="U126" s="6">
        <f>(Residenti!U126+Fluttuanti!U126/365+Fluttuanti!AT126/365)*'%serviti'!U126</f>
        <v>1.0328683716723535</v>
      </c>
      <c r="V126" s="6">
        <f>(Residenti!V126+Fluttuanti!V126/365+Fluttuanti!AU126/365)*'%serviti'!V126</f>
        <v>1.0226839215322416</v>
      </c>
      <c r="W126" s="6">
        <f>(Residenti!W126+Fluttuanti!W126/365+Fluttuanti!AV126/365)*'%serviti'!W126</f>
        <v>1.004300572518144</v>
      </c>
      <c r="X126" s="6">
        <f>(Residenti!X126+Fluttuanti!X126/365+Fluttuanti!AW126/365)*'%serviti'!X126</f>
        <v>1.025546548755198</v>
      </c>
      <c r="Y126" s="6">
        <f>(Residenti!Y126+Fluttuanti!Y126/365+Fluttuanti!AX126/365)*'%serviti'!Y126</f>
        <v>0.98457461437043281</v>
      </c>
      <c r="Z126" s="8">
        <f>(Residenti!Z126+Fluttuanti!Z126/365+Fluttuanti!AY126/365)*'%serviti'!Z126</f>
        <v>0.94534620534415237</v>
      </c>
      <c r="AA126" s="8">
        <f>(Residenti!AA126+Fluttuanti!AA126/365+Fluttuanti!AZ126/365)*'%serviti'!AA126</f>
        <v>0.90618961558414168</v>
      </c>
      <c r="AB126" s="8">
        <f>(Residenti!AB126+Fluttuanti!AB126/365+Fluttuanti!BA126/365)*'%serviti'!AB126</f>
        <v>0.86641963018101009</v>
      </c>
      <c r="AC126" s="8">
        <f>(Residenti!AC126+Fluttuanti!AC126/365+Fluttuanti!BB126/365)*'%serviti'!AC126</f>
        <v>0.82664964477787872</v>
      </c>
    </row>
    <row r="127" spans="1:29" x14ac:dyDescent="0.2">
      <c r="A127" s="2" t="s">
        <v>103</v>
      </c>
      <c r="B127" s="2" t="str">
        <f>LEFT(C127,2)</f>
        <v>35</v>
      </c>
      <c r="C127" s="2">
        <v>35026</v>
      </c>
      <c r="D127" s="2" t="s">
        <v>129</v>
      </c>
      <c r="E127" s="6">
        <f>(Residenti!E127+Fluttuanti!E127/365+Fluttuanti!AD127/365)*'%serviti'!E127</f>
        <v>5.3963717152061363</v>
      </c>
      <c r="F127" s="6">
        <f>(Residenti!F127+Fluttuanti!F127/365+Fluttuanti!AE127/365)*'%serviti'!F127</f>
        <v>5.5434676554993221</v>
      </c>
      <c r="G127" s="6">
        <f>(Residenti!G127+Fluttuanti!G127/365+Fluttuanti!AF127/365)*'%serviti'!G127</f>
        <v>5.6574431413903543</v>
      </c>
      <c r="H127" s="6">
        <f>(Residenti!H127+Fluttuanti!H127/365+Fluttuanti!AG127/365)*'%serviti'!H127</f>
        <v>5.7625561352954726</v>
      </c>
      <c r="I127" s="6">
        <f>(Residenti!I127+Fluttuanti!I127/365+Fluttuanti!AH127/365)*'%serviti'!I127</f>
        <v>5.8931442421495408</v>
      </c>
      <c r="J127" s="6">
        <f>(Residenti!J127+Fluttuanti!J127/365+Fluttuanti!AI127/365)*'%serviti'!J127</f>
        <v>5.9195001942132413</v>
      </c>
      <c r="K127" s="6">
        <f>(Residenti!K127+Fluttuanti!K127/365+Fluttuanti!AJ127/365)*'%serviti'!K127</f>
        <v>5.9889805206151818</v>
      </c>
      <c r="L127" s="6">
        <f>(Residenti!L127+Fluttuanti!L127/365+Fluttuanti!AK127/365)*'%serviti'!L127</f>
        <v>5.9529332987950729</v>
      </c>
      <c r="M127" s="6">
        <f>(Residenti!M127+Fluttuanti!M127/365+Fluttuanti!AL127/365)*'%serviti'!M127</f>
        <v>6.1026766911450299</v>
      </c>
      <c r="N127" s="6">
        <f>(Residenti!N127+Fluttuanti!N127/365+Fluttuanti!AM127/365)*'%serviti'!N127</f>
        <v>6.2505744609795748</v>
      </c>
      <c r="O127" s="6">
        <f>(Residenti!O127+Fluttuanti!O127/365+Fluttuanti!AN127/365)*'%serviti'!O127</f>
        <v>6.3322630383193763</v>
      </c>
      <c r="P127" s="6">
        <f>(Residenti!P127+Fluttuanti!P127/365+Fluttuanti!AO127/365)*'%serviti'!P127</f>
        <v>6.3550197194144049</v>
      </c>
      <c r="Q127" s="6">
        <f>(Residenti!Q127+Fluttuanti!Q127/365+Fluttuanti!AP127/365)*'%serviti'!Q127</f>
        <v>6.4627349902367284</v>
      </c>
      <c r="R127" s="6">
        <f>(Residenti!R127+Fluttuanti!R127/365+Fluttuanti!AQ127/365)*'%serviti'!R127</f>
        <v>6.542413304356395</v>
      </c>
      <c r="S127" s="6">
        <f>(Residenti!S127+Fluttuanti!S127/365+Fluttuanti!AR127/365)*'%serviti'!S127</f>
        <v>6.6133294449367286</v>
      </c>
      <c r="T127" s="6">
        <f>(Residenti!T127+Fluttuanti!T127/365+Fluttuanti!AS127/365)*'%serviti'!T127</f>
        <v>6.6117109119777524</v>
      </c>
      <c r="U127" s="6">
        <f>(Residenti!U127+Fluttuanti!U127/365+Fluttuanti!AT127/365)*'%serviti'!U127</f>
        <v>6.5882767397260267</v>
      </c>
      <c r="V127" s="6">
        <f>(Residenti!V127+Fluttuanti!V127/365+Fluttuanti!AU127/365)*'%serviti'!V127</f>
        <v>6.5284520547945233</v>
      </c>
      <c r="W127" s="6">
        <f>(Residenti!W127+Fluttuanti!W127/365+Fluttuanti!AV127/365)*'%serviti'!W127</f>
        <v>6.4331566712328838</v>
      </c>
      <c r="X127" s="6">
        <f>(Residenti!X127+Fluttuanti!X127/365+Fluttuanti!AW127/365)*'%serviti'!X127</f>
        <v>6.3583139794520562</v>
      </c>
      <c r="Y127" s="6">
        <f>(Residenti!Y127+Fluttuanti!Y127/365+Fluttuanti!AX127/365)*'%serviti'!Y127</f>
        <v>6.2941019178082254</v>
      </c>
      <c r="Z127" s="8">
        <f>(Residenti!Z127+Fluttuanti!Z127/365+Fluttuanti!AY127/365)*'%serviti'!Z127</f>
        <v>6.2568984916768997</v>
      </c>
      <c r="AA127" s="8">
        <f>(Residenti!AA127+Fluttuanti!AA127/365+Fluttuanti!AZ127/365)*'%serviti'!AA127</f>
        <v>6.3794376666787205</v>
      </c>
      <c r="AB127" s="8">
        <f>(Residenti!AB127+Fluttuanti!AB127/365+Fluttuanti!BA127/365)*'%serviti'!AB127</f>
        <v>6.4259905321436737</v>
      </c>
      <c r="AC127" s="8">
        <f>(Residenti!AC127+Fluttuanti!AC127/365+Fluttuanti!BB127/365)*'%serviti'!AC127</f>
        <v>6.4704717931804083</v>
      </c>
    </row>
    <row r="128" spans="1:29" x14ac:dyDescent="0.2">
      <c r="A128" s="2" t="s">
        <v>103</v>
      </c>
      <c r="B128" s="2" t="str">
        <f>LEFT(C128,2)</f>
        <v>35</v>
      </c>
      <c r="C128" s="2">
        <v>35027</v>
      </c>
      <c r="D128" s="2" t="s">
        <v>130</v>
      </c>
      <c r="E128" s="6">
        <f>(Residenti!E128+Fluttuanti!E128/365+Fluttuanti!AD128/365)*'%serviti'!E128</f>
        <v>7.6463760375995626</v>
      </c>
      <c r="F128" s="6">
        <f>(Residenti!F128+Fluttuanti!F128/365+Fluttuanti!AE128/365)*'%serviti'!F128</f>
        <v>7.7871601210494577</v>
      </c>
      <c r="G128" s="6">
        <f>(Residenti!G128+Fluttuanti!G128/365+Fluttuanti!AF128/365)*'%serviti'!G128</f>
        <v>7.9797335617313481</v>
      </c>
      <c r="H128" s="6">
        <f>(Residenti!H128+Fluttuanti!H128/365+Fluttuanti!AG128/365)*'%serviti'!H128</f>
        <v>8.2336810399231108</v>
      </c>
      <c r="I128" s="6">
        <f>(Residenti!I128+Fluttuanti!I128/365+Fluttuanti!AH128/365)*'%serviti'!I128</f>
        <v>8.5542465182882292</v>
      </c>
      <c r="J128" s="6">
        <f>(Residenti!J128+Fluttuanti!J128/365+Fluttuanti!AI128/365)*'%serviti'!J128</f>
        <v>8.7955048553730695</v>
      </c>
      <c r="K128" s="6">
        <f>(Residenti!K128+Fluttuanti!K128/365+Fluttuanti!AJ128/365)*'%serviti'!K128</f>
        <v>8.9963217636697586</v>
      </c>
      <c r="L128" s="6">
        <f>(Residenti!L128+Fluttuanti!L128/365+Fluttuanti!AK128/365)*'%serviti'!L128</f>
        <v>9.1664011219437125</v>
      </c>
      <c r="M128" s="6">
        <f>(Residenti!M128+Fluttuanti!M128/365+Fluttuanti!AL128/365)*'%serviti'!M128</f>
        <v>9.3326136163604545</v>
      </c>
      <c r="N128" s="6">
        <f>(Residenti!N128+Fluttuanti!N128/365+Fluttuanti!AM128/365)*'%serviti'!N128</f>
        <v>9.5981080516376753</v>
      </c>
      <c r="O128" s="6">
        <f>(Residenti!O128+Fluttuanti!O128/365+Fluttuanti!AN128/365)*'%serviti'!O128</f>
        <v>9.7206934726207397</v>
      </c>
      <c r="P128" s="6">
        <f>(Residenti!P128+Fluttuanti!P128/365+Fluttuanti!AO128/365)*'%serviti'!P128</f>
        <v>9.8001240185171792</v>
      </c>
      <c r="Q128" s="6">
        <f>(Residenti!Q128+Fluttuanti!Q128/365+Fluttuanti!AP128/365)*'%serviti'!Q128</f>
        <v>9.9671956602962357</v>
      </c>
      <c r="R128" s="6">
        <f>(Residenti!R128+Fluttuanti!R128/365+Fluttuanti!AQ128/365)*'%serviti'!R128</f>
        <v>9.8521327554361893</v>
      </c>
      <c r="S128" s="6">
        <f>(Residenti!S128+Fluttuanti!S128/365+Fluttuanti!AR128/365)*'%serviti'!S128</f>
        <v>9.9973833039370366</v>
      </c>
      <c r="T128" s="6">
        <f>(Residenti!T128+Fluttuanti!T128/365+Fluttuanti!AS128/365)*'%serviti'!T128</f>
        <v>10.081627305798795</v>
      </c>
      <c r="U128" s="6">
        <f>(Residenti!U128+Fluttuanti!U128/365+Fluttuanti!AT128/365)*'%serviti'!U128</f>
        <v>10.149042066735859</v>
      </c>
      <c r="V128" s="6">
        <f>(Residenti!V128+Fluttuanti!V128/365+Fluttuanti!AU128/365)*'%serviti'!V128</f>
        <v>10.254081081201036</v>
      </c>
      <c r="W128" s="6">
        <f>(Residenti!W128+Fluttuanti!W128/365+Fluttuanti!AV128/365)*'%serviti'!W128</f>
        <v>10.278646167874705</v>
      </c>
      <c r="X128" s="6">
        <f>(Residenti!X128+Fluttuanti!X128/365+Fluttuanti!AW128/365)*'%serviti'!X128</f>
        <v>10.262927001864345</v>
      </c>
      <c r="Y128" s="6">
        <f>(Residenti!Y128+Fluttuanti!Y128/365+Fluttuanti!AX128/365)*'%serviti'!Y128</f>
        <v>10.307125589908413</v>
      </c>
      <c r="Z128" s="8">
        <f>(Residenti!Z128+Fluttuanti!Z128/365+Fluttuanti!AY128/365)*'%serviti'!Z128</f>
        <v>10.373514699600969</v>
      </c>
      <c r="AA128" s="8">
        <f>(Residenti!AA128+Fluttuanti!AA128/365+Fluttuanti!AZ128/365)*'%serviti'!AA128</f>
        <v>10.580474617466058</v>
      </c>
      <c r="AB128" s="8">
        <f>(Residenti!AB128+Fluttuanti!AB128/365+Fluttuanti!BA128/365)*'%serviti'!AB128</f>
        <v>10.615553313799861</v>
      </c>
      <c r="AC128" s="8">
        <f>(Residenti!AC128+Fluttuanti!AC128/365+Fluttuanti!BB128/365)*'%serviti'!AC128</f>
        <v>10.650675888505727</v>
      </c>
    </row>
    <row r="129" spans="1:29" x14ac:dyDescent="0.2">
      <c r="A129" s="2" t="s">
        <v>103</v>
      </c>
      <c r="B129" s="2" t="str">
        <f>LEFT(C129,2)</f>
        <v>35</v>
      </c>
      <c r="C129" s="2">
        <v>35028</v>
      </c>
      <c r="D129" s="2" t="s">
        <v>131</v>
      </c>
      <c r="E129" s="6">
        <f>(Residenti!E129+Fluttuanti!E129/365+Fluttuanti!AD129/365)*'%serviti'!E129</f>
        <v>8.728714009622859</v>
      </c>
      <c r="F129" s="6">
        <f>(Residenti!F129+Fluttuanti!F129/365+Fluttuanti!AE129/365)*'%serviti'!F129</f>
        <v>8.8673451153259872</v>
      </c>
      <c r="G129" s="6">
        <f>(Residenti!G129+Fluttuanti!G129/365+Fluttuanti!AF129/365)*'%serviti'!G129</f>
        <v>9.0160763777238788</v>
      </c>
      <c r="H129" s="6">
        <f>(Residenti!H129+Fluttuanti!H129/365+Fluttuanti!AG129/365)*'%serviti'!H129</f>
        <v>9.1272342879322803</v>
      </c>
      <c r="I129" s="6">
        <f>(Residenti!I129+Fluttuanti!I129/365+Fluttuanti!AH129/365)*'%serviti'!I129</f>
        <v>9.5322356526991072</v>
      </c>
      <c r="J129" s="6">
        <f>(Residenti!J129+Fluttuanti!J129/365+Fluttuanti!AI129/365)*'%serviti'!J129</f>
        <v>9.8018119903830812</v>
      </c>
      <c r="K129" s="6">
        <f>(Residenti!K129+Fluttuanti!K129/365+Fluttuanti!AJ129/365)*'%serviti'!K129</f>
        <v>10.087359255978706</v>
      </c>
      <c r="L129" s="6">
        <f>(Residenti!L129+Fluttuanti!L129/365+Fluttuanti!AK129/365)*'%serviti'!L129</f>
        <v>10.231088229530668</v>
      </c>
      <c r="M129" s="6">
        <f>(Residenti!M129+Fluttuanti!M129/365+Fluttuanti!AL129/365)*'%serviti'!M129</f>
        <v>10.464421719228527</v>
      </c>
      <c r="N129" s="6">
        <f>(Residenti!N129+Fluttuanti!N129/365+Fluttuanti!AM129/365)*'%serviti'!N129</f>
        <v>10.660784760098984</v>
      </c>
      <c r="O129" s="6">
        <f>(Residenti!O129+Fluttuanti!O129/365+Fluttuanti!AN129/365)*'%serviti'!O129</f>
        <v>10.777627401235202</v>
      </c>
      <c r="P129" s="6">
        <f>(Residenti!P129+Fluttuanti!P129/365+Fluttuanti!AO129/365)*'%serviti'!P129</f>
        <v>11.030692228124636</v>
      </c>
      <c r="Q129" s="6">
        <f>(Residenti!Q129+Fluttuanti!Q129/365+Fluttuanti!AP129/365)*'%serviti'!Q129</f>
        <v>11.161569079658523</v>
      </c>
      <c r="R129" s="6">
        <f>(Residenti!R129+Fluttuanti!R129/365+Fluttuanti!AQ129/365)*'%serviti'!R129</f>
        <v>11.267772603712695</v>
      </c>
      <c r="S129" s="6">
        <f>(Residenti!S129+Fluttuanti!S129/365+Fluttuanti!AR129/365)*'%serviti'!S129</f>
        <v>11.115210511696349</v>
      </c>
      <c r="T129" s="6">
        <f>(Residenti!T129+Fluttuanti!T129/365+Fluttuanti!AS129/365)*'%serviti'!T129</f>
        <v>11.129442803609463</v>
      </c>
      <c r="U129" s="6">
        <f>(Residenti!U129+Fluttuanti!U129/365+Fluttuanti!AT129/365)*'%serviti'!U129</f>
        <v>11.143232136986306</v>
      </c>
      <c r="V129" s="6">
        <f>(Residenti!V129+Fluttuanti!V129/365+Fluttuanti!AU129/365)*'%serviti'!V129</f>
        <v>11.123505650684931</v>
      </c>
      <c r="W129" s="6">
        <f>(Residenti!W129+Fluttuanti!W129/365+Fluttuanti!AV129/365)*'%serviti'!W129</f>
        <v>11.208842369863017</v>
      </c>
      <c r="X129" s="6">
        <f>(Residenti!X129+Fluttuanti!X129/365+Fluttuanti!AW129/365)*'%serviti'!X129</f>
        <v>11.147447917808231</v>
      </c>
      <c r="Y129" s="6">
        <f>(Residenti!Y129+Fluttuanti!Y129/365+Fluttuanti!AX129/365)*'%serviti'!Y129</f>
        <v>11.108191780821921</v>
      </c>
      <c r="Z129" s="8">
        <f>(Residenti!Z129+Fluttuanti!Z129/365+Fluttuanti!AY129/365)*'%serviti'!Z129</f>
        <v>11.071587747218473</v>
      </c>
      <c r="AA129" s="8">
        <f>(Residenti!AA129+Fluttuanti!AA129/365+Fluttuanti!AZ129/365)*'%serviti'!AA129</f>
        <v>11.227279589953957</v>
      </c>
      <c r="AB129" s="8">
        <f>(Residenti!AB129+Fluttuanti!AB129/365+Fluttuanti!BA129/365)*'%serviti'!AB129</f>
        <v>11.32226288087505</v>
      </c>
      <c r="AC129" s="8">
        <f>(Residenti!AC129+Fluttuanti!AC129/365+Fluttuanti!BB129/365)*'%serviti'!AC129</f>
        <v>11.41509013177158</v>
      </c>
    </row>
    <row r="130" spans="1:29" x14ac:dyDescent="0.2">
      <c r="A130" s="2" t="s">
        <v>103</v>
      </c>
      <c r="B130" s="2" t="str">
        <f>LEFT(C130,2)</f>
        <v>35</v>
      </c>
      <c r="C130" s="2">
        <v>35029</v>
      </c>
      <c r="D130" s="2" t="s">
        <v>132</v>
      </c>
      <c r="E130" s="6">
        <f>(Residenti!E130+Fluttuanti!E130/365+Fluttuanti!AD130/365)*'%serviti'!E130</f>
        <v>5.0471945288062781</v>
      </c>
      <c r="F130" s="6">
        <f>(Residenti!F130+Fluttuanti!F130/365+Fluttuanti!AE130/365)*'%serviti'!F130</f>
        <v>5.1031300983113494</v>
      </c>
      <c r="G130" s="6">
        <f>(Residenti!G130+Fluttuanti!G130/365+Fluttuanti!AF130/365)*'%serviti'!G130</f>
        <v>5.1650457127262541</v>
      </c>
      <c r="H130" s="6">
        <f>(Residenti!H130+Fluttuanti!H130/365+Fluttuanti!AG130/365)*'%serviti'!H130</f>
        <v>5.1891099115764945</v>
      </c>
      <c r="I130" s="6">
        <f>(Residenti!I130+Fluttuanti!I130/365+Fluttuanti!AH130/365)*'%serviti'!I130</f>
        <v>5.317448345018005</v>
      </c>
      <c r="J130" s="6">
        <f>(Residenti!J130+Fluttuanti!J130/365+Fluttuanti!AI130/365)*'%serviti'!J130</f>
        <v>5.3801523538553697</v>
      </c>
      <c r="K130" s="6">
        <f>(Residenti!K130+Fluttuanti!K130/365+Fluttuanti!AJ130/365)*'%serviti'!K130</f>
        <v>5.4387129221015202</v>
      </c>
      <c r="L130" s="6">
        <f>(Residenti!L130+Fluttuanti!L130/365+Fluttuanti!AK130/365)*'%serviti'!L130</f>
        <v>5.5060397356107034</v>
      </c>
      <c r="M130" s="6">
        <f>(Residenti!M130+Fluttuanti!M130/365+Fluttuanti!AL130/365)*'%serviti'!M130</f>
        <v>5.6664391490878447</v>
      </c>
      <c r="N130" s="6">
        <f>(Residenti!N130+Fluttuanti!N130/365+Fluttuanti!AM130/365)*'%serviti'!N130</f>
        <v>5.8041880927488396</v>
      </c>
      <c r="O130" s="6">
        <f>(Residenti!O130+Fluttuanti!O130/365+Fluttuanti!AN130/365)*'%serviti'!O130</f>
        <v>5.8547335563716274</v>
      </c>
      <c r="P130" s="6">
        <f>(Residenti!P130+Fluttuanti!P130/365+Fluttuanti!AO130/365)*'%serviti'!P130</f>
        <v>5.8702259522392959</v>
      </c>
      <c r="Q130" s="6">
        <f>(Residenti!Q130+Fluttuanti!Q130/365+Fluttuanti!AP130/365)*'%serviti'!Q130</f>
        <v>5.8427670767435727</v>
      </c>
      <c r="R130" s="6">
        <f>(Residenti!R130+Fluttuanti!R130/365+Fluttuanti!AQ130/365)*'%serviti'!R130</f>
        <v>5.8660702175513348</v>
      </c>
      <c r="S130" s="6">
        <f>(Residenti!S130+Fluttuanti!S130/365+Fluttuanti!AR130/365)*'%serviti'!S130</f>
        <v>5.8153447882263416</v>
      </c>
      <c r="T130" s="6">
        <f>(Residenti!T130+Fluttuanti!T130/365+Fluttuanti!AS130/365)*'%serviti'!T130</f>
        <v>5.8659357887685877</v>
      </c>
      <c r="U130" s="6">
        <f>(Residenti!U130+Fluttuanti!U130/365+Fluttuanti!AT130/365)*'%serviti'!U130</f>
        <v>5.9357310410958943</v>
      </c>
      <c r="V130" s="6">
        <f>(Residenti!V130+Fluttuanti!V130/365+Fluttuanti!AU130/365)*'%serviti'!V130</f>
        <v>5.9845522260273967</v>
      </c>
      <c r="W130" s="6">
        <f>(Residenti!W130+Fluttuanti!W130/365+Fluttuanti!AV130/365)*'%serviti'!W130</f>
        <v>5.9716880958904142</v>
      </c>
      <c r="X130" s="6">
        <f>(Residenti!X130+Fluttuanti!X130/365+Fluttuanti!AW130/365)*'%serviti'!X130</f>
        <v>5.9879097739726079</v>
      </c>
      <c r="Y130" s="6">
        <f>(Residenti!Y130+Fluttuanti!Y130/365+Fluttuanti!AX130/365)*'%serviti'!Y130</f>
        <v>5.9982700456621023</v>
      </c>
      <c r="Z130" s="8">
        <f>(Residenti!Z130+Fluttuanti!Z130/365+Fluttuanti!AY130/365)*'%serviti'!Z130</f>
        <v>6.0509479199575065</v>
      </c>
      <c r="AA130" s="8">
        <f>(Residenti!AA130+Fluttuanti!AA130/365+Fluttuanti!AZ130/365)*'%serviti'!AA130</f>
        <v>6.1856488885816985</v>
      </c>
      <c r="AB130" s="8">
        <f>(Residenti!AB130+Fluttuanti!AB130/365+Fluttuanti!BA130/365)*'%serviti'!AB130</f>
        <v>6.3136890509082768</v>
      </c>
      <c r="AC130" s="8">
        <f>(Residenti!AC130+Fluttuanti!AC130/365+Fluttuanti!BB130/365)*'%serviti'!AC130</f>
        <v>6.4427746594904987</v>
      </c>
    </row>
    <row r="131" spans="1:29" x14ac:dyDescent="0.2">
      <c r="A131" s="2" t="s">
        <v>103</v>
      </c>
      <c r="B131" s="2" t="str">
        <f>LEFT(C131,2)</f>
        <v>35</v>
      </c>
      <c r="C131" s="2">
        <v>35030</v>
      </c>
      <c r="D131" s="2" t="s">
        <v>133</v>
      </c>
      <c r="E131" s="6">
        <f>(Residenti!E131+Fluttuanti!E131/365+Fluttuanti!AD131/365)*'%serviti'!E131</f>
        <v>10.423204322979982</v>
      </c>
      <c r="F131" s="6">
        <f>(Residenti!F131+Fluttuanti!F131/365+Fluttuanti!AE131/365)*'%serviti'!F131</f>
        <v>10.597343063867786</v>
      </c>
      <c r="G131" s="6">
        <f>(Residenti!G131+Fluttuanti!G131/365+Fluttuanti!AF131/365)*'%serviti'!G131</f>
        <v>10.801333285073863</v>
      </c>
      <c r="H131" s="6">
        <f>(Residenti!H131+Fluttuanti!H131/365+Fluttuanti!AG131/365)*'%serviti'!H131</f>
        <v>11.092943186639507</v>
      </c>
      <c r="I131" s="6">
        <f>(Residenti!I131+Fluttuanti!I131/365+Fluttuanti!AH131/365)*'%serviti'!I131</f>
        <v>11.369990382584223</v>
      </c>
      <c r="J131" s="6">
        <f>(Residenti!J131+Fluttuanti!J131/365+Fluttuanti!AI131/365)*'%serviti'!J131</f>
        <v>11.579727988469877</v>
      </c>
      <c r="K131" s="6">
        <f>(Residenti!K131+Fluttuanti!K131/365+Fluttuanti!AJ131/365)*'%serviti'!K131</f>
        <v>11.788039962473672</v>
      </c>
      <c r="L131" s="6">
        <f>(Residenti!L131+Fluttuanti!L131/365+Fluttuanti!AK131/365)*'%serviti'!L131</f>
        <v>11.908468721687287</v>
      </c>
      <c r="M131" s="6">
        <f>(Residenti!M131+Fluttuanti!M131/365+Fluttuanti!AL131/365)*'%serviti'!M131</f>
        <v>12.156504014488792</v>
      </c>
      <c r="N131" s="6">
        <f>(Residenti!N131+Fluttuanti!N131/365+Fluttuanti!AM131/365)*'%serviti'!N131</f>
        <v>12.35283279075321</v>
      </c>
      <c r="O131" s="6">
        <f>(Residenti!O131+Fluttuanti!O131/365+Fluttuanti!AN131/365)*'%serviti'!O131</f>
        <v>12.478521355821952</v>
      </c>
      <c r="P131" s="6">
        <f>(Residenti!P131+Fluttuanti!P131/365+Fluttuanti!AO131/365)*'%serviti'!P131</f>
        <v>12.635275553586466</v>
      </c>
      <c r="Q131" s="6">
        <f>(Residenti!Q131+Fluttuanti!Q131/365+Fluttuanti!AP131/365)*'%serviti'!Q131</f>
        <v>12.658929738938356</v>
      </c>
      <c r="R131" s="6">
        <f>(Residenti!R131+Fluttuanti!R131/365+Fluttuanti!AQ131/365)*'%serviti'!R131</f>
        <v>12.748570989332885</v>
      </c>
      <c r="S131" s="6">
        <f>(Residenti!S131+Fluttuanti!S131/365+Fluttuanti!AR131/365)*'%serviti'!S131</f>
        <v>12.739548848557069</v>
      </c>
      <c r="T131" s="6">
        <f>(Residenti!T131+Fluttuanti!T131/365+Fluttuanti!AS131/365)*'%serviti'!T131</f>
        <v>12.767931323896377</v>
      </c>
      <c r="U131" s="6">
        <f>(Residenti!U131+Fluttuanti!U131/365+Fluttuanti!AT131/365)*'%serviti'!U131</f>
        <v>12.870887884572891</v>
      </c>
      <c r="V131" s="6">
        <f>(Residenti!V131+Fluttuanti!V131/365+Fluttuanti!AU131/365)*'%serviti'!V131</f>
        <v>12.908080694929092</v>
      </c>
      <c r="W131" s="6">
        <f>(Residenti!W131+Fluttuanti!W131/365+Fluttuanti!AV131/365)*'%serviti'!W131</f>
        <v>12.965086220667631</v>
      </c>
      <c r="X131" s="6">
        <f>(Residenti!X131+Fluttuanti!X131/365+Fluttuanti!AW131/365)*'%serviti'!X131</f>
        <v>12.934355377430519</v>
      </c>
      <c r="Y131" s="6">
        <f>(Residenti!Y131+Fluttuanti!Y131/365+Fluttuanti!AX131/365)*'%serviti'!Y131</f>
        <v>12.941561481395606</v>
      </c>
      <c r="Z131" s="8">
        <f>(Residenti!Z131+Fluttuanti!Z131/365+Fluttuanti!AY131/365)*'%serviti'!Z131</f>
        <v>13.027377429960763</v>
      </c>
      <c r="AA131" s="8">
        <f>(Residenti!AA131+Fluttuanti!AA131/365+Fluttuanti!AZ131/365)*'%serviti'!AA131</f>
        <v>13.236109161915774</v>
      </c>
      <c r="AB131" s="8">
        <f>(Residenti!AB131+Fluttuanti!AB131/365+Fluttuanti!BA131/365)*'%serviti'!AB131</f>
        <v>13.380562091284416</v>
      </c>
      <c r="AC131" s="8">
        <f>(Residenti!AC131+Fluttuanti!AC131/365+Fluttuanti!BB131/365)*'%serviti'!AC131</f>
        <v>13.525790621615378</v>
      </c>
    </row>
    <row r="132" spans="1:29" x14ac:dyDescent="0.2">
      <c r="A132" s="2"/>
      <c r="B132" s="2"/>
      <c r="C132" s="2">
        <v>35031</v>
      </c>
      <c r="D132" s="3" t="s">
        <v>134</v>
      </c>
      <c r="E132" s="6">
        <f>(Residenti!E132+Fluttuanti!E132/365+Fluttuanti!AD132/365)*'%serviti'!E132</f>
        <v>1.3915340511586836</v>
      </c>
      <c r="F132" s="6">
        <f>(Residenti!F132+Fluttuanti!F132/365+Fluttuanti!AE132/365)*'%serviti'!F132</f>
        <v>1.3952285363720676</v>
      </c>
      <c r="G132" s="6">
        <f>(Residenti!G132+Fluttuanti!G132/365+Fluttuanti!AF132/365)*'%serviti'!G132</f>
        <v>1.3896073470056112</v>
      </c>
      <c r="H132" s="6">
        <f>(Residenti!H132+Fluttuanti!H132/365+Fluttuanti!AG132/365)*'%serviti'!H132</f>
        <v>1.3793014459285722</v>
      </c>
      <c r="I132" s="6">
        <f>(Residenti!I132+Fluttuanti!I132/365+Fluttuanti!AH132/365)*'%serviti'!I132</f>
        <v>1.4279875688531769</v>
      </c>
      <c r="J132" s="6">
        <f>(Residenti!J132+Fluttuanti!J132/365+Fluttuanti!AI132/365)*'%serviti'!J132</f>
        <v>1.4240034370054593</v>
      </c>
      <c r="K132" s="6">
        <f>(Residenti!K132+Fluttuanti!K132/365+Fluttuanti!AJ132/365)*'%serviti'!K132</f>
        <v>1.4363438920225622</v>
      </c>
      <c r="L132" s="6">
        <f>(Residenti!L132+Fluttuanti!L132/365+Fluttuanti!AK132/365)*'%serviti'!L132</f>
        <v>1.4326165403204989</v>
      </c>
      <c r="M132" s="6">
        <f>(Residenti!M132+Fluttuanti!M132/365+Fluttuanti!AL132/365)*'%serviti'!M132</f>
        <v>1.4692599123296806</v>
      </c>
      <c r="N132" s="6">
        <f>(Residenti!N132+Fluttuanti!N132/365+Fluttuanti!AM132/365)*'%serviti'!N132</f>
        <v>1.429774946453408</v>
      </c>
      <c r="O132" s="6">
        <f>(Residenti!O132+Fluttuanti!O132/365+Fluttuanti!AN132/365)*'%serviti'!O132</f>
        <v>1.4135604951934695</v>
      </c>
      <c r="P132" s="6">
        <f>(Residenti!P132+Fluttuanti!P132/365+Fluttuanti!AO132/365)*'%serviti'!P132</f>
        <v>1.4011223506712478</v>
      </c>
      <c r="Q132" s="6">
        <f>(Residenti!Q132+Fluttuanti!Q132/365+Fluttuanti!AP132/365)*'%serviti'!Q132</f>
        <v>1.3996451941312889</v>
      </c>
      <c r="R132" s="6">
        <f>(Residenti!R132+Fluttuanti!R132/365+Fluttuanti!AQ132/365)*'%serviti'!R132</f>
        <v>1.3877444658530085</v>
      </c>
      <c r="S132" s="6">
        <f>(Residenti!S132+Fluttuanti!S132/365+Fluttuanti!AR132/365)*'%serviti'!S132</f>
        <v>1.3766161609700429</v>
      </c>
      <c r="T132" s="6">
        <f>(Residenti!T132+Fluttuanti!T132/365+Fluttuanti!AS132/365)*'%serviti'!T132</f>
        <v>1.3697377794823968</v>
      </c>
      <c r="U132" s="6">
        <f>(Residenti!U132+Fluttuanti!U132/365+Fluttuanti!AT132/365)*'%serviti'!U132</f>
        <v>1.3695700547011216</v>
      </c>
      <c r="V132" s="6">
        <f>(Residenti!V132+Fluttuanti!V132/365+Fluttuanti!AU132/365)*'%serviti'!V132</f>
        <v>1.3599384949299267</v>
      </c>
      <c r="W132" s="6">
        <f>(Residenti!W132+Fluttuanti!W132/365+Fluttuanti!AV132/365)*'%serviti'!W132</f>
        <v>1.3246068218263845</v>
      </c>
      <c r="X132" s="6">
        <f>(Residenti!X132+Fluttuanti!X132/365+Fluttuanti!AW132/365)*'%serviti'!X132</f>
        <v>1.3344009202039202</v>
      </c>
      <c r="Y132" s="6">
        <f>(Residenti!Y132+Fluttuanti!Y132/365+Fluttuanti!AX132/365)*'%serviti'!Y132</f>
        <v>1.3159065749926824</v>
      </c>
      <c r="Z132" s="8">
        <f>(Residenti!Z132+Fluttuanti!Z132/365+Fluttuanti!AY132/365)*'%serviti'!Z132</f>
        <v>1.2705024898076864</v>
      </c>
      <c r="AA132" s="8">
        <f>(Residenti!AA132+Fluttuanti!AA132/365+Fluttuanti!AZ132/365)*'%serviti'!AA132</f>
        <v>1.2393247052374516</v>
      </c>
      <c r="AB132" s="8">
        <f>(Residenti!AB132+Fluttuanti!AB132/365+Fluttuanti!BA132/365)*'%serviti'!AB132</f>
        <v>1.2053920249449244</v>
      </c>
      <c r="AC132" s="8">
        <f>(Residenti!AC132+Fluttuanti!AC132/365+Fluttuanti!BB132/365)*'%serviti'!AC132</f>
        <v>1.1700477279979713</v>
      </c>
    </row>
    <row r="133" spans="1:29" x14ac:dyDescent="0.2">
      <c r="A133" s="2" t="s">
        <v>103</v>
      </c>
      <c r="B133" s="2" t="str">
        <f t="shared" ref="B133:B196" si="6">LEFT(C133,2)</f>
        <v>35</v>
      </c>
      <c r="C133" s="2">
        <v>35032</v>
      </c>
      <c r="D133" s="2" t="s">
        <v>135</v>
      </c>
      <c r="E133" s="6">
        <f>(Residenti!E133+Fluttuanti!E133/365+Fluttuanti!AD133/365)*'%serviti'!E133</f>
        <v>6.2668662191128242</v>
      </c>
      <c r="F133" s="6">
        <f>(Residenti!F133+Fluttuanti!F133/365+Fluttuanti!AE133/365)*'%serviti'!F133</f>
        <v>6.3872767252927334</v>
      </c>
      <c r="G133" s="6">
        <f>(Residenti!G133+Fluttuanti!G133/365+Fluttuanti!AF133/365)*'%serviti'!G133</f>
        <v>6.4917035913667274</v>
      </c>
      <c r="H133" s="6">
        <f>(Residenti!H133+Fluttuanti!H133/365+Fluttuanti!AG133/365)*'%serviti'!H133</f>
        <v>6.5449016662108397</v>
      </c>
      <c r="I133" s="6">
        <f>(Residenti!I133+Fluttuanti!I133/365+Fluttuanti!AH133/365)*'%serviti'!I133</f>
        <v>6.6662040762353456</v>
      </c>
      <c r="J133" s="6">
        <f>(Residenti!J133+Fluttuanti!J133/365+Fluttuanti!AI133/365)*'%serviti'!J133</f>
        <v>6.777534331098682</v>
      </c>
      <c r="K133" s="6">
        <f>(Residenti!K133+Fluttuanti!K133/365+Fluttuanti!AJ133/365)*'%serviti'!K133</f>
        <v>6.8914364929766654</v>
      </c>
      <c r="L133" s="6">
        <f>(Residenti!L133+Fluttuanti!L133/365+Fluttuanti!AK133/365)*'%serviti'!L133</f>
        <v>6.9632630030395273</v>
      </c>
      <c r="M133" s="6">
        <f>(Residenti!M133+Fluttuanti!M133/365+Fluttuanti!AL133/365)*'%serviti'!M133</f>
        <v>7.0502926928694798</v>
      </c>
      <c r="N133" s="6">
        <f>(Residenti!N133+Fluttuanti!N133/365+Fluttuanti!AM133/365)*'%serviti'!N133</f>
        <v>7.1306263024150169</v>
      </c>
      <c r="O133" s="6">
        <f>(Residenti!O133+Fluttuanti!O133/365+Fluttuanti!AN133/365)*'%serviti'!O133</f>
        <v>7.1916887950861375</v>
      </c>
      <c r="P133" s="6">
        <f>(Residenti!P133+Fluttuanti!P133/365+Fluttuanti!AO133/365)*'%serviti'!P133</f>
        <v>7.2635916704972283</v>
      </c>
      <c r="Q133" s="6">
        <f>(Residenti!Q133+Fluttuanti!Q133/365+Fluttuanti!AP133/365)*'%serviti'!Q133</f>
        <v>7.3192304503560646</v>
      </c>
      <c r="R133" s="6">
        <f>(Residenti!R133+Fluttuanti!R133/365+Fluttuanti!AQ133/365)*'%serviti'!R133</f>
        <v>7.3063050516234886</v>
      </c>
      <c r="S133" s="6">
        <f>(Residenti!S133+Fluttuanti!S133/365+Fluttuanti!AR133/365)*'%serviti'!S133</f>
        <v>7.2305387820094476</v>
      </c>
      <c r="T133" s="6">
        <f>(Residenti!T133+Fluttuanti!T133/365+Fluttuanti!AS133/365)*'%serviti'!T133</f>
        <v>7.2362910165139462</v>
      </c>
      <c r="U133" s="6">
        <f>(Residenti!U133+Fluttuanti!U133/365+Fluttuanti!AT133/365)*'%serviti'!U133</f>
        <v>7.2879025684931475</v>
      </c>
      <c r="V133" s="6">
        <f>(Residenti!V133+Fluttuanti!V133/365+Fluttuanti!AU133/365)*'%serviti'!V133</f>
        <v>7.3093367893835639</v>
      </c>
      <c r="W133" s="6">
        <f>(Residenti!W133+Fluttuanti!W133/365+Fluttuanti!AV133/365)*'%serviti'!W133</f>
        <v>7.2870381849315082</v>
      </c>
      <c r="X133" s="6">
        <f>(Residenti!X133+Fluttuanti!X133/365+Fluttuanti!AW133/365)*'%serviti'!X133</f>
        <v>7.331232534246575</v>
      </c>
      <c r="Y133" s="6">
        <f>(Residenti!Y133+Fluttuanti!Y133/365+Fluttuanti!AX133/365)*'%serviti'!Y133</f>
        <v>7.3813362557077609</v>
      </c>
      <c r="Z133" s="8">
        <f>(Residenti!Z133+Fluttuanti!Z133/365+Fluttuanti!AY133/365)*'%serviti'!Z133</f>
        <v>7.383347626152899</v>
      </c>
      <c r="AA133" s="8">
        <f>(Residenti!AA133+Fluttuanti!AA133/365+Fluttuanti!AZ133/365)*'%serviti'!AA133</f>
        <v>7.4730626691194759</v>
      </c>
      <c r="AB133" s="8">
        <f>(Residenti!AB133+Fluttuanti!AB133/365+Fluttuanti!BA133/365)*'%serviti'!AB133</f>
        <v>7.5878915829875808</v>
      </c>
      <c r="AC133" s="8">
        <f>(Residenti!AC133+Fluttuanti!AC133/365+Fluttuanti!BB133/365)*'%serviti'!AC133</f>
        <v>7.7016797932629997</v>
      </c>
    </row>
    <row r="134" spans="1:29" x14ac:dyDescent="0.2">
      <c r="A134" s="2" t="s">
        <v>103</v>
      </c>
      <c r="B134" s="2" t="str">
        <f t="shared" si="6"/>
        <v>35</v>
      </c>
      <c r="C134" s="2">
        <v>35033</v>
      </c>
      <c r="D134" s="2" t="s">
        <v>136</v>
      </c>
      <c r="E134" s="6">
        <f>(Residenti!E134+Fluttuanti!E134/365+Fluttuanti!AD134/365)*'%serviti'!E134</f>
        <v>136.95677140566082</v>
      </c>
      <c r="F134" s="6">
        <f>(Residenti!F134+Fluttuanti!F134/365+Fluttuanti!AE134/365)*'%serviti'!F134</f>
        <v>139.63656027847296</v>
      </c>
      <c r="G134" s="6">
        <f>(Residenti!G134+Fluttuanti!G134/365+Fluttuanti!AF134/365)*'%serviti'!G134</f>
        <v>142.11316542637269</v>
      </c>
      <c r="H134" s="6">
        <f>(Residenti!H134+Fluttuanti!H134/365+Fluttuanti!AG134/365)*'%serviti'!H134</f>
        <v>143.44386296516643</v>
      </c>
      <c r="I134" s="6">
        <f>(Residenti!I134+Fluttuanti!I134/365+Fluttuanti!AH134/365)*'%serviti'!I134</f>
        <v>146.02527327339521</v>
      </c>
      <c r="J134" s="6">
        <f>(Residenti!J134+Fluttuanti!J134/365+Fluttuanti!AI134/365)*'%serviti'!J134</f>
        <v>149.29281625253898</v>
      </c>
      <c r="K134" s="6">
        <f>(Residenti!K134+Fluttuanti!K134/365+Fluttuanti!AJ134/365)*'%serviti'!K134</f>
        <v>151.74209398356527</v>
      </c>
      <c r="L134" s="6">
        <f>(Residenti!L134+Fluttuanti!L134/365+Fluttuanti!AK134/365)*'%serviti'!L134</f>
        <v>154.39497803004545</v>
      </c>
      <c r="M134" s="6">
        <f>(Residenti!M134+Fluttuanti!M134/365+Fluttuanti!AL134/365)*'%serviti'!M134</f>
        <v>157.01454178257725</v>
      </c>
      <c r="N134" s="6">
        <f>(Residenti!N134+Fluttuanti!N134/365+Fluttuanti!AM134/365)*'%serviti'!N134</f>
        <v>160.56281785937031</v>
      </c>
      <c r="O134" s="6">
        <f>(Residenti!O134+Fluttuanti!O134/365+Fluttuanti!AN134/365)*'%serviti'!O134</f>
        <v>162.55765849433456</v>
      </c>
      <c r="P134" s="6">
        <f>(Residenti!P134+Fluttuanti!P134/365+Fluttuanti!AO134/365)*'%serviti'!P134</f>
        <v>164.98520425798245</v>
      </c>
      <c r="Q134" s="6">
        <f>(Residenti!Q134+Fluttuanti!Q134/365+Fluttuanti!AP134/365)*'%serviti'!Q134</f>
        <v>166.79504297990474</v>
      </c>
      <c r="R134" s="6">
        <f>(Residenti!R134+Fluttuanti!R134/365+Fluttuanti!AQ134/365)*'%serviti'!R134</f>
        <v>168.29153574218481</v>
      </c>
      <c r="S134" s="6">
        <f>(Residenti!S134+Fluttuanti!S134/365+Fluttuanti!AR134/365)*'%serviti'!S134</f>
        <v>168.18600066333823</v>
      </c>
      <c r="T134" s="6">
        <f>(Residenti!T134+Fluttuanti!T134/365+Fluttuanti!AS134/365)*'%serviti'!T134</f>
        <v>167.96489555329674</v>
      </c>
      <c r="U134" s="6">
        <f>(Residenti!U134+Fluttuanti!U134/365+Fluttuanti!AT134/365)*'%serviti'!U134</f>
        <v>168.05679520144378</v>
      </c>
      <c r="V134" s="6">
        <f>(Residenti!V134+Fluttuanti!V134/365+Fluttuanti!AU134/365)*'%serviti'!V134</f>
        <v>168.6409065632588</v>
      </c>
      <c r="W134" s="6">
        <f>(Residenti!W134+Fluttuanti!W134/365+Fluttuanti!AV134/365)*'%serviti'!W134</f>
        <v>169.40656366271449</v>
      </c>
      <c r="X134" s="6">
        <f>(Residenti!X134+Fluttuanti!X134/365+Fluttuanti!AW134/365)*'%serviti'!X134</f>
        <v>169.93728138508473</v>
      </c>
      <c r="Y134" s="6">
        <f>(Residenti!Y134+Fluttuanti!Y134/365+Fluttuanti!AX134/365)*'%serviti'!Y134</f>
        <v>170.45722245189657</v>
      </c>
      <c r="Z134" s="8">
        <f>(Residenti!Z134+Fluttuanti!Z134/365+Fluttuanti!AY134/365)*'%serviti'!Z134</f>
        <v>171.06833187238738</v>
      </c>
      <c r="AA134" s="8">
        <f>(Residenti!AA134+Fluttuanti!AA134/365+Fluttuanti!AZ134/365)*'%serviti'!AA134</f>
        <v>172.80299687678644</v>
      </c>
      <c r="AB134" s="8">
        <f>(Residenti!AB134+Fluttuanti!AB134/365+Fluttuanti!BA134/365)*'%serviti'!AB134</f>
        <v>173.46795902447471</v>
      </c>
      <c r="AC134" s="8">
        <f>(Residenti!AC134+Fluttuanti!AC134/365+Fluttuanti!BB134/365)*'%serviti'!AC134</f>
        <v>174.13418701965998</v>
      </c>
    </row>
    <row r="135" spans="1:29" x14ac:dyDescent="0.2">
      <c r="A135" s="2" t="s">
        <v>103</v>
      </c>
      <c r="B135" s="2" t="str">
        <f t="shared" si="6"/>
        <v>35</v>
      </c>
      <c r="C135" s="2">
        <v>35034</v>
      </c>
      <c r="D135" s="2" t="s">
        <v>137</v>
      </c>
      <c r="E135" s="6">
        <f>(Residenti!E135+Fluttuanti!E135/365+Fluttuanti!AD135/365)*'%serviti'!E135</f>
        <v>4.6176189540800214</v>
      </c>
      <c r="F135" s="6">
        <f>(Residenti!F135+Fluttuanti!F135/365+Fluttuanti!AE135/365)*'%serviti'!F135</f>
        <v>4.7516069819005384</v>
      </c>
      <c r="G135" s="6">
        <f>(Residenti!G135+Fluttuanti!G135/365+Fluttuanti!AF135/365)*'%serviti'!G135</f>
        <v>4.930444193737296</v>
      </c>
      <c r="H135" s="6">
        <f>(Residenti!H135+Fluttuanti!H135/365+Fluttuanti!AG135/365)*'%serviti'!H135</f>
        <v>5.0650960825145592</v>
      </c>
      <c r="I135" s="6">
        <f>(Residenti!I135+Fluttuanti!I135/365+Fluttuanti!AH135/365)*'%serviti'!I135</f>
        <v>5.1560934504421452</v>
      </c>
      <c r="J135" s="6">
        <f>(Residenti!J135+Fluttuanti!J135/365+Fluttuanti!AI135/365)*'%serviti'!J135</f>
        <v>5.3346937388576556</v>
      </c>
      <c r="K135" s="6">
        <f>(Residenti!K135+Fluttuanti!K135/365+Fluttuanti!AJ135/365)*'%serviti'!K135</f>
        <v>5.4496762755908756</v>
      </c>
      <c r="L135" s="6">
        <f>(Residenti!L135+Fluttuanti!L135/365+Fluttuanti!AK135/365)*'%serviti'!L135</f>
        <v>5.4394661077779611</v>
      </c>
      <c r="M135" s="6">
        <f>(Residenti!M135+Fluttuanti!M135/365+Fluttuanti!AL135/365)*'%serviti'!M135</f>
        <v>5.5294569135135312</v>
      </c>
      <c r="N135" s="6">
        <f>(Residenti!N135+Fluttuanti!N135/365+Fluttuanti!AM135/365)*'%serviti'!N135</f>
        <v>5.6400226405972953</v>
      </c>
      <c r="O135" s="6">
        <f>(Residenti!O135+Fluttuanti!O135/365+Fluttuanti!AN135/365)*'%serviti'!O135</f>
        <v>5.7261504131848913</v>
      </c>
      <c r="P135" s="6">
        <f>(Residenti!P135+Fluttuanti!P135/365+Fluttuanti!AO135/365)*'%serviti'!P135</f>
        <v>5.8329450042873443</v>
      </c>
      <c r="Q135" s="6">
        <f>(Residenti!Q135+Fluttuanti!Q135/365+Fluttuanti!AP135/365)*'%serviti'!Q135</f>
        <v>5.9209274726419441</v>
      </c>
      <c r="R135" s="6">
        <f>(Residenti!R135+Fluttuanti!R135/365+Fluttuanti!AQ135/365)*'%serviti'!R135</f>
        <v>6.0304494941512097</v>
      </c>
      <c r="S135" s="6">
        <f>(Residenti!S135+Fluttuanti!S135/365+Fluttuanti!AR135/365)*'%serviti'!S135</f>
        <v>6.0889420924432223</v>
      </c>
      <c r="T135" s="6">
        <f>(Residenti!T135+Fluttuanti!T135/365+Fluttuanti!AS135/365)*'%serviti'!T135</f>
        <v>6.1154708002212761</v>
      </c>
      <c r="U135" s="6">
        <f>(Residenti!U135+Fluttuanti!U135/365+Fluttuanti!AT135/365)*'%serviti'!U135</f>
        <v>6.0852884532664282</v>
      </c>
      <c r="V135" s="6">
        <f>(Residenti!V135+Fluttuanti!V135/365+Fluttuanti!AU135/365)*'%serviti'!V135</f>
        <v>6.0312723760038063</v>
      </c>
      <c r="W135" s="6">
        <f>(Residenti!W135+Fluttuanti!W135/365+Fluttuanti!AV135/365)*'%serviti'!W135</f>
        <v>6.0496825791070661</v>
      </c>
      <c r="X135" s="6">
        <f>(Residenti!X135+Fluttuanti!X135/365+Fluttuanti!AW135/365)*'%serviti'!X135</f>
        <v>6.0197274070448143</v>
      </c>
      <c r="Y135" s="6">
        <f>(Residenti!Y135+Fluttuanti!Y135/365+Fluttuanti!AX135/365)*'%serviti'!Y135</f>
        <v>5.9885100000000016</v>
      </c>
      <c r="Z135" s="8">
        <f>(Residenti!Z135+Fluttuanti!Z135/365+Fluttuanti!AY135/365)*'%serviti'!Z135</f>
        <v>5.9570984273296856</v>
      </c>
      <c r="AA135" s="8">
        <f>(Residenti!AA135+Fluttuanti!AA135/365+Fluttuanti!AZ135/365)*'%serviti'!AA135</f>
        <v>5.9863251136073705</v>
      </c>
      <c r="AB135" s="8">
        <f>(Residenti!AB135+Fluttuanti!AB135/365+Fluttuanti!BA135/365)*'%serviti'!AB135</f>
        <v>5.9544056587614538</v>
      </c>
      <c r="AC135" s="8">
        <f>(Residenti!AC135+Fluttuanti!AC135/365+Fluttuanti!BB135/365)*'%serviti'!AC135</f>
        <v>5.9224243911498968</v>
      </c>
    </row>
    <row r="136" spans="1:29" x14ac:dyDescent="0.2">
      <c r="A136" s="2" t="s">
        <v>103</v>
      </c>
      <c r="B136" s="2" t="str">
        <f t="shared" si="6"/>
        <v>35</v>
      </c>
      <c r="C136" s="2">
        <v>35035</v>
      </c>
      <c r="D136" s="2" t="s">
        <v>138</v>
      </c>
      <c r="E136" s="6">
        <f>(Residenti!E136+Fluttuanti!E136/365+Fluttuanti!AD136/365)*'%serviti'!E136</f>
        <v>3.0548629364910771</v>
      </c>
      <c r="F136" s="6">
        <f>(Residenti!F136+Fluttuanti!F136/365+Fluttuanti!AE136/365)*'%serviti'!F136</f>
        <v>3.1615199460623282</v>
      </c>
      <c r="G136" s="6">
        <f>(Residenti!G136+Fluttuanti!G136/365+Fluttuanti!AF136/365)*'%serviti'!G136</f>
        <v>3.1731717830090753</v>
      </c>
      <c r="H136" s="6">
        <f>(Residenti!H136+Fluttuanti!H136/365+Fluttuanti!AG136/365)*'%serviti'!H136</f>
        <v>3.2426461944017912</v>
      </c>
      <c r="I136" s="6">
        <f>(Residenti!I136+Fluttuanti!I136/365+Fluttuanti!AH136/365)*'%serviti'!I136</f>
        <v>3.3039840759945283</v>
      </c>
      <c r="J136" s="6">
        <f>(Residenti!J136+Fluttuanti!J136/365+Fluttuanti!AI136/365)*'%serviti'!J136</f>
        <v>3.4208955587950345</v>
      </c>
      <c r="K136" s="6">
        <f>(Residenti!K136+Fluttuanti!K136/365+Fluttuanti!AJ136/365)*'%serviti'!K136</f>
        <v>3.4599197488093831</v>
      </c>
      <c r="L136" s="6">
        <f>(Residenti!L136+Fluttuanti!L136/365+Fluttuanti!AK136/365)*'%serviti'!L136</f>
        <v>3.5278013721267034</v>
      </c>
      <c r="M136" s="6">
        <f>(Residenti!M136+Fluttuanti!M136/365+Fluttuanti!AL136/365)*'%serviti'!M136</f>
        <v>3.6003896475087558</v>
      </c>
      <c r="N136" s="6">
        <f>(Residenti!N136+Fluttuanti!N136/365+Fluttuanti!AM136/365)*'%serviti'!N136</f>
        <v>3.6272271412841466</v>
      </c>
      <c r="O136" s="6">
        <f>(Residenti!O136+Fluttuanti!O136/365+Fluttuanti!AN136/365)*'%serviti'!O136</f>
        <v>3.723494616418852</v>
      </c>
      <c r="P136" s="6">
        <f>(Residenti!P136+Fluttuanti!P136/365+Fluttuanti!AO136/365)*'%serviti'!P136</f>
        <v>3.7486927783939614</v>
      </c>
      <c r="Q136" s="6">
        <f>(Residenti!Q136+Fluttuanti!Q136/365+Fluttuanti!AP136/365)*'%serviti'!Q136</f>
        <v>3.7976246968261971</v>
      </c>
      <c r="R136" s="6">
        <f>(Residenti!R136+Fluttuanti!R136/365+Fluttuanti!AQ136/365)*'%serviti'!R136</f>
        <v>3.8167818033727441</v>
      </c>
      <c r="S136" s="6">
        <f>(Residenti!S136+Fluttuanti!S136/365+Fluttuanti!AR136/365)*'%serviti'!S136</f>
        <v>3.8396868095085539</v>
      </c>
      <c r="T136" s="6">
        <f>(Residenti!T136+Fluttuanti!T136/365+Fluttuanti!AS136/365)*'%serviti'!T136</f>
        <v>3.8524572152336174</v>
      </c>
      <c r="U136" s="6">
        <f>(Residenti!U136+Fluttuanti!U136/365+Fluttuanti!AT136/365)*'%serviti'!U136</f>
        <v>3.8323694794520535</v>
      </c>
      <c r="V136" s="6">
        <f>(Residenti!V136+Fluttuanti!V136/365+Fluttuanti!AU136/365)*'%serviti'!V136</f>
        <v>3.8224784520547912</v>
      </c>
      <c r="W136" s="6">
        <f>(Residenti!W136+Fluttuanti!W136/365+Fluttuanti!AV136/365)*'%serviti'!W136</f>
        <v>3.8048992465753408</v>
      </c>
      <c r="X136" s="6">
        <f>(Residenti!X136+Fluttuanti!X136/365+Fluttuanti!AW136/365)*'%serviti'!X136</f>
        <v>3.8360316780821915</v>
      </c>
      <c r="Y136" s="6">
        <f>(Residenti!Y136+Fluttuanti!Y136/365+Fluttuanti!AX136/365)*'%serviti'!Y136</f>
        <v>3.7857045258031961</v>
      </c>
      <c r="Z136" s="8">
        <f>(Residenti!Z136+Fluttuanti!Z136/365+Fluttuanti!AY136/365)*'%serviti'!Z136</f>
        <v>3.758127019891143</v>
      </c>
      <c r="AA136" s="8">
        <f>(Residenti!AA136+Fluttuanti!AA136/365+Fluttuanti!AZ136/365)*'%serviti'!AA136</f>
        <v>3.8207993732636747</v>
      </c>
      <c r="AB136" s="8">
        <f>(Residenti!AB136+Fluttuanti!AB136/365+Fluttuanti!BA136/365)*'%serviti'!AB136</f>
        <v>3.8315430028438491</v>
      </c>
      <c r="AC136" s="8">
        <f>(Residenti!AC136+Fluttuanti!AC136/365+Fluttuanti!BB136/365)*'%serviti'!AC136</f>
        <v>3.8412719855656063</v>
      </c>
    </row>
    <row r="137" spans="1:29" x14ac:dyDescent="0.2">
      <c r="A137" s="2" t="s">
        <v>103</v>
      </c>
      <c r="B137" s="2" t="str">
        <f t="shared" si="6"/>
        <v>35</v>
      </c>
      <c r="C137" s="2">
        <v>35036</v>
      </c>
      <c r="D137" s="2" t="s">
        <v>139</v>
      </c>
      <c r="E137" s="6">
        <f>(Residenti!E137+Fluttuanti!E137/365+Fluttuanti!AD137/365)*'%serviti'!E137</f>
        <v>9.9281854451584124</v>
      </c>
      <c r="F137" s="6">
        <f>(Residenti!F137+Fluttuanti!F137/365+Fluttuanti!AE137/365)*'%serviti'!F137</f>
        <v>10.377856297501644</v>
      </c>
      <c r="G137" s="6">
        <f>(Residenti!G137+Fluttuanti!G137/365+Fluttuanti!AF137/365)*'%serviti'!G137</f>
        <v>10.869402567632875</v>
      </c>
      <c r="H137" s="6">
        <f>(Residenti!H137+Fluttuanti!H137/365+Fluttuanti!AG137/365)*'%serviti'!H137</f>
        <v>11.406975070717634</v>
      </c>
      <c r="I137" s="6">
        <f>(Residenti!I137+Fluttuanti!I137/365+Fluttuanti!AH137/365)*'%serviti'!I137</f>
        <v>11.89895540701292</v>
      </c>
      <c r="J137" s="6">
        <f>(Residenti!J137+Fluttuanti!J137/365+Fluttuanti!AI137/365)*'%serviti'!J137</f>
        <v>12.286026858658529</v>
      </c>
      <c r="K137" s="6">
        <f>(Residenti!K137+Fluttuanti!K137/365+Fluttuanti!AJ137/365)*'%serviti'!K137</f>
        <v>12.577367644699263</v>
      </c>
      <c r="L137" s="6">
        <f>(Residenti!L137+Fluttuanti!L137/365+Fluttuanti!AK137/365)*'%serviti'!L137</f>
        <v>12.957626629484345</v>
      </c>
      <c r="M137" s="6">
        <f>(Residenti!M137+Fluttuanti!M137/365+Fluttuanti!AL137/365)*'%serviti'!M137</f>
        <v>13.36901494482229</v>
      </c>
      <c r="N137" s="6">
        <f>(Residenti!N137+Fluttuanti!N137/365+Fluttuanti!AM137/365)*'%serviti'!N137</f>
        <v>13.658603038233197</v>
      </c>
      <c r="O137" s="6">
        <f>(Residenti!O137+Fluttuanti!O137/365+Fluttuanti!AN137/365)*'%serviti'!O137</f>
        <v>13.77572307623889</v>
      </c>
      <c r="P137" s="6">
        <f>(Residenti!P137+Fluttuanti!P137/365+Fluttuanti!AO137/365)*'%serviti'!P137</f>
        <v>13.825627524529512</v>
      </c>
      <c r="Q137" s="6">
        <f>(Residenti!Q137+Fluttuanti!Q137/365+Fluttuanti!AP137/365)*'%serviti'!Q137</f>
        <v>14.001566901152504</v>
      </c>
      <c r="R137" s="6">
        <f>(Residenti!R137+Fluttuanti!R137/365+Fluttuanti!AQ137/365)*'%serviti'!R137</f>
        <v>14.064595988437885</v>
      </c>
      <c r="S137" s="6">
        <f>(Residenti!S137+Fluttuanti!S137/365+Fluttuanti!AR137/365)*'%serviti'!S137</f>
        <v>14.189473918827259</v>
      </c>
      <c r="T137" s="6">
        <f>(Residenti!T137+Fluttuanti!T137/365+Fluttuanti!AS137/365)*'%serviti'!T137</f>
        <v>14.285232561940731</v>
      </c>
      <c r="U137" s="6">
        <f>(Residenti!U137+Fluttuanti!U137/365+Fluttuanti!AT137/365)*'%serviti'!U137</f>
        <v>14.295223338915465</v>
      </c>
      <c r="V137" s="6">
        <f>(Residenti!V137+Fluttuanti!V137/365+Fluttuanti!AU137/365)*'%serviti'!V137</f>
        <v>14.366063380532005</v>
      </c>
      <c r="W137" s="6">
        <f>(Residenti!W137+Fluttuanti!W137/365+Fluttuanti!AV137/365)*'%serviti'!W137</f>
        <v>14.357620321722354</v>
      </c>
      <c r="X137" s="6">
        <f>(Residenti!X137+Fluttuanti!X137/365+Fluttuanti!AW137/365)*'%serviti'!X137</f>
        <v>14.405113880476659</v>
      </c>
      <c r="Y137" s="6">
        <f>(Residenti!Y137+Fluttuanti!Y137/365+Fluttuanti!AX137/365)*'%serviti'!Y137</f>
        <v>14.41099900994943</v>
      </c>
      <c r="Z137" s="8">
        <f>(Residenti!Z137+Fluttuanti!Z137/365+Fluttuanti!AY137/365)*'%serviti'!Z137</f>
        <v>14.48794611253477</v>
      </c>
      <c r="AA137" s="8">
        <f>(Residenti!AA137+Fluttuanti!AA137/365+Fluttuanti!AZ137/365)*'%serviti'!AA137</f>
        <v>14.718490113823972</v>
      </c>
      <c r="AB137" s="8">
        <f>(Residenti!AB137+Fluttuanti!AB137/365+Fluttuanti!BA137/365)*'%serviti'!AB137</f>
        <v>14.903782469504957</v>
      </c>
      <c r="AC137" s="8">
        <f>(Residenti!AC137+Fluttuanti!AC137/365+Fluttuanti!BB137/365)*'%serviti'!AC137</f>
        <v>15.090001675845862</v>
      </c>
    </row>
    <row r="138" spans="1:29" x14ac:dyDescent="0.2">
      <c r="A138" s="2" t="s">
        <v>103</v>
      </c>
      <c r="B138" s="2" t="str">
        <f t="shared" si="6"/>
        <v>35</v>
      </c>
      <c r="C138" s="2">
        <v>35037</v>
      </c>
      <c r="D138" s="2" t="s">
        <v>140</v>
      </c>
      <c r="E138" s="6">
        <f>(Residenti!E138+Fluttuanti!E138/365+Fluttuanti!AD138/365)*'%serviti'!E138</f>
        <v>6.0774454180631459</v>
      </c>
      <c r="F138" s="6">
        <f>(Residenti!F138+Fluttuanti!F138/365+Fluttuanti!AE138/365)*'%serviti'!F138</f>
        <v>6.2119671366345015</v>
      </c>
      <c r="G138" s="6">
        <f>(Residenti!G138+Fluttuanti!G138/365+Fluttuanti!AF138/365)*'%serviti'!G138</f>
        <v>6.4247168906832419</v>
      </c>
      <c r="H138" s="6">
        <f>(Residenti!H138+Fluttuanti!H138/365+Fluttuanti!AG138/365)*'%serviti'!H138</f>
        <v>6.5609335588296345</v>
      </c>
      <c r="I138" s="6">
        <f>(Residenti!I138+Fluttuanti!I138/365+Fluttuanti!AH138/365)*'%serviti'!I138</f>
        <v>6.7188912055717749</v>
      </c>
      <c r="J138" s="6">
        <f>(Residenti!J138+Fluttuanti!J138/365+Fluttuanti!AI138/365)*'%serviti'!J138</f>
        <v>6.8580845511148496</v>
      </c>
      <c r="K138" s="6">
        <f>(Residenti!K138+Fluttuanti!K138/365+Fluttuanti!AJ138/365)*'%serviti'!K138</f>
        <v>6.9956647290594871</v>
      </c>
      <c r="L138" s="6">
        <f>(Residenti!L138+Fluttuanti!L138/365+Fluttuanti!AK138/365)*'%serviti'!L138</f>
        <v>7.2761879098274074</v>
      </c>
      <c r="M138" s="6">
        <f>(Residenti!M138+Fluttuanti!M138/365+Fluttuanti!AL138/365)*'%serviti'!M138</f>
        <v>7.386379591435003</v>
      </c>
      <c r="N138" s="6">
        <f>(Residenti!N138+Fluttuanti!N138/365+Fluttuanti!AM138/365)*'%serviti'!N138</f>
        <v>7.6169457553286275</v>
      </c>
      <c r="O138" s="6">
        <f>(Residenti!O138+Fluttuanti!O138/365+Fluttuanti!AN138/365)*'%serviti'!O138</f>
        <v>7.7820980556143073</v>
      </c>
      <c r="P138" s="6">
        <f>(Residenti!P138+Fluttuanti!P138/365+Fluttuanti!AO138/365)*'%serviti'!P138</f>
        <v>7.8585962379870065</v>
      </c>
      <c r="Q138" s="6">
        <f>(Residenti!Q138+Fluttuanti!Q138/365+Fluttuanti!AP138/365)*'%serviti'!Q138</f>
        <v>7.934150255613134</v>
      </c>
      <c r="R138" s="6">
        <f>(Residenti!R138+Fluttuanti!R138/365+Fluttuanti!AQ138/365)*'%serviti'!R138</f>
        <v>7.9998941957903247</v>
      </c>
      <c r="S138" s="6">
        <f>(Residenti!S138+Fluttuanti!S138/365+Fluttuanti!AR138/365)*'%serviti'!S138</f>
        <v>7.9538032530496405</v>
      </c>
      <c r="T138" s="6">
        <f>(Residenti!T138+Fluttuanti!T138/365+Fluttuanti!AS138/365)*'%serviti'!T138</f>
        <v>7.9459716123598101</v>
      </c>
      <c r="U138" s="6">
        <f>(Residenti!U138+Fluttuanti!U138/365+Fluttuanti!AT138/365)*'%serviti'!U138</f>
        <v>7.9685347904923631</v>
      </c>
      <c r="V138" s="6">
        <f>(Residenti!V138+Fluttuanti!V138/365+Fluttuanti!AU138/365)*'%serviti'!V138</f>
        <v>7.946969041374019</v>
      </c>
      <c r="W138" s="6">
        <f>(Residenti!W138+Fluttuanti!W138/365+Fluttuanti!AV138/365)*'%serviti'!W138</f>
        <v>7.9547375641940148</v>
      </c>
      <c r="X138" s="6">
        <f>(Residenti!X138+Fluttuanti!X138/365+Fluttuanti!AW138/365)*'%serviti'!X138</f>
        <v>7.9784725201815645</v>
      </c>
      <c r="Y138" s="6">
        <f>(Residenti!Y138+Fluttuanti!Y138/365+Fluttuanti!AX138/365)*'%serviti'!Y138</f>
        <v>8.0733144810730391</v>
      </c>
      <c r="Z138" s="8">
        <f>(Residenti!Z138+Fluttuanti!Z138/365+Fluttuanti!AY138/365)*'%serviti'!Z138</f>
        <v>8.1466789763811391</v>
      </c>
      <c r="AA138" s="8">
        <f>(Residenti!AA138+Fluttuanti!AA138/365+Fluttuanti!AZ138/365)*'%serviti'!AA138</f>
        <v>8.1375730174023158</v>
      </c>
      <c r="AB138" s="8">
        <f>(Residenti!AB138+Fluttuanti!AB138/365+Fluttuanti!BA138/365)*'%serviti'!AB138</f>
        <v>8.2100782278299018</v>
      </c>
      <c r="AC138" s="8">
        <f>(Residenti!AC138+Fluttuanti!AC138/365+Fluttuanti!BB138/365)*'%serviti'!AC138</f>
        <v>8.2825834382574914</v>
      </c>
    </row>
    <row r="139" spans="1:29" x14ac:dyDescent="0.2">
      <c r="A139" s="2" t="s">
        <v>103</v>
      </c>
      <c r="B139" s="2" t="str">
        <f t="shared" si="6"/>
        <v>35</v>
      </c>
      <c r="C139" s="2">
        <v>35038</v>
      </c>
      <c r="D139" s="2" t="s">
        <v>141</v>
      </c>
      <c r="E139" s="6">
        <f>(Residenti!E139+Fluttuanti!E139/365+Fluttuanti!AD139/365)*'%serviti'!E139</f>
        <v>4.9073988231250105</v>
      </c>
      <c r="F139" s="6">
        <f>(Residenti!F139+Fluttuanti!F139/365+Fluttuanti!AE139/365)*'%serviti'!F139</f>
        <v>5.0526948977703778</v>
      </c>
      <c r="G139" s="6">
        <f>(Residenti!G139+Fluttuanti!G139/365+Fluttuanti!AF139/365)*'%serviti'!G139</f>
        <v>5.0909127084754999</v>
      </c>
      <c r="H139" s="6">
        <f>(Residenti!H139+Fluttuanti!H139/365+Fluttuanti!AG139/365)*'%serviti'!H139</f>
        <v>5.139465651014266</v>
      </c>
      <c r="I139" s="6">
        <f>(Residenti!I139+Fluttuanti!I139/365+Fluttuanti!AH139/365)*'%serviti'!I139</f>
        <v>5.2763408489986476</v>
      </c>
      <c r="J139" s="6">
        <f>(Residenti!J139+Fluttuanti!J139/365+Fluttuanti!AI139/365)*'%serviti'!J139</f>
        <v>5.3038028548493994</v>
      </c>
      <c r="K139" s="6">
        <f>(Residenti!K139+Fluttuanti!K139/365+Fluttuanti!AJ139/365)*'%serviti'!K139</f>
        <v>5.3519528069479092</v>
      </c>
      <c r="L139" s="6">
        <f>(Residenti!L139+Fluttuanti!L139/365+Fluttuanti!AK139/365)*'%serviti'!L139</f>
        <v>5.3135518067085901</v>
      </c>
      <c r="M139" s="6">
        <f>(Residenti!M139+Fluttuanti!M139/365+Fluttuanti!AL139/365)*'%serviti'!M139</f>
        <v>5.4205312744222907</v>
      </c>
      <c r="N139" s="6">
        <f>(Residenti!N139+Fluttuanti!N139/365+Fluttuanti!AM139/365)*'%serviti'!N139</f>
        <v>5.5617170158585489</v>
      </c>
      <c r="O139" s="6">
        <f>(Residenti!O139+Fluttuanti!O139/365+Fluttuanti!AN139/365)*'%serviti'!O139</f>
        <v>5.6266872008148425</v>
      </c>
      <c r="P139" s="6">
        <f>(Residenti!P139+Fluttuanti!P139/365+Fluttuanti!AO139/365)*'%serviti'!P139</f>
        <v>5.6676534006808508</v>
      </c>
      <c r="Q139" s="6">
        <f>(Residenti!Q139+Fluttuanti!Q139/365+Fluttuanti!AP139/365)*'%serviti'!Q139</f>
        <v>5.7724995046245775</v>
      </c>
      <c r="R139" s="6">
        <f>(Residenti!R139+Fluttuanti!R139/365+Fluttuanti!AQ139/365)*'%serviti'!R139</f>
        <v>5.7820886317921971</v>
      </c>
      <c r="S139" s="6">
        <f>(Residenti!S139+Fluttuanti!S139/365+Fluttuanti!AR139/365)*'%serviti'!S139</f>
        <v>5.9230768957782711</v>
      </c>
      <c r="T139" s="6">
        <f>(Residenti!T139+Fluttuanti!T139/365+Fluttuanti!AS139/365)*'%serviti'!T139</f>
        <v>5.931884846652852</v>
      </c>
      <c r="U139" s="6">
        <f>(Residenti!U139+Fluttuanti!U139/365+Fluttuanti!AT139/365)*'%serviti'!U139</f>
        <v>5.9263286882569943</v>
      </c>
      <c r="V139" s="6">
        <f>(Residenti!V139+Fluttuanti!V139/365+Fluttuanti!AU139/365)*'%serviti'!V139</f>
        <v>5.981536705400349</v>
      </c>
      <c r="W139" s="6">
        <f>(Residenti!W139+Fluttuanti!W139/365+Fluttuanti!AV139/365)*'%serviti'!W139</f>
        <v>6.0341914065011926</v>
      </c>
      <c r="X139" s="6">
        <f>(Residenti!X139+Fluttuanti!X139/365+Fluttuanti!AW139/365)*'%serviti'!X139</f>
        <v>6.1055598436445662</v>
      </c>
      <c r="Y139" s="6">
        <f>(Residenti!Y139+Fluttuanti!Y139/365+Fluttuanti!AX139/365)*'%serviti'!Y139</f>
        <v>6.1782256792575803</v>
      </c>
      <c r="Z139" s="8">
        <f>(Residenti!Z139+Fluttuanti!Z139/365+Fluttuanti!AY139/365)*'%serviti'!Z139</f>
        <v>6.3714149397455744</v>
      </c>
      <c r="AA139" s="8">
        <f>(Residenti!AA139+Fluttuanti!AA139/365+Fluttuanti!AZ139/365)*'%serviti'!AA139</f>
        <v>6.574354556526905</v>
      </c>
      <c r="AB139" s="8">
        <f>(Residenti!AB139+Fluttuanti!AB139/365+Fluttuanti!BA139/365)*'%serviti'!AB139</f>
        <v>6.7950194106141764</v>
      </c>
      <c r="AC139" s="8">
        <f>(Residenti!AC139+Fluttuanti!AC139/365+Fluttuanti!BB139/365)*'%serviti'!AC139</f>
        <v>7.0176621344042287</v>
      </c>
    </row>
    <row r="140" spans="1:29" x14ac:dyDescent="0.2">
      <c r="A140" s="2" t="s">
        <v>103</v>
      </c>
      <c r="B140" s="2" t="str">
        <f t="shared" si="6"/>
        <v>35</v>
      </c>
      <c r="C140" s="2">
        <v>35039</v>
      </c>
      <c r="D140" s="2" t="s">
        <v>142</v>
      </c>
      <c r="E140" s="6">
        <f>(Residenti!E140+Fluttuanti!E140/365+Fluttuanti!AD140/365)*'%serviti'!E140</f>
        <v>9.2076244093927251</v>
      </c>
      <c r="F140" s="6">
        <f>(Residenti!F140+Fluttuanti!F140/365+Fluttuanti!AE140/365)*'%serviti'!F140</f>
        <v>9.3283551217821472</v>
      </c>
      <c r="G140" s="6">
        <f>(Residenti!G140+Fluttuanti!G140/365+Fluttuanti!AF140/365)*'%serviti'!G140</f>
        <v>9.3626695300625773</v>
      </c>
      <c r="H140" s="6">
        <f>(Residenti!H140+Fluttuanti!H140/365+Fluttuanti!AG140/365)*'%serviti'!H140</f>
        <v>9.489871700352845</v>
      </c>
      <c r="I140" s="6">
        <f>(Residenti!I140+Fluttuanti!I140/365+Fluttuanti!AH140/365)*'%serviti'!I140</f>
        <v>9.6201530024857096</v>
      </c>
      <c r="J140" s="6">
        <f>(Residenti!J140+Fluttuanti!J140/365+Fluttuanti!AI140/365)*'%serviti'!J140</f>
        <v>9.8297075190618344</v>
      </c>
      <c r="K140" s="6">
        <f>(Residenti!K140+Fluttuanti!K140/365+Fluttuanti!AJ140/365)*'%serviti'!K140</f>
        <v>9.9265715692184067</v>
      </c>
      <c r="L140" s="6">
        <f>(Residenti!L140+Fluttuanti!L140/365+Fluttuanti!AK140/365)*'%serviti'!L140</f>
        <v>10.035610029536659</v>
      </c>
      <c r="M140" s="6">
        <f>(Residenti!M140+Fluttuanti!M140/365+Fluttuanti!AL140/365)*'%serviti'!M140</f>
        <v>10.233681723010948</v>
      </c>
      <c r="N140" s="6">
        <f>(Residenti!N140+Fluttuanti!N140/365+Fluttuanti!AM140/365)*'%serviti'!N140</f>
        <v>10.342198082076601</v>
      </c>
      <c r="O140" s="6">
        <f>(Residenti!O140+Fluttuanti!O140/365+Fluttuanti!AN140/365)*'%serviti'!O140</f>
        <v>10.459992872630387</v>
      </c>
      <c r="P140" s="6">
        <f>(Residenti!P140+Fluttuanti!P140/365+Fluttuanti!AO140/365)*'%serviti'!P140</f>
        <v>10.608071997920808</v>
      </c>
      <c r="Q140" s="6">
        <f>(Residenti!Q140+Fluttuanti!Q140/365+Fluttuanti!AP140/365)*'%serviti'!Q140</f>
        <v>10.768718983298466</v>
      </c>
      <c r="R140" s="6">
        <f>(Residenti!R140+Fluttuanti!R140/365+Fluttuanti!AQ140/365)*'%serviti'!R140</f>
        <v>10.835561205920955</v>
      </c>
      <c r="S140" s="6">
        <f>(Residenti!S140+Fluttuanti!S140/365+Fluttuanti!AR140/365)*'%serviti'!S140</f>
        <v>10.782374010816811</v>
      </c>
      <c r="T140" s="6">
        <f>(Residenti!T140+Fluttuanti!T140/365+Fluttuanti!AS140/365)*'%serviti'!T140</f>
        <v>10.829119694533324</v>
      </c>
      <c r="U140" s="6">
        <f>(Residenti!U140+Fluttuanti!U140/365+Fluttuanti!AT140/365)*'%serviti'!U140</f>
        <v>10.874136059674392</v>
      </c>
      <c r="V140" s="6">
        <f>(Residenti!V140+Fluttuanti!V140/365+Fluttuanti!AU140/365)*'%serviti'!V140</f>
        <v>10.934581343436937</v>
      </c>
      <c r="W140" s="6">
        <f>(Residenti!W140+Fluttuanti!W140/365+Fluttuanti!AV140/365)*'%serviti'!W140</f>
        <v>10.967274318423204</v>
      </c>
      <c r="X140" s="6">
        <f>(Residenti!X140+Fluttuanti!X140/365+Fluttuanti!AW140/365)*'%serviti'!X140</f>
        <v>11.024189216919256</v>
      </c>
      <c r="Y140" s="6">
        <f>(Residenti!Y140+Fluttuanti!Y140/365+Fluttuanti!AX140/365)*'%serviti'!Y140</f>
        <v>11.025891616351961</v>
      </c>
      <c r="Z140" s="8">
        <f>(Residenti!Z140+Fluttuanti!Z140/365+Fluttuanti!AY140/365)*'%serviti'!Z140</f>
        <v>11.19382791720926</v>
      </c>
      <c r="AA140" s="8">
        <f>(Residenti!AA140+Fluttuanti!AA140/365+Fluttuanti!AZ140/365)*'%serviti'!AA140</f>
        <v>11.486587636815898</v>
      </c>
      <c r="AB140" s="8">
        <f>(Residenti!AB140+Fluttuanti!AB140/365+Fluttuanti!BA140/365)*'%serviti'!AB140</f>
        <v>11.714900222582463</v>
      </c>
      <c r="AC140" s="8">
        <f>(Residenti!AC140+Fluttuanti!AC140/365+Fluttuanti!BB140/365)*'%serviti'!AC140</f>
        <v>11.945189988515452</v>
      </c>
    </row>
    <row r="141" spans="1:29" x14ac:dyDescent="0.2">
      <c r="A141" s="2" t="s">
        <v>103</v>
      </c>
      <c r="B141" s="2" t="str">
        <f t="shared" si="6"/>
        <v>35</v>
      </c>
      <c r="C141" s="2">
        <v>35040</v>
      </c>
      <c r="D141" s="2" t="s">
        <v>143</v>
      </c>
      <c r="E141" s="6">
        <f>(Residenti!E141+Fluttuanti!E141/365+Fluttuanti!AD141/365)*'%serviti'!E141</f>
        <v>21.673115665435837</v>
      </c>
      <c r="F141" s="6">
        <f>(Residenti!F141+Fluttuanti!F141/365+Fluttuanti!AE141/365)*'%serviti'!F141</f>
        <v>21.856296215602562</v>
      </c>
      <c r="G141" s="6">
        <f>(Residenti!G141+Fluttuanti!G141/365+Fluttuanti!AF141/365)*'%serviti'!G141</f>
        <v>21.971467982570054</v>
      </c>
      <c r="H141" s="6">
        <f>(Residenti!H141+Fluttuanti!H141/365+Fluttuanti!AG141/365)*'%serviti'!H141</f>
        <v>21.987937249322208</v>
      </c>
      <c r="I141" s="6">
        <f>(Residenti!I141+Fluttuanti!I141/365+Fluttuanti!AH141/365)*'%serviti'!I141</f>
        <v>22.120129514858391</v>
      </c>
      <c r="J141" s="6">
        <f>(Residenti!J141+Fluttuanti!J141/365+Fluttuanti!AI141/365)*'%serviti'!J141</f>
        <v>22.315235688279827</v>
      </c>
      <c r="K141" s="6">
        <f>(Residenti!K141+Fluttuanti!K141/365+Fluttuanti!AJ141/365)*'%serviti'!K141</f>
        <v>22.519508286843934</v>
      </c>
      <c r="L141" s="6">
        <f>(Residenti!L141+Fluttuanti!L141/365+Fluttuanti!AK141/365)*'%serviti'!L141</f>
        <v>22.773129698981059</v>
      </c>
      <c r="M141" s="6">
        <f>(Residenti!M141+Fluttuanti!M141/365+Fluttuanti!AL141/365)*'%serviti'!M141</f>
        <v>23.129054010306906</v>
      </c>
      <c r="N141" s="6">
        <f>(Residenti!N141+Fluttuanti!N141/365+Fluttuanti!AM141/365)*'%serviti'!N141</f>
        <v>23.666047372985098</v>
      </c>
      <c r="O141" s="6">
        <f>(Residenti!O141+Fluttuanti!O141/365+Fluttuanti!AN141/365)*'%serviti'!O141</f>
        <v>23.757006773697579</v>
      </c>
      <c r="P141" s="6">
        <f>(Residenti!P141+Fluttuanti!P141/365+Fluttuanti!AO141/365)*'%serviti'!P141</f>
        <v>24.006057693647588</v>
      </c>
      <c r="Q141" s="6">
        <f>(Residenti!Q141+Fluttuanti!Q141/365+Fluttuanti!AP141/365)*'%serviti'!Q141</f>
        <v>24.168377536268739</v>
      </c>
      <c r="R141" s="6">
        <f>(Residenti!R141+Fluttuanti!R141/365+Fluttuanti!AQ141/365)*'%serviti'!R141</f>
        <v>24.267636513084252</v>
      </c>
      <c r="S141" s="6">
        <f>(Residenti!S141+Fluttuanti!S141/365+Fluttuanti!AR141/365)*'%serviti'!S141</f>
        <v>24.366138015551922</v>
      </c>
      <c r="T141" s="6">
        <f>(Residenti!T141+Fluttuanti!T141/365+Fluttuanti!AS141/365)*'%serviti'!T141</f>
        <v>24.464837752757109</v>
      </c>
      <c r="U141" s="6">
        <f>(Residenti!U141+Fluttuanti!U141/365+Fluttuanti!AT141/365)*'%serviti'!U141</f>
        <v>24.59603487818093</v>
      </c>
      <c r="V141" s="6">
        <f>(Residenti!V141+Fluttuanti!V141/365+Fluttuanti!AU141/365)*'%serviti'!V141</f>
        <v>24.825387884092791</v>
      </c>
      <c r="W141" s="6">
        <f>(Residenti!W141+Fluttuanti!W141/365+Fluttuanti!AV141/365)*'%serviti'!W141</f>
        <v>24.956030245878168</v>
      </c>
      <c r="X141" s="6">
        <f>(Residenti!X141+Fluttuanti!X141/365+Fluttuanti!AW141/365)*'%serviti'!X141</f>
        <v>25.040084288279317</v>
      </c>
      <c r="Y141" s="6">
        <f>(Residenti!Y141+Fluttuanti!Y141/365+Fluttuanti!AX141/365)*'%serviti'!Y141</f>
        <v>25.18741078560366</v>
      </c>
      <c r="Z141" s="8">
        <f>(Residenti!Z141+Fluttuanti!Z141/365+Fluttuanti!AY141/365)*'%serviti'!Z141</f>
        <v>25.723966736274217</v>
      </c>
      <c r="AA141" s="8">
        <f>(Residenti!AA141+Fluttuanti!AA141/365+Fluttuanti!AZ141/365)*'%serviti'!AA141</f>
        <v>26.45281114673433</v>
      </c>
      <c r="AB141" s="8">
        <f>(Residenti!AB141+Fluttuanti!AB141/365+Fluttuanti!BA141/365)*'%serviti'!AB141</f>
        <v>27.099408134143754</v>
      </c>
      <c r="AC141" s="8">
        <f>(Residenti!AC141+Fluttuanti!AC141/365+Fluttuanti!BB141/365)*'%serviti'!AC141</f>
        <v>27.751628054992779</v>
      </c>
    </row>
    <row r="142" spans="1:29" x14ac:dyDescent="0.2">
      <c r="A142" s="2" t="s">
        <v>144</v>
      </c>
      <c r="B142" s="2" t="str">
        <f t="shared" si="6"/>
        <v>35</v>
      </c>
      <c r="C142" s="2">
        <v>35041</v>
      </c>
      <c r="D142" s="2" t="s">
        <v>145</v>
      </c>
      <c r="E142" s="6">
        <f>(Residenti!E142+Fluttuanti!E142/365+Fluttuanti!AD142/365)*'%serviti'!E142</f>
        <v>4.2020984472140555</v>
      </c>
      <c r="F142" s="6">
        <f>(Residenti!F142+Fluttuanti!F142/365+Fluttuanti!AE142/365)*'%serviti'!F142</f>
        <v>4.2784581515677162</v>
      </c>
      <c r="G142" s="6">
        <f>(Residenti!G142+Fluttuanti!G142/365+Fluttuanti!AF142/365)*'%serviti'!G142</f>
        <v>4.341682246770131</v>
      </c>
      <c r="H142" s="6">
        <f>(Residenti!H142+Fluttuanti!H142/365+Fluttuanti!AG142/365)*'%serviti'!H142</f>
        <v>4.3622025628016585</v>
      </c>
      <c r="I142" s="6">
        <f>(Residenti!I142+Fluttuanti!I142/365+Fluttuanti!AH142/365)*'%serviti'!I142</f>
        <v>4.449575091214129</v>
      </c>
      <c r="J142" s="6">
        <f>(Residenti!J142+Fluttuanti!J142/365+Fluttuanti!AI142/365)*'%serviti'!J142</f>
        <v>4.4871073812084896</v>
      </c>
      <c r="K142" s="6">
        <f>(Residenti!K142+Fluttuanti!K142/365+Fluttuanti!AJ142/365)*'%serviti'!K142</f>
        <v>4.4542643192583684</v>
      </c>
      <c r="L142" s="6">
        <f>(Residenti!L142+Fluttuanti!L142/365+Fluttuanti!AK142/365)*'%serviti'!L142</f>
        <v>4.512910271293392</v>
      </c>
      <c r="M142" s="6">
        <f>(Residenti!M142+Fluttuanti!M142/365+Fluttuanti!AL142/365)*'%serviti'!M142</f>
        <v>4.581912875627788</v>
      </c>
      <c r="N142" s="6">
        <f>(Residenti!N142+Fluttuanti!N142/365+Fluttuanti!AM142/365)*'%serviti'!N142</f>
        <v>4.6107525959504079</v>
      </c>
      <c r="O142" s="6">
        <f>(Residenti!O142+Fluttuanti!O142/365+Fluttuanti!AN142/365)*'%serviti'!O142</f>
        <v>4.6507481130873192</v>
      </c>
      <c r="P142" s="6">
        <f>(Residenti!P142+Fluttuanti!P142/365+Fluttuanti!AO142/365)*'%serviti'!P142</f>
        <v>4.6751551936456677</v>
      </c>
      <c r="Q142" s="6">
        <f>(Residenti!Q142+Fluttuanti!Q142/365+Fluttuanti!AP142/365)*'%serviti'!Q142</f>
        <v>4.6471334226028267</v>
      </c>
      <c r="R142" s="6">
        <f>(Residenti!R142+Fluttuanti!R142/365+Fluttuanti!AQ142/365)*'%serviti'!R142</f>
        <v>4.6928282652399842</v>
      </c>
      <c r="S142" s="6">
        <f>(Residenti!S142+Fluttuanti!S142/365+Fluttuanti!AR142/365)*'%serviti'!S142</f>
        <v>4.6451677215571427</v>
      </c>
      <c r="T142" s="6">
        <f>(Residenti!T142+Fluttuanti!T142/365+Fluttuanti!AS142/365)*'%serviti'!T142</f>
        <v>4.6099597915543038</v>
      </c>
      <c r="U142" s="6">
        <f>(Residenti!U142+Fluttuanti!U142/365+Fluttuanti!AT142/365)*'%serviti'!U142</f>
        <v>4.6107785902999545</v>
      </c>
      <c r="V142" s="6">
        <f>(Residenti!V142+Fluttuanti!V142/365+Fluttuanti!AU142/365)*'%serviti'!V142</f>
        <v>4.6253810997068445</v>
      </c>
      <c r="W142" s="6">
        <f>(Residenti!W142+Fluttuanti!W142/365+Fluttuanti!AV142/365)*'%serviti'!W142</f>
        <v>4.6070714049508288</v>
      </c>
      <c r="X142" s="6">
        <f>(Residenti!X142+Fluttuanti!X142/365+Fluttuanti!AW142/365)*'%serviti'!X142</f>
        <v>4.5539094347990305</v>
      </c>
      <c r="Y142" s="6">
        <f>(Residenti!Y142+Fluttuanti!Y142/365+Fluttuanti!AX142/365)*'%serviti'!Y142</f>
        <v>4.5037164073336324</v>
      </c>
      <c r="Z142" s="8">
        <f>(Residenti!Z142+Fluttuanti!Z142/365+Fluttuanti!AY142/365)*'%serviti'!Z142</f>
        <v>4.4660948686157882</v>
      </c>
      <c r="AA142" s="8">
        <f>(Residenti!AA142+Fluttuanti!AA142/365+Fluttuanti!AZ142/365)*'%serviti'!AA142</f>
        <v>4.5032817480509166</v>
      </c>
      <c r="AB142" s="8">
        <f>(Residenti!AB142+Fluttuanti!AB142/365+Fluttuanti!BA142/365)*'%serviti'!AB142</f>
        <v>4.4615042983595634</v>
      </c>
      <c r="AC142" s="8">
        <f>(Residenti!AC142+Fluttuanti!AC142/365+Fluttuanti!BB142/365)*'%serviti'!AC142</f>
        <v>4.4196506159611895</v>
      </c>
    </row>
    <row r="143" spans="1:29" x14ac:dyDescent="0.2">
      <c r="A143" s="2" t="s">
        <v>103</v>
      </c>
      <c r="B143" s="2" t="str">
        <f t="shared" si="6"/>
        <v>35</v>
      </c>
      <c r="C143" s="2">
        <v>35042</v>
      </c>
      <c r="D143" s="2" t="s">
        <v>146</v>
      </c>
      <c r="E143" s="6">
        <f>(Residenti!E143+Fluttuanti!E143/365+Fluttuanti!AD143/365)*'%serviti'!E143</f>
        <v>2.1860635964670747</v>
      </c>
      <c r="F143" s="6">
        <f>(Residenti!F143+Fluttuanti!F143/365+Fluttuanti!AE143/365)*'%serviti'!F143</f>
        <v>2.1515239987108492</v>
      </c>
      <c r="G143" s="6">
        <f>(Residenti!G143+Fluttuanti!G143/365+Fluttuanti!AF143/365)*'%serviti'!G143</f>
        <v>2.1522076777195385</v>
      </c>
      <c r="H143" s="6">
        <f>(Residenti!H143+Fluttuanti!H143/365+Fluttuanti!AG143/365)*'%serviti'!H143</f>
        <v>2.1479993143434677</v>
      </c>
      <c r="I143" s="6">
        <f>(Residenti!I143+Fluttuanti!I143/365+Fluttuanti!AH143/365)*'%serviti'!I143</f>
        <v>2.1544293345415864</v>
      </c>
      <c r="J143" s="6">
        <f>(Residenti!J143+Fluttuanti!J143/365+Fluttuanti!AI143/365)*'%serviti'!J143</f>
        <v>2.1284625935085546</v>
      </c>
      <c r="K143" s="6">
        <f>(Residenti!K143+Fluttuanti!K143/365+Fluttuanti!AJ143/365)*'%serviti'!K143</f>
        <v>2.1193949812575013</v>
      </c>
      <c r="L143" s="6">
        <f>(Residenti!L143+Fluttuanti!L143/365+Fluttuanti!AK143/365)*'%serviti'!L143</f>
        <v>2.0837672538164078</v>
      </c>
      <c r="M143" s="6">
        <f>(Residenti!M143+Fluttuanti!M143/365+Fluttuanti!AL143/365)*'%serviti'!M143</f>
        <v>2.0873072440182452</v>
      </c>
      <c r="N143" s="6">
        <f>(Residenti!N143+Fluttuanti!N143/365+Fluttuanti!AM143/365)*'%serviti'!N143</f>
        <v>2.0871274989915061</v>
      </c>
      <c r="O143" s="6">
        <f>(Residenti!O143+Fluttuanti!O143/365+Fluttuanti!AN143/365)*'%serviti'!O143</f>
        <v>2.0603066885774863</v>
      </c>
      <c r="P143" s="6">
        <f>(Residenti!P143+Fluttuanti!P143/365+Fluttuanti!AO143/365)*'%serviti'!P143</f>
        <v>2.0701232954625963</v>
      </c>
      <c r="Q143" s="6">
        <f>(Residenti!Q143+Fluttuanti!Q143/365+Fluttuanti!AP143/365)*'%serviti'!Q143</f>
        <v>2.0675455029076848</v>
      </c>
      <c r="R143" s="6">
        <f>(Residenti!R143+Fluttuanti!R143/365+Fluttuanti!AQ143/365)*'%serviti'!R143</f>
        <v>2.017157637238375</v>
      </c>
      <c r="S143" s="6">
        <f>(Residenti!S143+Fluttuanti!S143/365+Fluttuanti!AR143/365)*'%serviti'!S143</f>
        <v>1.9777399051105855</v>
      </c>
      <c r="T143" s="6">
        <f>(Residenti!T143+Fluttuanti!T143/365+Fluttuanti!AS143/365)*'%serviti'!T143</f>
        <v>1.9632542946680687</v>
      </c>
      <c r="U143" s="6">
        <f>(Residenti!U143+Fluttuanti!U143/365+Fluttuanti!AT143/365)*'%serviti'!U143</f>
        <v>1.95286486264255</v>
      </c>
      <c r="V143" s="6">
        <f>(Residenti!V143+Fluttuanti!V143/365+Fluttuanti!AU143/365)*'%serviti'!V143</f>
        <v>1.9274091186585134</v>
      </c>
      <c r="W143" s="6">
        <f>(Residenti!W143+Fluttuanti!W143/365+Fluttuanti!AV143/365)*'%serviti'!W143</f>
        <v>1.9263782994926117</v>
      </c>
      <c r="X143" s="6">
        <f>(Residenti!X143+Fluttuanti!X143/365+Fluttuanti!AW143/365)*'%serviti'!X143</f>
        <v>1.8978022343154093</v>
      </c>
      <c r="Y143" s="6">
        <f>(Residenti!Y143+Fluttuanti!Y143/365+Fluttuanti!AX143/365)*'%serviti'!Y143</f>
        <v>1.8802330614918865</v>
      </c>
      <c r="Z143" s="8">
        <f>(Residenti!Z143+Fluttuanti!Z143/365+Fluttuanti!AY143/365)*'%serviti'!Z143</f>
        <v>1.7991212358563407</v>
      </c>
      <c r="AA143" s="8">
        <f>(Residenti!AA143+Fluttuanti!AA143/365+Fluttuanti!AZ143/365)*'%serviti'!AA143</f>
        <v>1.7175533642280074</v>
      </c>
      <c r="AB143" s="8">
        <f>(Residenti!AB143+Fluttuanti!AB143/365+Fluttuanti!BA143/365)*'%serviti'!AB143</f>
        <v>1.6356148691191306</v>
      </c>
      <c r="AC143" s="8">
        <f>(Residenti!AC143+Fluttuanti!AC143/365+Fluttuanti!BB143/365)*'%serviti'!AC143</f>
        <v>1.5536763740102539</v>
      </c>
    </row>
    <row r="144" spans="1:29" x14ac:dyDescent="0.2">
      <c r="A144" s="2" t="s">
        <v>103</v>
      </c>
      <c r="B144" s="2" t="str">
        <f t="shared" si="6"/>
        <v>35</v>
      </c>
      <c r="C144" s="2">
        <v>35043</v>
      </c>
      <c r="D144" s="2" t="s">
        <v>147</v>
      </c>
      <c r="E144" s="6">
        <f>(Residenti!E144+Fluttuanti!E144/365+Fluttuanti!AD144/365)*'%serviti'!E144</f>
        <v>3.6786528367560551</v>
      </c>
      <c r="F144" s="6">
        <f>(Residenti!F144+Fluttuanti!F144/365+Fluttuanti!AE144/365)*'%serviti'!F144</f>
        <v>3.781623847880097</v>
      </c>
      <c r="G144" s="6">
        <f>(Residenti!G144+Fluttuanti!G144/365+Fluttuanti!AF144/365)*'%serviti'!G144</f>
        <v>3.7819291398512207</v>
      </c>
      <c r="H144" s="6">
        <f>(Residenti!H144+Fluttuanti!H144/365+Fluttuanti!AG144/365)*'%serviti'!H144</f>
        <v>3.8515240256519037</v>
      </c>
      <c r="I144" s="6">
        <f>(Residenti!I144+Fluttuanti!I144/365+Fluttuanti!AH144/365)*'%serviti'!I144</f>
        <v>3.9928391459634027</v>
      </c>
      <c r="J144" s="6">
        <f>(Residenti!J144+Fluttuanti!J144/365+Fluttuanti!AI144/365)*'%serviti'!J144</f>
        <v>4.0536079028429768</v>
      </c>
      <c r="K144" s="6">
        <f>(Residenti!K144+Fluttuanti!K144/365+Fluttuanti!AJ144/365)*'%serviti'!K144</f>
        <v>4.1133014980533389</v>
      </c>
      <c r="L144" s="6">
        <f>(Residenti!L144+Fluttuanti!L144/365+Fluttuanti!AK144/365)*'%serviti'!L144</f>
        <v>4.1821613763633092</v>
      </c>
      <c r="M144" s="6">
        <f>(Residenti!M144+Fluttuanti!M144/365+Fluttuanti!AL144/365)*'%serviti'!M144</f>
        <v>4.2460234810689226</v>
      </c>
      <c r="N144" s="6">
        <f>(Residenti!N144+Fluttuanti!N144/365+Fluttuanti!AM144/365)*'%serviti'!N144</f>
        <v>4.2695185793032806</v>
      </c>
      <c r="O144" s="6">
        <f>(Residenti!O144+Fluttuanti!O144/365+Fluttuanti!AN144/365)*'%serviti'!O144</f>
        <v>4.3180217061793371</v>
      </c>
      <c r="P144" s="6">
        <f>(Residenti!P144+Fluttuanti!P144/365+Fluttuanti!AO144/365)*'%serviti'!P144</f>
        <v>4.2978105220027123</v>
      </c>
      <c r="Q144" s="6">
        <f>(Residenti!Q144+Fluttuanti!Q144/365+Fluttuanti!AP144/365)*'%serviti'!Q144</f>
        <v>4.2766724015051665</v>
      </c>
      <c r="R144" s="6">
        <f>(Residenti!R144+Fluttuanti!R144/365+Fluttuanti!AQ144/365)*'%serviti'!R144</f>
        <v>4.2852459333651787</v>
      </c>
      <c r="S144" s="6">
        <f>(Residenti!S144+Fluttuanti!S144/365+Fluttuanti!AR144/365)*'%serviti'!S144</f>
        <v>4.3463100510568777</v>
      </c>
      <c r="T144" s="6">
        <f>(Residenti!T144+Fluttuanti!T144/365+Fluttuanti!AS144/365)*'%serviti'!T144</f>
        <v>4.3241815421474126</v>
      </c>
      <c r="U144" s="6">
        <f>(Residenti!U144+Fluttuanti!U144/365+Fluttuanti!AT144/365)*'%serviti'!U144</f>
        <v>4.309466022666335</v>
      </c>
      <c r="V144" s="6">
        <f>(Residenti!V144+Fluttuanti!V144/365+Fluttuanti!AU144/365)*'%serviti'!V144</f>
        <v>4.3048290614147939</v>
      </c>
      <c r="W144" s="6">
        <f>(Residenti!W144+Fluttuanti!W144/365+Fluttuanti!AV144/365)*'%serviti'!W144</f>
        <v>4.3250904048586243</v>
      </c>
      <c r="X144" s="6">
        <f>(Residenti!X144+Fluttuanti!X144/365+Fluttuanti!AW144/365)*'%serviti'!X144</f>
        <v>4.2818904922201444</v>
      </c>
      <c r="Y144" s="6">
        <f>(Residenti!Y144+Fluttuanti!Y144/365+Fluttuanti!AX144/365)*'%serviti'!Y144</f>
        <v>4.3210980291869374</v>
      </c>
      <c r="Z144" s="8">
        <f>(Residenti!Z144+Fluttuanti!Z144/365+Fluttuanti!AY144/365)*'%serviti'!Z144</f>
        <v>4.3183680827803084</v>
      </c>
      <c r="AA144" s="8">
        <f>(Residenti!AA144+Fluttuanti!AA144/365+Fluttuanti!AZ144/365)*'%serviti'!AA144</f>
        <v>4.278424244757173</v>
      </c>
      <c r="AB144" s="8">
        <f>(Residenti!AB144+Fluttuanti!AB144/365+Fluttuanti!BA144/365)*'%serviti'!AB144</f>
        <v>4.2758090879621395</v>
      </c>
      <c r="AC144" s="8">
        <f>(Residenti!AC144+Fluttuanti!AC144/365+Fluttuanti!BB144/365)*'%serviti'!AC144</f>
        <v>4.2731939311671088</v>
      </c>
    </row>
    <row r="145" spans="1:29" x14ac:dyDescent="0.2">
      <c r="A145" s="2" t="s">
        <v>103</v>
      </c>
      <c r="B145" s="2" t="str">
        <f t="shared" si="6"/>
        <v>35</v>
      </c>
      <c r="C145" s="2">
        <v>35044</v>
      </c>
      <c r="D145" s="2" t="s">
        <v>148</v>
      </c>
      <c r="E145" s="6">
        <f>(Residenti!E145+Fluttuanti!E145/365+Fluttuanti!AD145/365)*'%serviti'!E145</f>
        <v>2.9611804843521301</v>
      </c>
      <c r="F145" s="6">
        <f>(Residenti!F145+Fluttuanti!F145/365+Fluttuanti!AE145/365)*'%serviti'!F145</f>
        <v>3.0207140719903478</v>
      </c>
      <c r="G145" s="6">
        <f>(Residenti!G145+Fluttuanti!G145/365+Fluttuanti!AF145/365)*'%serviti'!G145</f>
        <v>3.0913586760638454</v>
      </c>
      <c r="H145" s="6">
        <f>(Residenti!H145+Fluttuanti!H145/365+Fluttuanti!AG145/365)*'%serviti'!H145</f>
        <v>3.1718233495393675</v>
      </c>
      <c r="I145" s="6">
        <f>(Residenti!I145+Fluttuanti!I145/365+Fluttuanti!AH145/365)*'%serviti'!I145</f>
        <v>3.2623427761656583</v>
      </c>
      <c r="J145" s="6">
        <f>(Residenti!J145+Fluttuanti!J145/365+Fluttuanti!AI145/365)*'%serviti'!J145</f>
        <v>3.2765642787797047</v>
      </c>
      <c r="K145" s="6">
        <f>(Residenti!K145+Fluttuanti!K145/365+Fluttuanti!AJ145/365)*'%serviti'!K145</f>
        <v>3.3240158019782382</v>
      </c>
      <c r="L145" s="6">
        <f>(Residenti!L145+Fluttuanti!L145/365+Fluttuanti!AK145/365)*'%serviti'!L145</f>
        <v>3.3912853464384272</v>
      </c>
      <c r="M145" s="6">
        <f>(Residenti!M145+Fluttuanti!M145/365+Fluttuanti!AL145/365)*'%serviti'!M145</f>
        <v>3.4581542635046949</v>
      </c>
      <c r="N145" s="6">
        <f>(Residenti!N145+Fluttuanti!N145/365+Fluttuanti!AM145/365)*'%serviti'!N145</f>
        <v>3.5001516543911713</v>
      </c>
      <c r="O145" s="6">
        <f>(Residenti!O145+Fluttuanti!O145/365+Fluttuanti!AN145/365)*'%serviti'!O145</f>
        <v>3.4709425414594137</v>
      </c>
      <c r="P145" s="6">
        <f>(Residenti!P145+Fluttuanti!P145/365+Fluttuanti!AO145/365)*'%serviti'!P145</f>
        <v>3.4778584606198306</v>
      </c>
      <c r="Q145" s="6">
        <f>(Residenti!Q145+Fluttuanti!Q145/365+Fluttuanti!AP145/365)*'%serviti'!Q145</f>
        <v>3.475465897632497</v>
      </c>
      <c r="R145" s="6">
        <f>(Residenti!R145+Fluttuanti!R145/365+Fluttuanti!AQ145/365)*'%serviti'!R145</f>
        <v>3.4849804604171255</v>
      </c>
      <c r="S145" s="6">
        <f>(Residenti!S145+Fluttuanti!S145/365+Fluttuanti!AR145/365)*'%serviti'!S145</f>
        <v>3.4815956369487964</v>
      </c>
      <c r="T145" s="6">
        <f>(Residenti!T145+Fluttuanti!T145/365+Fluttuanti!AS145/365)*'%serviti'!T145</f>
        <v>3.4732495110754824</v>
      </c>
      <c r="U145" s="6">
        <f>(Residenti!U145+Fluttuanti!U145/365+Fluttuanti!AT145/365)*'%serviti'!U145</f>
        <v>3.4384892246651289</v>
      </c>
      <c r="V145" s="6">
        <f>(Residenti!V145+Fluttuanti!V145/365+Fluttuanti!AU145/365)*'%serviti'!V145</f>
        <v>3.4241895359058336</v>
      </c>
      <c r="W145" s="6">
        <f>(Residenti!W145+Fluttuanti!W145/365+Fluttuanti!AV145/365)*'%serviti'!W145</f>
        <v>3.4141813910830843</v>
      </c>
      <c r="X145" s="6">
        <f>(Residenti!X145+Fluttuanti!X145/365+Fluttuanti!AW145/365)*'%serviti'!X145</f>
        <v>3.4099963200967593</v>
      </c>
      <c r="Y145" s="6">
        <f>(Residenti!Y145+Fluttuanti!Y145/365+Fluttuanti!AX145/365)*'%serviti'!Y145</f>
        <v>3.4166851925348616</v>
      </c>
      <c r="Z145" s="8">
        <f>(Residenti!Z145+Fluttuanti!Z145/365+Fluttuanti!AY145/365)*'%serviti'!Z145</f>
        <v>3.3859848352567172</v>
      </c>
      <c r="AA145" s="8">
        <f>(Residenti!AA145+Fluttuanti!AA145/365+Fluttuanti!AZ145/365)*'%serviti'!AA145</f>
        <v>3.345382625207284</v>
      </c>
      <c r="AB145" s="8">
        <f>(Residenti!AB145+Fluttuanti!AB145/365+Fluttuanti!BA145/365)*'%serviti'!AB145</f>
        <v>3.3146956617840564</v>
      </c>
      <c r="AC145" s="8">
        <f>(Residenti!AC145+Fluttuanti!AC145/365+Fluttuanti!BB145/365)*'%serviti'!AC145</f>
        <v>3.2840086983608288</v>
      </c>
    </row>
    <row r="146" spans="1:29" x14ac:dyDescent="0.2">
      <c r="A146" s="2" t="s">
        <v>103</v>
      </c>
      <c r="B146" s="2" t="str">
        <f t="shared" si="6"/>
        <v>35</v>
      </c>
      <c r="C146" s="2">
        <v>35045</v>
      </c>
      <c r="D146" s="2" t="s">
        <v>149</v>
      </c>
      <c r="E146" s="6">
        <f>(Residenti!E146+Fluttuanti!E146/365+Fluttuanti!AD146/365)*'%serviti'!E146</f>
        <v>3.0086413143387123</v>
      </c>
      <c r="F146" s="6">
        <f>(Residenti!F146+Fluttuanti!F146/365+Fluttuanti!AE146/365)*'%serviti'!F146</f>
        <v>3.0402751439496414</v>
      </c>
      <c r="G146" s="6">
        <f>(Residenti!G146+Fluttuanti!G146/365+Fluttuanti!AF146/365)*'%serviti'!G146</f>
        <v>3.0158631151270288</v>
      </c>
      <c r="H146" s="6">
        <f>(Residenti!H146+Fluttuanti!H146/365+Fluttuanti!AG146/365)*'%serviti'!H146</f>
        <v>3.049142488813795</v>
      </c>
      <c r="I146" s="6">
        <f>(Residenti!I146+Fluttuanti!I146/365+Fluttuanti!AH146/365)*'%serviti'!I146</f>
        <v>3.0661438506606058</v>
      </c>
      <c r="J146" s="6">
        <f>(Residenti!J146+Fluttuanti!J146/365+Fluttuanti!AI146/365)*'%serviti'!J146</f>
        <v>3.1134905203959105</v>
      </c>
      <c r="K146" s="6">
        <f>(Residenti!K146+Fluttuanti!K146/365+Fluttuanti!AJ146/365)*'%serviti'!K146</f>
        <v>3.127602955920362</v>
      </c>
      <c r="L146" s="6">
        <f>(Residenti!L146+Fluttuanti!L146/365+Fluttuanti!AK146/365)*'%serviti'!L146</f>
        <v>3.1441948937824056</v>
      </c>
      <c r="M146" s="6">
        <f>(Residenti!M146+Fluttuanti!M146/365+Fluttuanti!AL146/365)*'%serviti'!M146</f>
        <v>3.2136130701300907</v>
      </c>
      <c r="N146" s="6">
        <f>(Residenti!N146+Fluttuanti!N146/365+Fluttuanti!AM146/365)*'%serviti'!N146</f>
        <v>3.1979175641702025</v>
      </c>
      <c r="O146" s="6">
        <f>(Residenti!O146+Fluttuanti!O146/365+Fluttuanti!AN146/365)*'%serviti'!O146</f>
        <v>3.2018405828569438</v>
      </c>
      <c r="P146" s="6">
        <f>(Residenti!P146+Fluttuanti!P146/365+Fluttuanti!AO146/365)*'%serviti'!P146</f>
        <v>3.193978784079333</v>
      </c>
      <c r="Q146" s="6">
        <f>(Residenti!Q146+Fluttuanti!Q146/365+Fluttuanti!AP146/365)*'%serviti'!Q146</f>
        <v>3.2075550651316456</v>
      </c>
      <c r="R146" s="6">
        <f>(Residenti!R146+Fluttuanti!R146/365+Fluttuanti!AQ146/365)*'%serviti'!R146</f>
        <v>3.1744670321328026</v>
      </c>
      <c r="S146" s="6">
        <f>(Residenti!S146+Fluttuanti!S146/365+Fluttuanti!AR146/365)*'%serviti'!S146</f>
        <v>3.1320646850827973</v>
      </c>
      <c r="T146" s="6">
        <f>(Residenti!T146+Fluttuanti!T146/365+Fluttuanti!AS146/365)*'%serviti'!T146</f>
        <v>3.1152030239816222</v>
      </c>
      <c r="U146" s="6">
        <f>(Residenti!U146+Fluttuanti!U146/365+Fluttuanti!AT146/365)*'%serviti'!U146</f>
        <v>3.1035866378703885</v>
      </c>
      <c r="V146" s="6">
        <f>(Residenti!V146+Fluttuanti!V146/365+Fluttuanti!AU146/365)*'%serviti'!V146</f>
        <v>3.0779723141390511</v>
      </c>
      <c r="W146" s="6">
        <f>(Residenti!W146+Fluttuanti!W146/365+Fluttuanti!AV146/365)*'%serviti'!W146</f>
        <v>3.0871874109771329</v>
      </c>
      <c r="X146" s="6">
        <f>(Residenti!X146+Fluttuanti!X146/365+Fluttuanti!AW146/365)*'%serviti'!X146</f>
        <v>3.0846309968777996</v>
      </c>
      <c r="Y146" s="6">
        <f>(Residenti!Y146+Fluttuanti!Y146/365+Fluttuanti!AX146/365)*'%serviti'!Y146</f>
        <v>3.082206943984489</v>
      </c>
      <c r="Z146" s="8">
        <f>(Residenti!Z146+Fluttuanti!Z146/365+Fluttuanti!AY146/365)*'%serviti'!Z146</f>
        <v>2.9788820707116908</v>
      </c>
      <c r="AA146" s="8">
        <f>(Residenti!AA146+Fluttuanti!AA146/365+Fluttuanti!AZ146/365)*'%serviti'!AA146</f>
        <v>2.9490047847964882</v>
      </c>
      <c r="AB146" s="8">
        <f>(Residenti!AB146+Fluttuanti!AB146/365+Fluttuanti!BA146/365)*'%serviti'!AB146</f>
        <v>2.9107689235954859</v>
      </c>
      <c r="AC146" s="8">
        <f>(Residenti!AC146+Fluttuanti!AC146/365+Fluttuanti!BB146/365)*'%serviti'!AC146</f>
        <v>2.8641064730989951</v>
      </c>
    </row>
    <row r="147" spans="1:29" x14ac:dyDescent="0.2">
      <c r="A147" s="2" t="s">
        <v>103</v>
      </c>
      <c r="B147" s="2" t="str">
        <f t="shared" si="6"/>
        <v>35</v>
      </c>
      <c r="C147" s="2">
        <v>35046</v>
      </c>
      <c r="D147" s="3" t="s">
        <v>372</v>
      </c>
      <c r="E147" s="6">
        <f>(Residenti!E147+Fluttuanti!E147/365+Fluttuanti!AD147/365)*'%serviti'!E147</f>
        <v>4.8555474194241643</v>
      </c>
      <c r="F147" s="6">
        <f>(Residenti!F147+Fluttuanti!F147/365+Fluttuanti!AE147/365)*'%serviti'!F147</f>
        <v>4.8993151453301298</v>
      </c>
      <c r="G147" s="6">
        <f>(Residenti!G147+Fluttuanti!G147/365+Fluttuanti!AF147/365)*'%serviti'!G147</f>
        <v>4.8535005567545904</v>
      </c>
      <c r="H147" s="6">
        <f>(Residenti!H147+Fluttuanti!H147/365+Fluttuanti!AG147/365)*'%serviti'!H147</f>
        <v>4.8447237609591376</v>
      </c>
      <c r="I147" s="6">
        <f>(Residenti!I147+Fluttuanti!I147/365+Fluttuanti!AH147/365)*'%serviti'!I147</f>
        <v>4.9579810211469022</v>
      </c>
      <c r="J147" s="6">
        <f>(Residenti!J147+Fluttuanti!J147/365+Fluttuanti!AI147/365)*'%serviti'!J147</f>
        <v>4.9125563497231006</v>
      </c>
      <c r="K147" s="6">
        <f>(Residenti!K147+Fluttuanti!K147/365+Fluttuanti!AJ147/365)*'%serviti'!K147</f>
        <v>4.9219659423583861</v>
      </c>
      <c r="L147" s="6">
        <f>(Residenti!L147+Fluttuanti!L147/365+Fluttuanti!AK147/365)*'%serviti'!L147</f>
        <v>4.9197430285990249</v>
      </c>
      <c r="M147" s="6">
        <f>(Residenti!M147+Fluttuanti!M147/365+Fluttuanti!AL147/365)*'%serviti'!M147</f>
        <v>5.078503524183712</v>
      </c>
      <c r="N147" s="6">
        <f>(Residenti!N147+Fluttuanti!N147/365+Fluttuanti!AM147/365)*'%serviti'!N147</f>
        <v>4.8934063069373765</v>
      </c>
      <c r="O147" s="6">
        <f>(Residenti!O147+Fluttuanti!O147/365+Fluttuanti!AN147/365)*'%serviti'!O147</f>
        <v>4.8407203257828284</v>
      </c>
      <c r="P147" s="6">
        <f>(Residenti!P147+Fluttuanti!P147/365+Fluttuanti!AO147/365)*'%serviti'!P147</f>
        <v>4.7948268630642641</v>
      </c>
      <c r="Q147" s="6">
        <f>(Residenti!Q147+Fluttuanti!Q147/365+Fluttuanti!AP147/365)*'%serviti'!Q147</f>
        <v>4.7908709147172388</v>
      </c>
      <c r="R147" s="6">
        <f>(Residenti!R147+Fluttuanti!R147/365+Fluttuanti!AQ147/365)*'%serviti'!R147</f>
        <v>4.7415317124528658</v>
      </c>
      <c r="S147" s="6">
        <f>(Residenti!S147+Fluttuanti!S147/365+Fluttuanti!AR147/365)*'%serviti'!S147</f>
        <v>4.6857907898227271</v>
      </c>
      <c r="T147" s="6">
        <f>(Residenti!T147+Fluttuanti!T147/365+Fluttuanti!AS147/365)*'%serviti'!T147</f>
        <v>4.6620493542441306</v>
      </c>
      <c r="U147" s="6">
        <f>(Residenti!U147+Fluttuanti!U147/365+Fluttuanti!AT147/365)*'%serviti'!U147</f>
        <v>4.652986210294948</v>
      </c>
      <c r="V147" s="6">
        <f>(Residenti!V147+Fluttuanti!V147/365+Fluttuanti!AU147/365)*'%serviti'!V147</f>
        <v>4.6170472862613163</v>
      </c>
      <c r="W147" s="6">
        <f>(Residenti!W147+Fluttuanti!W147/365+Fluttuanti!AV147/365)*'%serviti'!W147</f>
        <v>4.5175436264645334</v>
      </c>
      <c r="X147" s="6">
        <f>(Residenti!X147+Fluttuanti!X147/365+Fluttuanti!AW147/365)*'%serviti'!X147</f>
        <v>4.5275257621683842</v>
      </c>
      <c r="Y147" s="6">
        <f>(Residenti!Y147+Fluttuanti!Y147/365+Fluttuanti!AX147/365)*'%serviti'!Y147</f>
        <v>4.4673762568843882</v>
      </c>
      <c r="Z147" s="8">
        <f>(Residenti!Z147+Fluttuanti!Z147/365+Fluttuanti!AY147/365)*'%serviti'!Z147</f>
        <v>4.3268608570894029</v>
      </c>
      <c r="AA147" s="8">
        <f>(Residenti!AA147+Fluttuanti!AA147/365+Fluttuanti!AZ147/365)*'%serviti'!AA147</f>
        <v>4.2252066559201955</v>
      </c>
      <c r="AB147" s="8">
        <f>(Residenti!AB147+Fluttuanti!AB147/365+Fluttuanti!BA147/365)*'%serviti'!AB147</f>
        <v>4.1328799119722897</v>
      </c>
      <c r="AC147" s="8">
        <f>(Residenti!AC147+Fluttuanti!AC147/365+Fluttuanti!BB147/365)*'%serviti'!AC147</f>
        <v>4.0170669706065771</v>
      </c>
    </row>
    <row r="148" spans="1:29" x14ac:dyDescent="0.2">
      <c r="A148" s="2" t="s">
        <v>150</v>
      </c>
      <c r="B148" s="2" t="str">
        <f t="shared" si="6"/>
        <v>36</v>
      </c>
      <c r="C148" s="2">
        <v>36001</v>
      </c>
      <c r="D148" s="2" t="s">
        <v>151</v>
      </c>
      <c r="E148" s="6">
        <f>(Residenti!E148+Fluttuanti!E148/365+Fluttuanti!AD148/365)*'%serviti'!E148</f>
        <v>3.1128898085344567</v>
      </c>
      <c r="F148" s="6">
        <f>(Residenti!F148+Fluttuanti!F148/365+Fluttuanti!AE148/365)*'%serviti'!F148</f>
        <v>3.2343296931170378</v>
      </c>
      <c r="G148" s="6">
        <f>(Residenti!G148+Fluttuanti!G148/365+Fluttuanti!AF148/365)*'%serviti'!G148</f>
        <v>3.346499760544726</v>
      </c>
      <c r="H148" s="6">
        <f>(Residenti!H148+Fluttuanti!H148/365+Fluttuanti!AG148/365)*'%serviti'!H148</f>
        <v>3.3543450454125399</v>
      </c>
      <c r="I148" s="6">
        <f>(Residenti!I148+Fluttuanti!I148/365+Fluttuanti!AH148/365)*'%serviti'!I148</f>
        <v>3.4353470218603448</v>
      </c>
      <c r="J148" s="6">
        <f>(Residenti!J148+Fluttuanti!J148/365+Fluttuanti!AI148/365)*'%serviti'!J148</f>
        <v>3.5536665901415541</v>
      </c>
      <c r="K148" s="6">
        <f>(Residenti!K148+Fluttuanti!K148/365+Fluttuanti!AJ148/365)*'%serviti'!K148</f>
        <v>3.6530940641723531</v>
      </c>
      <c r="L148" s="6">
        <f>(Residenti!L148+Fluttuanti!L148/365+Fluttuanti!AK148/365)*'%serviti'!L148</f>
        <v>3.7622252300611594</v>
      </c>
      <c r="M148" s="6">
        <f>(Residenti!M148+Fluttuanti!M148/365+Fluttuanti!AL148/365)*'%serviti'!M148</f>
        <v>3.8638413096218982</v>
      </c>
      <c r="N148" s="6">
        <f>(Residenti!N148+Fluttuanti!N148/365+Fluttuanti!AM148/365)*'%serviti'!N148</f>
        <v>4.0098747981231497</v>
      </c>
      <c r="O148" s="6">
        <f>(Residenti!O148+Fluttuanti!O148/365+Fluttuanti!AN148/365)*'%serviti'!O148</f>
        <v>4.0909483690721711</v>
      </c>
      <c r="P148" s="6">
        <f>(Residenti!P148+Fluttuanti!P148/365+Fluttuanti!AO148/365)*'%serviti'!P148</f>
        <v>4.1374830621451908</v>
      </c>
      <c r="Q148" s="6">
        <f>(Residenti!Q148+Fluttuanti!Q148/365+Fluttuanti!AP148/365)*'%serviti'!Q148</f>
        <v>4.1673874693277968</v>
      </c>
      <c r="R148" s="6">
        <f>(Residenti!R148+Fluttuanti!R148/365+Fluttuanti!AQ148/365)*'%serviti'!R148</f>
        <v>4.1753800714256597</v>
      </c>
      <c r="S148" s="6">
        <f>(Residenti!S148+Fluttuanti!S148/365+Fluttuanti!AR148/365)*'%serviti'!S148</f>
        <v>4.1475169924757678</v>
      </c>
      <c r="T148" s="6">
        <f>(Residenti!T148+Fluttuanti!T148/365+Fluttuanti!AS148/365)*'%serviti'!T148</f>
        <v>4.2192530275474223</v>
      </c>
      <c r="U148" s="6">
        <f>(Residenti!U148+Fluttuanti!U148/365+Fluttuanti!AT148/365)*'%serviti'!U148</f>
        <v>4.1973412224626827</v>
      </c>
      <c r="V148" s="6">
        <f>(Residenti!V148+Fluttuanti!V148/365+Fluttuanti!AU148/365)*'%serviti'!V148</f>
        <v>4.2172857182431329</v>
      </c>
      <c r="W148" s="6">
        <f>(Residenti!W148+Fluttuanti!W148/365+Fluttuanti!AV148/365)*'%serviti'!W148</f>
        <v>4.2424638285192087</v>
      </c>
      <c r="X148" s="6">
        <f>(Residenti!X148+Fluttuanti!X148/365+Fluttuanti!AW148/365)*'%serviti'!X148</f>
        <v>4.271050138614819</v>
      </c>
      <c r="Y148" s="6">
        <f>(Residenti!Y148+Fluttuanti!Y148/365+Fluttuanti!AX148/365)*'%serviti'!Y148</f>
        <v>4.2598603130641708</v>
      </c>
      <c r="Z148" s="8">
        <f>(Residenti!Z148+Fluttuanti!Z148/365+Fluttuanti!AY148/365)*'%serviti'!Z148</f>
        <v>4.3425385214944212</v>
      </c>
      <c r="AA148" s="8">
        <f>(Residenti!AA148+Fluttuanti!AA148/365+Fluttuanti!AZ148/365)*'%serviti'!AA148</f>
        <v>4.4443337328073351</v>
      </c>
      <c r="AB148" s="8">
        <f>(Residenti!AB148+Fluttuanti!AB148/365+Fluttuanti!BA148/365)*'%serviti'!AB148</f>
        <v>4.5270683495942965</v>
      </c>
      <c r="AC148" s="8">
        <f>(Residenti!AC148+Fluttuanti!AC148/365+Fluttuanti!BB148/365)*'%serviti'!AC148</f>
        <v>4.609802966381257</v>
      </c>
    </row>
    <row r="149" spans="1:29" x14ac:dyDescent="0.2">
      <c r="A149" s="2" t="s">
        <v>150</v>
      </c>
      <c r="B149" s="2" t="str">
        <f t="shared" si="6"/>
        <v>36</v>
      </c>
      <c r="C149" s="2">
        <v>36002</v>
      </c>
      <c r="D149" s="2" t="s">
        <v>152</v>
      </c>
      <c r="E149" s="6">
        <f>(Residenti!E149+Fluttuanti!E149/365+Fluttuanti!AD149/365)*'%serviti'!E149</f>
        <v>7.1009664541123279</v>
      </c>
      <c r="F149" s="6">
        <f>(Residenti!F149+Fluttuanti!F149/365+Fluttuanti!AE149/365)*'%serviti'!F149</f>
        <v>7.3683512371532478</v>
      </c>
      <c r="G149" s="6">
        <f>(Residenti!G149+Fluttuanti!G149/365+Fluttuanti!AF149/365)*'%serviti'!G149</f>
        <v>7.6011465258997646</v>
      </c>
      <c r="H149" s="6">
        <f>(Residenti!H149+Fluttuanti!H149/365+Fluttuanti!AG149/365)*'%serviti'!H149</f>
        <v>7.7876106652785415</v>
      </c>
      <c r="I149" s="6">
        <f>(Residenti!I149+Fluttuanti!I149/365+Fluttuanti!AH149/365)*'%serviti'!I149</f>
        <v>7.9599400131772713</v>
      </c>
      <c r="J149" s="6">
        <f>(Residenti!J149+Fluttuanti!J149/365+Fluttuanti!AI149/365)*'%serviti'!J149</f>
        <v>8.2409413346878146</v>
      </c>
      <c r="K149" s="6">
        <f>(Residenti!K149+Fluttuanti!K149/365+Fluttuanti!AJ149/365)*'%serviti'!K149</f>
        <v>8.5544416374199734</v>
      </c>
      <c r="L149" s="6">
        <f>(Residenti!L149+Fluttuanti!L149/365+Fluttuanti!AK149/365)*'%serviti'!L149</f>
        <v>8.821787232372273</v>
      </c>
      <c r="M149" s="6">
        <f>(Residenti!M149+Fluttuanti!M149/365+Fluttuanti!AL149/365)*'%serviti'!M149</f>
        <v>9.1141833330150455</v>
      </c>
      <c r="N149" s="6">
        <f>(Residenti!N149+Fluttuanti!N149/365+Fluttuanti!AM149/365)*'%serviti'!N149</f>
        <v>9.378832507637334</v>
      </c>
      <c r="O149" s="6">
        <f>(Residenti!O149+Fluttuanti!O149/365+Fluttuanti!AN149/365)*'%serviti'!O149</f>
        <v>9.4685665971573805</v>
      </c>
      <c r="P149" s="6">
        <f>(Residenti!P149+Fluttuanti!P149/365+Fluttuanti!AO149/365)*'%serviti'!P149</f>
        <v>9.7097237179985907</v>
      </c>
      <c r="Q149" s="6">
        <f>(Residenti!Q149+Fluttuanti!Q149/365+Fluttuanti!AP149/365)*'%serviti'!Q149</f>
        <v>9.9673851249667127</v>
      </c>
      <c r="R149" s="6">
        <f>(Residenti!R149+Fluttuanti!R149/365+Fluttuanti!AQ149/365)*'%serviti'!R149</f>
        <v>10.198169730573055</v>
      </c>
      <c r="S149" s="6">
        <f>(Residenti!S149+Fluttuanti!S149/365+Fluttuanti!AR149/365)*'%serviti'!S149</f>
        <v>10.10643271983802</v>
      </c>
      <c r="T149" s="6">
        <f>(Residenti!T149+Fluttuanti!T149/365+Fluttuanti!AS149/365)*'%serviti'!T149</f>
        <v>10.132157285424848</v>
      </c>
      <c r="U149" s="6">
        <f>(Residenti!U149+Fluttuanti!U149/365+Fluttuanti!AT149/365)*'%serviti'!U149</f>
        <v>10.166997583486417</v>
      </c>
      <c r="V149" s="6">
        <f>(Residenti!V149+Fluttuanti!V149/365+Fluttuanti!AU149/365)*'%serviti'!V149</f>
        <v>10.155890976836725</v>
      </c>
      <c r="W149" s="6">
        <f>(Residenti!W149+Fluttuanti!W149/365+Fluttuanti!AV149/365)*'%serviti'!W149</f>
        <v>10.180367820288982</v>
      </c>
      <c r="X149" s="6">
        <f>(Residenti!X149+Fluttuanti!X149/365+Fluttuanti!AW149/365)*'%serviti'!X149</f>
        <v>10.199204762653856</v>
      </c>
      <c r="Y149" s="6">
        <f>(Residenti!Y149+Fluttuanti!Y149/365+Fluttuanti!AX149/365)*'%serviti'!Y149</f>
        <v>10.206895294718123</v>
      </c>
      <c r="Z149" s="8">
        <f>(Residenti!Z149+Fluttuanti!Z149/365+Fluttuanti!AY149/365)*'%serviti'!Z149</f>
        <v>10.282972612565027</v>
      </c>
      <c r="AA149" s="8">
        <f>(Residenti!AA149+Fluttuanti!AA149/365+Fluttuanti!AZ149/365)*'%serviti'!AA149</f>
        <v>10.360262938672731</v>
      </c>
      <c r="AB149" s="8">
        <f>(Residenti!AB149+Fluttuanti!AB149/365+Fluttuanti!BA149/365)*'%serviti'!AB149</f>
        <v>10.43627400368293</v>
      </c>
      <c r="AC149" s="8">
        <f>(Residenti!AC149+Fluttuanti!AC149/365+Fluttuanti!BB149/365)*'%serviti'!AC149</f>
        <v>10.512285068693123</v>
      </c>
    </row>
    <row r="150" spans="1:29" x14ac:dyDescent="0.2">
      <c r="A150" s="2" t="s">
        <v>150</v>
      </c>
      <c r="B150" s="2" t="str">
        <f t="shared" si="6"/>
        <v>36</v>
      </c>
      <c r="C150" s="2">
        <v>36003</v>
      </c>
      <c r="D150" s="2" t="s">
        <v>153</v>
      </c>
      <c r="E150" s="6">
        <f>(Residenti!E150+Fluttuanti!E150/365+Fluttuanti!AD150/365)*'%serviti'!E150</f>
        <v>7.4014059663979985</v>
      </c>
      <c r="F150" s="6">
        <f>(Residenti!F150+Fluttuanti!F150/365+Fluttuanti!AE150/365)*'%serviti'!F150</f>
        <v>7.5791719859345408</v>
      </c>
      <c r="G150" s="6">
        <f>(Residenti!G150+Fluttuanti!G150/365+Fluttuanti!AF150/365)*'%serviti'!G150</f>
        <v>7.6563306372191109</v>
      </c>
      <c r="H150" s="6">
        <f>(Residenti!H150+Fluttuanti!H150/365+Fluttuanti!AG150/365)*'%serviti'!H150</f>
        <v>7.7584563579020029</v>
      </c>
      <c r="I150" s="6">
        <f>(Residenti!I150+Fluttuanti!I150/365+Fluttuanti!AH150/365)*'%serviti'!I150</f>
        <v>7.8562107984656206</v>
      </c>
      <c r="J150" s="6">
        <f>(Residenti!J150+Fluttuanti!J150/365+Fluttuanti!AI150/365)*'%serviti'!J150</f>
        <v>7.9735324764141629</v>
      </c>
      <c r="K150" s="6">
        <f>(Residenti!K150+Fluttuanti!K150/365+Fluttuanti!AJ150/365)*'%serviti'!K150</f>
        <v>7.9959747703847359</v>
      </c>
      <c r="L150" s="6">
        <f>(Residenti!L150+Fluttuanti!L150/365+Fluttuanti!AK150/365)*'%serviti'!L150</f>
        <v>8.0522562318916435</v>
      </c>
      <c r="M150" s="6">
        <f>(Residenti!M150+Fluttuanti!M150/365+Fluttuanti!AL150/365)*'%serviti'!M150</f>
        <v>8.2220311546497236</v>
      </c>
      <c r="N150" s="6">
        <f>(Residenti!N150+Fluttuanti!N150/365+Fluttuanti!AM150/365)*'%serviti'!N150</f>
        <v>8.3419391767044839</v>
      </c>
      <c r="O150" s="6">
        <f>(Residenti!O150+Fluttuanti!O150/365+Fluttuanti!AN150/365)*'%serviti'!O150</f>
        <v>8.4389207116520719</v>
      </c>
      <c r="P150" s="6">
        <f>(Residenti!P150+Fluttuanti!P150/365+Fluttuanti!AO150/365)*'%serviti'!P150</f>
        <v>8.6279301486906643</v>
      </c>
      <c r="Q150" s="6">
        <f>(Residenti!Q150+Fluttuanti!Q150/365+Fluttuanti!AP150/365)*'%serviti'!Q150</f>
        <v>8.6724805730790688</v>
      </c>
      <c r="R150" s="6">
        <f>(Residenti!R150+Fluttuanti!R150/365+Fluttuanti!AQ150/365)*'%serviti'!R150</f>
        <v>8.8005674067214041</v>
      </c>
      <c r="S150" s="6">
        <f>(Residenti!S150+Fluttuanti!S150/365+Fluttuanti!AR150/365)*'%serviti'!S150</f>
        <v>8.7735031264196888</v>
      </c>
      <c r="T150" s="6">
        <f>(Residenti!T150+Fluttuanti!T150/365+Fluttuanti!AS150/365)*'%serviti'!T150</f>
        <v>8.802454651311427</v>
      </c>
      <c r="U150" s="6">
        <f>(Residenti!U150+Fluttuanti!U150/365+Fluttuanti!AT150/365)*'%serviti'!U150</f>
        <v>8.8764359402205013</v>
      </c>
      <c r="V150" s="6">
        <f>(Residenti!V150+Fluttuanti!V150/365+Fluttuanti!AU150/365)*'%serviti'!V150</f>
        <v>8.8538605222196978</v>
      </c>
      <c r="W150" s="6">
        <f>(Residenti!W150+Fluttuanti!W150/365+Fluttuanti!AV150/365)*'%serviti'!W150</f>
        <v>8.8542568380114286</v>
      </c>
      <c r="X150" s="6">
        <f>(Residenti!X150+Fluttuanti!X150/365+Fluttuanti!AW150/365)*'%serviti'!X150</f>
        <v>8.8066298994447045</v>
      </c>
      <c r="Y150" s="6">
        <f>(Residenti!Y150+Fluttuanti!Y150/365+Fluttuanti!AX150/365)*'%serviti'!Y150</f>
        <v>8.8047300683156706</v>
      </c>
      <c r="Z150" s="8">
        <f>(Residenti!Z150+Fluttuanti!Z150/365+Fluttuanti!AY150/365)*'%serviti'!Z150</f>
        <v>8.924408031427113</v>
      </c>
      <c r="AA150" s="8">
        <f>(Residenti!AA150+Fluttuanti!AA150/365+Fluttuanti!AZ150/365)*'%serviti'!AA150</f>
        <v>9.1374562327800763</v>
      </c>
      <c r="AB150" s="8">
        <f>(Residenti!AB150+Fluttuanti!AB150/365+Fluttuanti!BA150/365)*'%serviti'!AB150</f>
        <v>9.2778738622593213</v>
      </c>
      <c r="AC150" s="8">
        <f>(Residenti!AC150+Fluttuanti!AC150/365+Fluttuanti!BB150/365)*'%serviti'!AC150</f>
        <v>9.4189061566786911</v>
      </c>
    </row>
    <row r="151" spans="1:29" x14ac:dyDescent="0.2">
      <c r="A151" s="2" t="s">
        <v>150</v>
      </c>
      <c r="B151" s="2" t="str">
        <f t="shared" si="6"/>
        <v>36</v>
      </c>
      <c r="C151" s="2">
        <v>36004</v>
      </c>
      <c r="D151" s="2" t="s">
        <v>154</v>
      </c>
      <c r="E151" s="6">
        <f>(Residenti!E151+Fluttuanti!E151/365+Fluttuanti!AD151/365)*'%serviti'!E151</f>
        <v>3.0236301589617942</v>
      </c>
      <c r="F151" s="6">
        <f>(Residenti!F151+Fluttuanti!F151/365+Fluttuanti!AE151/365)*'%serviti'!F151</f>
        <v>3.0271710859523404</v>
      </c>
      <c r="G151" s="6">
        <f>(Residenti!G151+Fluttuanti!G151/365+Fluttuanti!AF151/365)*'%serviti'!G151</f>
        <v>3.0098055195112172</v>
      </c>
      <c r="H151" s="6">
        <f>(Residenti!H151+Fluttuanti!H151/365+Fluttuanti!AG151/365)*'%serviti'!H151</f>
        <v>3.042852827073192</v>
      </c>
      <c r="I151" s="6">
        <f>(Residenti!I151+Fluttuanti!I151/365+Fluttuanti!AH151/365)*'%serviti'!I151</f>
        <v>3.0383819797934359</v>
      </c>
      <c r="J151" s="6">
        <f>(Residenti!J151+Fluttuanti!J151/365+Fluttuanti!AI151/365)*'%serviti'!J151</f>
        <v>3.0593954728162815</v>
      </c>
      <c r="K151" s="6">
        <f>(Residenti!K151+Fluttuanti!K151/365+Fluttuanti!AJ151/365)*'%serviti'!K151</f>
        <v>3.0373444378000349</v>
      </c>
      <c r="L151" s="6">
        <f>(Residenti!L151+Fluttuanti!L151/365+Fluttuanti!AK151/365)*'%serviti'!L151</f>
        <v>3.1011582645970575</v>
      </c>
      <c r="M151" s="6">
        <f>(Residenti!M151+Fluttuanti!M151/365+Fluttuanti!AL151/365)*'%serviti'!M151</f>
        <v>3.1655992483713571</v>
      </c>
      <c r="N151" s="6">
        <f>(Residenti!N151+Fluttuanti!N151/365+Fluttuanti!AM151/365)*'%serviti'!N151</f>
        <v>3.2118309804844589</v>
      </c>
      <c r="O151" s="6">
        <f>(Residenti!O151+Fluttuanti!O151/365+Fluttuanti!AN151/365)*'%serviti'!O151</f>
        <v>3.224354463206673</v>
      </c>
      <c r="P151" s="6">
        <f>(Residenti!P151+Fluttuanti!P151/365+Fluttuanti!AO151/365)*'%serviti'!P151</f>
        <v>3.2214214315456617</v>
      </c>
      <c r="Q151" s="6">
        <f>(Residenti!Q151+Fluttuanti!Q151/365+Fluttuanti!AP151/365)*'%serviti'!Q151</f>
        <v>3.2632323334402709</v>
      </c>
      <c r="R151" s="6">
        <f>(Residenti!R151+Fluttuanti!R151/365+Fluttuanti!AQ151/365)*'%serviti'!R151</f>
        <v>3.3049942217469974</v>
      </c>
      <c r="S151" s="6">
        <f>(Residenti!S151+Fluttuanti!S151/365+Fluttuanti!AR151/365)*'%serviti'!S151</f>
        <v>3.2523493579820175</v>
      </c>
      <c r="T151" s="6">
        <f>(Residenti!T151+Fluttuanti!T151/365+Fluttuanti!AS151/365)*'%serviti'!T151</f>
        <v>3.2016920047869677</v>
      </c>
      <c r="U151" s="6">
        <f>(Residenti!U151+Fluttuanti!U151/365+Fluttuanti!AT151/365)*'%serviti'!U151</f>
        <v>3.2136170682065517</v>
      </c>
      <c r="V151" s="6">
        <f>(Residenti!V151+Fluttuanti!V151/365+Fluttuanti!AU151/365)*'%serviti'!V151</f>
        <v>3.1927723735604618</v>
      </c>
      <c r="W151" s="6">
        <f>(Residenti!W151+Fluttuanti!W151/365+Fluttuanti!AV151/365)*'%serviti'!W151</f>
        <v>3.1817144383712712</v>
      </c>
      <c r="X151" s="6">
        <f>(Residenti!X151+Fluttuanti!X151/365+Fluttuanti!AW151/365)*'%serviti'!X151</f>
        <v>3.164163077667641</v>
      </c>
      <c r="Y151" s="6">
        <f>(Residenti!Y151+Fluttuanti!Y151/365+Fluttuanti!AX151/365)*'%serviti'!Y151</f>
        <v>3.2268410405466867</v>
      </c>
      <c r="Z151" s="8">
        <f>(Residenti!Z151+Fluttuanti!Z151/365+Fluttuanti!AY151/365)*'%serviti'!Z151</f>
        <v>3.2231412236731485</v>
      </c>
      <c r="AA151" s="8">
        <f>(Residenti!AA151+Fluttuanti!AA151/365+Fluttuanti!AZ151/365)*'%serviti'!AA151</f>
        <v>3.1691396791320803</v>
      </c>
      <c r="AB151" s="8">
        <f>(Residenti!AB151+Fluttuanti!AB151/365+Fluttuanti!BA151/365)*'%serviti'!AB151</f>
        <v>3.1654971349655616</v>
      </c>
      <c r="AC151" s="8">
        <f>(Residenti!AC151+Fluttuanti!AC151/365+Fluttuanti!BB151/365)*'%serviti'!AC151</f>
        <v>3.1618545907990439</v>
      </c>
    </row>
    <row r="152" spans="1:29" x14ac:dyDescent="0.2">
      <c r="A152" s="2" t="s">
        <v>150</v>
      </c>
      <c r="B152" s="2" t="str">
        <f t="shared" si="6"/>
        <v>36</v>
      </c>
      <c r="C152" s="2">
        <v>36005</v>
      </c>
      <c r="D152" s="2" t="s">
        <v>155</v>
      </c>
      <c r="E152" s="6">
        <f>(Residenti!E152+Fluttuanti!E152/365+Fluttuanti!AD152/365)*'%serviti'!E152</f>
        <v>60.231991628507913</v>
      </c>
      <c r="F152" s="6">
        <f>(Residenti!F152+Fluttuanti!F152/365+Fluttuanti!AE152/365)*'%serviti'!F152</f>
        <v>60.700070503690895</v>
      </c>
      <c r="G152" s="6">
        <f>(Residenti!G152+Fluttuanti!G152/365+Fluttuanti!AF152/365)*'%serviti'!G152</f>
        <v>61.351259793634654</v>
      </c>
      <c r="H152" s="6">
        <f>(Residenti!H152+Fluttuanti!H152/365+Fluttuanti!AG152/365)*'%serviti'!H152</f>
        <v>61.633329404040104</v>
      </c>
      <c r="I152" s="6">
        <f>(Residenti!I152+Fluttuanti!I152/365+Fluttuanti!AH152/365)*'%serviti'!I152</f>
        <v>62.390129869349984</v>
      </c>
      <c r="J152" s="6">
        <f>(Residenti!J152+Fluttuanti!J152/365+Fluttuanti!AI152/365)*'%serviti'!J152</f>
        <v>62.848412207689513</v>
      </c>
      <c r="K152" s="6">
        <f>(Residenti!K152+Fluttuanti!K152/365+Fluttuanti!AJ152/365)*'%serviti'!K152</f>
        <v>63.593901045453947</v>
      </c>
      <c r="L152" s="6">
        <f>(Residenti!L152+Fluttuanti!L152/365+Fluttuanti!AK152/365)*'%serviti'!L152</f>
        <v>64.214430834742842</v>
      </c>
      <c r="M152" s="6">
        <f>(Residenti!M152+Fluttuanti!M152/365+Fluttuanti!AL152/365)*'%serviti'!M152</f>
        <v>64.941262434906392</v>
      </c>
      <c r="N152" s="6">
        <f>(Residenti!N152+Fluttuanti!N152/365+Fluttuanti!AM152/365)*'%serviti'!N152</f>
        <v>66.289460017195253</v>
      </c>
      <c r="O152" s="6">
        <f>(Residenti!O152+Fluttuanti!O152/365+Fluttuanti!AN152/365)*'%serviti'!O152</f>
        <v>67.143361342806159</v>
      </c>
      <c r="P152" s="6">
        <f>(Residenti!P152+Fluttuanti!P152/365+Fluttuanti!AO152/365)*'%serviti'!P152</f>
        <v>68.104357073791434</v>
      </c>
      <c r="Q152" s="6">
        <f>(Residenti!Q152+Fluttuanti!Q152/365+Fluttuanti!AP152/365)*'%serviti'!Q152</f>
        <v>69.017741502389427</v>
      </c>
      <c r="R152" s="6">
        <f>(Residenti!R152+Fluttuanti!R152/365+Fluttuanti!AQ152/365)*'%serviti'!R152</f>
        <v>69.066139753908359</v>
      </c>
      <c r="S152" s="6">
        <f>(Residenti!S152+Fluttuanti!S152/365+Fluttuanti!AR152/365)*'%serviti'!S152</f>
        <v>69.970717276278904</v>
      </c>
      <c r="T152" s="6">
        <f>(Residenti!T152+Fluttuanti!T152/365+Fluttuanti!AS152/365)*'%serviti'!T152</f>
        <v>69.640676768704495</v>
      </c>
      <c r="U152" s="6">
        <f>(Residenti!U152+Fluttuanti!U152/365+Fluttuanti!AT152/365)*'%serviti'!U152</f>
        <v>70.094619680241607</v>
      </c>
      <c r="V152" s="6">
        <f>(Residenti!V152+Fluttuanti!V152/365+Fluttuanti!AU152/365)*'%serviti'!V152</f>
        <v>70.158598391829116</v>
      </c>
      <c r="W152" s="6">
        <f>(Residenti!W152+Fluttuanti!W152/365+Fluttuanti!AV152/365)*'%serviti'!W152</f>
        <v>70.243650958039652</v>
      </c>
      <c r="X152" s="6">
        <f>(Residenti!X152+Fluttuanti!X152/365+Fluttuanti!AW152/365)*'%serviti'!X152</f>
        <v>71.576889885239723</v>
      </c>
      <c r="Y152" s="6">
        <f>(Residenti!Y152+Fluttuanti!Y152/365+Fluttuanti!AX152/365)*'%serviti'!Y152</f>
        <v>71.745809392175232</v>
      </c>
      <c r="Z152" s="8">
        <f>(Residenti!Z152+Fluttuanti!Z152/365+Fluttuanti!AY152/365)*'%serviti'!Z152</f>
        <v>73.463174852373527</v>
      </c>
      <c r="AA152" s="8">
        <f>(Residenti!AA152+Fluttuanti!AA152/365+Fluttuanti!AZ152/365)*'%serviti'!AA152</f>
        <v>75.378786321987164</v>
      </c>
      <c r="AB152" s="8">
        <f>(Residenti!AB152+Fluttuanti!AB152/365+Fluttuanti!BA152/365)*'%serviti'!AB152</f>
        <v>77.097674945612397</v>
      </c>
      <c r="AC152" s="8">
        <f>(Residenti!AC152+Fluttuanti!AC152/365+Fluttuanti!BB152/365)*'%serviti'!AC152</f>
        <v>78.81680925441286</v>
      </c>
    </row>
    <row r="153" spans="1:29" x14ac:dyDescent="0.2">
      <c r="A153" s="2" t="s">
        <v>156</v>
      </c>
      <c r="B153" s="2" t="str">
        <f t="shared" si="6"/>
        <v>36</v>
      </c>
      <c r="C153" s="2">
        <v>36006</v>
      </c>
      <c r="D153" s="2" t="s">
        <v>157</v>
      </c>
      <c r="E153" s="6">
        <f>(Residenti!E153+Fluttuanti!E153/365+Fluttuanti!AD153/365)*'%serviti'!E153</f>
        <v>20.862698284245457</v>
      </c>
      <c r="F153" s="6">
        <f>(Residenti!F153+Fluttuanti!F153/365+Fluttuanti!AE153/365)*'%serviti'!F153</f>
        <v>21.629605772390985</v>
      </c>
      <c r="G153" s="6">
        <f>(Residenti!G153+Fluttuanti!G153/365+Fluttuanti!AF153/365)*'%serviti'!G153</f>
        <v>22.474222496849155</v>
      </c>
      <c r="H153" s="6">
        <f>(Residenti!H153+Fluttuanti!H153/365+Fluttuanti!AG153/365)*'%serviti'!H153</f>
        <v>22.997573533651806</v>
      </c>
      <c r="I153" s="6">
        <f>(Residenti!I153+Fluttuanti!I153/365+Fluttuanti!AH153/365)*'%serviti'!I153</f>
        <v>23.745879737553803</v>
      </c>
      <c r="J153" s="6">
        <f>(Residenti!J153+Fluttuanti!J153/365+Fluttuanti!AI153/365)*'%serviti'!J153</f>
        <v>24.570234984678329</v>
      </c>
      <c r="K153" s="6">
        <f>(Residenti!K153+Fluttuanti!K153/365+Fluttuanti!AJ153/365)*'%serviti'!K153</f>
        <v>25.231348929555107</v>
      </c>
      <c r="L153" s="6">
        <f>(Residenti!L153+Fluttuanti!L153/365+Fluttuanti!AK153/365)*'%serviti'!L153</f>
        <v>25.93756754783827</v>
      </c>
      <c r="M153" s="6">
        <f>(Residenti!M153+Fluttuanti!M153/365+Fluttuanti!AL153/365)*'%serviti'!M153</f>
        <v>26.89441548845382</v>
      </c>
      <c r="N153" s="6">
        <f>(Residenti!N153+Fluttuanti!N153/365+Fluttuanti!AM153/365)*'%serviti'!N153</f>
        <v>27.975544485272124</v>
      </c>
      <c r="O153" s="6">
        <f>(Residenti!O153+Fluttuanti!O153/365+Fluttuanti!AN153/365)*'%serviti'!O153</f>
        <v>28.750816401689402</v>
      </c>
      <c r="P153" s="6">
        <f>(Residenti!P153+Fluttuanti!P153/365+Fluttuanti!AO153/365)*'%serviti'!P153</f>
        <v>29.691344094640417</v>
      </c>
      <c r="Q153" s="6">
        <f>(Residenti!Q153+Fluttuanti!Q153/365+Fluttuanti!AP153/365)*'%serviti'!Q153</f>
        <v>29.876029695547096</v>
      </c>
      <c r="R153" s="6">
        <f>(Residenti!R153+Fluttuanti!R153/365+Fluttuanti!AQ153/365)*'%serviti'!R153</f>
        <v>30.40259406038313</v>
      </c>
      <c r="S153" s="6">
        <f>(Residenti!S153+Fluttuanti!S153/365+Fluttuanti!AR153/365)*'%serviti'!S153</f>
        <v>30.762106531714352</v>
      </c>
      <c r="T153" s="6">
        <f>(Residenti!T153+Fluttuanti!T153/365+Fluttuanti!AS153/365)*'%serviti'!T153</f>
        <v>30.808658234353118</v>
      </c>
      <c r="U153" s="6">
        <f>(Residenti!U153+Fluttuanti!U153/365+Fluttuanti!AT153/365)*'%serviti'!U153</f>
        <v>30.960530258419286</v>
      </c>
      <c r="V153" s="6">
        <f>(Residenti!V153+Fluttuanti!V153/365+Fluttuanti!AU153/365)*'%serviti'!V153</f>
        <v>31.035268078839078</v>
      </c>
      <c r="W153" s="6">
        <f>(Residenti!W153+Fluttuanti!W153/365+Fluttuanti!AV153/365)*'%serviti'!W153</f>
        <v>31.482933260148734</v>
      </c>
      <c r="X153" s="6">
        <f>(Residenti!X153+Fluttuanti!X153/365+Fluttuanti!AW153/365)*'%serviti'!X153</f>
        <v>31.754593134207393</v>
      </c>
      <c r="Y153" s="6">
        <f>(Residenti!Y153+Fluttuanti!Y153/365+Fluttuanti!AX153/365)*'%serviti'!Y153</f>
        <v>32.003542395381494</v>
      </c>
      <c r="Z153" s="8">
        <f>(Residenti!Z153+Fluttuanti!Z153/365+Fluttuanti!AY153/365)*'%serviti'!Z153</f>
        <v>32.528139878473681</v>
      </c>
      <c r="AA153" s="8">
        <f>(Residenti!AA153+Fluttuanti!AA153/365+Fluttuanti!AZ153/365)*'%serviti'!AA153</f>
        <v>33.632771278057163</v>
      </c>
      <c r="AB153" s="8">
        <f>(Residenti!AB153+Fluttuanti!AB153/365+Fluttuanti!BA153/365)*'%serviti'!AB153</f>
        <v>34.135835967749699</v>
      </c>
      <c r="AC153" s="8">
        <f>(Residenti!AC153+Fluttuanti!AC153/365+Fluttuanti!BB153/365)*'%serviti'!AC153</f>
        <v>34.641617369259819</v>
      </c>
    </row>
    <row r="154" spans="1:29" x14ac:dyDescent="0.2">
      <c r="A154" s="2" t="s">
        <v>156</v>
      </c>
      <c r="B154" s="2" t="str">
        <f t="shared" si="6"/>
        <v>36</v>
      </c>
      <c r="C154" s="2">
        <v>36007</v>
      </c>
      <c r="D154" s="2" t="s">
        <v>158</v>
      </c>
      <c r="E154" s="6">
        <f>(Residenti!E154+Fluttuanti!E154/365+Fluttuanti!AD154/365)*'%serviti'!E154</f>
        <v>10.593032313847148</v>
      </c>
      <c r="F154" s="6">
        <f>(Residenti!F154+Fluttuanti!F154/365+Fluttuanti!AE154/365)*'%serviti'!F154</f>
        <v>10.862749661978242</v>
      </c>
      <c r="G154" s="6">
        <f>(Residenti!G154+Fluttuanti!G154/365+Fluttuanti!AF154/365)*'%serviti'!G154</f>
        <v>11.171332089530777</v>
      </c>
      <c r="H154" s="6">
        <f>(Residenti!H154+Fluttuanti!H154/365+Fluttuanti!AG154/365)*'%serviti'!H154</f>
        <v>11.373092919298342</v>
      </c>
      <c r="I154" s="6">
        <f>(Residenti!I154+Fluttuanti!I154/365+Fluttuanti!AH154/365)*'%serviti'!I154</f>
        <v>11.613791567608931</v>
      </c>
      <c r="J154" s="6">
        <f>(Residenti!J154+Fluttuanti!J154/365+Fluttuanti!AI154/365)*'%serviti'!J154</f>
        <v>11.803349226170504</v>
      </c>
      <c r="K154" s="6">
        <f>(Residenti!K154+Fluttuanti!K154/365+Fluttuanti!AJ154/365)*'%serviti'!K154</f>
        <v>12.052973087256431</v>
      </c>
      <c r="L154" s="6">
        <f>(Residenti!L154+Fluttuanti!L154/365+Fluttuanti!AK154/365)*'%serviti'!L154</f>
        <v>12.327421057951888</v>
      </c>
      <c r="M154" s="6">
        <f>(Residenti!M154+Fluttuanti!M154/365+Fluttuanti!AL154/365)*'%serviti'!M154</f>
        <v>12.622226152689828</v>
      </c>
      <c r="N154" s="6">
        <f>(Residenti!N154+Fluttuanti!N154/365+Fluttuanti!AM154/365)*'%serviti'!N154</f>
        <v>12.996125326698742</v>
      </c>
      <c r="O154" s="6">
        <f>(Residenti!O154+Fluttuanti!O154/365+Fluttuanti!AN154/365)*'%serviti'!O154</f>
        <v>13.238020309993672</v>
      </c>
      <c r="P154" s="6">
        <f>(Residenti!P154+Fluttuanti!P154/365+Fluttuanti!AO154/365)*'%serviti'!P154</f>
        <v>13.371460943640123</v>
      </c>
      <c r="Q154" s="6">
        <f>(Residenti!Q154+Fluttuanti!Q154/365+Fluttuanti!AP154/365)*'%serviti'!Q154</f>
        <v>13.547525524211313</v>
      </c>
      <c r="R154" s="6">
        <f>(Residenti!R154+Fluttuanti!R154/365+Fluttuanti!AQ154/365)*'%serviti'!R154</f>
        <v>13.82282031056511</v>
      </c>
      <c r="S154" s="6">
        <f>(Residenti!S154+Fluttuanti!S154/365+Fluttuanti!AR154/365)*'%serviti'!S154</f>
        <v>13.861824874633596</v>
      </c>
      <c r="T154" s="6">
        <f>(Residenti!T154+Fluttuanti!T154/365+Fluttuanti!AS154/365)*'%serviti'!T154</f>
        <v>14.030030144655958</v>
      </c>
      <c r="U154" s="6">
        <f>(Residenti!U154+Fluttuanti!U154/365+Fluttuanti!AT154/365)*'%serviti'!U154</f>
        <v>14.138601588539554</v>
      </c>
      <c r="V154" s="6">
        <f>(Residenti!V154+Fluttuanti!V154/365+Fluttuanti!AU154/365)*'%serviti'!V154</f>
        <v>14.230335308972943</v>
      </c>
      <c r="W154" s="6">
        <f>(Residenti!W154+Fluttuanti!W154/365+Fluttuanti!AV154/365)*'%serviti'!W154</f>
        <v>14.388194677072038</v>
      </c>
      <c r="X154" s="6">
        <f>(Residenti!X154+Fluttuanti!X154/365+Fluttuanti!AW154/365)*'%serviti'!X154</f>
        <v>14.486475416762374</v>
      </c>
      <c r="Y154" s="6">
        <f>(Residenti!Y154+Fluttuanti!Y154/365+Fluttuanti!AX154/365)*'%serviti'!Y154</f>
        <v>14.552168165736845</v>
      </c>
      <c r="Z154" s="8">
        <f>(Residenti!Z154+Fluttuanti!Z154/365+Fluttuanti!AY154/365)*'%serviti'!Z154</f>
        <v>14.940172686460967</v>
      </c>
      <c r="AA154" s="8">
        <f>(Residenti!AA154+Fluttuanti!AA154/365+Fluttuanti!AZ154/365)*'%serviti'!AA154</f>
        <v>15.588579207280667</v>
      </c>
      <c r="AB154" s="8">
        <f>(Residenti!AB154+Fluttuanti!AB154/365+Fluttuanti!BA154/365)*'%serviti'!AB154</f>
        <v>16.028411925278402</v>
      </c>
      <c r="AC154" s="8">
        <f>(Residenti!AC154+Fluttuanti!AC154/365+Fluttuanti!BB154/365)*'%serviti'!AC154</f>
        <v>16.472397904677972</v>
      </c>
    </row>
    <row r="155" spans="1:29" x14ac:dyDescent="0.2">
      <c r="A155" s="2" t="s">
        <v>156</v>
      </c>
      <c r="B155" s="2" t="str">
        <f t="shared" si="6"/>
        <v>36</v>
      </c>
      <c r="C155" s="2">
        <v>36008</v>
      </c>
      <c r="D155" s="2" t="s">
        <v>159</v>
      </c>
      <c r="E155" s="6">
        <f>(Residenti!E155+Fluttuanti!E155/365+Fluttuanti!AD155/365)*'%serviti'!E155</f>
        <v>9.009639456511815</v>
      </c>
      <c r="F155" s="6">
        <f>(Residenti!F155+Fluttuanti!F155/365+Fluttuanti!AE155/365)*'%serviti'!F155</f>
        <v>9.1077713791815533</v>
      </c>
      <c r="G155" s="6">
        <f>(Residenti!G155+Fluttuanti!G155/365+Fluttuanti!AF155/365)*'%serviti'!G155</f>
        <v>9.3286760887429683</v>
      </c>
      <c r="H155" s="6">
        <f>(Residenti!H155+Fluttuanti!H155/365+Fluttuanti!AG155/365)*'%serviti'!H155</f>
        <v>9.5546383681324407</v>
      </c>
      <c r="I155" s="6">
        <f>(Residenti!I155+Fluttuanti!I155/365+Fluttuanti!AH155/365)*'%serviti'!I155</f>
        <v>9.7280393712425255</v>
      </c>
      <c r="J155" s="6">
        <f>(Residenti!J155+Fluttuanti!J155/365+Fluttuanti!AI155/365)*'%serviti'!J155</f>
        <v>9.9746636179309771</v>
      </c>
      <c r="K155" s="6">
        <f>(Residenti!K155+Fluttuanti!K155/365+Fluttuanti!AJ155/365)*'%serviti'!K155</f>
        <v>10.08137289456284</v>
      </c>
      <c r="L155" s="6">
        <f>(Residenti!L155+Fluttuanti!L155/365+Fluttuanti!AK155/365)*'%serviti'!L155</f>
        <v>10.26841231156987</v>
      </c>
      <c r="M155" s="6">
        <f>(Residenti!M155+Fluttuanti!M155/365+Fluttuanti!AL155/365)*'%serviti'!M155</f>
        <v>10.400579388760091</v>
      </c>
      <c r="N155" s="6">
        <f>(Residenti!N155+Fluttuanti!N155/365+Fluttuanti!AM155/365)*'%serviti'!N155</f>
        <v>10.518494845986661</v>
      </c>
      <c r="O155" s="6">
        <f>(Residenti!O155+Fluttuanti!O155/365+Fluttuanti!AN155/365)*'%serviti'!O155</f>
        <v>10.626900814256077</v>
      </c>
      <c r="P155" s="6">
        <f>(Residenti!P155+Fluttuanti!P155/365+Fluttuanti!AO155/365)*'%serviti'!P155</f>
        <v>10.854770413707067</v>
      </c>
      <c r="Q155" s="6">
        <f>(Residenti!Q155+Fluttuanti!Q155/365+Fluttuanti!AP155/365)*'%serviti'!Q155</f>
        <v>11.005504758952412</v>
      </c>
      <c r="R155" s="6">
        <f>(Residenti!R155+Fluttuanti!R155/365+Fluttuanti!AQ155/365)*'%serviti'!R155</f>
        <v>11.054383563110582</v>
      </c>
      <c r="S155" s="6">
        <f>(Residenti!S155+Fluttuanti!S155/365+Fluttuanti!AR155/365)*'%serviti'!S155</f>
        <v>10.97893226790795</v>
      </c>
      <c r="T155" s="6">
        <f>(Residenti!T155+Fluttuanti!T155/365+Fluttuanti!AS155/365)*'%serviti'!T155</f>
        <v>11.036526473582185</v>
      </c>
      <c r="U155" s="6">
        <f>(Residenti!U155+Fluttuanti!U155/365+Fluttuanti!AT155/365)*'%serviti'!U155</f>
        <v>10.943856437973478</v>
      </c>
      <c r="V155" s="6">
        <f>(Residenti!V155+Fluttuanti!V155/365+Fluttuanti!AU155/365)*'%serviti'!V155</f>
        <v>10.970537040641426</v>
      </c>
      <c r="W155" s="6">
        <f>(Residenti!W155+Fluttuanti!W155/365+Fluttuanti!AV155/365)*'%serviti'!W155</f>
        <v>11.110942188764303</v>
      </c>
      <c r="X155" s="6">
        <f>(Residenti!X155+Fluttuanti!X155/365+Fluttuanti!AW155/365)*'%serviti'!X155</f>
        <v>11.074008016322759</v>
      </c>
      <c r="Y155" s="6">
        <f>(Residenti!Y155+Fluttuanti!Y155/365+Fluttuanti!AX155/365)*'%serviti'!Y155</f>
        <v>11.125413330035489</v>
      </c>
      <c r="Z155" s="8">
        <f>(Residenti!Z155+Fluttuanti!Z155/365+Fluttuanti!AY155/365)*'%serviti'!Z155</f>
        <v>11.219830050017181</v>
      </c>
      <c r="AA155" s="8">
        <f>(Residenti!AA155+Fluttuanti!AA155/365+Fluttuanti!AZ155/365)*'%serviti'!AA155</f>
        <v>11.391339206524108</v>
      </c>
      <c r="AB155" s="8">
        <f>(Residenti!AB155+Fluttuanti!AB155/365+Fluttuanti!BA155/365)*'%serviti'!AB155</f>
        <v>11.530662464138169</v>
      </c>
      <c r="AC155" s="8">
        <f>(Residenti!AC155+Fluttuanti!AC155/365+Fluttuanti!BB155/365)*'%serviti'!AC155</f>
        <v>11.670794705528786</v>
      </c>
    </row>
    <row r="156" spans="1:29" x14ac:dyDescent="0.2">
      <c r="A156" s="2" t="s">
        <v>150</v>
      </c>
      <c r="B156" s="2" t="str">
        <f t="shared" si="6"/>
        <v>36</v>
      </c>
      <c r="C156" s="2">
        <v>36009</v>
      </c>
      <c r="D156" s="2" t="s">
        <v>160</v>
      </c>
      <c r="E156" s="6">
        <f>(Residenti!E156+Fluttuanti!E156/365+Fluttuanti!AD156/365)*'%serviti'!E156</f>
        <v>6.6066990350319719</v>
      </c>
      <c r="F156" s="6">
        <f>(Residenti!F156+Fluttuanti!F156/365+Fluttuanti!AE156/365)*'%serviti'!F156</f>
        <v>6.6760949567231549</v>
      </c>
      <c r="G156" s="6">
        <f>(Residenti!G156+Fluttuanti!G156/365+Fluttuanti!AF156/365)*'%serviti'!G156</f>
        <v>6.7342698946501738</v>
      </c>
      <c r="H156" s="6">
        <f>(Residenti!H156+Fluttuanti!H156/365+Fluttuanti!AG156/365)*'%serviti'!H156</f>
        <v>6.767888662863478</v>
      </c>
      <c r="I156" s="6">
        <f>(Residenti!I156+Fluttuanti!I156/365+Fluttuanti!AH156/365)*'%serviti'!I156</f>
        <v>6.8972237563552445</v>
      </c>
      <c r="J156" s="6">
        <f>(Residenti!J156+Fluttuanti!J156/365+Fluttuanti!AI156/365)*'%serviti'!J156</f>
        <v>7.0309926065231076</v>
      </c>
      <c r="K156" s="6">
        <f>(Residenti!K156+Fluttuanti!K156/365+Fluttuanti!AJ156/365)*'%serviti'!K156</f>
        <v>7.0486844539973719</v>
      </c>
      <c r="L156" s="6">
        <f>(Residenti!L156+Fluttuanti!L156/365+Fluttuanti!AK156/365)*'%serviti'!L156</f>
        <v>7.0740600618210294</v>
      </c>
      <c r="M156" s="6">
        <f>(Residenti!M156+Fluttuanti!M156/365+Fluttuanti!AL156/365)*'%serviti'!M156</f>
        <v>7.1008792526300093</v>
      </c>
      <c r="N156" s="6">
        <f>(Residenti!N156+Fluttuanti!N156/365+Fluttuanti!AM156/365)*'%serviti'!N156</f>
        <v>7.1918025004314829</v>
      </c>
      <c r="O156" s="6">
        <f>(Residenti!O156+Fluttuanti!O156/365+Fluttuanti!AN156/365)*'%serviti'!O156</f>
        <v>7.2447955603033263</v>
      </c>
      <c r="P156" s="6">
        <f>(Residenti!P156+Fluttuanti!P156/365+Fluttuanti!AO156/365)*'%serviti'!P156</f>
        <v>7.3507044842820628</v>
      </c>
      <c r="Q156" s="6">
        <f>(Residenti!Q156+Fluttuanti!Q156/365+Fluttuanti!AP156/365)*'%serviti'!Q156</f>
        <v>7.3199652440971024</v>
      </c>
      <c r="R156" s="6">
        <f>(Residenti!R156+Fluttuanti!R156/365+Fluttuanti!AQ156/365)*'%serviti'!R156</f>
        <v>7.1661707089527065</v>
      </c>
      <c r="S156" s="6">
        <f>(Residenti!S156+Fluttuanti!S156/365+Fluttuanti!AR156/365)*'%serviti'!S156</f>
        <v>7.0222999879179424</v>
      </c>
      <c r="T156" s="6">
        <f>(Residenti!T156+Fluttuanti!T156/365+Fluttuanti!AS156/365)*'%serviti'!T156</f>
        <v>7.0431645811030679</v>
      </c>
      <c r="U156" s="6">
        <f>(Residenti!U156+Fluttuanti!U156/365+Fluttuanti!AT156/365)*'%serviti'!U156</f>
        <v>6.991560747732982</v>
      </c>
      <c r="V156" s="6">
        <f>(Residenti!V156+Fluttuanti!V156/365+Fluttuanti!AU156/365)*'%serviti'!V156</f>
        <v>6.9846386614111395</v>
      </c>
      <c r="W156" s="6">
        <f>(Residenti!W156+Fluttuanti!W156/365+Fluttuanti!AV156/365)*'%serviti'!W156</f>
        <v>6.9837040147306126</v>
      </c>
      <c r="X156" s="6">
        <f>(Residenti!X156+Fluttuanti!X156/365+Fluttuanti!AW156/365)*'%serviti'!X156</f>
        <v>6.9173951952010739</v>
      </c>
      <c r="Y156" s="6">
        <f>(Residenti!Y156+Fluttuanti!Y156/365+Fluttuanti!AX156/365)*'%serviti'!Y156</f>
        <v>6.9886987619943399</v>
      </c>
      <c r="Z156" s="8">
        <f>(Residenti!Z156+Fluttuanti!Z156/365+Fluttuanti!AY156/365)*'%serviti'!Z156</f>
        <v>6.9289396615930325</v>
      </c>
      <c r="AA156" s="8">
        <f>(Residenti!AA156+Fluttuanti!AA156/365+Fluttuanti!AZ156/365)*'%serviti'!AA156</f>
        <v>6.7934502831747396</v>
      </c>
      <c r="AB156" s="8">
        <f>(Residenti!AB156+Fluttuanti!AB156/365+Fluttuanti!BA156/365)*'%serviti'!AB156</f>
        <v>6.7346589252907076</v>
      </c>
      <c r="AC156" s="8">
        <f>(Residenti!AC156+Fluttuanti!AC156/365+Fluttuanti!BB156/365)*'%serviti'!AC156</f>
        <v>6.6758675674066748</v>
      </c>
    </row>
    <row r="157" spans="1:29" x14ac:dyDescent="0.2">
      <c r="A157" s="2" t="s">
        <v>150</v>
      </c>
      <c r="B157" s="2" t="str">
        <f t="shared" si="6"/>
        <v>36</v>
      </c>
      <c r="C157" s="2">
        <v>36010</v>
      </c>
      <c r="D157" s="2" t="s">
        <v>161</v>
      </c>
      <c r="E157" s="6">
        <f>(Residenti!E157+Fluttuanti!E157/365+Fluttuanti!AD157/365)*'%serviti'!E157</f>
        <v>8.2269327124789982</v>
      </c>
      <c r="F157" s="6">
        <f>(Residenti!F157+Fluttuanti!F157/365+Fluttuanti!AE157/365)*'%serviti'!F157</f>
        <v>8.2446460768141812</v>
      </c>
      <c r="G157" s="6">
        <f>(Residenti!G157+Fluttuanti!G157/365+Fluttuanti!AF157/365)*'%serviti'!G157</f>
        <v>8.2268314096168034</v>
      </c>
      <c r="H157" s="6">
        <f>(Residenti!H157+Fluttuanti!H157/365+Fluttuanti!AG157/365)*'%serviti'!H157</f>
        <v>8.3780925763313565</v>
      </c>
      <c r="I157" s="6">
        <f>(Residenti!I157+Fluttuanti!I157/365+Fluttuanti!AH157/365)*'%serviti'!I157</f>
        <v>8.4967036496056085</v>
      </c>
      <c r="J157" s="6">
        <f>(Residenti!J157+Fluttuanti!J157/365+Fluttuanti!AI157/365)*'%serviti'!J157</f>
        <v>8.6627826715694169</v>
      </c>
      <c r="K157" s="6">
        <f>(Residenti!K157+Fluttuanti!K157/365+Fluttuanti!AJ157/365)*'%serviti'!K157</f>
        <v>8.6607941606953762</v>
      </c>
      <c r="L157" s="6">
        <f>(Residenti!L157+Fluttuanti!L157/365+Fluttuanti!AK157/365)*'%serviti'!L157</f>
        <v>8.7508332437532328</v>
      </c>
      <c r="M157" s="6">
        <f>(Residenti!M157+Fluttuanti!M157/365+Fluttuanti!AL157/365)*'%serviti'!M157</f>
        <v>8.8428805658676204</v>
      </c>
      <c r="N157" s="6">
        <f>(Residenti!N157+Fluttuanti!N157/365+Fluttuanti!AM157/365)*'%serviti'!N157</f>
        <v>8.8873246598207931</v>
      </c>
      <c r="O157" s="6">
        <f>(Residenti!O157+Fluttuanti!O157/365+Fluttuanti!AN157/365)*'%serviti'!O157</f>
        <v>8.8567173293136054</v>
      </c>
      <c r="P157" s="6">
        <f>(Residenti!P157+Fluttuanti!P157/365+Fluttuanti!AO157/365)*'%serviti'!P157</f>
        <v>8.9536147709354061</v>
      </c>
      <c r="Q157" s="6">
        <f>(Residenti!Q157+Fluttuanti!Q157/365+Fluttuanti!AP157/365)*'%serviti'!Q157</f>
        <v>8.9868545116734424</v>
      </c>
      <c r="R157" s="6">
        <f>(Residenti!R157+Fluttuanti!R157/365+Fluttuanti!AQ157/365)*'%serviti'!R157</f>
        <v>8.8343061451270426</v>
      </c>
      <c r="S157" s="6">
        <f>(Residenti!S157+Fluttuanti!S157/365+Fluttuanti!AR157/365)*'%serviti'!S157</f>
        <v>8.7380871515339038</v>
      </c>
      <c r="T157" s="6">
        <f>(Residenti!T157+Fluttuanti!T157/365+Fluttuanti!AS157/365)*'%serviti'!T157</f>
        <v>8.6774446040165056</v>
      </c>
      <c r="U157" s="6">
        <f>(Residenti!U157+Fluttuanti!U157/365+Fluttuanti!AT157/365)*'%serviti'!U157</f>
        <v>8.5430446966192566</v>
      </c>
      <c r="V157" s="6">
        <f>(Residenti!V157+Fluttuanti!V157/365+Fluttuanti!AU157/365)*'%serviti'!V157</f>
        <v>8.4280492453750302</v>
      </c>
      <c r="W157" s="6">
        <f>(Residenti!W157+Fluttuanti!W157/365+Fluttuanti!AV157/365)*'%serviti'!W157</f>
        <v>8.3531058642961451</v>
      </c>
      <c r="X157" s="6">
        <f>(Residenti!X157+Fluttuanti!X157/365+Fluttuanti!AW157/365)*'%serviti'!X157</f>
        <v>8.2953279830742019</v>
      </c>
      <c r="Y157" s="6">
        <f>(Residenti!Y157+Fluttuanti!Y157/365+Fluttuanti!AX157/365)*'%serviti'!Y157</f>
        <v>8.2306404197361598</v>
      </c>
      <c r="Z157" s="8">
        <f>(Residenti!Z157+Fluttuanti!Z157/365+Fluttuanti!AY157/365)*'%serviti'!Z157</f>
        <v>7.9365703951470534</v>
      </c>
      <c r="AA157" s="8">
        <f>(Residenti!AA157+Fluttuanti!AA157/365+Fluttuanti!AZ157/365)*'%serviti'!AA157</f>
        <v>7.6424099498709417</v>
      </c>
      <c r="AB157" s="8">
        <f>(Residenti!AB157+Fluttuanti!AB157/365+Fluttuanti!BA157/365)*'%serviti'!AB157</f>
        <v>7.3460268202887553</v>
      </c>
      <c r="AC157" s="8">
        <f>(Residenti!AC157+Fluttuanti!AC157/365+Fluttuanti!BB157/365)*'%serviti'!AC157</f>
        <v>7.049643690706568</v>
      </c>
    </row>
    <row r="158" spans="1:29" x14ac:dyDescent="0.2">
      <c r="A158" s="2" t="s">
        <v>3</v>
      </c>
      <c r="B158" s="2" t="str">
        <f t="shared" si="6"/>
        <v>36</v>
      </c>
      <c r="C158" s="2">
        <v>36011</v>
      </c>
      <c r="D158" s="2" t="s">
        <v>162</v>
      </c>
      <c r="E158" s="6">
        <f>(Residenti!E158+Fluttuanti!E158/365+Fluttuanti!AD158/365)*'%serviti'!E158</f>
        <v>3.4782497115728024</v>
      </c>
      <c r="F158" s="6">
        <f>(Residenti!F158+Fluttuanti!F158/365+Fluttuanti!AE158/365)*'%serviti'!F158</f>
        <v>3.4925470930445837</v>
      </c>
      <c r="G158" s="6">
        <f>(Residenti!G158+Fluttuanti!G158/365+Fluttuanti!AF158/365)*'%serviti'!G158</f>
        <v>3.5002046547475434</v>
      </c>
      <c r="H158" s="6">
        <f>(Residenti!H158+Fluttuanti!H158/365+Fluttuanti!AG158/365)*'%serviti'!H158</f>
        <v>3.504338350691341</v>
      </c>
      <c r="I158" s="6">
        <f>(Residenti!I158+Fluttuanti!I158/365+Fluttuanti!AH158/365)*'%serviti'!I158</f>
        <v>3.5445673987193276</v>
      </c>
      <c r="J158" s="6">
        <f>(Residenti!J158+Fluttuanti!J158/365+Fluttuanti!AI158/365)*'%serviti'!J158</f>
        <v>3.6268508889651909</v>
      </c>
      <c r="K158" s="6">
        <f>(Residenti!K158+Fluttuanti!K158/365+Fluttuanti!AJ158/365)*'%serviti'!K158</f>
        <v>3.6501905201920981</v>
      </c>
      <c r="L158" s="6">
        <f>(Residenti!L158+Fluttuanti!L158/365+Fluttuanti!AK158/365)*'%serviti'!L158</f>
        <v>3.6568925489698021</v>
      </c>
      <c r="M158" s="6">
        <f>(Residenti!M158+Fluttuanti!M158/365+Fluttuanti!AL158/365)*'%serviti'!M158</f>
        <v>3.7552805219908461</v>
      </c>
      <c r="N158" s="6">
        <f>(Residenti!N158+Fluttuanti!N158/365+Fluttuanti!AM158/365)*'%serviti'!N158</f>
        <v>3.8013883954807044</v>
      </c>
      <c r="O158" s="6">
        <f>(Residenti!O158+Fluttuanti!O158/365+Fluttuanti!AN158/365)*'%serviti'!O158</f>
        <v>3.8053549921359346</v>
      </c>
      <c r="P158" s="6">
        <f>(Residenti!P158+Fluttuanti!P158/365+Fluttuanti!AO158/365)*'%serviti'!P158</f>
        <v>3.805170595126012</v>
      </c>
      <c r="Q158" s="6">
        <f>(Residenti!Q158+Fluttuanti!Q158/365+Fluttuanti!AP158/365)*'%serviti'!Q158</f>
        <v>3.7625720533675664</v>
      </c>
      <c r="R158" s="6">
        <f>(Residenti!R158+Fluttuanti!R158/365+Fluttuanti!AQ158/365)*'%serviti'!R158</f>
        <v>3.7277221227736237</v>
      </c>
      <c r="S158" s="6">
        <f>(Residenti!S158+Fluttuanti!S158/365+Fluttuanti!AR158/365)*'%serviti'!S158</f>
        <v>3.6986836505530576</v>
      </c>
      <c r="T158" s="6">
        <f>(Residenti!T158+Fluttuanti!T158/365+Fluttuanti!AS158/365)*'%serviti'!T158</f>
        <v>3.7045139285727569</v>
      </c>
      <c r="U158" s="6">
        <f>(Residenti!U158+Fluttuanti!U158/365+Fluttuanti!AT158/365)*'%serviti'!U158</f>
        <v>3.6656888543060662</v>
      </c>
      <c r="V158" s="6">
        <f>(Residenti!V158+Fluttuanti!V158/365+Fluttuanti!AU158/365)*'%serviti'!V158</f>
        <v>3.6718377951127472</v>
      </c>
      <c r="W158" s="6">
        <f>(Residenti!W158+Fluttuanti!W158/365+Fluttuanti!AV158/365)*'%serviti'!W158</f>
        <v>3.6311607110533934</v>
      </c>
      <c r="X158" s="6">
        <f>(Residenti!X158+Fluttuanti!X158/365+Fluttuanti!AW158/365)*'%serviti'!X158</f>
        <v>3.6386364688402986</v>
      </c>
      <c r="Y158" s="6">
        <f>(Residenti!Y158+Fluttuanti!Y158/365+Fluttuanti!AX158/365)*'%serviti'!Y158</f>
        <v>3.6602470725680019</v>
      </c>
      <c r="Z158" s="8">
        <f>(Residenti!Z158+Fluttuanti!Z158/365+Fluttuanti!AY158/365)*'%serviti'!Z158</f>
        <v>3.6290142452061467</v>
      </c>
      <c r="AA158" s="8">
        <f>(Residenti!AA158+Fluttuanti!AA158/365+Fluttuanti!AZ158/365)*'%serviti'!AA158</f>
        <v>3.5685901981219001</v>
      </c>
      <c r="AB158" s="8">
        <f>(Residenti!AB158+Fluttuanti!AB158/365+Fluttuanti!BA158/365)*'%serviti'!AB158</f>
        <v>3.5388119732016055</v>
      </c>
      <c r="AC158" s="8">
        <f>(Residenti!AC158+Fluttuanti!AC158/365+Fluttuanti!BB158/365)*'%serviti'!AC158</f>
        <v>3.5090337482813103</v>
      </c>
    </row>
    <row r="159" spans="1:29" x14ac:dyDescent="0.2">
      <c r="A159" s="2" t="s">
        <v>163</v>
      </c>
      <c r="B159" s="2" t="str">
        <f t="shared" si="6"/>
        <v>36</v>
      </c>
      <c r="C159" s="2">
        <v>36012</v>
      </c>
      <c r="D159" s="2" t="s">
        <v>164</v>
      </c>
      <c r="E159" s="6">
        <f>(Residenti!E159+Fluttuanti!E159/365+Fluttuanti!AD159/365)*'%serviti'!E159</f>
        <v>15.044427804405233</v>
      </c>
      <c r="F159" s="6">
        <f>(Residenti!F159+Fluttuanti!F159/365+Fluttuanti!AE159/365)*'%serviti'!F159</f>
        <v>15.132426935547734</v>
      </c>
      <c r="G159" s="6">
        <f>(Residenti!G159+Fluttuanti!G159/365+Fluttuanti!AF159/365)*'%serviti'!G159</f>
        <v>15.213891458247183</v>
      </c>
      <c r="H159" s="6">
        <f>(Residenti!H159+Fluttuanti!H159/365+Fluttuanti!AG159/365)*'%serviti'!H159</f>
        <v>15.254892061218206</v>
      </c>
      <c r="I159" s="6">
        <f>(Residenti!I159+Fluttuanti!I159/365+Fluttuanti!AH159/365)*'%serviti'!I159</f>
        <v>15.202179501774292</v>
      </c>
      <c r="J159" s="6">
        <f>(Residenti!J159+Fluttuanti!J159/365+Fluttuanti!AI159/365)*'%serviti'!J159</f>
        <v>15.362603967482366</v>
      </c>
      <c r="K159" s="6">
        <f>(Residenti!K159+Fluttuanti!K159/365+Fluttuanti!AJ159/365)*'%serviti'!K159</f>
        <v>15.422848641179707</v>
      </c>
      <c r="L159" s="6">
        <f>(Residenti!L159+Fluttuanti!L159/365+Fluttuanti!AK159/365)*'%serviti'!L159</f>
        <v>15.435370263881097</v>
      </c>
      <c r="M159" s="6">
        <f>(Residenti!M159+Fluttuanti!M159/365+Fluttuanti!AL159/365)*'%serviti'!M159</f>
        <v>15.636043077757831</v>
      </c>
      <c r="N159" s="6">
        <f>(Residenti!N159+Fluttuanti!N159/365+Fluttuanti!AM159/365)*'%serviti'!N159</f>
        <v>15.879114764274938</v>
      </c>
      <c r="O159" s="6">
        <f>(Residenti!O159+Fluttuanti!O159/365+Fluttuanti!AN159/365)*'%serviti'!O159</f>
        <v>15.973300150579188</v>
      </c>
      <c r="P159" s="6">
        <f>(Residenti!P159+Fluttuanti!P159/365+Fluttuanti!AO159/365)*'%serviti'!P159</f>
        <v>16.09356106033945</v>
      </c>
      <c r="Q159" s="6">
        <f>(Residenti!Q159+Fluttuanti!Q159/365+Fluttuanti!AP159/365)*'%serviti'!Q159</f>
        <v>16.128740474990984</v>
      </c>
      <c r="R159" s="6">
        <f>(Residenti!R159+Fluttuanti!R159/365+Fluttuanti!AQ159/365)*'%serviti'!R159</f>
        <v>15.89956088353388</v>
      </c>
      <c r="S159" s="6">
        <f>(Residenti!S159+Fluttuanti!S159/365+Fluttuanti!AR159/365)*'%serviti'!S159</f>
        <v>15.851941062309878</v>
      </c>
      <c r="T159" s="6">
        <f>(Residenti!T159+Fluttuanti!T159/365+Fluttuanti!AS159/365)*'%serviti'!T159</f>
        <v>15.749454277553896</v>
      </c>
      <c r="U159" s="6">
        <f>(Residenti!U159+Fluttuanti!U159/365+Fluttuanti!AT159/365)*'%serviti'!U159</f>
        <v>15.713357201946375</v>
      </c>
      <c r="V159" s="6">
        <f>(Residenti!V159+Fluttuanti!V159/365+Fluttuanti!AU159/365)*'%serviti'!V159</f>
        <v>15.621030382764616</v>
      </c>
      <c r="W159" s="6">
        <f>(Residenti!W159+Fluttuanti!W159/365+Fluttuanti!AV159/365)*'%serviti'!W159</f>
        <v>15.646188559567198</v>
      </c>
      <c r="X159" s="6">
        <f>(Residenti!X159+Fluttuanti!X159/365+Fluttuanti!AW159/365)*'%serviti'!X159</f>
        <v>15.486162876789566</v>
      </c>
      <c r="Y159" s="6">
        <f>(Residenti!Y159+Fluttuanti!Y159/365+Fluttuanti!AX159/365)*'%serviti'!Y159</f>
        <v>15.265927698061505</v>
      </c>
      <c r="Z159" s="8">
        <f>(Residenti!Z159+Fluttuanti!Z159/365+Fluttuanti!AY159/365)*'%serviti'!Z159</f>
        <v>15.055163086842493</v>
      </c>
      <c r="AA159" s="8">
        <f>(Residenti!AA159+Fluttuanti!AA159/365+Fluttuanti!AZ159/365)*'%serviti'!AA159</f>
        <v>14.845841317125934</v>
      </c>
      <c r="AB159" s="8">
        <f>(Residenti!AB159+Fluttuanti!AB159/365+Fluttuanti!BA159/365)*'%serviti'!AB159</f>
        <v>14.781573834810548</v>
      </c>
      <c r="AC159" s="8">
        <f>(Residenti!AC159+Fluttuanti!AC159/365+Fluttuanti!BB159/365)*'%serviti'!AC159</f>
        <v>14.569562294762612</v>
      </c>
    </row>
    <row r="160" spans="1:29" x14ac:dyDescent="0.2">
      <c r="A160" s="2" t="s">
        <v>156</v>
      </c>
      <c r="B160" s="2" t="str">
        <f t="shared" si="6"/>
        <v>36</v>
      </c>
      <c r="C160" s="2">
        <v>36013</v>
      </c>
      <c r="D160" s="2" t="s">
        <v>165</v>
      </c>
      <c r="E160" s="6">
        <f>(Residenti!E160+Fluttuanti!E160/365+Fluttuanti!AD160/365)*'%serviti'!E160</f>
        <v>15.996571186271529</v>
      </c>
      <c r="F160" s="6">
        <f>(Residenti!F160+Fluttuanti!F160/365+Fluttuanti!AE160/365)*'%serviti'!F160</f>
        <v>16.087125515403116</v>
      </c>
      <c r="G160" s="6">
        <f>(Residenti!G160+Fluttuanti!G160/365+Fluttuanti!AF160/365)*'%serviti'!G160</f>
        <v>16.14632847245128</v>
      </c>
      <c r="H160" s="6">
        <f>(Residenti!H160+Fluttuanti!H160/365+Fluttuanti!AG160/365)*'%serviti'!H160</f>
        <v>16.2260153877905</v>
      </c>
      <c r="I160" s="6">
        <f>(Residenti!I160+Fluttuanti!I160/365+Fluttuanti!AH160/365)*'%serviti'!I160</f>
        <v>16.404690749993296</v>
      </c>
      <c r="J160" s="6">
        <f>(Residenti!J160+Fluttuanti!J160/365+Fluttuanti!AI160/365)*'%serviti'!J160</f>
        <v>16.48695260543137</v>
      </c>
      <c r="K160" s="6">
        <f>(Residenti!K160+Fluttuanti!K160/365+Fluttuanti!AJ160/365)*'%serviti'!K160</f>
        <v>16.62210145600109</v>
      </c>
      <c r="L160" s="6">
        <f>(Residenti!L160+Fluttuanti!L160/365+Fluttuanti!AK160/365)*'%serviti'!L160</f>
        <v>16.614532017017563</v>
      </c>
      <c r="M160" s="6">
        <f>(Residenti!M160+Fluttuanti!M160/365+Fluttuanti!AL160/365)*'%serviti'!M160</f>
        <v>16.742102066391976</v>
      </c>
      <c r="N160" s="6">
        <f>(Residenti!N160+Fluttuanti!N160/365+Fluttuanti!AM160/365)*'%serviti'!N160</f>
        <v>16.922105936738195</v>
      </c>
      <c r="O160" s="6">
        <f>(Residenti!O160+Fluttuanti!O160/365+Fluttuanti!AN160/365)*'%serviti'!O160</f>
        <v>17.067209433976586</v>
      </c>
      <c r="P160" s="6">
        <f>(Residenti!P160+Fluttuanti!P160/365+Fluttuanti!AO160/365)*'%serviti'!P160</f>
        <v>17.123131173395024</v>
      </c>
      <c r="Q160" s="6">
        <f>(Residenti!Q160+Fluttuanti!Q160/365+Fluttuanti!AP160/365)*'%serviti'!Q160</f>
        <v>17.148806642533977</v>
      </c>
      <c r="R160" s="6">
        <f>(Residenti!R160+Fluttuanti!R160/365+Fluttuanti!AQ160/365)*'%serviti'!R160</f>
        <v>17.270325305193804</v>
      </c>
      <c r="S160" s="6">
        <f>(Residenti!S160+Fluttuanti!S160/365+Fluttuanti!AR160/365)*'%serviti'!S160</f>
        <v>17.18019024882835</v>
      </c>
      <c r="T160" s="6">
        <f>(Residenti!T160+Fluttuanti!T160/365+Fluttuanti!AS160/365)*'%serviti'!T160</f>
        <v>17.281741579504665</v>
      </c>
      <c r="U160" s="6">
        <f>(Residenti!U160+Fluttuanti!U160/365+Fluttuanti!AT160/365)*'%serviti'!U160</f>
        <v>17.264624047426885</v>
      </c>
      <c r="V160" s="6">
        <f>(Residenti!V160+Fluttuanti!V160/365+Fluttuanti!AU160/365)*'%serviti'!V160</f>
        <v>17.15629977310687</v>
      </c>
      <c r="W160" s="6">
        <f>(Residenti!W160+Fluttuanti!W160/365+Fluttuanti!AV160/365)*'%serviti'!W160</f>
        <v>17.227074260926134</v>
      </c>
      <c r="X160" s="6">
        <f>(Residenti!X160+Fluttuanti!X160/365+Fluttuanti!AW160/365)*'%serviti'!X160</f>
        <v>17.150060404306842</v>
      </c>
      <c r="Y160" s="6">
        <f>(Residenti!Y160+Fluttuanti!Y160/365+Fluttuanti!AX160/365)*'%serviti'!Y160</f>
        <v>17.260756391292837</v>
      </c>
      <c r="Z160" s="8">
        <f>(Residenti!Z160+Fluttuanti!Z160/365+Fluttuanti!AY160/365)*'%serviti'!Z160</f>
        <v>17.275891321364984</v>
      </c>
      <c r="AA160" s="8">
        <f>(Residenti!AA160+Fluttuanti!AA160/365+Fluttuanti!AZ160/365)*'%serviti'!AA160</f>
        <v>17.291026251437128</v>
      </c>
      <c r="AB160" s="8">
        <f>(Residenti!AB160+Fluttuanti!AB160/365+Fluttuanti!BA160/365)*'%serviti'!AB160</f>
        <v>17.27339237731989</v>
      </c>
      <c r="AC160" s="8">
        <f>(Residenti!AC160+Fluttuanti!AC160/365+Fluttuanti!BB160/365)*'%serviti'!AC160</f>
        <v>17.288515281987042</v>
      </c>
    </row>
    <row r="161" spans="1:29" x14ac:dyDescent="0.2">
      <c r="A161" s="2" t="s">
        <v>3</v>
      </c>
      <c r="B161" s="2" t="str">
        <f t="shared" si="6"/>
        <v>36</v>
      </c>
      <c r="C161" s="2">
        <v>36014</v>
      </c>
      <c r="D161" s="2" t="s">
        <v>166</v>
      </c>
      <c r="E161" s="6">
        <f>(Residenti!E161+Fluttuanti!E161/365+Fluttuanti!AD161/365)*'%serviti'!E161</f>
        <v>2.0764463104146782</v>
      </c>
      <c r="F161" s="6">
        <f>(Residenti!F161+Fluttuanti!F161/365+Fluttuanti!AE161/365)*'%serviti'!F161</f>
        <v>2.0468029611484422</v>
      </c>
      <c r="G161" s="6">
        <f>(Residenti!G161+Fluttuanti!G161/365+Fluttuanti!AF161/365)*'%serviti'!G161</f>
        <v>2.0383002174290556</v>
      </c>
      <c r="H161" s="6">
        <f>(Residenti!H161+Fluttuanti!H161/365+Fluttuanti!AG161/365)*'%serviti'!H161</f>
        <v>2.0139356678304465</v>
      </c>
      <c r="I161" s="6">
        <f>(Residenti!I161+Fluttuanti!I161/365+Fluttuanti!AH161/365)*'%serviti'!I161</f>
        <v>1.9966679310259632</v>
      </c>
      <c r="J161" s="6">
        <f>(Residenti!J161+Fluttuanti!J161/365+Fluttuanti!AI161/365)*'%serviti'!J161</f>
        <v>1.9967858414750299</v>
      </c>
      <c r="K161" s="6">
        <f>(Residenti!K161+Fluttuanti!K161/365+Fluttuanti!AJ161/365)*'%serviti'!K161</f>
        <v>1.9702820981591711</v>
      </c>
      <c r="L161" s="6">
        <f>(Residenti!L161+Fluttuanti!L161/365+Fluttuanti!AK161/365)*'%serviti'!L161</f>
        <v>1.9706347599161456</v>
      </c>
      <c r="M161" s="6">
        <f>(Residenti!M161+Fluttuanti!M161/365+Fluttuanti!AL161/365)*'%serviti'!M161</f>
        <v>1.9643307545934863</v>
      </c>
      <c r="N161" s="6">
        <f>(Residenti!N161+Fluttuanti!N161/365+Fluttuanti!AM161/365)*'%serviti'!N161</f>
        <v>1.9804352134136716</v>
      </c>
      <c r="O161" s="6">
        <f>(Residenti!O161+Fluttuanti!O161/365+Fluttuanti!AN161/365)*'%serviti'!O161</f>
        <v>1.9852875334447959</v>
      </c>
      <c r="P161" s="6">
        <f>(Residenti!P161+Fluttuanti!P161/365+Fluttuanti!AO161/365)*'%serviti'!P161</f>
        <v>1.9762335715278228</v>
      </c>
      <c r="Q161" s="6">
        <f>(Residenti!Q161+Fluttuanti!Q161/365+Fluttuanti!AP161/365)*'%serviti'!Q161</f>
        <v>1.9710350250708357</v>
      </c>
      <c r="R161" s="6">
        <f>(Residenti!R161+Fluttuanti!R161/365+Fluttuanti!AQ161/365)*'%serviti'!R161</f>
        <v>1.9608600700380203</v>
      </c>
      <c r="S161" s="6">
        <f>(Residenti!S161+Fluttuanti!S161/365+Fluttuanti!AR161/365)*'%serviti'!S161</f>
        <v>1.9556615235810324</v>
      </c>
      <c r="T161" s="6">
        <f>(Residenti!T161+Fluttuanti!T161/365+Fluttuanti!AS161/365)*'%serviti'!T161</f>
        <v>1.9444912868330506</v>
      </c>
      <c r="U161" s="6">
        <f>(Residenti!U161+Fluttuanti!U161/365+Fluttuanti!AT161/365)*'%serviti'!U161</f>
        <v>1.9100559991431705</v>
      </c>
      <c r="V161" s="6">
        <f>(Residenti!V161+Fluttuanti!V161/365+Fluttuanti!AU161/365)*'%serviti'!V161</f>
        <v>1.8988941096919147</v>
      </c>
      <c r="W161" s="6">
        <f>(Residenti!W161+Fluttuanti!W161/365+Fluttuanti!AV161/365)*'%serviti'!W161</f>
        <v>1.8828348888421993</v>
      </c>
      <c r="X161" s="6">
        <f>(Residenti!X161+Fluttuanti!X161/365+Fluttuanti!AW161/365)*'%serviti'!X161</f>
        <v>1.8791935116386875</v>
      </c>
      <c r="Y161" s="6">
        <f>(Residenti!Y161+Fluttuanti!Y161/365+Fluttuanti!AX161/365)*'%serviti'!Y161</f>
        <v>1.8437720816740197</v>
      </c>
      <c r="Z161" s="8">
        <f>(Residenti!Z161+Fluttuanti!Z161/365+Fluttuanti!AY161/365)*'%serviti'!Z161</f>
        <v>1.8193303401428007</v>
      </c>
      <c r="AA161" s="8">
        <f>(Residenti!AA161+Fluttuanti!AA161/365+Fluttuanti!AZ161/365)*'%serviti'!AA161</f>
        <v>1.7948885986115821</v>
      </c>
      <c r="AB161" s="8">
        <f>(Residenti!AB161+Fluttuanti!AB161/365+Fluttuanti!BA161/365)*'%serviti'!AB161</f>
        <v>1.7779950589928251</v>
      </c>
      <c r="AC161" s="8">
        <f>(Residenti!AC161+Fluttuanti!AC161/365+Fluttuanti!BB161/365)*'%serviti'!AC161</f>
        <v>1.7530139911814053</v>
      </c>
    </row>
    <row r="162" spans="1:29" x14ac:dyDescent="0.2">
      <c r="A162" s="2" t="s">
        <v>156</v>
      </c>
      <c r="B162" s="2" t="str">
        <f t="shared" si="6"/>
        <v>36</v>
      </c>
      <c r="C162" s="2">
        <v>36015</v>
      </c>
      <c r="D162" s="2" t="s">
        <v>167</v>
      </c>
      <c r="E162" s="6">
        <f>(Residenti!E162+Fluttuanti!E162/365+Fluttuanti!AD162/365)*'%serviti'!E162</f>
        <v>29.23760505492849</v>
      </c>
      <c r="F162" s="6">
        <f>(Residenti!F162+Fluttuanti!F162/365+Fluttuanti!AE162/365)*'%serviti'!F162</f>
        <v>29.771181719128855</v>
      </c>
      <c r="G162" s="6">
        <f>(Residenti!G162+Fluttuanti!G162/365+Fluttuanti!AF162/365)*'%serviti'!G162</f>
        <v>30.188994895892183</v>
      </c>
      <c r="H162" s="6">
        <f>(Residenti!H162+Fluttuanti!H162/365+Fluttuanti!AG162/365)*'%serviti'!H162</f>
        <v>30.338641012599236</v>
      </c>
      <c r="I162" s="6">
        <f>(Residenti!I162+Fluttuanti!I162/365+Fluttuanti!AH162/365)*'%serviti'!I162</f>
        <v>30.610141004000891</v>
      </c>
      <c r="J162" s="6">
        <f>(Residenti!J162+Fluttuanti!J162/365+Fluttuanti!AI162/365)*'%serviti'!J162</f>
        <v>30.859769630293979</v>
      </c>
      <c r="K162" s="6">
        <f>(Residenti!K162+Fluttuanti!K162/365+Fluttuanti!AJ162/365)*'%serviti'!K162</f>
        <v>31.363943122221645</v>
      </c>
      <c r="L162" s="6">
        <f>(Residenti!L162+Fluttuanti!L162/365+Fluttuanti!AK162/365)*'%serviti'!L162</f>
        <v>31.820399449754831</v>
      </c>
      <c r="M162" s="6">
        <f>(Residenti!M162+Fluttuanti!M162/365+Fluttuanti!AL162/365)*'%serviti'!M162</f>
        <v>32.451193705723199</v>
      </c>
      <c r="N162" s="6">
        <f>(Residenti!N162+Fluttuanti!N162/365+Fluttuanti!AM162/365)*'%serviti'!N162</f>
        <v>33.092187779358312</v>
      </c>
      <c r="O162" s="6">
        <f>(Residenti!O162+Fluttuanti!O162/365+Fluttuanti!AN162/365)*'%serviti'!O162</f>
        <v>33.446085765383593</v>
      </c>
      <c r="P162" s="6">
        <f>(Residenti!P162+Fluttuanti!P162/365+Fluttuanti!AO162/365)*'%serviti'!P162</f>
        <v>33.847384278511925</v>
      </c>
      <c r="Q162" s="6">
        <f>(Residenti!Q162+Fluttuanti!Q162/365+Fluttuanti!AP162/365)*'%serviti'!Q162</f>
        <v>34.18637745895208</v>
      </c>
      <c r="R162" s="6">
        <f>(Residenti!R162+Fluttuanti!R162/365+Fluttuanti!AQ162/365)*'%serviti'!R162</f>
        <v>34.582902774323266</v>
      </c>
      <c r="S162" s="6">
        <f>(Residenti!S162+Fluttuanti!S162/365+Fluttuanti!AR162/365)*'%serviti'!S162</f>
        <v>34.395179340135982</v>
      </c>
      <c r="T162" s="6">
        <f>(Residenti!T162+Fluttuanti!T162/365+Fluttuanti!AS162/365)*'%serviti'!T162</f>
        <v>34.489164980438701</v>
      </c>
      <c r="U162" s="6">
        <f>(Residenti!U162+Fluttuanti!U162/365+Fluttuanti!AT162/365)*'%serviti'!U162</f>
        <v>34.496961123370689</v>
      </c>
      <c r="V162" s="6">
        <f>(Residenti!V162+Fluttuanti!V162/365+Fluttuanti!AU162/365)*'%serviti'!V162</f>
        <v>34.612754265264975</v>
      </c>
      <c r="W162" s="6">
        <f>(Residenti!W162+Fluttuanti!W162/365+Fluttuanti!AV162/365)*'%serviti'!W162</f>
        <v>34.706955871399821</v>
      </c>
      <c r="X162" s="6">
        <f>(Residenti!X162+Fluttuanti!X162/365+Fluttuanti!AW162/365)*'%serviti'!X162</f>
        <v>34.915493423723611</v>
      </c>
      <c r="Y162" s="6">
        <f>(Residenti!Y162+Fluttuanti!Y162/365+Fluttuanti!AX162/365)*'%serviti'!Y162</f>
        <v>34.908678921567088</v>
      </c>
      <c r="Z162" s="8">
        <f>(Residenti!Z162+Fluttuanti!Z162/365+Fluttuanti!AY162/365)*'%serviti'!Z162</f>
        <v>35.383220890676228</v>
      </c>
      <c r="AA162" s="8">
        <f>(Residenti!AA162+Fluttuanti!AA162/365+Fluttuanti!AZ162/365)*'%serviti'!AA162</f>
        <v>35.857762859785389</v>
      </c>
      <c r="AB162" s="8">
        <f>(Residenti!AB162+Fluttuanti!AB162/365+Fluttuanti!BA162/365)*'%serviti'!AB162</f>
        <v>36.432520516219924</v>
      </c>
      <c r="AC162" s="8">
        <f>(Residenti!AC162+Fluttuanti!AC162/365+Fluttuanti!BB162/365)*'%serviti'!AC162</f>
        <v>36.907331065647121</v>
      </c>
    </row>
    <row r="163" spans="1:29" x14ac:dyDescent="0.2">
      <c r="A163" s="2" t="s">
        <v>156</v>
      </c>
      <c r="B163" s="2" t="str">
        <f t="shared" si="6"/>
        <v>36</v>
      </c>
      <c r="C163" s="2">
        <v>36016</v>
      </c>
      <c r="D163" s="2" t="s">
        <v>168</v>
      </c>
      <c r="E163" s="6">
        <f>(Residenti!E163+Fluttuanti!E163/365+Fluttuanti!AD163/365)*'%serviti'!E163</f>
        <v>2.0259117562319005</v>
      </c>
      <c r="F163" s="6">
        <f>(Residenti!F163+Fluttuanti!F163/365+Fluttuanti!AE163/365)*'%serviti'!F163</f>
        <v>2.0065546359748025</v>
      </c>
      <c r="G163" s="6">
        <f>(Residenti!G163+Fluttuanti!G163/365+Fluttuanti!AF163/365)*'%serviti'!G163</f>
        <v>1.9954933743296719</v>
      </c>
      <c r="H163" s="6">
        <f>(Residenti!H163+Fluttuanti!H163/365+Fluttuanti!AG163/365)*'%serviti'!H163</f>
        <v>1.9991185697175826</v>
      </c>
      <c r="I163" s="6">
        <f>(Residenti!I163+Fluttuanti!I163/365+Fluttuanti!AH163/365)*'%serviti'!I163</f>
        <v>2.0212196225644301</v>
      </c>
      <c r="J163" s="6">
        <f>(Residenti!J163+Fluttuanti!J163/365+Fluttuanti!AI163/365)*'%serviti'!J163</f>
        <v>2.0308258544673095</v>
      </c>
      <c r="K163" s="6">
        <f>(Residenti!K163+Fluttuanti!K163/365+Fluttuanti!AJ163/365)*'%serviti'!K163</f>
        <v>2.0218777559332568</v>
      </c>
      <c r="L163" s="6">
        <f>(Residenti!L163+Fluttuanti!L163/365+Fluttuanti!AK163/365)*'%serviti'!L163</f>
        <v>2.0372017016685025</v>
      </c>
      <c r="M163" s="6">
        <f>(Residenti!M163+Fluttuanti!M163/365+Fluttuanti!AL163/365)*'%serviti'!M163</f>
        <v>2.056940236974611</v>
      </c>
      <c r="N163" s="6">
        <f>(Residenti!N163+Fluttuanti!N163/365+Fluttuanti!AM163/365)*'%serviti'!N163</f>
        <v>2.0648656871466544</v>
      </c>
      <c r="O163" s="6">
        <f>(Residenti!O163+Fluttuanti!O163/365+Fluttuanti!AN163/365)*'%serviti'!O163</f>
        <v>2.080727023639545</v>
      </c>
      <c r="P163" s="6">
        <f>(Residenti!P163+Fluttuanti!P163/365+Fluttuanti!AO163/365)*'%serviti'!P163</f>
        <v>2.0886205288735935</v>
      </c>
      <c r="Q163" s="6">
        <f>(Residenti!Q163+Fluttuanti!Q163/365+Fluttuanti!AP163/365)*'%serviti'!Q163</f>
        <v>2.0522290170442776</v>
      </c>
      <c r="R163" s="6">
        <f>(Residenti!R163+Fluttuanti!R163/365+Fluttuanti!AQ163/365)*'%serviti'!R163</f>
        <v>2.0186839732951634</v>
      </c>
      <c r="S163" s="6">
        <f>(Residenti!S163+Fluttuanti!S163/365+Fluttuanti!AR163/365)*'%serviti'!S163</f>
        <v>2.0207253976262334</v>
      </c>
      <c r="T163" s="6">
        <f>(Residenti!T163+Fluttuanti!T163/365+Fluttuanti!AS163/365)*'%serviti'!T163</f>
        <v>2.007948290037501</v>
      </c>
      <c r="U163" s="6">
        <f>(Residenti!U163+Fluttuanti!U163/365+Fluttuanti!AT163/365)*'%serviti'!U163</f>
        <v>2.0170047190221077</v>
      </c>
      <c r="V163" s="6">
        <f>(Residenti!V163+Fluttuanti!V163/365+Fluttuanti!AU163/365)*'%serviti'!V163</f>
        <v>2.0184422045826591</v>
      </c>
      <c r="W163" s="6">
        <f>(Residenti!W163+Fluttuanti!W163/365+Fluttuanti!AV163/365)*'%serviti'!W163</f>
        <v>1.9918881319157975</v>
      </c>
      <c r="X163" s="6">
        <f>(Residenti!X163+Fluttuanti!X163/365+Fluttuanti!AW163/365)*'%serviti'!X163</f>
        <v>2.0056403366379687</v>
      </c>
      <c r="Y163" s="6">
        <f>(Residenti!Y163+Fluttuanti!Y163/365+Fluttuanti!AX163/365)*'%serviti'!Y163</f>
        <v>1.9926351017434736</v>
      </c>
      <c r="Z163" s="8">
        <f>(Residenti!Z163+Fluttuanti!Z163/365+Fluttuanti!AY163/365)*'%serviti'!Z163</f>
        <v>1.9473317620904078</v>
      </c>
      <c r="AA163" s="8">
        <f>(Residenti!AA163+Fluttuanti!AA163/365+Fluttuanti!AZ163/365)*'%serviti'!AA163</f>
        <v>1.9436504310133342</v>
      </c>
      <c r="AB163" s="8">
        <f>(Residenti!AB163+Fluttuanti!AB163/365+Fluttuanti!BA163/365)*'%serviti'!AB163</f>
        <v>1.949754740176119</v>
      </c>
      <c r="AC163" s="8">
        <f>(Residenti!AC163+Fluttuanti!AC163/365+Fluttuanti!BB163/365)*'%serviti'!AC163</f>
        <v>1.9389019426709682</v>
      </c>
    </row>
    <row r="164" spans="1:29" x14ac:dyDescent="0.2">
      <c r="A164" s="2" t="s">
        <v>156</v>
      </c>
      <c r="B164" s="2" t="str">
        <f t="shared" si="6"/>
        <v>36</v>
      </c>
      <c r="C164" s="2">
        <v>36017</v>
      </c>
      <c r="D164" s="2" t="s">
        <v>169</v>
      </c>
      <c r="E164" s="6">
        <f>(Residenti!E164+Fluttuanti!E164/365+Fluttuanti!AD164/365)*'%serviti'!E164</f>
        <v>3.5568033094656242</v>
      </c>
      <c r="F164" s="6">
        <f>(Residenti!F164+Fluttuanti!F164/365+Fluttuanti!AE164/365)*'%serviti'!F164</f>
        <v>3.6450156355306902</v>
      </c>
      <c r="G164" s="6">
        <f>(Residenti!G164+Fluttuanti!G164/365+Fluttuanti!AF164/365)*'%serviti'!G164</f>
        <v>3.722453233582387</v>
      </c>
      <c r="H164" s="6">
        <f>(Residenti!H164+Fluttuanti!H164/365+Fluttuanti!AG164/365)*'%serviti'!H164</f>
        <v>3.9034288569900824</v>
      </c>
      <c r="I164" s="6">
        <f>(Residenti!I164+Fluttuanti!I164/365+Fluttuanti!AH164/365)*'%serviti'!I164</f>
        <v>4.004902827985771</v>
      </c>
      <c r="J164" s="6">
        <f>(Residenti!J164+Fluttuanti!J164/365+Fluttuanti!AI164/365)*'%serviti'!J164</f>
        <v>4.0371229637885735</v>
      </c>
      <c r="K164" s="6">
        <f>(Residenti!K164+Fluttuanti!K164/365+Fluttuanti!AJ164/365)*'%serviti'!K164</f>
        <v>4.0553892495994743</v>
      </c>
      <c r="L164" s="6">
        <f>(Residenti!L164+Fluttuanti!L164/365+Fluttuanti!AK164/365)*'%serviti'!L164</f>
        <v>4.1220874086170802</v>
      </c>
      <c r="M164" s="6">
        <f>(Residenti!M164+Fluttuanti!M164/365+Fluttuanti!AL164/365)*'%serviti'!M164</f>
        <v>4.1427211544453098</v>
      </c>
      <c r="N164" s="6">
        <f>(Residenti!N164+Fluttuanti!N164/365+Fluttuanti!AM164/365)*'%serviti'!N164</f>
        <v>4.1497625146368291</v>
      </c>
      <c r="O164" s="6">
        <f>(Residenti!O164+Fluttuanti!O164/365+Fluttuanti!AN164/365)*'%serviti'!O164</f>
        <v>4.1590897392598185</v>
      </c>
      <c r="P164" s="6">
        <f>(Residenti!P164+Fluttuanti!P164/365+Fluttuanti!AO164/365)*'%serviti'!P164</f>
        <v>4.1388934216826341</v>
      </c>
      <c r="Q164" s="6">
        <f>(Residenti!Q164+Fluttuanti!Q164/365+Fluttuanti!AP164/365)*'%serviti'!Q164</f>
        <v>4.0639592294476055</v>
      </c>
      <c r="R164" s="6">
        <f>(Residenti!R164+Fluttuanti!R164/365+Fluttuanti!AQ164/365)*'%serviti'!R164</f>
        <v>4.0203816336974381</v>
      </c>
      <c r="S164" s="6">
        <f>(Residenti!S164+Fluttuanti!S164/365+Fluttuanti!AR164/365)*'%serviti'!S164</f>
        <v>4.0316780817957776</v>
      </c>
      <c r="T164" s="6">
        <f>(Residenti!T164+Fluttuanti!T164/365+Fluttuanti!AS164/365)*'%serviti'!T164</f>
        <v>4.0243565507312296</v>
      </c>
      <c r="U164" s="6">
        <f>(Residenti!U164+Fluttuanti!U164/365+Fluttuanti!AT164/365)*'%serviti'!U164</f>
        <v>3.9760808347885517</v>
      </c>
      <c r="V164" s="6">
        <f>(Residenti!V164+Fluttuanti!V164/365+Fluttuanti!AU164/365)*'%serviti'!V164</f>
        <v>3.9436079252170591</v>
      </c>
      <c r="W164" s="6">
        <f>(Residenti!W164+Fluttuanti!W164/365+Fluttuanti!AV164/365)*'%serviti'!W164</f>
        <v>3.9666184727990421</v>
      </c>
      <c r="X164" s="6">
        <f>(Residenti!X164+Fluttuanti!X164/365+Fluttuanti!AW164/365)*'%serviti'!X164</f>
        <v>3.9600577095693192</v>
      </c>
      <c r="Y164" s="6">
        <f>(Residenti!Y164+Fluttuanti!Y164/365+Fluttuanti!AX164/365)*'%serviti'!Y164</f>
        <v>3.9951792906523709</v>
      </c>
      <c r="Z164" s="8">
        <f>(Residenti!Z164+Fluttuanti!Z164/365+Fluttuanti!AY164/365)*'%serviti'!Z164</f>
        <v>3.9451645680290426</v>
      </c>
      <c r="AA164" s="8">
        <f>(Residenti!AA164+Fluttuanti!AA164/365+Fluttuanti!AZ164/365)*'%serviti'!AA164</f>
        <v>3.8951498454057147</v>
      </c>
      <c r="AB164" s="8">
        <f>(Residenti!AB164+Fluttuanti!AB164/365+Fluttuanti!BA164/365)*'%serviti'!AB164</f>
        <v>3.8064188342872831</v>
      </c>
      <c r="AC164" s="8">
        <f>(Residenti!AC164+Fluttuanti!AC164/365+Fluttuanti!BB164/365)*'%serviti'!AC164</f>
        <v>3.7568084859461606</v>
      </c>
    </row>
    <row r="165" spans="1:29" x14ac:dyDescent="0.2">
      <c r="A165" s="2" t="s">
        <v>156</v>
      </c>
      <c r="B165" s="2" t="str">
        <f t="shared" si="6"/>
        <v>36</v>
      </c>
      <c r="C165" s="2">
        <v>36018</v>
      </c>
      <c r="D165" s="2" t="s">
        <v>170</v>
      </c>
      <c r="E165" s="6">
        <f>(Residenti!E165+Fluttuanti!E165/365+Fluttuanti!AD165/365)*'%serviti'!E165</f>
        <v>2.7400488345672915</v>
      </c>
      <c r="F165" s="6">
        <f>(Residenti!F165+Fluttuanti!F165/365+Fluttuanti!AE165/365)*'%serviti'!F165</f>
        <v>2.7647280242602097</v>
      </c>
      <c r="G165" s="6">
        <f>(Residenti!G165+Fluttuanti!G165/365+Fluttuanti!AF165/365)*'%serviti'!G165</f>
        <v>2.7773145308489715</v>
      </c>
      <c r="H165" s="6">
        <f>(Residenti!H165+Fluttuanti!H165/365+Fluttuanti!AG165/365)*'%serviti'!H165</f>
        <v>2.8096418566590935</v>
      </c>
      <c r="I165" s="6">
        <f>(Residenti!I165+Fluttuanti!I165/365+Fluttuanti!AH165/365)*'%serviti'!I165</f>
        <v>2.7881855277465424</v>
      </c>
      <c r="J165" s="6">
        <f>(Residenti!J165+Fluttuanti!J165/365+Fluttuanti!AI165/365)*'%serviti'!J165</f>
        <v>2.7949984140440156</v>
      </c>
      <c r="K165" s="6">
        <f>(Residenti!K165+Fluttuanti!K165/365+Fluttuanti!AJ165/365)*'%serviti'!K165</f>
        <v>2.8143341596156626</v>
      </c>
      <c r="L165" s="6">
        <f>(Residenti!L165+Fluttuanti!L165/365+Fluttuanti!AK165/365)*'%serviti'!L165</f>
        <v>2.8205235486117433</v>
      </c>
      <c r="M165" s="6">
        <f>(Residenti!M165+Fluttuanti!M165/365+Fluttuanti!AL165/365)*'%serviti'!M165</f>
        <v>2.8028121977251179</v>
      </c>
      <c r="N165" s="6">
        <f>(Residenti!N165+Fluttuanti!N165/365+Fluttuanti!AM165/365)*'%serviti'!N165</f>
        <v>2.8135053392144367</v>
      </c>
      <c r="O165" s="6">
        <f>(Residenti!O165+Fluttuanti!O165/365+Fluttuanti!AN165/365)*'%serviti'!O165</f>
        <v>2.8214091569624928</v>
      </c>
      <c r="P165" s="6">
        <f>(Residenti!P165+Fluttuanti!P165/365+Fluttuanti!AO165/365)*'%serviti'!P165</f>
        <v>2.8040516317661068</v>
      </c>
      <c r="Q165" s="6">
        <f>(Residenti!Q165+Fluttuanti!Q165/365+Fluttuanti!AP165/365)*'%serviti'!Q165</f>
        <v>2.783539084964473</v>
      </c>
      <c r="R165" s="6">
        <f>(Residenti!R165+Fluttuanti!R165/365+Fluttuanti!AQ165/365)*'%serviti'!R165</f>
        <v>2.7593274042410667</v>
      </c>
      <c r="S165" s="6">
        <f>(Residenti!S165+Fluttuanti!S165/365+Fluttuanti!AR165/365)*'%serviti'!S165</f>
        <v>2.7356085895958921</v>
      </c>
      <c r="T165" s="6">
        <f>(Residenti!T165+Fluttuanti!T165/365+Fluttuanti!AS165/365)*'%serviti'!T165</f>
        <v>2.7294346410289396</v>
      </c>
      <c r="U165" s="6">
        <f>(Residenti!U165+Fluttuanti!U165/365+Fluttuanti!AT165/365)*'%serviti'!U165</f>
        <v>2.6883772078552828</v>
      </c>
      <c r="V165" s="6">
        <f>(Residenti!V165+Fluttuanti!V165/365+Fluttuanti!AU165/365)*'%serviti'!V165</f>
        <v>2.692364842628753</v>
      </c>
      <c r="W165" s="6">
        <f>(Residenti!W165+Fluttuanti!W165/365+Fluttuanti!AV165/365)*'%serviti'!W165</f>
        <v>2.7013336207071368</v>
      </c>
      <c r="X165" s="6">
        <f>(Residenti!X165+Fluttuanti!X165/365+Fluttuanti!AW165/365)*'%serviti'!X165</f>
        <v>2.691068857158935</v>
      </c>
      <c r="Y165" s="6">
        <f>(Residenti!Y165+Fluttuanti!Y165/365+Fluttuanti!AX165/365)*'%serviti'!Y165</f>
        <v>2.6901909758852871</v>
      </c>
      <c r="Z165" s="8">
        <f>(Residenti!Z165+Fluttuanti!Z165/365+Fluttuanti!AY165/365)*'%serviti'!Z165</f>
        <v>2.6147949768781751</v>
      </c>
      <c r="AA165" s="8">
        <f>(Residenti!AA165+Fluttuanti!AA165/365+Fluttuanti!AZ165/365)*'%serviti'!AA165</f>
        <v>2.5847540553140131</v>
      </c>
      <c r="AB165" s="8">
        <f>(Residenti!AB165+Fluttuanti!AB165/365+Fluttuanti!BA165/365)*'%serviti'!AB165</f>
        <v>2.5354565693680735</v>
      </c>
      <c r="AC165" s="8">
        <f>(Residenti!AC165+Fluttuanti!AC165/365+Fluttuanti!BB165/365)*'%serviti'!AC165</f>
        <v>2.4968403768118455</v>
      </c>
    </row>
    <row r="166" spans="1:29" x14ac:dyDescent="0.2">
      <c r="A166" s="2" t="s">
        <v>156</v>
      </c>
      <c r="B166" s="2" t="str">
        <f t="shared" si="6"/>
        <v>36</v>
      </c>
      <c r="C166" s="2">
        <v>36019</v>
      </c>
      <c r="D166" s="2" t="s">
        <v>171</v>
      </c>
      <c r="E166" s="6">
        <f>(Residenti!E166+Fluttuanti!E166/365+Fluttuanti!AD166/365)*'%serviti'!E166</f>
        <v>15.550465006234498</v>
      </c>
      <c r="F166" s="6">
        <f>(Residenti!F166+Fluttuanti!F166/365+Fluttuanti!AE166/365)*'%serviti'!F166</f>
        <v>15.738351746722337</v>
      </c>
      <c r="G166" s="6">
        <f>(Residenti!G166+Fluttuanti!G166/365+Fluttuanti!AF166/365)*'%serviti'!G166</f>
        <v>15.806094632631948</v>
      </c>
      <c r="H166" s="6">
        <f>(Residenti!H166+Fluttuanti!H166/365+Fluttuanti!AG166/365)*'%serviti'!H166</f>
        <v>15.86105891848206</v>
      </c>
      <c r="I166" s="6">
        <f>(Residenti!I166+Fluttuanti!I166/365+Fluttuanti!AH166/365)*'%serviti'!I166</f>
        <v>16.042139245460412</v>
      </c>
      <c r="J166" s="6">
        <f>(Residenti!J166+Fluttuanti!J166/365+Fluttuanti!AI166/365)*'%serviti'!J166</f>
        <v>16.153050184542295</v>
      </c>
      <c r="K166" s="6">
        <f>(Residenti!K166+Fluttuanti!K166/365+Fluttuanti!AJ166/365)*'%serviti'!K166</f>
        <v>16.325092620374331</v>
      </c>
      <c r="L166" s="6">
        <f>(Residenti!L166+Fluttuanti!L166/365+Fluttuanti!AK166/365)*'%serviti'!L166</f>
        <v>16.45383833716506</v>
      </c>
      <c r="M166" s="6">
        <f>(Residenti!M166+Fluttuanti!M166/365+Fluttuanti!AL166/365)*'%serviti'!M166</f>
        <v>16.600820052844899</v>
      </c>
      <c r="N166" s="6">
        <f>(Residenti!N166+Fluttuanti!N166/365+Fluttuanti!AM166/365)*'%serviti'!N166</f>
        <v>16.76108726314142</v>
      </c>
      <c r="O166" s="6">
        <f>(Residenti!O166+Fluttuanti!O166/365+Fluttuanti!AN166/365)*'%serviti'!O166</f>
        <v>16.841795853621363</v>
      </c>
      <c r="P166" s="6">
        <f>(Residenti!P166+Fluttuanti!P166/365+Fluttuanti!AO166/365)*'%serviti'!P166</f>
        <v>16.954616989362908</v>
      </c>
      <c r="Q166" s="6">
        <f>(Residenti!Q166+Fluttuanti!Q166/365+Fluttuanti!AP166/365)*'%serviti'!Q166</f>
        <v>17.055333475379783</v>
      </c>
      <c r="R166" s="6">
        <f>(Residenti!R166+Fluttuanti!R166/365+Fluttuanti!AQ166/365)*'%serviti'!R166</f>
        <v>17.10978582956664</v>
      </c>
      <c r="S166" s="6">
        <f>(Residenti!S166+Fluttuanti!S166/365+Fluttuanti!AR166/365)*'%serviti'!S166</f>
        <v>17.242001298957142</v>
      </c>
      <c r="T166" s="6">
        <f>(Residenti!T166+Fluttuanti!T166/365+Fluttuanti!AS166/365)*'%serviti'!T166</f>
        <v>17.3348430391306</v>
      </c>
      <c r="U166" s="6">
        <f>(Residenti!U166+Fluttuanti!U166/365+Fluttuanti!AT166/365)*'%serviti'!U166</f>
        <v>17.451678482649545</v>
      </c>
      <c r="V166" s="6">
        <f>(Residenti!V166+Fluttuanti!V166/365+Fluttuanti!AU166/365)*'%serviti'!V166</f>
        <v>17.665071447940328</v>
      </c>
      <c r="W166" s="6">
        <f>(Residenti!W166+Fluttuanti!W166/365+Fluttuanti!AV166/365)*'%serviti'!W166</f>
        <v>17.786111443571023</v>
      </c>
      <c r="X166" s="6">
        <f>(Residenti!X166+Fluttuanti!X166/365+Fluttuanti!AW166/365)*'%serviti'!X166</f>
        <v>17.634140473204656</v>
      </c>
      <c r="Y166" s="6">
        <f>(Residenti!Y166+Fluttuanti!Y166/365+Fluttuanti!AX166/365)*'%serviti'!Y166</f>
        <v>17.870138775519496</v>
      </c>
      <c r="Z166" s="8">
        <f>(Residenti!Z166+Fluttuanti!Z166/365+Fluttuanti!AY166/365)*'%serviti'!Z166</f>
        <v>18.435996530475848</v>
      </c>
      <c r="AA166" s="8">
        <f>(Residenti!AA166+Fluttuanti!AA166/365+Fluttuanti!AZ166/365)*'%serviti'!AA166</f>
        <v>19.001854285432202</v>
      </c>
      <c r="AB166" s="8">
        <f>(Residenti!AB166+Fluttuanti!AB166/365+Fluttuanti!BA166/365)*'%serviti'!AB166</f>
        <v>19.693140428382705</v>
      </c>
      <c r="AC166" s="8">
        <f>(Residenti!AC166+Fluttuanti!AC166/365+Fluttuanti!BB166/365)*'%serviti'!AC166</f>
        <v>20.259807314948173</v>
      </c>
    </row>
    <row r="167" spans="1:29" x14ac:dyDescent="0.2">
      <c r="A167" s="2" t="s">
        <v>156</v>
      </c>
      <c r="B167" s="2" t="str">
        <f t="shared" si="6"/>
        <v>36</v>
      </c>
      <c r="C167" s="2">
        <v>36020</v>
      </c>
      <c r="D167" s="2" t="s">
        <v>172</v>
      </c>
      <c r="E167" s="6">
        <f>(Residenti!E167+Fluttuanti!E167/365+Fluttuanti!AD167/365)*'%serviti'!E167</f>
        <v>3.5259667239811385</v>
      </c>
      <c r="F167" s="6">
        <f>(Residenti!F167+Fluttuanti!F167/365+Fluttuanti!AE167/365)*'%serviti'!F167</f>
        <v>3.5865154200061657</v>
      </c>
      <c r="G167" s="6">
        <f>(Residenti!G167+Fluttuanti!G167/365+Fluttuanti!AF167/365)*'%serviti'!G167</f>
        <v>3.6334461859784848</v>
      </c>
      <c r="H167" s="6">
        <f>(Residenti!H167+Fluttuanti!H167/365+Fluttuanti!AG167/365)*'%serviti'!H167</f>
        <v>3.6531230236891217</v>
      </c>
      <c r="I167" s="6">
        <f>(Residenti!I167+Fluttuanti!I167/365+Fluttuanti!AH167/365)*'%serviti'!I167</f>
        <v>3.7510890300146538</v>
      </c>
      <c r="J167" s="6">
        <f>(Residenti!J167+Fluttuanti!J167/365+Fluttuanti!AI167/365)*'%serviti'!J167</f>
        <v>3.8275694078454983</v>
      </c>
      <c r="K167" s="6">
        <f>(Residenti!K167+Fluttuanti!K167/365+Fluttuanti!AJ167/365)*'%serviti'!K167</f>
        <v>3.9195887150608915</v>
      </c>
      <c r="L167" s="6">
        <f>(Residenti!L167+Fluttuanti!L167/365+Fluttuanti!AK167/365)*'%serviti'!L167</f>
        <v>4.0657255091660227</v>
      </c>
      <c r="M167" s="6">
        <f>(Residenti!M167+Fluttuanti!M167/365+Fluttuanti!AL167/365)*'%serviti'!M167</f>
        <v>4.3226161278579518</v>
      </c>
      <c r="N167" s="6">
        <f>(Residenti!N167+Fluttuanti!N167/365+Fluttuanti!AM167/365)*'%serviti'!N167</f>
        <v>4.379342504973641</v>
      </c>
      <c r="O167" s="6">
        <f>(Residenti!O167+Fluttuanti!O167/365+Fluttuanti!AN167/365)*'%serviti'!O167</f>
        <v>4.5507858420400282</v>
      </c>
      <c r="P167" s="6">
        <f>(Residenti!P167+Fluttuanti!P167/365+Fluttuanti!AO167/365)*'%serviti'!P167</f>
        <v>4.6801525042614402</v>
      </c>
      <c r="Q167" s="6">
        <f>(Residenti!Q167+Fluttuanti!Q167/365+Fluttuanti!AP167/365)*'%serviti'!Q167</f>
        <v>4.8370329389642919</v>
      </c>
      <c r="R167" s="6">
        <f>(Residenti!R167+Fluttuanti!R167/365+Fluttuanti!AQ167/365)*'%serviti'!R167</f>
        <v>4.9022932031711672</v>
      </c>
      <c r="S167" s="6">
        <f>(Residenti!S167+Fluttuanti!S167/365+Fluttuanti!AR167/365)*'%serviti'!S167</f>
        <v>4.8783752174659849</v>
      </c>
      <c r="T167" s="6">
        <f>(Residenti!T167+Fluttuanti!T167/365+Fluttuanti!AS167/365)*'%serviti'!T167</f>
        <v>4.9839910052809797</v>
      </c>
      <c r="U167" s="6">
        <f>(Residenti!U167+Fluttuanti!U167/365+Fluttuanti!AT167/365)*'%serviti'!U167</f>
        <v>5.0435727007273483</v>
      </c>
      <c r="V167" s="6">
        <f>(Residenti!V167+Fluttuanti!V167/365+Fluttuanti!AU167/365)*'%serviti'!V167</f>
        <v>5.0884959537667731</v>
      </c>
      <c r="W167" s="6">
        <f>(Residenti!W167+Fluttuanti!W167/365+Fluttuanti!AV167/365)*'%serviti'!W167</f>
        <v>5.1553603572193731</v>
      </c>
      <c r="X167" s="6">
        <f>(Residenti!X167+Fluttuanti!X167/365+Fluttuanti!AW167/365)*'%serviti'!X167</f>
        <v>5.2527065799826618</v>
      </c>
      <c r="Y167" s="6">
        <f>(Residenti!Y167+Fluttuanti!Y167/365+Fluttuanti!AX167/365)*'%serviti'!Y167</f>
        <v>5.2708827324958492</v>
      </c>
      <c r="Z167" s="8">
        <f>(Residenti!Z167+Fluttuanti!Z167/365+Fluttuanti!AY167/365)*'%serviti'!Z167</f>
        <v>5.5898258774271143</v>
      </c>
      <c r="AA167" s="8">
        <f>(Residenti!AA167+Fluttuanti!AA167/365+Fluttuanti!AZ167/365)*'%serviti'!AA167</f>
        <v>5.9254840883740503</v>
      </c>
      <c r="AB167" s="8">
        <f>(Residenti!AB167+Fluttuanti!AB167/365+Fluttuanti!BA167/365)*'%serviti'!AB167</f>
        <v>6.3038395394726594</v>
      </c>
      <c r="AC167" s="8">
        <f>(Residenti!AC167+Fluttuanti!AC167/365+Fluttuanti!BB167/365)*'%serviti'!AC167</f>
        <v>6.6389554378684217</v>
      </c>
    </row>
    <row r="168" spans="1:29" x14ac:dyDescent="0.2">
      <c r="A168" s="2" t="s">
        <v>150</v>
      </c>
      <c r="B168" s="2" t="str">
        <f t="shared" si="6"/>
        <v>36</v>
      </c>
      <c r="C168" s="2">
        <v>36021</v>
      </c>
      <c r="D168" s="2" t="s">
        <v>173</v>
      </c>
      <c r="E168" s="6">
        <f>(Residenti!E168+Fluttuanti!E168/365+Fluttuanti!AD168/365)*'%serviti'!E168</f>
        <v>5.4597434646200824</v>
      </c>
      <c r="F168" s="6">
        <f>(Residenti!F168+Fluttuanti!F168/365+Fluttuanti!AE168/365)*'%serviti'!F168</f>
        <v>5.5237404225323763</v>
      </c>
      <c r="G168" s="6">
        <f>(Residenti!G168+Fluttuanti!G168/365+Fluttuanti!AF168/365)*'%serviti'!G168</f>
        <v>5.5576575746230477</v>
      </c>
      <c r="H168" s="6">
        <f>(Residenti!H168+Fluttuanti!H168/365+Fluttuanti!AG168/365)*'%serviti'!H168</f>
        <v>5.6827701059243392</v>
      </c>
      <c r="I168" s="6">
        <f>(Residenti!I168+Fluttuanti!I168/365+Fluttuanti!AH168/365)*'%serviti'!I168</f>
        <v>5.8253739012724921</v>
      </c>
      <c r="J168" s="6">
        <f>(Residenti!J168+Fluttuanti!J168/365+Fluttuanti!AI168/365)*'%serviti'!J168</f>
        <v>5.9243195635548478</v>
      </c>
      <c r="K168" s="6">
        <f>(Residenti!K168+Fluttuanti!K168/365+Fluttuanti!AJ168/365)*'%serviti'!K168</f>
        <v>5.9867350661404837</v>
      </c>
      <c r="L168" s="6">
        <f>(Residenti!L168+Fluttuanti!L168/365+Fluttuanti!AK168/365)*'%serviti'!L168</f>
        <v>6.0478356658471482</v>
      </c>
      <c r="M168" s="6">
        <f>(Residenti!M168+Fluttuanti!M168/365+Fluttuanti!AL168/365)*'%serviti'!M168</f>
        <v>6.1860079025659029</v>
      </c>
      <c r="N168" s="6">
        <f>(Residenti!N168+Fluttuanti!N168/365+Fluttuanti!AM168/365)*'%serviti'!N168</f>
        <v>6.2788097098497193</v>
      </c>
      <c r="O168" s="6">
        <f>(Residenti!O168+Fluttuanti!O168/365+Fluttuanti!AN168/365)*'%serviti'!O168</f>
        <v>6.3467519436709789</v>
      </c>
      <c r="P168" s="6">
        <f>(Residenti!P168+Fluttuanti!P168/365+Fluttuanti!AO168/365)*'%serviti'!P168</f>
        <v>6.3646570043136927</v>
      </c>
      <c r="Q168" s="6">
        <f>(Residenti!Q168+Fluttuanti!Q168/365+Fluttuanti!AP168/365)*'%serviti'!Q168</f>
        <v>6.393414846252508</v>
      </c>
      <c r="R168" s="6">
        <f>(Residenti!R168+Fluttuanti!R168/365+Fluttuanti!AQ168/365)*'%serviti'!R168</f>
        <v>6.4231707458670524</v>
      </c>
      <c r="S168" s="6">
        <f>(Residenti!S168+Fluttuanti!S168/365+Fluttuanti!AR168/365)*'%serviti'!S168</f>
        <v>6.3411441858001076</v>
      </c>
      <c r="T168" s="6">
        <f>(Residenti!T168+Fluttuanti!T168/365+Fluttuanti!AS168/365)*'%serviti'!T168</f>
        <v>6.3329738937370026</v>
      </c>
      <c r="U168" s="6">
        <f>(Residenti!U168+Fluttuanti!U168/365+Fluttuanti!AT168/365)*'%serviti'!U168</f>
        <v>6.3039455634534871</v>
      </c>
      <c r="V168" s="6">
        <f>(Residenti!V168+Fluttuanti!V168/365+Fluttuanti!AU168/365)*'%serviti'!V168</f>
        <v>6.3088346788622571</v>
      </c>
      <c r="W168" s="6">
        <f>(Residenti!W168+Fluttuanti!W168/365+Fluttuanti!AV168/365)*'%serviti'!W168</f>
        <v>6.2879766406418458</v>
      </c>
      <c r="X168" s="6">
        <f>(Residenti!X168+Fluttuanti!X168/365+Fluttuanti!AW168/365)*'%serviti'!X168</f>
        <v>6.3266848720325308</v>
      </c>
      <c r="Y168" s="6">
        <f>(Residenti!Y168+Fluttuanti!Y168/365+Fluttuanti!AX168/365)*'%serviti'!Y168</f>
        <v>6.27031056404737</v>
      </c>
      <c r="Z168" s="8">
        <f>(Residenti!Z168+Fluttuanti!Z168/365+Fluttuanti!AY168/365)*'%serviti'!Z168</f>
        <v>6.2529762809772107</v>
      </c>
      <c r="AA168" s="8">
        <f>(Residenti!AA168+Fluttuanti!AA168/365+Fluttuanti!AZ168/365)*'%serviti'!AA168</f>
        <v>6.2356419979070505</v>
      </c>
      <c r="AB168" s="8">
        <f>(Residenti!AB168+Fluttuanti!AB168/365+Fluttuanti!BA168/365)*'%serviti'!AB168</f>
        <v>6.2682564842993873</v>
      </c>
      <c r="AC168" s="8">
        <f>(Residenti!AC168+Fluttuanti!AC168/365+Fluttuanti!BB168/365)*'%serviti'!AC168</f>
        <v>6.250772361100239</v>
      </c>
    </row>
    <row r="169" spans="1:29" x14ac:dyDescent="0.2">
      <c r="A169" s="2" t="s">
        <v>150</v>
      </c>
      <c r="B169" s="2" t="str">
        <f t="shared" si="6"/>
        <v>36</v>
      </c>
      <c r="C169" s="2">
        <v>36022</v>
      </c>
      <c r="D169" s="2" t="s">
        <v>174</v>
      </c>
      <c r="E169" s="6">
        <f>(Residenti!E169+Fluttuanti!E169/365+Fluttuanti!AD169/365)*'%serviti'!E169</f>
        <v>21.912193909301784</v>
      </c>
      <c r="F169" s="6">
        <f>(Residenti!F169+Fluttuanti!F169/365+Fluttuanti!AE169/365)*'%serviti'!F169</f>
        <v>22.054209036576236</v>
      </c>
      <c r="G169" s="6">
        <f>(Residenti!G169+Fluttuanti!G169/365+Fluttuanti!AF169/365)*'%serviti'!G169</f>
        <v>22.096426360903788</v>
      </c>
      <c r="H169" s="6">
        <f>(Residenti!H169+Fluttuanti!H169/365+Fluttuanti!AG169/365)*'%serviti'!H169</f>
        <v>22.184222052719388</v>
      </c>
      <c r="I169" s="6">
        <f>(Residenti!I169+Fluttuanti!I169/365+Fluttuanti!AH169/365)*'%serviti'!I169</f>
        <v>22.571481554571722</v>
      </c>
      <c r="J169" s="6">
        <f>(Residenti!J169+Fluttuanti!J169/365+Fluttuanti!AI169/365)*'%serviti'!J169</f>
        <v>22.843679039765565</v>
      </c>
      <c r="K169" s="6">
        <f>(Residenti!K169+Fluttuanti!K169/365+Fluttuanti!AJ169/365)*'%serviti'!K169</f>
        <v>23.037773021174978</v>
      </c>
      <c r="L169" s="6">
        <f>(Residenti!L169+Fluttuanti!L169/365+Fluttuanti!AK169/365)*'%serviti'!L169</f>
        <v>23.288076971561043</v>
      </c>
      <c r="M169" s="6">
        <f>(Residenti!M169+Fluttuanti!M169/365+Fluttuanti!AL169/365)*'%serviti'!M169</f>
        <v>23.58487316695615</v>
      </c>
      <c r="N169" s="6">
        <f>(Residenti!N169+Fluttuanti!N169/365+Fluttuanti!AM169/365)*'%serviti'!N169</f>
        <v>24.179626412491338</v>
      </c>
      <c r="O169" s="6">
        <f>(Residenti!O169+Fluttuanti!O169/365+Fluttuanti!AN169/365)*'%serviti'!O169</f>
        <v>24.342577416990231</v>
      </c>
      <c r="P169" s="6">
        <f>(Residenti!P169+Fluttuanti!P169/365+Fluttuanti!AO169/365)*'%serviti'!P169</f>
        <v>24.628638274170278</v>
      </c>
      <c r="Q169" s="6">
        <f>(Residenti!Q169+Fluttuanti!Q169/365+Fluttuanti!AP169/365)*'%serviti'!Q169</f>
        <v>24.711662170789463</v>
      </c>
      <c r="R169" s="6">
        <f>(Residenti!R169+Fluttuanti!R169/365+Fluttuanti!AQ169/365)*'%serviti'!R169</f>
        <v>24.586238258389368</v>
      </c>
      <c r="S169" s="6">
        <f>(Residenti!S169+Fluttuanti!S169/365+Fluttuanti!AR169/365)*'%serviti'!S169</f>
        <v>24.244387673466868</v>
      </c>
      <c r="T169" s="6">
        <f>(Residenti!T169+Fluttuanti!T169/365+Fluttuanti!AS169/365)*'%serviti'!T169</f>
        <v>24.102008676122622</v>
      </c>
      <c r="U169" s="6">
        <f>(Residenti!U169+Fluttuanti!U169/365+Fluttuanti!AT169/365)*'%serviti'!U169</f>
        <v>23.924905227614751</v>
      </c>
      <c r="V169" s="6">
        <f>(Residenti!V169+Fluttuanti!V169/365+Fluttuanti!AU169/365)*'%serviti'!V169</f>
        <v>23.739704915961561</v>
      </c>
      <c r="W169" s="6">
        <f>(Residenti!W169+Fluttuanti!W169/365+Fluttuanti!AV169/365)*'%serviti'!W169</f>
        <v>23.751959616110842</v>
      </c>
      <c r="X169" s="6">
        <f>(Residenti!X169+Fluttuanti!X169/365+Fluttuanti!AW169/365)*'%serviti'!X169</f>
        <v>24.02343994051181</v>
      </c>
      <c r="Y169" s="6">
        <f>(Residenti!Y169+Fluttuanti!Y169/365+Fluttuanti!AX169/365)*'%serviti'!Y169</f>
        <v>24.223833239889942</v>
      </c>
      <c r="Z169" s="8">
        <f>(Residenti!Z169+Fluttuanti!Z169/365+Fluttuanti!AY169/365)*'%serviti'!Z169</f>
        <v>24.150370771073</v>
      </c>
      <c r="AA169" s="8">
        <f>(Residenti!AA169+Fluttuanti!AA169/365+Fluttuanti!AZ169/365)*'%serviti'!AA169</f>
        <v>24.076908302256069</v>
      </c>
      <c r="AB169" s="8">
        <f>(Residenti!AB169+Fluttuanti!AB169/365+Fluttuanti!BA169/365)*'%serviti'!AB169</f>
        <v>23.781759054933115</v>
      </c>
      <c r="AC169" s="8">
        <f>(Residenti!AC169+Fluttuanti!AC169/365+Fluttuanti!BB169/365)*'%serviti'!AC169</f>
        <v>23.709097831004719</v>
      </c>
    </row>
    <row r="170" spans="1:29" x14ac:dyDescent="0.2">
      <c r="A170" s="2" t="s">
        <v>156</v>
      </c>
      <c r="B170" s="2" t="str">
        <f t="shared" si="6"/>
        <v>36</v>
      </c>
      <c r="C170" s="2">
        <v>36023</v>
      </c>
      <c r="D170" s="2" t="s">
        <v>175</v>
      </c>
      <c r="E170" s="6">
        <f>(Residenti!E170+Fluttuanti!E170/365+Fluttuanti!AD170/365)*'%serviti'!E170</f>
        <v>175.25624385409756</v>
      </c>
      <c r="F170" s="6">
        <f>(Residenti!F170+Fluttuanti!F170/365+Fluttuanti!AE170/365)*'%serviti'!F170</f>
        <v>176.47194856988526</v>
      </c>
      <c r="G170" s="6">
        <f>(Residenti!G170+Fluttuanti!G170/365+Fluttuanti!AF170/365)*'%serviti'!G170</f>
        <v>177.72576385305089</v>
      </c>
      <c r="H170" s="6">
        <f>(Residenti!H170+Fluttuanti!H170/365+Fluttuanti!AG170/365)*'%serviti'!H170</f>
        <v>178.22959603966081</v>
      </c>
      <c r="I170" s="6">
        <f>(Residenti!I170+Fluttuanti!I170/365+Fluttuanti!AH170/365)*'%serviti'!I170</f>
        <v>178.84807356453359</v>
      </c>
      <c r="J170" s="6">
        <f>(Residenti!J170+Fluttuanti!J170/365+Fluttuanti!AI170/365)*'%serviti'!J170</f>
        <v>180.23321523433745</v>
      </c>
      <c r="K170" s="6">
        <f>(Residenti!K170+Fluttuanti!K170/365+Fluttuanti!AJ170/365)*'%serviti'!K170</f>
        <v>180.8034639416158</v>
      </c>
      <c r="L170" s="6">
        <f>(Residenti!L170+Fluttuanti!L170/365+Fluttuanti!AK170/365)*'%serviti'!L170</f>
        <v>180.4737231321372</v>
      </c>
      <c r="M170" s="6">
        <f>(Residenti!M170+Fluttuanti!M170/365+Fluttuanti!AL170/365)*'%serviti'!M170</f>
        <v>180.52297061543024</v>
      </c>
      <c r="N170" s="6">
        <f>(Residenti!N170+Fluttuanti!N170/365+Fluttuanti!AM170/365)*'%serviti'!N170</f>
        <v>182.54368860800318</v>
      </c>
      <c r="O170" s="6">
        <f>(Residenti!O170+Fluttuanti!O170/365+Fluttuanti!AN170/365)*'%serviti'!O170</f>
        <v>184.01148163952755</v>
      </c>
      <c r="P170" s="6">
        <f>(Residenti!P170+Fluttuanti!P170/365+Fluttuanti!AO170/365)*'%serviti'!P170</f>
        <v>185.75467069394253</v>
      </c>
      <c r="Q170" s="6">
        <f>(Residenti!Q170+Fluttuanti!Q170/365+Fluttuanti!AP170/365)*'%serviti'!Q170</f>
        <v>186.92079086418849</v>
      </c>
      <c r="R170" s="6">
        <f>(Residenti!R170+Fluttuanti!R170/365+Fluttuanti!AQ170/365)*'%serviti'!R170</f>
        <v>187.39567114920439</v>
      </c>
      <c r="S170" s="6">
        <f>(Residenti!S170+Fluttuanti!S170/365+Fluttuanti!AR170/365)*'%serviti'!S170</f>
        <v>186.03326981792688</v>
      </c>
      <c r="T170" s="6">
        <f>(Residenti!T170+Fluttuanti!T170/365+Fluttuanti!AS170/365)*'%serviti'!T170</f>
        <v>186.81128412870623</v>
      </c>
      <c r="U170" s="6">
        <f>(Residenti!U170+Fluttuanti!U170/365+Fluttuanti!AT170/365)*'%serviti'!U170</f>
        <v>186.94743085840727</v>
      </c>
      <c r="V170" s="6">
        <f>(Residenti!V170+Fluttuanti!V170/365+Fluttuanti!AU170/365)*'%serviti'!V170</f>
        <v>187.88425812378389</v>
      </c>
      <c r="W170" s="6">
        <f>(Residenti!W170+Fluttuanti!W170/365+Fluttuanti!AV170/365)*'%serviti'!W170</f>
        <v>187.5913612080104</v>
      </c>
      <c r="X170" s="6">
        <f>(Residenti!X170+Fluttuanti!X170/365+Fluttuanti!AW170/365)*'%serviti'!X170</f>
        <v>189.65088560088941</v>
      </c>
      <c r="Y170" s="6">
        <f>(Residenti!Y170+Fluttuanti!Y170/365+Fluttuanti!AX170/365)*'%serviti'!Y170</f>
        <v>189.24601813293214</v>
      </c>
      <c r="Z170" s="8">
        <f>(Residenti!Z170+Fluttuanti!Z170/365+Fluttuanti!AY170/365)*'%serviti'!Z170</f>
        <v>191.6958675329233</v>
      </c>
      <c r="AA170" s="8">
        <f>(Residenti!AA170+Fluttuanti!AA170/365+Fluttuanti!AZ170/365)*'%serviti'!AA170</f>
        <v>194.19791097374016</v>
      </c>
      <c r="AB170" s="8">
        <f>(Residenti!AB170+Fluttuanti!AB170/365+Fluttuanti!BA170/365)*'%serviti'!AB170</f>
        <v>197.51784802397464</v>
      </c>
      <c r="AC170" s="8">
        <f>(Residenti!AC170+Fluttuanti!AC170/365+Fluttuanti!BB170/365)*'%serviti'!AC170</f>
        <v>200.02770096678105</v>
      </c>
    </row>
    <row r="171" spans="1:29" x14ac:dyDescent="0.2">
      <c r="A171" s="2" t="s">
        <v>156</v>
      </c>
      <c r="B171" s="2" t="str">
        <f t="shared" si="6"/>
        <v>36</v>
      </c>
      <c r="C171" s="2">
        <v>36024</v>
      </c>
      <c r="D171" s="2" t="s">
        <v>176</v>
      </c>
      <c r="E171" s="6">
        <f>(Residenti!E171+Fluttuanti!E171/365+Fluttuanti!AD171/365)*'%serviti'!E171</f>
        <v>1.1288377022727172</v>
      </c>
      <c r="F171" s="6">
        <f>(Residenti!F171+Fluttuanti!F171/365+Fluttuanti!AE171/365)*'%serviti'!F171</f>
        <v>1.1077650722911119</v>
      </c>
      <c r="G171" s="6">
        <f>(Residenti!G171+Fluttuanti!G171/365+Fluttuanti!AF171/365)*'%serviti'!G171</f>
        <v>1.1137635208400956</v>
      </c>
      <c r="H171" s="6">
        <f>(Residenti!H171+Fluttuanti!H171/365+Fluttuanti!AG171/365)*'%serviti'!H171</f>
        <v>1.1044945369456156</v>
      </c>
      <c r="I171" s="6">
        <f>(Residenti!I171+Fluttuanti!I171/365+Fluttuanti!AH171/365)*'%serviti'!I171</f>
        <v>1.1118160135895603</v>
      </c>
      <c r="J171" s="6">
        <f>(Residenti!J171+Fluttuanti!J171/365+Fluttuanti!AI171/365)*'%serviti'!J171</f>
        <v>1.1118173657949746</v>
      </c>
      <c r="K171" s="6">
        <f>(Residenti!K171+Fluttuanti!K171/365+Fluttuanti!AJ171/365)*'%serviti'!K171</f>
        <v>1.1232641402821957</v>
      </c>
      <c r="L171" s="6">
        <f>(Residenti!L171+Fluttuanti!L171/365+Fluttuanti!AK171/365)*'%serviti'!L171</f>
        <v>1.1273750724490901</v>
      </c>
      <c r="M171" s="6">
        <f>(Residenti!M171+Fluttuanti!M171/365+Fluttuanti!AL171/365)*'%serviti'!M171</f>
        <v>1.1358418735726803</v>
      </c>
      <c r="N171" s="6">
        <f>(Residenti!N171+Fluttuanti!N171/365+Fluttuanti!AM171/365)*'%serviti'!N171</f>
        <v>1.1688299328109237</v>
      </c>
      <c r="O171" s="6">
        <f>(Residenti!O171+Fluttuanti!O171/365+Fluttuanti!AN171/365)*'%serviti'!O171</f>
        <v>1.1898117203665945</v>
      </c>
      <c r="P171" s="6">
        <f>(Residenti!P171+Fluttuanti!P171/365+Fluttuanti!AO171/365)*'%serviti'!P171</f>
        <v>1.1877597403752507</v>
      </c>
      <c r="Q171" s="6">
        <f>(Residenti!Q171+Fluttuanti!Q171/365+Fluttuanti!AP171/365)*'%serviti'!Q171</f>
        <v>1.1897817325695645</v>
      </c>
      <c r="R171" s="6">
        <f>(Residenti!R171+Fluttuanti!R171/365+Fluttuanti!AQ171/365)*'%serviti'!R171</f>
        <v>1.1961375781636834</v>
      </c>
      <c r="S171" s="6">
        <f>(Residenti!S171+Fluttuanti!S171/365+Fluttuanti!AR171/365)*'%serviti'!S171</f>
        <v>1.1867853491944425</v>
      </c>
      <c r="T171" s="6">
        <f>(Residenti!T171+Fluttuanti!T171/365+Fluttuanti!AS171/365)*'%serviti'!T171</f>
        <v>1.1792200456618398</v>
      </c>
      <c r="U171" s="6">
        <f>(Residenti!U171+Fluttuanti!U171/365+Fluttuanti!AT171/365)*'%serviti'!U171</f>
        <v>1.1447031059220427</v>
      </c>
      <c r="V171" s="6">
        <f>(Residenti!V171+Fluttuanti!V171/365+Fluttuanti!AU171/365)*'%serviti'!V171</f>
        <v>1.1430987047570165</v>
      </c>
      <c r="W171" s="6">
        <f>(Residenti!W171+Fluttuanti!W171/365+Fluttuanti!AV171/365)*'%serviti'!W171</f>
        <v>1.1364253246809928</v>
      </c>
      <c r="X171" s="6">
        <f>(Residenti!X171+Fluttuanti!X171/365+Fluttuanti!AW171/365)*'%serviti'!X171</f>
        <v>1.1615234999405462</v>
      </c>
      <c r="Y171" s="6">
        <f>(Residenti!Y171+Fluttuanti!Y171/365+Fluttuanti!AX171/365)*'%serviti'!Y171</f>
        <v>1.1390256001030243</v>
      </c>
      <c r="Z171" s="8">
        <f>(Residenti!Z171+Fluttuanti!Z171/365+Fluttuanti!AY171/365)*'%serviti'!Z171</f>
        <v>1.1243687938912201</v>
      </c>
      <c r="AA171" s="8">
        <f>(Residenti!AA171+Fluttuanti!AA171/365+Fluttuanti!AZ171/365)*'%serviti'!AA171</f>
        <v>1.1213707486668523</v>
      </c>
      <c r="AB171" s="8">
        <f>(Residenti!AB171+Fluttuanti!AB171/365+Fluttuanti!BA171/365)*'%serviti'!AB171</f>
        <v>1.1298890136629804</v>
      </c>
      <c r="AC171" s="8">
        <f>(Residenti!AC171+Fluttuanti!AC171/365+Fluttuanti!BB171/365)*'%serviti'!AC171</f>
        <v>1.125604350304404</v>
      </c>
    </row>
    <row r="172" spans="1:29" x14ac:dyDescent="0.2">
      <c r="A172" s="2" t="s">
        <v>156</v>
      </c>
      <c r="B172" s="2" t="str">
        <f t="shared" si="6"/>
        <v>36</v>
      </c>
      <c r="C172" s="2">
        <v>36025</v>
      </c>
      <c r="D172" s="2" t="s">
        <v>177</v>
      </c>
      <c r="E172" s="6">
        <f>(Residenti!E172+Fluttuanti!E172/365+Fluttuanti!AD172/365)*'%serviti'!E172</f>
        <v>1.9892892676424483</v>
      </c>
      <c r="F172" s="6">
        <f>(Residenti!F172+Fluttuanti!F172/365+Fluttuanti!AE172/365)*'%serviti'!F172</f>
        <v>1.9980330502265744</v>
      </c>
      <c r="G172" s="6">
        <f>(Residenti!G172+Fluttuanti!G172/365+Fluttuanti!AF172/365)*'%serviti'!G172</f>
        <v>2.0117329746326438</v>
      </c>
      <c r="H172" s="6">
        <f>(Residenti!H172+Fluttuanti!H172/365+Fluttuanti!AG172/365)*'%serviti'!H172</f>
        <v>2.0150501022010805</v>
      </c>
      <c r="I172" s="6">
        <f>(Residenti!I172+Fluttuanti!I172/365+Fluttuanti!AH172/365)*'%serviti'!I172</f>
        <v>2.0558952067369973</v>
      </c>
      <c r="J172" s="6">
        <f>(Residenti!J172+Fluttuanti!J172/365+Fluttuanti!AI172/365)*'%serviti'!J172</f>
        <v>2.0681997133428549</v>
      </c>
      <c r="K172" s="6">
        <f>(Residenti!K172+Fluttuanti!K172/365+Fluttuanti!AJ172/365)*'%serviti'!K172</f>
        <v>2.0714543593486088</v>
      </c>
      <c r="L172" s="6">
        <f>(Residenti!L172+Fluttuanti!L172/365+Fluttuanti!AK172/365)*'%serviti'!L172</f>
        <v>2.0644230370609606</v>
      </c>
      <c r="M172" s="6">
        <f>(Residenti!M172+Fluttuanti!M172/365+Fluttuanti!AL172/365)*'%serviti'!M172</f>
        <v>2.0923299997915947</v>
      </c>
      <c r="N172" s="6">
        <f>(Residenti!N172+Fluttuanti!N172/365+Fluttuanti!AM172/365)*'%serviti'!N172</f>
        <v>2.102172672836891</v>
      </c>
      <c r="O172" s="6">
        <f>(Residenti!O172+Fluttuanti!O172/365+Fluttuanti!AN172/365)*'%serviti'!O172</f>
        <v>2.0965764704304308</v>
      </c>
      <c r="P172" s="6">
        <f>(Residenti!P172+Fluttuanti!P172/365+Fluttuanti!AO172/365)*'%serviti'!P172</f>
        <v>2.1104908980174826</v>
      </c>
      <c r="Q172" s="6">
        <f>(Residenti!Q172+Fluttuanti!Q172/365+Fluttuanti!AP172/365)*'%serviti'!Q172</f>
        <v>2.1353580917916526</v>
      </c>
      <c r="R172" s="6">
        <f>(Residenti!R172+Fluttuanti!R172/365+Fluttuanti!AQ172/365)*'%serviti'!R172</f>
        <v>2.138995921824085</v>
      </c>
      <c r="S172" s="6">
        <f>(Residenti!S172+Fluttuanti!S172/365+Fluttuanti!AR172/365)*'%serviti'!S172</f>
        <v>2.1330693881147624</v>
      </c>
      <c r="T172" s="6">
        <f>(Residenti!T172+Fluttuanti!T172/365+Fluttuanti!AS172/365)*'%serviti'!T172</f>
        <v>2.1312534906636982</v>
      </c>
      <c r="U172" s="6">
        <f>(Residenti!U172+Fluttuanti!U172/365+Fluttuanti!AT172/365)*'%serviti'!U172</f>
        <v>2.1288479606229966</v>
      </c>
      <c r="V172" s="6">
        <f>(Residenti!V172+Fluttuanti!V172/365+Fluttuanti!AU172/365)*'%serviti'!V172</f>
        <v>2.1188258916146019</v>
      </c>
      <c r="W172" s="6">
        <f>(Residenti!W172+Fluttuanti!W172/365+Fluttuanti!AV172/365)*'%serviti'!W172</f>
        <v>2.1001559046086191</v>
      </c>
      <c r="X172" s="6">
        <f>(Residenti!X172+Fluttuanti!X172/365+Fluttuanti!AW172/365)*'%serviti'!X172</f>
        <v>2.0948403369460946</v>
      </c>
      <c r="Y172" s="6">
        <f>(Residenti!Y172+Fluttuanti!Y172/365+Fluttuanti!AX172/365)*'%serviti'!Y172</f>
        <v>2.1104413843207808</v>
      </c>
      <c r="Z172" s="8">
        <f>(Residenti!Z172+Fluttuanti!Z172/365+Fluttuanti!AY172/365)*'%serviti'!Z172</f>
        <v>2.0646402544385993</v>
      </c>
      <c r="AA172" s="8">
        <f>(Residenti!AA172+Fluttuanti!AA172/365+Fluttuanti!AZ172/365)*'%serviti'!AA172</f>
        <v>2.0630436819018456</v>
      </c>
      <c r="AB172" s="8">
        <f>(Residenti!AB172+Fluttuanti!AB172/365+Fluttuanti!BA172/365)*'%serviti'!AB172</f>
        <v>2.0415997789941964</v>
      </c>
      <c r="AC172" s="8">
        <f>(Residenti!AC172+Fluttuanti!AC172/365+Fluttuanti!BB172/365)*'%serviti'!AC172</f>
        <v>2.03324870040551</v>
      </c>
    </row>
    <row r="173" spans="1:29" x14ac:dyDescent="0.2">
      <c r="A173" s="2" t="s">
        <v>3</v>
      </c>
      <c r="B173" s="2" t="str">
        <f t="shared" si="6"/>
        <v>36</v>
      </c>
      <c r="C173" s="2">
        <v>36026</v>
      </c>
      <c r="D173" s="2" t="s">
        <v>178</v>
      </c>
      <c r="E173" s="6">
        <f>(Residenti!E173+Fluttuanti!E173/365+Fluttuanti!AD173/365)*'%serviti'!E173</f>
        <v>3.6569498170911867</v>
      </c>
      <c r="F173" s="6">
        <f>(Residenti!F173+Fluttuanti!F173/365+Fluttuanti!AE173/365)*'%serviti'!F173</f>
        <v>3.6754591042807072</v>
      </c>
      <c r="G173" s="6">
        <f>(Residenti!G173+Fluttuanti!G173/365+Fluttuanti!AF173/365)*'%serviti'!G173</f>
        <v>3.6686659681839129</v>
      </c>
      <c r="H173" s="6">
        <f>(Residenti!H173+Fluttuanti!H173/365+Fluttuanti!AG173/365)*'%serviti'!H173</f>
        <v>3.6669450008680604</v>
      </c>
      <c r="I173" s="6">
        <f>(Residenti!I173+Fluttuanti!I173/365+Fluttuanti!AH173/365)*'%serviti'!I173</f>
        <v>3.7037515694099783</v>
      </c>
      <c r="J173" s="6">
        <f>(Residenti!J173+Fluttuanti!J173/365+Fluttuanti!AI173/365)*'%serviti'!J173</f>
        <v>3.7607025733966619</v>
      </c>
      <c r="K173" s="6">
        <f>(Residenti!K173+Fluttuanti!K173/365+Fluttuanti!AJ173/365)*'%serviti'!K173</f>
        <v>3.7826356108448262</v>
      </c>
      <c r="L173" s="6">
        <f>(Residenti!L173+Fluttuanti!L173/365+Fluttuanti!AK173/365)*'%serviti'!L173</f>
        <v>3.8140760479638702</v>
      </c>
      <c r="M173" s="6">
        <f>(Residenti!M173+Fluttuanti!M173/365+Fluttuanti!AL173/365)*'%serviti'!M173</f>
        <v>3.8535222890087502</v>
      </c>
      <c r="N173" s="6">
        <f>(Residenti!N173+Fluttuanti!N173/365+Fluttuanti!AM173/365)*'%serviti'!N173</f>
        <v>3.8780583025966999</v>
      </c>
      <c r="O173" s="6">
        <f>(Residenti!O173+Fluttuanti!O173/365+Fluttuanti!AN173/365)*'%serviti'!O173</f>
        <v>3.8921662042120619</v>
      </c>
      <c r="P173" s="6">
        <f>(Residenti!P173+Fluttuanti!P173/365+Fluttuanti!AO173/365)*'%serviti'!P173</f>
        <v>3.8679624250075451</v>
      </c>
      <c r="Q173" s="6">
        <f>(Residenti!Q173+Fluttuanti!Q173/365+Fluttuanti!AP173/365)*'%serviti'!Q173</f>
        <v>3.8416004538197788</v>
      </c>
      <c r="R173" s="6">
        <f>(Residenti!R173+Fluttuanti!R173/365+Fluttuanti!AQ173/365)*'%serviti'!R173</f>
        <v>3.8696307681230042</v>
      </c>
      <c r="S173" s="6">
        <f>(Residenti!S173+Fluttuanti!S173/365+Fluttuanti!AR173/365)*'%serviti'!S173</f>
        <v>3.85909200725989</v>
      </c>
      <c r="T173" s="6">
        <f>(Residenti!T173+Fluttuanti!T173/365+Fluttuanti!AS173/365)*'%serviti'!T173</f>
        <v>3.8208626283286362</v>
      </c>
      <c r="U173" s="6">
        <f>(Residenti!U173+Fluttuanti!U173/365+Fluttuanti!AT173/365)*'%serviti'!U173</f>
        <v>3.792555269296161</v>
      </c>
      <c r="V173" s="6">
        <f>(Residenti!V173+Fluttuanti!V173/365+Fluttuanti!AU173/365)*'%serviti'!V173</f>
        <v>3.802224766179775</v>
      </c>
      <c r="W173" s="6">
        <f>(Residenti!W173+Fluttuanti!W173/365+Fluttuanti!AV173/365)*'%serviti'!W173</f>
        <v>3.7793537226525906</v>
      </c>
      <c r="X173" s="6">
        <f>(Residenti!X173+Fluttuanti!X173/365+Fluttuanti!AW173/365)*'%serviti'!X173</f>
        <v>3.7800007383065659</v>
      </c>
      <c r="Y173" s="6">
        <f>(Residenti!Y173+Fluttuanti!Y173/365+Fluttuanti!AX173/365)*'%serviti'!Y173</f>
        <v>3.7127548605770264</v>
      </c>
      <c r="Z173" s="8">
        <f>(Residenti!Z173+Fluttuanti!Z173/365+Fluttuanti!AY173/365)*'%serviti'!Z173</f>
        <v>3.6800403317963313</v>
      </c>
      <c r="AA173" s="8">
        <f>(Residenti!AA173+Fluttuanti!AA173/365+Fluttuanti!AZ173/365)*'%serviti'!AA173</f>
        <v>3.6473258030156357</v>
      </c>
      <c r="AB173" s="8">
        <f>(Residenti!AB173+Fluttuanti!AB173/365+Fluttuanti!BA173/365)*'%serviti'!AB173</f>
        <v>3.6626536813751072</v>
      </c>
      <c r="AC173" s="8">
        <f>(Residenti!AC173+Fluttuanti!AC173/365+Fluttuanti!BB173/365)*'%serviti'!AC173</f>
        <v>3.629137546378848</v>
      </c>
    </row>
    <row r="174" spans="1:29" x14ac:dyDescent="0.2">
      <c r="A174" s="2" t="s">
        <v>163</v>
      </c>
      <c r="B174" s="2" t="str">
        <f t="shared" si="6"/>
        <v>36</v>
      </c>
      <c r="C174" s="2">
        <v>36027</v>
      </c>
      <c r="D174" s="2" t="s">
        <v>179</v>
      </c>
      <c r="E174" s="6">
        <f>(Residenti!E174+Fluttuanti!E174/365+Fluttuanti!AD174/365)*'%serviti'!E174</f>
        <v>11.957312516969751</v>
      </c>
      <c r="F174" s="6">
        <f>(Residenti!F174+Fluttuanti!F174/365+Fluttuanti!AE174/365)*'%serviti'!F174</f>
        <v>12.23102752465477</v>
      </c>
      <c r="G174" s="6">
        <f>(Residenti!G174+Fluttuanti!G174/365+Fluttuanti!AF174/365)*'%serviti'!G174</f>
        <v>12.472700278054052</v>
      </c>
      <c r="H174" s="6">
        <f>(Residenti!H174+Fluttuanti!H174/365+Fluttuanti!AG174/365)*'%serviti'!H174</f>
        <v>12.762255663985846</v>
      </c>
      <c r="I174" s="6">
        <f>(Residenti!I174+Fluttuanti!I174/365+Fluttuanti!AH174/365)*'%serviti'!I174</f>
        <v>13.130622381560423</v>
      </c>
      <c r="J174" s="6">
        <f>(Residenti!J174+Fluttuanti!J174/365+Fluttuanti!AI174/365)*'%serviti'!J174</f>
        <v>13.41414444661422</v>
      </c>
      <c r="K174" s="6">
        <f>(Residenti!K174+Fluttuanti!K174/365+Fluttuanti!AJ174/365)*'%serviti'!K174</f>
        <v>13.769113593637188</v>
      </c>
      <c r="L174" s="6">
        <f>(Residenti!L174+Fluttuanti!L174/365+Fluttuanti!AK174/365)*'%serviti'!L174</f>
        <v>14.006787085398896</v>
      </c>
      <c r="M174" s="6">
        <f>(Residenti!M174+Fluttuanti!M174/365+Fluttuanti!AL174/365)*'%serviti'!M174</f>
        <v>14.625850420802902</v>
      </c>
      <c r="N174" s="6">
        <f>(Residenti!N174+Fluttuanti!N174/365+Fluttuanti!AM174/365)*'%serviti'!N174</f>
        <v>15.006405174257965</v>
      </c>
      <c r="O174" s="6">
        <f>(Residenti!O174+Fluttuanti!O174/365+Fluttuanti!AN174/365)*'%serviti'!O174</f>
        <v>15.254809950817812</v>
      </c>
      <c r="P174" s="6">
        <f>(Residenti!P174+Fluttuanti!P174/365+Fluttuanti!AO174/365)*'%serviti'!P174</f>
        <v>15.382511500322376</v>
      </c>
      <c r="Q174" s="6">
        <f>(Residenti!Q174+Fluttuanti!Q174/365+Fluttuanti!AP174/365)*'%serviti'!Q174</f>
        <v>15.511620397146519</v>
      </c>
      <c r="R174" s="6">
        <f>(Residenti!R174+Fluttuanti!R174/365+Fluttuanti!AQ174/365)*'%serviti'!R174</f>
        <v>15.562360007717997</v>
      </c>
      <c r="S174" s="6">
        <f>(Residenti!S174+Fluttuanti!S174/365+Fluttuanti!AR174/365)*'%serviti'!S174</f>
        <v>15.683532774288707</v>
      </c>
      <c r="T174" s="6">
        <f>(Residenti!T174+Fluttuanti!T174/365+Fluttuanti!AS174/365)*'%serviti'!T174</f>
        <v>15.700543831283092</v>
      </c>
      <c r="U174" s="6">
        <f>(Residenti!U174+Fluttuanti!U174/365+Fluttuanti!AT174/365)*'%serviti'!U174</f>
        <v>15.726124278239489</v>
      </c>
      <c r="V174" s="6">
        <f>(Residenti!V174+Fluttuanti!V174/365+Fluttuanti!AU174/365)*'%serviti'!V174</f>
        <v>15.809812402473648</v>
      </c>
      <c r="W174" s="6">
        <f>(Residenti!W174+Fluttuanti!W174/365+Fluttuanti!AV174/365)*'%serviti'!W174</f>
        <v>15.881800170289647</v>
      </c>
      <c r="X174" s="6">
        <f>(Residenti!X174+Fluttuanti!X174/365+Fluttuanti!AW174/365)*'%serviti'!X174</f>
        <v>16.036380767650719</v>
      </c>
      <c r="Y174" s="6">
        <f>(Residenti!Y174+Fluttuanti!Y174/365+Fluttuanti!AX174/365)*'%serviti'!Y174</f>
        <v>16.038228691415089</v>
      </c>
      <c r="Z174" s="8">
        <f>(Residenti!Z174+Fluttuanti!Z174/365+Fluttuanti!AY174/365)*'%serviti'!Z174</f>
        <v>16.380900128291916</v>
      </c>
      <c r="AA174" s="8">
        <f>(Residenti!AA174+Fluttuanti!AA174/365+Fluttuanti!AZ174/365)*'%serviti'!AA174</f>
        <v>16.723571565168747</v>
      </c>
      <c r="AB174" s="8">
        <f>(Residenti!AB174+Fluttuanti!AB174/365+Fluttuanti!BA174/365)*'%serviti'!AB174</f>
        <v>17.136152193954082</v>
      </c>
      <c r="AC174" s="8">
        <f>(Residenti!AC174+Fluttuanti!AC174/365+Fluttuanti!BB174/365)*'%serviti'!AC174</f>
        <v>17.478865624747051</v>
      </c>
    </row>
    <row r="175" spans="1:29" x14ac:dyDescent="0.2">
      <c r="A175" s="2" t="s">
        <v>150</v>
      </c>
      <c r="B175" s="2" t="str">
        <f t="shared" si="6"/>
        <v>36</v>
      </c>
      <c r="C175" s="2">
        <v>36028</v>
      </c>
      <c r="D175" s="2" t="s">
        <v>180</v>
      </c>
      <c r="E175" s="6">
        <f>(Residenti!E175+Fluttuanti!E175/365+Fluttuanti!AD175/365)*'%serviti'!E175</f>
        <v>9.8654632610619224</v>
      </c>
      <c r="F175" s="6">
        <f>(Residenti!F175+Fluttuanti!F175/365+Fluttuanti!AE175/365)*'%serviti'!F175</f>
        <v>10.021055269566313</v>
      </c>
      <c r="G175" s="6">
        <f>(Residenti!G175+Fluttuanti!G175/365+Fluttuanti!AF175/365)*'%serviti'!G175</f>
        <v>10.13417996770993</v>
      </c>
      <c r="H175" s="6">
        <f>(Residenti!H175+Fluttuanti!H175/365+Fluttuanti!AG175/365)*'%serviti'!H175</f>
        <v>10.171058084920853</v>
      </c>
      <c r="I175" s="6">
        <f>(Residenti!I175+Fluttuanti!I175/365+Fluttuanti!AH175/365)*'%serviti'!I175</f>
        <v>10.346187916209706</v>
      </c>
      <c r="J175" s="6">
        <f>(Residenti!J175+Fluttuanti!J175/365+Fluttuanti!AI175/365)*'%serviti'!J175</f>
        <v>10.496231412426484</v>
      </c>
      <c r="K175" s="6">
        <f>(Residenti!K175+Fluttuanti!K175/365+Fluttuanti!AJ175/365)*'%serviti'!K175</f>
        <v>10.620024828536522</v>
      </c>
      <c r="L175" s="6">
        <f>(Residenti!L175+Fluttuanti!L175/365+Fluttuanti!AK175/365)*'%serviti'!L175</f>
        <v>10.758566443599138</v>
      </c>
      <c r="M175" s="6">
        <f>(Residenti!M175+Fluttuanti!M175/365+Fluttuanti!AL175/365)*'%serviti'!M175</f>
        <v>10.766582022261405</v>
      </c>
      <c r="N175" s="6">
        <f>(Residenti!N175+Fluttuanti!N175/365+Fluttuanti!AM175/365)*'%serviti'!N175</f>
        <v>10.881641322730029</v>
      </c>
      <c r="O175" s="6">
        <f>(Residenti!O175+Fluttuanti!O175/365+Fluttuanti!AN175/365)*'%serviti'!O175</f>
        <v>10.90974831175336</v>
      </c>
      <c r="P175" s="6">
        <f>(Residenti!P175+Fluttuanti!P175/365+Fluttuanti!AO175/365)*'%serviti'!P175</f>
        <v>11.103311121881886</v>
      </c>
      <c r="Q175" s="6">
        <f>(Residenti!Q175+Fluttuanti!Q175/365+Fluttuanti!AP175/365)*'%serviti'!Q175</f>
        <v>11.130535215089719</v>
      </c>
      <c r="R175" s="6">
        <f>(Residenti!R175+Fluttuanti!R175/365+Fluttuanti!AQ175/365)*'%serviti'!R175</f>
        <v>10.701277940860596</v>
      </c>
      <c r="S175" s="6">
        <f>(Residenti!S175+Fluttuanti!S175/365+Fluttuanti!AR175/365)*'%serviti'!S175</f>
        <v>10.158950239346318</v>
      </c>
      <c r="T175" s="6">
        <f>(Residenti!T175+Fluttuanti!T175/365+Fluttuanti!AS175/365)*'%serviti'!T175</f>
        <v>10.045423226539715</v>
      </c>
      <c r="U175" s="6">
        <f>(Residenti!U175+Fluttuanti!U175/365+Fluttuanti!AT175/365)*'%serviti'!U175</f>
        <v>9.989751465848407</v>
      </c>
      <c r="V175" s="6">
        <f>(Residenti!V175+Fluttuanti!V175/365+Fluttuanti!AU175/365)*'%serviti'!V175</f>
        <v>9.9086290237027139</v>
      </c>
      <c r="W175" s="6">
        <f>(Residenti!W175+Fluttuanti!W175/365+Fluttuanti!AV175/365)*'%serviti'!W175</f>
        <v>9.9118607567778998</v>
      </c>
      <c r="X175" s="6">
        <f>(Residenti!X175+Fluttuanti!X175/365+Fluttuanti!AW175/365)*'%serviti'!X175</f>
        <v>9.8737302463045129</v>
      </c>
      <c r="Y175" s="6">
        <f>(Residenti!Y175+Fluttuanti!Y175/365+Fluttuanti!AX175/365)*'%serviti'!Y175</f>
        <v>9.8535546923321462</v>
      </c>
      <c r="Z175" s="8">
        <f>(Residenti!Z175+Fluttuanti!Z175/365+Fluttuanti!AY175/365)*'%serviti'!Z175</f>
        <v>9.5497081039134475</v>
      </c>
      <c r="AA175" s="8">
        <f>(Residenti!AA175+Fluttuanti!AA175/365+Fluttuanti!AZ175/365)*'%serviti'!AA175</f>
        <v>9.3044432608871936</v>
      </c>
      <c r="AB175" s="8">
        <f>(Residenti!AB175+Fluttuanti!AB175/365+Fluttuanti!BA175/365)*'%serviti'!AB175</f>
        <v>8.968909548550533</v>
      </c>
      <c r="AC175" s="8">
        <f>(Residenti!AC175+Fluttuanti!AC175/365+Fluttuanti!BB175/365)*'%serviti'!AC175</f>
        <v>8.6678820141389092</v>
      </c>
    </row>
    <row r="176" spans="1:29" x14ac:dyDescent="0.2">
      <c r="A176" s="2" t="s">
        <v>156</v>
      </c>
      <c r="B176" s="2" t="str">
        <f t="shared" si="6"/>
        <v>36</v>
      </c>
      <c r="C176" s="2">
        <v>36029</v>
      </c>
      <c r="D176" s="2" t="s">
        <v>181</v>
      </c>
      <c r="E176" s="6">
        <f>(Residenti!E176+Fluttuanti!E176/365+Fluttuanti!AD176/365)*'%serviti'!E176</f>
        <v>2.4647319853795575</v>
      </c>
      <c r="F176" s="6">
        <f>(Residenti!F176+Fluttuanti!F176/365+Fluttuanti!AE176/365)*'%serviti'!F176</f>
        <v>2.4546786396035833</v>
      </c>
      <c r="G176" s="6">
        <f>(Residenti!G176+Fluttuanti!G176/365+Fluttuanti!AF176/365)*'%serviti'!G176</f>
        <v>2.4421121426698269</v>
      </c>
      <c r="H176" s="6">
        <f>(Residenti!H176+Fluttuanti!H176/365+Fluttuanti!AG176/365)*'%serviti'!H176</f>
        <v>2.4408262946788719</v>
      </c>
      <c r="I176" s="6">
        <f>(Residenti!I176+Fluttuanti!I176/365+Fluttuanti!AH176/365)*'%serviti'!I176</f>
        <v>2.4389688318763878</v>
      </c>
      <c r="J176" s="6">
        <f>(Residenti!J176+Fluttuanti!J176/365+Fluttuanti!AI176/365)*'%serviti'!J176</f>
        <v>2.4532970666313054</v>
      </c>
      <c r="K176" s="6">
        <f>(Residenti!K176+Fluttuanti!K176/365+Fluttuanti!AJ176/365)*'%serviti'!K176</f>
        <v>2.446489821708195</v>
      </c>
      <c r="L176" s="6">
        <f>(Residenti!L176+Fluttuanti!L176/365+Fluttuanti!AK176/365)*'%serviti'!L176</f>
        <v>2.4317651404310858</v>
      </c>
      <c r="M176" s="6">
        <f>(Residenti!M176+Fluttuanti!M176/365+Fluttuanti!AL176/365)*'%serviti'!M176</f>
        <v>2.45354504308018</v>
      </c>
      <c r="N176" s="6">
        <f>(Residenti!N176+Fluttuanti!N176/365+Fluttuanti!AM176/365)*'%serviti'!N176</f>
        <v>2.4861091377957107</v>
      </c>
      <c r="O176" s="6">
        <f>(Residenti!O176+Fluttuanti!O176/365+Fluttuanti!AN176/365)*'%serviti'!O176</f>
        <v>2.4795498708247741</v>
      </c>
      <c r="P176" s="6">
        <f>(Residenti!P176+Fluttuanti!P176/365+Fluttuanti!AO176/365)*'%serviti'!P176</f>
        <v>2.4607953217993019</v>
      </c>
      <c r="Q176" s="6">
        <f>(Residenti!Q176+Fluttuanti!Q176/365+Fluttuanti!AP176/365)*'%serviti'!Q176</f>
        <v>2.4329868415333333</v>
      </c>
      <c r="R176" s="6">
        <f>(Residenti!R176+Fluttuanti!R176/365+Fluttuanti!AQ176/365)*'%serviti'!R176</f>
        <v>2.368914940432215</v>
      </c>
      <c r="S176" s="6">
        <f>(Residenti!S176+Fluttuanti!S176/365+Fluttuanti!AR176/365)*'%serviti'!S176</f>
        <v>2.3434051964823994</v>
      </c>
      <c r="T176" s="6">
        <f>(Residenti!T176+Fluttuanti!T176/365+Fluttuanti!AS176/365)*'%serviti'!T176</f>
        <v>2.3011901096838887</v>
      </c>
      <c r="U176" s="6">
        <f>(Residenti!U176+Fluttuanti!U176/365+Fluttuanti!AT176/365)*'%serviti'!U176</f>
        <v>2.2546554677079138</v>
      </c>
      <c r="V176" s="6">
        <f>(Residenti!V176+Fluttuanti!V176/365+Fluttuanti!AU176/365)*'%serviti'!V176</f>
        <v>2.2282053531408561</v>
      </c>
      <c r="W176" s="6">
        <f>(Residenti!W176+Fluttuanti!W176/365+Fluttuanti!AV176/365)*'%serviti'!W176</f>
        <v>2.220762615624932</v>
      </c>
      <c r="X176" s="6">
        <f>(Residenti!X176+Fluttuanti!X176/365+Fluttuanti!AW176/365)*'%serviti'!X176</f>
        <v>2.1983210784296547</v>
      </c>
      <c r="Y176" s="6">
        <f>(Residenti!Y176+Fluttuanti!Y176/365+Fluttuanti!AX176/365)*'%serviti'!Y176</f>
        <v>2.1621321829472859</v>
      </c>
      <c r="Z176" s="8">
        <f>(Residenti!Z176+Fluttuanti!Z176/365+Fluttuanti!AY176/365)*'%serviti'!Z176</f>
        <v>2.0264939072582036</v>
      </c>
      <c r="AA176" s="8">
        <f>(Residenti!AA176+Fluttuanti!AA176/365+Fluttuanti!AZ176/365)*'%serviti'!AA176</f>
        <v>1.9006203422067574</v>
      </c>
      <c r="AB176" s="8">
        <f>(Residenti!AB176+Fluttuanti!AB176/365+Fluttuanti!BA176/365)*'%serviti'!AB176</f>
        <v>1.7753488525969148</v>
      </c>
      <c r="AC176" s="8">
        <f>(Residenti!AC176+Fluttuanti!AC176/365+Fluttuanti!BB176/365)*'%serviti'!AC176</f>
        <v>1.6426615872409398</v>
      </c>
    </row>
    <row r="177" spans="1:29" x14ac:dyDescent="0.2">
      <c r="A177" s="2" t="s">
        <v>156</v>
      </c>
      <c r="B177" s="2" t="str">
        <f t="shared" si="6"/>
        <v>36</v>
      </c>
      <c r="C177" s="2">
        <v>36030</v>
      </c>
      <c r="D177" s="2" t="s">
        <v>182</v>
      </c>
      <c r="E177" s="6">
        <f>(Residenti!E177+Fluttuanti!E177/365+Fluttuanti!AD177/365)*'%serviti'!E177</f>
        <v>13.739807657926205</v>
      </c>
      <c r="F177" s="6">
        <f>(Residenti!F177+Fluttuanti!F177/365+Fluttuanti!AE177/365)*'%serviti'!F177</f>
        <v>14.017166939541776</v>
      </c>
      <c r="G177" s="6">
        <f>(Residenti!G177+Fluttuanti!G177/365+Fluttuanti!AF177/365)*'%serviti'!G177</f>
        <v>14.293349636381061</v>
      </c>
      <c r="H177" s="6">
        <f>(Residenti!H177+Fluttuanti!H177/365+Fluttuanti!AG177/365)*'%serviti'!H177</f>
        <v>14.535054957402142</v>
      </c>
      <c r="I177" s="6">
        <f>(Residenti!I177+Fluttuanti!I177/365+Fluttuanti!AH177/365)*'%serviti'!I177</f>
        <v>14.848534568071219</v>
      </c>
      <c r="J177" s="6">
        <f>(Residenti!J177+Fluttuanti!J177/365+Fluttuanti!AI177/365)*'%serviti'!J177</f>
        <v>15.244670107075304</v>
      </c>
      <c r="K177" s="6">
        <f>(Residenti!K177+Fluttuanti!K177/365+Fluttuanti!AJ177/365)*'%serviti'!K177</f>
        <v>15.416064740251887</v>
      </c>
      <c r="L177" s="6">
        <f>(Residenti!L177+Fluttuanti!L177/365+Fluttuanti!AK177/365)*'%serviti'!L177</f>
        <v>15.622104792593923</v>
      </c>
      <c r="M177" s="6">
        <f>(Residenti!M177+Fluttuanti!M177/365+Fluttuanti!AL177/365)*'%serviti'!M177</f>
        <v>15.987818058388756</v>
      </c>
      <c r="N177" s="6">
        <f>(Residenti!N177+Fluttuanti!N177/365+Fluttuanti!AM177/365)*'%serviti'!N177</f>
        <v>16.322722907493691</v>
      </c>
      <c r="O177" s="6">
        <f>(Residenti!O177+Fluttuanti!O177/365+Fluttuanti!AN177/365)*'%serviti'!O177</f>
        <v>16.482438241035691</v>
      </c>
      <c r="P177" s="6">
        <f>(Residenti!P177+Fluttuanti!P177/365+Fluttuanti!AO177/365)*'%serviti'!P177</f>
        <v>16.556479831193691</v>
      </c>
      <c r="Q177" s="6">
        <f>(Residenti!Q177+Fluttuanti!Q177/365+Fluttuanti!AP177/365)*'%serviti'!Q177</f>
        <v>16.661071225703083</v>
      </c>
      <c r="R177" s="6">
        <f>(Residenti!R177+Fluttuanti!R177/365+Fluttuanti!AQ177/365)*'%serviti'!R177</f>
        <v>16.769360653582467</v>
      </c>
      <c r="S177" s="6">
        <f>(Residenti!S177+Fluttuanti!S177/365+Fluttuanti!AR177/365)*'%serviti'!S177</f>
        <v>16.745928856357089</v>
      </c>
      <c r="T177" s="6">
        <f>(Residenti!T177+Fluttuanti!T177/365+Fluttuanti!AS177/365)*'%serviti'!T177</f>
        <v>16.80636958402696</v>
      </c>
      <c r="U177" s="6">
        <f>(Residenti!U177+Fluttuanti!U177/365+Fluttuanti!AT177/365)*'%serviti'!U177</f>
        <v>16.818040846866037</v>
      </c>
      <c r="V177" s="6">
        <f>(Residenti!V177+Fluttuanti!V177/365+Fluttuanti!AU177/365)*'%serviti'!V177</f>
        <v>16.916306834710163</v>
      </c>
      <c r="W177" s="6">
        <f>(Residenti!W177+Fluttuanti!W177/365+Fluttuanti!AV177/365)*'%serviti'!W177</f>
        <v>17.105154784176449</v>
      </c>
      <c r="X177" s="6">
        <f>(Residenti!X177+Fluttuanti!X177/365+Fluttuanti!AW177/365)*'%serviti'!X177</f>
        <v>17.313510626771727</v>
      </c>
      <c r="Y177" s="6">
        <f>(Residenti!Y177+Fluttuanti!Y177/365+Fluttuanti!AX177/365)*'%serviti'!Y177</f>
        <v>17.474411538722734</v>
      </c>
      <c r="Z177" s="8">
        <f>(Residenti!Z177+Fluttuanti!Z177/365+Fluttuanti!AY177/365)*'%serviti'!Z177</f>
        <v>17.874554665895381</v>
      </c>
      <c r="AA177" s="8">
        <f>(Residenti!AA177+Fluttuanti!AA177/365+Fluttuanti!AZ177/365)*'%serviti'!AA177</f>
        <v>18.371624365401864</v>
      </c>
      <c r="AB177" s="8">
        <f>(Residenti!AB177+Fluttuanti!AB177/365+Fluttuanti!BA177/365)*'%serviti'!AB177</f>
        <v>18.767594053469807</v>
      </c>
      <c r="AC177" s="8">
        <f>(Residenti!AC177+Fluttuanti!AC177/365+Fluttuanti!BB177/365)*'%serviti'!AC177</f>
        <v>19.27027306746103</v>
      </c>
    </row>
    <row r="178" spans="1:29" x14ac:dyDescent="0.2">
      <c r="A178" s="2" t="s">
        <v>156</v>
      </c>
      <c r="B178" s="2" t="str">
        <f t="shared" si="6"/>
        <v>36</v>
      </c>
      <c r="C178" s="2">
        <v>36031</v>
      </c>
      <c r="D178" s="2" t="s">
        <v>183</v>
      </c>
      <c r="E178" s="6">
        <f>(Residenti!E178+Fluttuanti!E178/365+Fluttuanti!AD178/365)*'%serviti'!E178</f>
        <v>2.2031425504675481</v>
      </c>
      <c r="F178" s="6">
        <f>(Residenti!F178+Fluttuanti!F178/365+Fluttuanti!AE178/365)*'%serviti'!F178</f>
        <v>2.2252348161328954</v>
      </c>
      <c r="G178" s="6">
        <f>(Residenti!G178+Fluttuanti!G178/365+Fluttuanti!AF178/365)*'%serviti'!G178</f>
        <v>2.2329013846220405</v>
      </c>
      <c r="H178" s="6">
        <f>(Residenti!H178+Fluttuanti!H178/365+Fluttuanti!AG178/365)*'%serviti'!H178</f>
        <v>2.2399621516271697</v>
      </c>
      <c r="I178" s="6">
        <f>(Residenti!I178+Fluttuanti!I178/365+Fluttuanti!AH178/365)*'%serviti'!I178</f>
        <v>2.2564528822044383</v>
      </c>
      <c r="J178" s="6">
        <f>(Residenti!J178+Fluttuanti!J178/365+Fluttuanti!AI178/365)*'%serviti'!J178</f>
        <v>2.3023154916577915</v>
      </c>
      <c r="K178" s="6">
        <f>(Residenti!K178+Fluttuanti!K178/365+Fluttuanti!AJ178/365)*'%serviti'!K178</f>
        <v>2.3312586418591597</v>
      </c>
      <c r="L178" s="6">
        <f>(Residenti!L178+Fluttuanti!L178/365+Fluttuanti!AK178/365)*'%serviti'!L178</f>
        <v>2.3288632377664511</v>
      </c>
      <c r="M178" s="6">
        <f>(Residenti!M178+Fluttuanti!M178/365+Fluttuanti!AL178/365)*'%serviti'!M178</f>
        <v>2.3842026214610774</v>
      </c>
      <c r="N178" s="6">
        <f>(Residenti!N178+Fluttuanti!N178/365+Fluttuanti!AM178/365)*'%serviti'!N178</f>
        <v>2.433760971578371</v>
      </c>
      <c r="O178" s="6">
        <f>(Residenti!O178+Fluttuanti!O178/365+Fluttuanti!AN178/365)*'%serviti'!O178</f>
        <v>2.458820858201213</v>
      </c>
      <c r="P178" s="6">
        <f>(Residenti!P178+Fluttuanti!P178/365+Fluttuanti!AO178/365)*'%serviti'!P178</f>
        <v>2.4201711810755451</v>
      </c>
      <c r="Q178" s="6">
        <f>(Residenti!Q178+Fluttuanti!Q178/365+Fluttuanti!AP178/365)*'%serviti'!Q178</f>
        <v>2.4012628097704152</v>
      </c>
      <c r="R178" s="6">
        <f>(Residenti!R178+Fluttuanti!R178/365+Fluttuanti!AQ178/365)*'%serviti'!R178</f>
        <v>2.3973744218233257</v>
      </c>
      <c r="S178" s="6">
        <f>(Residenti!S178+Fluttuanti!S178/365+Fluttuanti!AR178/365)*'%serviti'!S178</f>
        <v>2.3742142404392728</v>
      </c>
      <c r="T178" s="6">
        <f>(Residenti!T178+Fluttuanti!T178/365+Fluttuanti!AS178/365)*'%serviti'!T178</f>
        <v>2.3525472656182642</v>
      </c>
      <c r="U178" s="6">
        <f>(Residenti!U178+Fluttuanti!U178/365+Fluttuanti!AT178/365)*'%serviti'!U178</f>
        <v>2.352095559994845</v>
      </c>
      <c r="V178" s="6">
        <f>(Residenti!V178+Fluttuanti!V178/365+Fluttuanti!AU178/365)*'%serviti'!V178</f>
        <v>2.3899661502720453</v>
      </c>
      <c r="W178" s="6">
        <f>(Residenti!W178+Fluttuanti!W178/365+Fluttuanti!AV178/365)*'%serviti'!W178</f>
        <v>2.4457491767047901</v>
      </c>
      <c r="X178" s="6">
        <f>(Residenti!X178+Fluttuanti!X178/365+Fluttuanti!AW178/365)*'%serviti'!X178</f>
        <v>2.4594290629598956</v>
      </c>
      <c r="Y178" s="6">
        <f>(Residenti!Y178+Fluttuanti!Y178/365+Fluttuanti!AX178/365)*'%serviti'!Y178</f>
        <v>2.4330356408362395</v>
      </c>
      <c r="Z178" s="8">
        <f>(Residenti!Z178+Fluttuanti!Z178/365+Fluttuanti!AY178/365)*'%serviti'!Z178</f>
        <v>2.4792540902278515</v>
      </c>
      <c r="AA178" s="8">
        <f>(Residenti!AA178+Fluttuanti!AA178/365+Fluttuanti!AZ178/365)*'%serviti'!AA178</f>
        <v>2.5552420150862916</v>
      </c>
      <c r="AB178" s="8">
        <f>(Residenti!AB178+Fluttuanti!AB178/365+Fluttuanti!BA178/365)*'%serviti'!AB178</f>
        <v>2.6786994193113127</v>
      </c>
      <c r="AC178" s="8">
        <f>(Residenti!AC178+Fluttuanti!AC178/365+Fluttuanti!BB178/365)*'%serviti'!AC178</f>
        <v>2.7582135652412938</v>
      </c>
    </row>
    <row r="179" spans="1:29" x14ac:dyDescent="0.2">
      <c r="A179" s="2" t="s">
        <v>156</v>
      </c>
      <c r="B179" s="2" t="str">
        <f t="shared" si="6"/>
        <v>36</v>
      </c>
      <c r="C179" s="2">
        <v>36032</v>
      </c>
      <c r="D179" s="2" t="s">
        <v>184</v>
      </c>
      <c r="E179" s="6">
        <f>(Residenti!E179+Fluttuanti!E179/365+Fluttuanti!AD179/365)*'%serviti'!E179</f>
        <v>1.7863865556398104</v>
      </c>
      <c r="F179" s="6">
        <f>(Residenti!F179+Fluttuanti!F179/365+Fluttuanti!AE179/365)*'%serviti'!F179</f>
        <v>1.7936318803064337</v>
      </c>
      <c r="G179" s="6">
        <f>(Residenti!G179+Fluttuanti!G179/365+Fluttuanti!AF179/365)*'%serviti'!G179</f>
        <v>1.8158153080309023</v>
      </c>
      <c r="H179" s="6">
        <f>(Residenti!H179+Fluttuanti!H179/365+Fluttuanti!AG179/365)*'%serviti'!H179</f>
        <v>1.8251305215659275</v>
      </c>
      <c r="I179" s="6">
        <f>(Residenti!I179+Fluttuanti!I179/365+Fluttuanti!AH179/365)*'%serviti'!I179</f>
        <v>1.7929415678685974</v>
      </c>
      <c r="J179" s="6">
        <f>(Residenti!J179+Fluttuanti!J179/365+Fluttuanti!AI179/365)*'%serviti'!J179</f>
        <v>1.8111513512095045</v>
      </c>
      <c r="K179" s="6">
        <f>(Residenti!K179+Fluttuanti!K179/365+Fluttuanti!AJ179/365)*'%serviti'!K179</f>
        <v>1.7893630129143661</v>
      </c>
      <c r="L179" s="6">
        <f>(Residenti!L179+Fluttuanti!L179/365+Fluttuanti!AK179/365)*'%serviti'!L179</f>
        <v>1.783272105252224</v>
      </c>
      <c r="M179" s="6">
        <f>(Residenti!M179+Fluttuanti!M179/365+Fluttuanti!AL179/365)*'%serviti'!M179</f>
        <v>1.7801957025228852</v>
      </c>
      <c r="N179" s="6">
        <f>(Residenti!N179+Fluttuanti!N179/365+Fluttuanti!AM179/365)*'%serviti'!N179</f>
        <v>1.7731002325495029</v>
      </c>
      <c r="O179" s="6">
        <f>(Residenti!O179+Fluttuanti!O179/365+Fluttuanti!AN179/365)*'%serviti'!O179</f>
        <v>1.7692919529546183</v>
      </c>
      <c r="P179" s="6">
        <f>(Residenti!P179+Fluttuanti!P179/365+Fluttuanti!AO179/365)*'%serviti'!P179</f>
        <v>1.7695315703901824</v>
      </c>
      <c r="Q179" s="6">
        <f>(Residenti!Q179+Fluttuanti!Q179/365+Fluttuanti!AP179/365)*'%serviti'!Q179</f>
        <v>1.754966568075168</v>
      </c>
      <c r="R179" s="6">
        <f>(Residenti!R179+Fluttuanti!R179/365+Fluttuanti!AQ179/365)*'%serviti'!R179</f>
        <v>1.7620415169239467</v>
      </c>
      <c r="S179" s="6">
        <f>(Residenti!S179+Fluttuanti!S179/365+Fluttuanti!AR179/365)*'%serviti'!S179</f>
        <v>1.7392636543694835</v>
      </c>
      <c r="T179" s="6">
        <f>(Residenti!T179+Fluttuanti!T179/365+Fluttuanti!AS179/365)*'%serviti'!T179</f>
        <v>1.7154254804117817</v>
      </c>
      <c r="U179" s="6">
        <f>(Residenti!U179+Fluttuanti!U179/365+Fluttuanti!AT179/365)*'%serviti'!U179</f>
        <v>1.691392097790565</v>
      </c>
      <c r="V179" s="6">
        <f>(Residenti!V179+Fluttuanti!V179/365+Fluttuanti!AU179/365)*'%serviti'!V179</f>
        <v>1.6723030352534829</v>
      </c>
      <c r="W179" s="6">
        <f>(Residenti!W179+Fluttuanti!W179/365+Fluttuanti!AV179/365)*'%serviti'!W179</f>
        <v>1.6807620371321572</v>
      </c>
      <c r="X179" s="6">
        <f>(Residenti!X179+Fluttuanti!X179/365+Fluttuanti!AW179/365)*'%serviti'!X179</f>
        <v>1.6579818705498741</v>
      </c>
      <c r="Y179" s="6">
        <f>(Residenti!Y179+Fluttuanti!Y179/365+Fluttuanti!AX179/365)*'%serviti'!Y179</f>
        <v>1.6506480673426822</v>
      </c>
      <c r="Z179" s="8">
        <f>(Residenti!Z179+Fluttuanti!Z179/365+Fluttuanti!AY179/365)*'%serviti'!Z179</f>
        <v>1.5834072898429314</v>
      </c>
      <c r="AA179" s="8">
        <f>(Residenti!AA179+Fluttuanti!AA179/365+Fluttuanti!AZ179/365)*'%serviti'!AA179</f>
        <v>1.5321645387771792</v>
      </c>
      <c r="AB179" s="8">
        <f>(Residenti!AB179+Fluttuanti!AB179/365+Fluttuanti!BA179/365)*'%serviti'!AB179</f>
        <v>1.4737137914226717</v>
      </c>
      <c r="AC179" s="8">
        <f>(Residenti!AC179+Fluttuanti!AC179/365+Fluttuanti!BB179/365)*'%serviti'!AC179</f>
        <v>1.4178756852014567</v>
      </c>
    </row>
    <row r="180" spans="1:29" x14ac:dyDescent="0.2">
      <c r="A180" s="2" t="s">
        <v>156</v>
      </c>
      <c r="B180" s="2" t="str">
        <f t="shared" si="6"/>
        <v>36</v>
      </c>
      <c r="C180" s="2">
        <v>36033</v>
      </c>
      <c r="D180" s="2" t="s">
        <v>185</v>
      </c>
      <c r="E180" s="6">
        <f>(Residenti!E180+Fluttuanti!E180/365+Fluttuanti!AD180/365)*'%serviti'!E180</f>
        <v>3.3944532115535093</v>
      </c>
      <c r="F180" s="6">
        <f>(Residenti!F180+Fluttuanti!F180/365+Fluttuanti!AE180/365)*'%serviti'!F180</f>
        <v>3.3800741693136209</v>
      </c>
      <c r="G180" s="6">
        <f>(Residenti!G180+Fluttuanti!G180/365+Fluttuanti!AF180/365)*'%serviti'!G180</f>
        <v>3.4335014857388386</v>
      </c>
      <c r="H180" s="6">
        <f>(Residenti!H180+Fluttuanti!H180/365+Fluttuanti!AG180/365)*'%serviti'!H180</f>
        <v>3.4532778592764735</v>
      </c>
      <c r="I180" s="6">
        <f>(Residenti!I180+Fluttuanti!I180/365+Fluttuanti!AH180/365)*'%serviti'!I180</f>
        <v>3.4725530994488447</v>
      </c>
      <c r="J180" s="6">
        <f>(Residenti!J180+Fluttuanti!J180/365+Fluttuanti!AI180/365)*'%serviti'!J180</f>
        <v>3.5175667669773043</v>
      </c>
      <c r="K180" s="6">
        <f>(Residenti!K180+Fluttuanti!K180/365+Fluttuanti!AJ180/365)*'%serviti'!K180</f>
        <v>3.5480895988480152</v>
      </c>
      <c r="L180" s="6">
        <f>(Residenti!L180+Fluttuanti!L180/365+Fluttuanti!AK180/365)*'%serviti'!L180</f>
        <v>3.6093403994710229</v>
      </c>
      <c r="M180" s="6">
        <f>(Residenti!M180+Fluttuanti!M180/365+Fluttuanti!AL180/365)*'%serviti'!M180</f>
        <v>3.6603965760019626</v>
      </c>
      <c r="N180" s="6">
        <f>(Residenti!N180+Fluttuanti!N180/365+Fluttuanti!AM180/365)*'%serviti'!N180</f>
        <v>3.7107023005323629</v>
      </c>
      <c r="O180" s="6">
        <f>(Residenti!O180+Fluttuanti!O180/365+Fluttuanti!AN180/365)*'%serviti'!O180</f>
        <v>3.782112185274733</v>
      </c>
      <c r="P180" s="6">
        <f>(Residenti!P180+Fluttuanti!P180/365+Fluttuanti!AO180/365)*'%serviti'!P180</f>
        <v>3.8072756296067634</v>
      </c>
      <c r="Q180" s="6">
        <f>(Residenti!Q180+Fluttuanti!Q180/365+Fluttuanti!AP180/365)*'%serviti'!Q180</f>
        <v>3.8216303860439207</v>
      </c>
      <c r="R180" s="6">
        <f>(Residenti!R180+Fluttuanti!R180/365+Fluttuanti!AQ180/365)*'%serviti'!R180</f>
        <v>3.8048430563494846</v>
      </c>
      <c r="S180" s="6">
        <f>(Residenti!S180+Fluttuanti!S180/365+Fluttuanti!AR180/365)*'%serviti'!S180</f>
        <v>3.7734073321011001</v>
      </c>
      <c r="T180" s="6">
        <f>(Residenti!T180+Fluttuanti!T180/365+Fluttuanti!AS180/365)*'%serviti'!T180</f>
        <v>3.7906811878245956</v>
      </c>
      <c r="U180" s="6">
        <f>(Residenti!U180+Fluttuanti!U180/365+Fluttuanti!AT180/365)*'%serviti'!U180</f>
        <v>3.7728326957193787</v>
      </c>
      <c r="V180" s="6">
        <f>(Residenti!V180+Fluttuanti!V180/365+Fluttuanti!AU180/365)*'%serviti'!V180</f>
        <v>3.7676578599144204</v>
      </c>
      <c r="W180" s="6">
        <f>(Residenti!W180+Fluttuanti!W180/365+Fluttuanti!AV180/365)*'%serviti'!W180</f>
        <v>3.8104386682067912</v>
      </c>
      <c r="X180" s="6">
        <f>(Residenti!X180+Fluttuanti!X180/365+Fluttuanti!AW180/365)*'%serviti'!X180</f>
        <v>3.7784154840843382</v>
      </c>
      <c r="Y180" s="6">
        <f>(Residenti!Y180+Fluttuanti!Y180/365+Fluttuanti!AX180/365)*'%serviti'!Y180</f>
        <v>3.8100395870207229</v>
      </c>
      <c r="Z180" s="8">
        <f>(Residenti!Z180+Fluttuanti!Z180/365+Fluttuanti!AY180/365)*'%serviti'!Z180</f>
        <v>3.8143657514377347</v>
      </c>
      <c r="AA180" s="8">
        <f>(Residenti!AA180+Fluttuanti!AA180/365+Fluttuanti!AZ180/365)*'%serviti'!AA180</f>
        <v>3.8305205256396326</v>
      </c>
      <c r="AB180" s="8">
        <f>(Residenti!AB180+Fluttuanti!AB180/365+Fluttuanti!BA180/365)*'%serviti'!AB180</f>
        <v>3.818778322506295</v>
      </c>
      <c r="AC180" s="8">
        <f>(Residenti!AC180+Fluttuanti!AC180/365+Fluttuanti!BB180/365)*'%serviti'!AC180</f>
        <v>3.8348580772236409</v>
      </c>
    </row>
    <row r="181" spans="1:29" x14ac:dyDescent="0.2">
      <c r="A181" s="2" t="s">
        <v>163</v>
      </c>
      <c r="B181" s="2" t="str">
        <f t="shared" si="6"/>
        <v>36</v>
      </c>
      <c r="C181" s="2">
        <v>36034</v>
      </c>
      <c r="D181" s="2" t="s">
        <v>186</v>
      </c>
      <c r="E181" s="6">
        <f>(Residenti!E181+Fluttuanti!E181/365+Fluttuanti!AD181/365)*'%serviti'!E181</f>
        <v>5.0429675971131793</v>
      </c>
      <c r="F181" s="6">
        <f>(Residenti!F181+Fluttuanti!F181/365+Fluttuanti!AE181/365)*'%serviti'!F181</f>
        <v>5.1226303383634813</v>
      </c>
      <c r="G181" s="6">
        <f>(Residenti!G181+Fluttuanti!G181/365+Fluttuanti!AF181/365)*'%serviti'!G181</f>
        <v>5.2853522244858171</v>
      </c>
      <c r="H181" s="6">
        <f>(Residenti!H181+Fluttuanti!H181/365+Fluttuanti!AG181/365)*'%serviti'!H181</f>
        <v>5.4323979961839051</v>
      </c>
      <c r="I181" s="6">
        <f>(Residenti!I181+Fluttuanti!I181/365+Fluttuanti!AH181/365)*'%serviti'!I181</f>
        <v>5.6555409404596997</v>
      </c>
      <c r="J181" s="6">
        <f>(Residenti!J181+Fluttuanti!J181/365+Fluttuanti!AI181/365)*'%serviti'!J181</f>
        <v>5.8323256649881072</v>
      </c>
      <c r="K181" s="6">
        <f>(Residenti!K181+Fluttuanti!K181/365+Fluttuanti!AJ181/365)*'%serviti'!K181</f>
        <v>5.9359422327231348</v>
      </c>
      <c r="L181" s="6">
        <f>(Residenti!L181+Fluttuanti!L181/365+Fluttuanti!AK181/365)*'%serviti'!L181</f>
        <v>6.0219138416837623</v>
      </c>
      <c r="M181" s="6">
        <f>(Residenti!M181+Fluttuanti!M181/365+Fluttuanti!AL181/365)*'%serviti'!M181</f>
        <v>6.1524370125994192</v>
      </c>
      <c r="N181" s="6">
        <f>(Residenti!N181+Fluttuanti!N181/365+Fluttuanti!AM181/365)*'%serviti'!N181</f>
        <v>6.2363487797274813</v>
      </c>
      <c r="O181" s="6">
        <f>(Residenti!O181+Fluttuanti!O181/365+Fluttuanti!AN181/365)*'%serviti'!O181</f>
        <v>6.2273655148554958</v>
      </c>
      <c r="P181" s="6">
        <f>(Residenti!P181+Fluttuanti!P181/365+Fluttuanti!AO181/365)*'%serviti'!P181</f>
        <v>6.2510460252282085</v>
      </c>
      <c r="Q181" s="6">
        <f>(Residenti!Q181+Fluttuanti!Q181/365+Fluttuanti!AP181/365)*'%serviti'!Q181</f>
        <v>6.2354389098195337</v>
      </c>
      <c r="R181" s="6">
        <f>(Residenti!R181+Fluttuanti!R181/365+Fluttuanti!AQ181/365)*'%serviti'!R181</f>
        <v>6.2333113600062813</v>
      </c>
      <c r="S181" s="6">
        <f>(Residenti!S181+Fluttuanti!S181/365+Fluttuanti!AR181/365)*'%serviti'!S181</f>
        <v>6.175770576962365</v>
      </c>
      <c r="T181" s="6">
        <f>(Residenti!T181+Fluttuanti!T181/365+Fluttuanti!AS181/365)*'%serviti'!T181</f>
        <v>6.1637416782738317</v>
      </c>
      <c r="U181" s="6">
        <f>(Residenti!U181+Fluttuanti!U181/365+Fluttuanti!AT181/365)*'%serviti'!U181</f>
        <v>6.1692266422351629</v>
      </c>
      <c r="V181" s="6">
        <f>(Residenti!V181+Fluttuanti!V181/365+Fluttuanti!AU181/365)*'%serviti'!V181</f>
        <v>6.086889916853317</v>
      </c>
      <c r="W181" s="6">
        <f>(Residenti!W181+Fluttuanti!W181/365+Fluttuanti!AV181/365)*'%serviti'!W181</f>
        <v>6.0950650815785048</v>
      </c>
      <c r="X181" s="6">
        <f>(Residenti!X181+Fluttuanti!X181/365+Fluttuanti!AW181/365)*'%serviti'!X181</f>
        <v>6.1421385404833782</v>
      </c>
      <c r="Y181" s="6">
        <f>(Residenti!Y181+Fluttuanti!Y181/365+Fluttuanti!AX181/365)*'%serviti'!Y181</f>
        <v>6.1612459758028191</v>
      </c>
      <c r="Z181" s="8">
        <f>(Residenti!Z181+Fluttuanti!Z181/365+Fluttuanti!AY181/365)*'%serviti'!Z181</f>
        <v>6.1308912255456081</v>
      </c>
      <c r="AA181" s="8">
        <f>(Residenti!AA181+Fluttuanti!AA181/365+Fluttuanti!AZ181/365)*'%serviti'!AA181</f>
        <v>6.1025263469985411</v>
      </c>
      <c r="AB181" s="8">
        <f>(Residenti!AB181+Fluttuanti!AB181/365+Fluttuanti!BA181/365)*'%serviti'!AB181</f>
        <v>6.0502082173379028</v>
      </c>
      <c r="AC181" s="8">
        <f>(Residenti!AC181+Fluttuanti!AC181/365+Fluttuanti!BB181/365)*'%serviti'!AC181</f>
        <v>6.0218755714396197</v>
      </c>
    </row>
    <row r="182" spans="1:29" x14ac:dyDescent="0.2">
      <c r="A182" s="2" t="s">
        <v>3</v>
      </c>
      <c r="B182" s="2" t="str">
        <f t="shared" si="6"/>
        <v>36</v>
      </c>
      <c r="C182" s="2">
        <v>36035</v>
      </c>
      <c r="D182" s="2" t="s">
        <v>187</v>
      </c>
      <c r="E182" s="6">
        <f>(Residenti!E182+Fluttuanti!E182/365+Fluttuanti!AD182/365)*'%serviti'!E182</f>
        <v>0.84759359196663009</v>
      </c>
      <c r="F182" s="6">
        <f>(Residenti!F182+Fluttuanti!F182/365+Fluttuanti!AE182/365)*'%serviti'!F182</f>
        <v>0.8504244206651953</v>
      </c>
      <c r="G182" s="6">
        <f>(Residenti!G182+Fluttuanti!G182/365+Fluttuanti!AF182/365)*'%serviti'!G182</f>
        <v>0.84448884975004901</v>
      </c>
      <c r="H182" s="6">
        <f>(Residenti!H182+Fluttuanti!H182/365+Fluttuanti!AG182/365)*'%serviti'!H182</f>
        <v>0.85120675486775343</v>
      </c>
      <c r="I182" s="6">
        <f>(Residenti!I182+Fluttuanti!I182/365+Fluttuanti!AH182/365)*'%serviti'!I182</f>
        <v>0.85548454056339729</v>
      </c>
      <c r="J182" s="6">
        <f>(Residenti!J182+Fluttuanti!J182/365+Fluttuanti!AI182/365)*'%serviti'!J182</f>
        <v>0.84980431374394672</v>
      </c>
      <c r="K182" s="6">
        <f>(Residenti!K182+Fluttuanti!K182/365+Fluttuanti!AJ182/365)*'%serviti'!K182</f>
        <v>0.84918365507706273</v>
      </c>
      <c r="L182" s="6">
        <f>(Residenti!L182+Fluttuanti!L182/365+Fluttuanti!AK182/365)*'%serviti'!L182</f>
        <v>0.84928436092189841</v>
      </c>
      <c r="M182" s="6">
        <f>(Residenti!M182+Fluttuanti!M182/365+Fluttuanti!AL182/365)*'%serviti'!M182</f>
        <v>0.86668423966019625</v>
      </c>
      <c r="N182" s="6">
        <f>(Residenti!N182+Fluttuanti!N182/365+Fluttuanti!AM182/365)*'%serviti'!N182</f>
        <v>0.89323838399961075</v>
      </c>
      <c r="O182" s="6">
        <f>(Residenti!O182+Fluttuanti!O182/365+Fluttuanti!AN182/365)*'%serviti'!O182</f>
        <v>0.88729471032110663</v>
      </c>
      <c r="P182" s="6">
        <f>(Residenti!P182+Fluttuanti!P182/365+Fluttuanti!AO182/365)*'%serviti'!P182</f>
        <v>0.88097607891527663</v>
      </c>
      <c r="Q182" s="6">
        <f>(Residenti!Q182+Fluttuanti!Q182/365+Fluttuanti!AP182/365)*'%serviti'!Q182</f>
        <v>0.88481386788559624</v>
      </c>
      <c r="R182" s="6">
        <f>(Residenti!R182+Fluttuanti!R182/365+Fluttuanti!AQ182/365)*'%serviti'!R182</f>
        <v>0.88306002287977803</v>
      </c>
      <c r="S182" s="6">
        <f>(Residenti!S182+Fluttuanti!S182/365+Fluttuanti!AR182/365)*'%serviti'!S182</f>
        <v>0.86630054389782329</v>
      </c>
      <c r="T182" s="6">
        <f>(Residenti!T182+Fluttuanti!T182/365+Fluttuanti!AS182/365)*'%serviti'!T182</f>
        <v>0.85598843093973154</v>
      </c>
      <c r="U182" s="6">
        <f>(Residenti!U182+Fluttuanti!U182/365+Fluttuanti!AT182/365)*'%serviti'!U182</f>
        <v>0.82241948400550269</v>
      </c>
      <c r="V182" s="6">
        <f>(Residenti!V182+Fluttuanti!V182/365+Fluttuanti!AU182/365)*'%serviti'!V182</f>
        <v>0.81655810712188448</v>
      </c>
      <c r="W182" s="6">
        <f>(Residenti!W182+Fluttuanti!W182/365+Fluttuanti!AV182/365)*'%serviti'!W182</f>
        <v>0.8039185786447296</v>
      </c>
      <c r="X182" s="6">
        <f>(Residenti!X182+Fluttuanti!X182/365+Fluttuanti!AW182/365)*'%serviti'!X182</f>
        <v>0.81194571227266932</v>
      </c>
      <c r="Y182" s="6">
        <f>(Residenti!Y182+Fluttuanti!Y182/365+Fluttuanti!AX182/365)*'%serviti'!Y182</f>
        <v>0.80735592669634493</v>
      </c>
      <c r="Z182" s="8">
        <f>(Residenti!Z182+Fluttuanti!Z182/365+Fluttuanti!AY182/365)*'%serviti'!Z182</f>
        <v>0.78044927936551123</v>
      </c>
      <c r="AA182" s="8">
        <f>(Residenti!AA182+Fluttuanti!AA182/365+Fluttuanti!AZ182/365)*'%serviti'!AA182</f>
        <v>0.76277499599324905</v>
      </c>
      <c r="AB182" s="8">
        <f>(Residenti!AB182+Fluttuanti!AB182/365+Fluttuanti!BA182/365)*'%serviti'!AB182</f>
        <v>0.73748252572312978</v>
      </c>
      <c r="AC182" s="8">
        <f>(Residenti!AC182+Fluttuanti!AC182/365+Fluttuanti!BB182/365)*'%serviti'!AC182</f>
        <v>0.71314862245930566</v>
      </c>
    </row>
    <row r="183" spans="1:29" x14ac:dyDescent="0.2">
      <c r="A183" s="2" t="s">
        <v>156</v>
      </c>
      <c r="B183" s="2" t="str">
        <f t="shared" si="6"/>
        <v>36</v>
      </c>
      <c r="C183" s="2">
        <v>36036</v>
      </c>
      <c r="D183" s="2" t="s">
        <v>188</v>
      </c>
      <c r="E183" s="6">
        <f>(Residenti!E183+Fluttuanti!E183/365+Fluttuanti!AD183/365)*'%serviti'!E183</f>
        <v>4.1226860097421785</v>
      </c>
      <c r="F183" s="6">
        <f>(Residenti!F183+Fluttuanti!F183/365+Fluttuanti!AE183/365)*'%serviti'!F183</f>
        <v>4.2006038655397164</v>
      </c>
      <c r="G183" s="6">
        <f>(Residenti!G183+Fluttuanti!G183/365+Fluttuanti!AF183/365)*'%serviti'!G183</f>
        <v>4.1940235596522486</v>
      </c>
      <c r="H183" s="6">
        <f>(Residenti!H183+Fluttuanti!H183/365+Fluttuanti!AG183/365)*'%serviti'!H183</f>
        <v>4.3354082060780108</v>
      </c>
      <c r="I183" s="6">
        <f>(Residenti!I183+Fluttuanti!I183/365+Fluttuanti!AH183/365)*'%serviti'!I183</f>
        <v>4.5520767778683213</v>
      </c>
      <c r="J183" s="6">
        <f>(Residenti!J183+Fluttuanti!J183/365+Fluttuanti!AI183/365)*'%serviti'!J183</f>
        <v>4.5951019023908497</v>
      </c>
      <c r="K183" s="6">
        <f>(Residenti!K183+Fluttuanti!K183/365+Fluttuanti!AJ183/365)*'%serviti'!K183</f>
        <v>4.6783942788509965</v>
      </c>
      <c r="L183" s="6">
        <f>(Residenti!L183+Fluttuanti!L183/365+Fluttuanti!AK183/365)*'%serviti'!L183</f>
        <v>4.732260838049509</v>
      </c>
      <c r="M183" s="6">
        <f>(Residenti!M183+Fluttuanti!M183/365+Fluttuanti!AL183/365)*'%serviti'!M183</f>
        <v>4.8465184521868965</v>
      </c>
      <c r="N183" s="6">
        <f>(Residenti!N183+Fluttuanti!N183/365+Fluttuanti!AM183/365)*'%serviti'!N183</f>
        <v>4.923840457515853</v>
      </c>
      <c r="O183" s="6">
        <f>(Residenti!O183+Fluttuanti!O183/365+Fluttuanti!AN183/365)*'%serviti'!O183</f>
        <v>5.0878532713328033</v>
      </c>
      <c r="P183" s="6">
        <f>(Residenti!P183+Fluttuanti!P183/365+Fluttuanti!AO183/365)*'%serviti'!P183</f>
        <v>5.1689822983624145</v>
      </c>
      <c r="Q183" s="6">
        <f>(Residenti!Q183+Fluttuanti!Q183/365+Fluttuanti!AP183/365)*'%serviti'!Q183</f>
        <v>5.2952880114565932</v>
      </c>
      <c r="R183" s="6">
        <f>(Residenti!R183+Fluttuanti!R183/365+Fluttuanti!AQ183/365)*'%serviti'!R183</f>
        <v>5.5046894017752903</v>
      </c>
      <c r="S183" s="6">
        <f>(Residenti!S183+Fluttuanti!S183/365+Fluttuanti!AR183/365)*'%serviti'!S183</f>
        <v>5.6083844987375366</v>
      </c>
      <c r="T183" s="6">
        <f>(Residenti!T183+Fluttuanti!T183/365+Fluttuanti!AS183/365)*'%serviti'!T183</f>
        <v>5.7136736931371468</v>
      </c>
      <c r="U183" s="6">
        <f>(Residenti!U183+Fluttuanti!U183/365+Fluttuanti!AT183/365)*'%serviti'!U183</f>
        <v>5.7827593666381869</v>
      </c>
      <c r="V183" s="6">
        <f>(Residenti!V183+Fluttuanti!V183/365+Fluttuanti!AU183/365)*'%serviti'!V183</f>
        <v>5.9231545728873334</v>
      </c>
      <c r="W183" s="6">
        <f>(Residenti!W183+Fluttuanti!W183/365+Fluttuanti!AV183/365)*'%serviti'!W183</f>
        <v>6.0058430844811364</v>
      </c>
      <c r="X183" s="6">
        <f>(Residenti!X183+Fluttuanti!X183/365+Fluttuanti!AW183/365)*'%serviti'!X183</f>
        <v>6.1281868615463386</v>
      </c>
      <c r="Y183" s="6">
        <f>(Residenti!Y183+Fluttuanti!Y183/365+Fluttuanti!AX183/365)*'%serviti'!Y183</f>
        <v>6.2481066210045615</v>
      </c>
      <c r="Z183" s="8">
        <f>(Residenti!Z183+Fluttuanti!Z183/365+Fluttuanti!AY183/365)*'%serviti'!Z183</f>
        <v>6.4495974338129596</v>
      </c>
      <c r="AA183" s="8">
        <f>(Residenti!AA183+Fluttuanti!AA183/365+Fluttuanti!AZ183/365)*'%serviti'!AA183</f>
        <v>6.8603157009312614</v>
      </c>
      <c r="AB183" s="8">
        <f>(Residenti!AB183+Fluttuanti!AB183/365+Fluttuanti!BA183/365)*'%serviti'!AB183</f>
        <v>7.0130500034726664</v>
      </c>
      <c r="AC183" s="8">
        <f>(Residenti!AC183+Fluttuanti!AC183/365+Fluttuanti!BB183/365)*'%serviti'!AC183</f>
        <v>7.1763418440812181</v>
      </c>
    </row>
    <row r="184" spans="1:29" x14ac:dyDescent="0.2">
      <c r="A184" s="2" t="s">
        <v>150</v>
      </c>
      <c r="B184" s="2" t="str">
        <f t="shared" si="6"/>
        <v>36</v>
      </c>
      <c r="C184" s="2">
        <v>36037</v>
      </c>
      <c r="D184" s="2" t="s">
        <v>189</v>
      </c>
      <c r="E184" s="6">
        <f>(Residenti!E184+Fluttuanti!E184/365+Fluttuanti!AD184/365)*'%serviti'!E184</f>
        <v>9.6784025561822364</v>
      </c>
      <c r="F184" s="6">
        <f>(Residenti!F184+Fluttuanti!F184/365+Fluttuanti!AE184/365)*'%serviti'!F184</f>
        <v>9.794664662260411</v>
      </c>
      <c r="G184" s="6">
        <f>(Residenti!G184+Fluttuanti!G184/365+Fluttuanti!AF184/365)*'%serviti'!G184</f>
        <v>9.9436129773137747</v>
      </c>
      <c r="H184" s="6">
        <f>(Residenti!H184+Fluttuanti!H184/365+Fluttuanti!AG184/365)*'%serviti'!H184</f>
        <v>10.128897390599993</v>
      </c>
      <c r="I184" s="6">
        <f>(Residenti!I184+Fluttuanti!I184/365+Fluttuanti!AH184/365)*'%serviti'!I184</f>
        <v>10.219915688264434</v>
      </c>
      <c r="J184" s="6">
        <f>(Residenti!J184+Fluttuanti!J184/365+Fluttuanti!AI184/365)*'%serviti'!J184</f>
        <v>10.426019819854419</v>
      </c>
      <c r="K184" s="6">
        <f>(Residenti!K184+Fluttuanti!K184/365+Fluttuanti!AJ184/365)*'%serviti'!K184</f>
        <v>10.510473445988776</v>
      </c>
      <c r="L184" s="6">
        <f>(Residenti!L184+Fluttuanti!L184/365+Fluttuanti!AK184/365)*'%serviti'!L184</f>
        <v>10.592994526989603</v>
      </c>
      <c r="M184" s="6">
        <f>(Residenti!M184+Fluttuanti!M184/365+Fluttuanti!AL184/365)*'%serviti'!M184</f>
        <v>10.776642569911884</v>
      </c>
      <c r="N184" s="6">
        <f>(Residenti!N184+Fluttuanti!N184/365+Fluttuanti!AM184/365)*'%serviti'!N184</f>
        <v>10.89770372069164</v>
      </c>
      <c r="O184" s="6">
        <f>(Residenti!O184+Fluttuanti!O184/365+Fluttuanti!AN184/365)*'%serviti'!O184</f>
        <v>10.966895541752908</v>
      </c>
      <c r="P184" s="6">
        <f>(Residenti!P184+Fluttuanti!P184/365+Fluttuanti!AO184/365)*'%serviti'!P184</f>
        <v>11.110167415835914</v>
      </c>
      <c r="Q184" s="6">
        <f>(Residenti!Q184+Fluttuanti!Q184/365+Fluttuanti!AP184/365)*'%serviti'!Q184</f>
        <v>11.212810059490211</v>
      </c>
      <c r="R184" s="6">
        <f>(Residenti!R184+Fluttuanti!R184/365+Fluttuanti!AQ184/365)*'%serviti'!R184</f>
        <v>11.158091270861167</v>
      </c>
      <c r="S184" s="6">
        <f>(Residenti!S184+Fluttuanti!S184/365+Fluttuanti!AR184/365)*'%serviti'!S184</f>
        <v>10.951986800541814</v>
      </c>
      <c r="T184" s="6">
        <f>(Residenti!T184+Fluttuanti!T184/365+Fluttuanti!AS184/365)*'%serviti'!T184</f>
        <v>10.950053808817939</v>
      </c>
      <c r="U184" s="6">
        <f>(Residenti!U184+Fluttuanti!U184/365+Fluttuanti!AT184/365)*'%serviti'!U184</f>
        <v>10.87535692640496</v>
      </c>
      <c r="V184" s="6">
        <f>(Residenti!V184+Fluttuanti!V184/365+Fluttuanti!AU184/365)*'%serviti'!V184</f>
        <v>10.831593680529817</v>
      </c>
      <c r="W184" s="6">
        <f>(Residenti!W184+Fluttuanti!W184/365+Fluttuanti!AV184/365)*'%serviti'!W184</f>
        <v>10.780627895334945</v>
      </c>
      <c r="X184" s="6">
        <f>(Residenti!X184+Fluttuanti!X184/365+Fluttuanti!AW184/365)*'%serviti'!X184</f>
        <v>10.86984939893822</v>
      </c>
      <c r="Y184" s="6">
        <f>(Residenti!Y184+Fluttuanti!Y184/365+Fluttuanti!AX184/365)*'%serviti'!Y184</f>
        <v>10.853000616206824</v>
      </c>
      <c r="Z184" s="8">
        <f>(Residenti!Z184+Fluttuanti!Z184/365+Fluttuanti!AY184/365)*'%serviti'!Z184</f>
        <v>10.795236233999754</v>
      </c>
      <c r="AA184" s="8">
        <f>(Residenti!AA184+Fluttuanti!AA184/365+Fluttuanti!AZ184/365)*'%serviti'!AA184</f>
        <v>10.737471851792685</v>
      </c>
      <c r="AB184" s="8">
        <f>(Residenti!AB184+Fluttuanti!AB184/365+Fluttuanti!BA184/365)*'%serviti'!AB184</f>
        <v>10.686340935752616</v>
      </c>
      <c r="AC184" s="8">
        <f>(Residenti!AC184+Fluttuanti!AC184/365+Fluttuanti!BB184/365)*'%serviti'!AC184</f>
        <v>10.628472105014131</v>
      </c>
    </row>
    <row r="185" spans="1:29" x14ac:dyDescent="0.2">
      <c r="A185" s="2" t="s">
        <v>150</v>
      </c>
      <c r="B185" s="2" t="str">
        <f t="shared" si="6"/>
        <v>36</v>
      </c>
      <c r="C185" s="2">
        <v>36038</v>
      </c>
      <c r="D185" s="2" t="s">
        <v>190</v>
      </c>
      <c r="E185" s="6">
        <f>(Residenti!E185+Fluttuanti!E185/365+Fluttuanti!AD185/365)*'%serviti'!E185</f>
        <v>3.4851049553129347</v>
      </c>
      <c r="F185" s="6">
        <f>(Residenti!F185+Fluttuanti!F185/365+Fluttuanti!AE185/365)*'%serviti'!F185</f>
        <v>3.5166625449090829</v>
      </c>
      <c r="G185" s="6">
        <f>(Residenti!G185+Fluttuanti!G185/365+Fluttuanti!AF185/365)*'%serviti'!G185</f>
        <v>3.5797160709797389</v>
      </c>
      <c r="H185" s="6">
        <f>(Residenti!H185+Fluttuanti!H185/365+Fluttuanti!AG185/365)*'%serviti'!H185</f>
        <v>3.5926526543651316</v>
      </c>
      <c r="I185" s="6">
        <f>(Residenti!I185+Fluttuanti!I185/365+Fluttuanti!AH185/365)*'%serviti'!I185</f>
        <v>3.7301631831361037</v>
      </c>
      <c r="J185" s="6">
        <f>(Residenti!J185+Fluttuanti!J185/365+Fluttuanti!AI185/365)*'%serviti'!J185</f>
        <v>3.7838531164032267</v>
      </c>
      <c r="K185" s="6">
        <f>(Residenti!K185+Fluttuanti!K185/365+Fluttuanti!AJ185/365)*'%serviti'!K185</f>
        <v>3.8054336263318818</v>
      </c>
      <c r="L185" s="6">
        <f>(Residenti!L185+Fluttuanti!L185/365+Fluttuanti!AK185/365)*'%serviti'!L185</f>
        <v>3.8368885962002564</v>
      </c>
      <c r="M185" s="6">
        <f>(Residenti!M185+Fluttuanti!M185/365+Fluttuanti!AL185/365)*'%serviti'!M185</f>
        <v>3.8713536735191285</v>
      </c>
      <c r="N185" s="6">
        <f>(Residenti!N185+Fluttuanti!N185/365+Fluttuanti!AM185/365)*'%serviti'!N185</f>
        <v>3.8705095924214024</v>
      </c>
      <c r="O185" s="6">
        <f>(Residenti!O185+Fluttuanti!O185/365+Fluttuanti!AN185/365)*'%serviti'!O185</f>
        <v>3.8863766991297508</v>
      </c>
      <c r="P185" s="6">
        <f>(Residenti!P185+Fluttuanti!P185/365+Fluttuanti!AO185/365)*'%serviti'!P185</f>
        <v>3.8600308998357078</v>
      </c>
      <c r="Q185" s="6">
        <f>(Residenti!Q185+Fluttuanti!Q185/365+Fluttuanti!AP185/365)*'%serviti'!Q185</f>
        <v>3.815123729335717</v>
      </c>
      <c r="R185" s="6">
        <f>(Residenti!R185+Fluttuanti!R185/365+Fluttuanti!AQ185/365)*'%serviti'!R185</f>
        <v>3.7672213876276235</v>
      </c>
      <c r="S185" s="6">
        <f>(Residenti!S185+Fluttuanti!S185/365+Fluttuanti!AR185/365)*'%serviti'!S185</f>
        <v>3.7392868539735455</v>
      </c>
      <c r="T185" s="6">
        <f>(Residenti!T185+Fluttuanti!T185/365+Fluttuanti!AS185/365)*'%serviti'!T185</f>
        <v>3.6744118754195405</v>
      </c>
      <c r="U185" s="6">
        <f>(Residenti!U185+Fluttuanti!U185/365+Fluttuanti!AT185/365)*'%serviti'!U185</f>
        <v>3.6754102658222405</v>
      </c>
      <c r="V185" s="6">
        <f>(Residenti!V185+Fluttuanti!V185/365+Fluttuanti!AU185/365)*'%serviti'!V185</f>
        <v>3.6524676841816666</v>
      </c>
      <c r="W185" s="6">
        <f>(Residenti!W185+Fluttuanti!W185/365+Fluttuanti!AV185/365)*'%serviti'!W185</f>
        <v>3.5754216044634348</v>
      </c>
      <c r="X185" s="6">
        <f>(Residenti!X185+Fluttuanti!X185/365+Fluttuanti!AW185/365)*'%serviti'!X185</f>
        <v>3.5905552781354535</v>
      </c>
      <c r="Y185" s="6">
        <f>(Residenti!Y185+Fluttuanti!Y185/365+Fluttuanti!AX185/365)*'%serviti'!Y185</f>
        <v>3.5437739510293063</v>
      </c>
      <c r="Z185" s="8">
        <f>(Residenti!Z185+Fluttuanti!Z185/365+Fluttuanti!AY185/365)*'%serviti'!Z185</f>
        <v>3.4065249224564766</v>
      </c>
      <c r="AA185" s="8">
        <f>(Residenti!AA185+Fluttuanti!AA185/365+Fluttuanti!AZ185/365)*'%serviti'!AA185</f>
        <v>3.2698029835371738</v>
      </c>
      <c r="AB185" s="8">
        <f>(Residenti!AB185+Fluttuanti!AB185/365+Fluttuanti!BA185/365)*'%serviti'!AB185</f>
        <v>3.1555541842665198</v>
      </c>
      <c r="AC185" s="8">
        <f>(Residenti!AC185+Fluttuanti!AC185/365+Fluttuanti!BB185/365)*'%serviti'!AC185</f>
        <v>3.0166163936217698</v>
      </c>
    </row>
    <row r="186" spans="1:29" x14ac:dyDescent="0.2">
      <c r="A186" s="2" t="s">
        <v>150</v>
      </c>
      <c r="B186" s="2" t="str">
        <f t="shared" si="6"/>
        <v>36</v>
      </c>
      <c r="C186" s="2">
        <v>36039</v>
      </c>
      <c r="D186" s="2" t="s">
        <v>191</v>
      </c>
      <c r="E186" s="6">
        <f>(Residenti!E186+Fluttuanti!E186/365+Fluttuanti!AD186/365)*'%serviti'!E186</f>
        <v>4.4296968337608504</v>
      </c>
      <c r="F186" s="6">
        <f>(Residenti!F186+Fluttuanti!F186/365+Fluttuanti!AE186/365)*'%serviti'!F186</f>
        <v>4.5050311395931448</v>
      </c>
      <c r="G186" s="6">
        <f>(Residenti!G186+Fluttuanti!G186/365+Fluttuanti!AF186/365)*'%serviti'!G186</f>
        <v>4.536078427779918</v>
      </c>
      <c r="H186" s="6">
        <f>(Residenti!H186+Fluttuanti!H186/365+Fluttuanti!AG186/365)*'%serviti'!H186</f>
        <v>4.7116694871572786</v>
      </c>
      <c r="I186" s="6">
        <f>(Residenti!I186+Fluttuanti!I186/365+Fluttuanti!AH186/365)*'%serviti'!I186</f>
        <v>4.8959692917371349</v>
      </c>
      <c r="J186" s="6">
        <f>(Residenti!J186+Fluttuanti!J186/365+Fluttuanti!AI186/365)*'%serviti'!J186</f>
        <v>5.1042913498994888</v>
      </c>
      <c r="K186" s="6">
        <f>(Residenti!K186+Fluttuanti!K186/365+Fluttuanti!AJ186/365)*'%serviti'!K186</f>
        <v>5.1886825841366226</v>
      </c>
      <c r="L186" s="6">
        <f>(Residenti!L186+Fluttuanti!L186/365+Fluttuanti!AK186/365)*'%serviti'!L186</f>
        <v>5.285075141663981</v>
      </c>
      <c r="M186" s="6">
        <f>(Residenti!M186+Fluttuanti!M186/365+Fluttuanti!AL186/365)*'%serviti'!M186</f>
        <v>5.5002236868786163</v>
      </c>
      <c r="N186" s="6">
        <f>(Residenti!N186+Fluttuanti!N186/365+Fluttuanti!AM186/365)*'%serviti'!N186</f>
        <v>5.6749126492200954</v>
      </c>
      <c r="O186" s="6">
        <f>(Residenti!O186+Fluttuanti!O186/365+Fluttuanti!AN186/365)*'%serviti'!O186</f>
        <v>5.8234677354726605</v>
      </c>
      <c r="P186" s="6">
        <f>(Residenti!P186+Fluttuanti!P186/365+Fluttuanti!AO186/365)*'%serviti'!P186</f>
        <v>5.9129150726570074</v>
      </c>
      <c r="Q186" s="6">
        <f>(Residenti!Q186+Fluttuanti!Q186/365+Fluttuanti!AP186/365)*'%serviti'!Q186</f>
        <v>6.0505897012162064</v>
      </c>
      <c r="R186" s="6">
        <f>(Residenti!R186+Fluttuanti!R186/365+Fluttuanti!AQ186/365)*'%serviti'!R186</f>
        <v>6.0526021410439839</v>
      </c>
      <c r="S186" s="6">
        <f>(Residenti!S186+Fluttuanti!S186/365+Fluttuanti!AR186/365)*'%serviti'!S186</f>
        <v>5.9319201013573144</v>
      </c>
      <c r="T186" s="6">
        <f>(Residenti!T186+Fluttuanti!T186/365+Fluttuanti!AS186/365)*'%serviti'!T186</f>
        <v>5.9239573802489573</v>
      </c>
      <c r="U186" s="6">
        <f>(Residenti!U186+Fluttuanti!U186/365+Fluttuanti!AT186/365)*'%serviti'!U186</f>
        <v>5.8950294135341705</v>
      </c>
      <c r="V186" s="6">
        <f>(Residenti!V186+Fluttuanti!V186/365+Fluttuanti!AU186/365)*'%serviti'!V186</f>
        <v>5.988813333974381</v>
      </c>
      <c r="W186" s="6">
        <f>(Residenti!W186+Fluttuanti!W186/365+Fluttuanti!AV186/365)*'%serviti'!W186</f>
        <v>5.9783644869948356</v>
      </c>
      <c r="X186" s="6">
        <f>(Residenti!X186+Fluttuanti!X186/365+Fluttuanti!AW186/365)*'%serviti'!X186</f>
        <v>6.0128526588110125</v>
      </c>
      <c r="Y186" s="6">
        <f>(Residenti!Y186+Fluttuanti!Y186/365+Fluttuanti!AX186/365)*'%serviti'!Y186</f>
        <v>6.0843734864506978</v>
      </c>
      <c r="Z186" s="8">
        <f>(Residenti!Z186+Fluttuanti!Z186/365+Fluttuanti!AY186/365)*'%serviti'!Z186</f>
        <v>6.2303254284604472</v>
      </c>
      <c r="AA186" s="8">
        <f>(Residenti!AA186+Fluttuanti!AA186/365+Fluttuanti!AZ186/365)*'%serviti'!AA186</f>
        <v>6.3765721812188207</v>
      </c>
      <c r="AB186" s="8">
        <f>(Residenti!AB186+Fluttuanti!AB186/365+Fluttuanti!BA186/365)*'%serviti'!AB186</f>
        <v>6.4897384105501006</v>
      </c>
      <c r="AC186" s="8">
        <f>(Residenti!AC186+Fluttuanti!AC186/365+Fluttuanti!BB186/365)*'%serviti'!AC186</f>
        <v>6.6345870568868497</v>
      </c>
    </row>
    <row r="187" spans="1:29" x14ac:dyDescent="0.2">
      <c r="A187" s="2" t="s">
        <v>156</v>
      </c>
      <c r="B187" s="2" t="str">
        <f t="shared" si="6"/>
        <v>36</v>
      </c>
      <c r="C187" s="2">
        <v>36040</v>
      </c>
      <c r="D187" s="2" t="s">
        <v>192</v>
      </c>
      <c r="E187" s="6">
        <f>(Residenti!E187+Fluttuanti!E187/365+Fluttuanti!AD187/365)*'%serviti'!E187</f>
        <v>40.532992141054265</v>
      </c>
      <c r="F187" s="6">
        <f>(Residenti!F187+Fluttuanti!F187/365+Fluttuanti!AE187/365)*'%serviti'!F187</f>
        <v>40.815289934470748</v>
      </c>
      <c r="G187" s="6">
        <f>(Residenti!G187+Fluttuanti!G187/365+Fluttuanti!AF187/365)*'%serviti'!G187</f>
        <v>40.944632353615653</v>
      </c>
      <c r="H187" s="6">
        <f>(Residenti!H187+Fluttuanti!H187/365+Fluttuanti!AG187/365)*'%serviti'!H187</f>
        <v>40.98589400501487</v>
      </c>
      <c r="I187" s="6">
        <f>(Residenti!I187+Fluttuanti!I187/365+Fluttuanti!AH187/365)*'%serviti'!I187</f>
        <v>41.349676434790872</v>
      </c>
      <c r="J187" s="6">
        <f>(Residenti!J187+Fluttuanti!J187/365+Fluttuanti!AI187/365)*'%serviti'!J187</f>
        <v>41.709770537843106</v>
      </c>
      <c r="K187" s="6">
        <f>(Residenti!K187+Fluttuanti!K187/365+Fluttuanti!AJ187/365)*'%serviti'!K187</f>
        <v>41.606045917987586</v>
      </c>
      <c r="L187" s="6">
        <f>(Residenti!L187+Fluttuanti!L187/365+Fluttuanti!AK187/365)*'%serviti'!L187</f>
        <v>41.382856203680241</v>
      </c>
      <c r="M187" s="6">
        <f>(Residenti!M187+Fluttuanti!M187/365+Fluttuanti!AL187/365)*'%serviti'!M187</f>
        <v>41.524213783719361</v>
      </c>
      <c r="N187" s="6">
        <f>(Residenti!N187+Fluttuanti!N187/365+Fluttuanti!AM187/365)*'%serviti'!N187</f>
        <v>41.508202510656524</v>
      </c>
      <c r="O187" s="6">
        <f>(Residenti!O187+Fluttuanti!O187/365+Fluttuanti!AN187/365)*'%serviti'!O187</f>
        <v>41.59488195871733</v>
      </c>
      <c r="P187" s="6">
        <f>(Residenti!P187+Fluttuanti!P187/365+Fluttuanti!AO187/365)*'%serviti'!P187</f>
        <v>41.308185672855579</v>
      </c>
      <c r="Q187" s="6">
        <f>(Residenti!Q187+Fluttuanti!Q187/365+Fluttuanti!AP187/365)*'%serviti'!Q187</f>
        <v>41.33608474170272</v>
      </c>
      <c r="R187" s="6">
        <f>(Residenti!R187+Fluttuanti!R187/365+Fluttuanti!AQ187/365)*'%serviti'!R187</f>
        <v>41.32117491209565</v>
      </c>
      <c r="S187" s="6">
        <f>(Residenti!S187+Fluttuanti!S187/365+Fluttuanti!AR187/365)*'%serviti'!S187</f>
        <v>41.16390060623398</v>
      </c>
      <c r="T187" s="6">
        <f>(Residenti!T187+Fluttuanti!T187/365+Fluttuanti!AS187/365)*'%serviti'!T187</f>
        <v>41.107177433950731</v>
      </c>
      <c r="U187" s="6">
        <f>(Residenti!U187+Fluttuanti!U187/365+Fluttuanti!AT187/365)*'%serviti'!U187</f>
        <v>40.928120913176357</v>
      </c>
      <c r="V187" s="6">
        <f>(Residenti!V187+Fluttuanti!V187/365+Fluttuanti!AU187/365)*'%serviti'!V187</f>
        <v>40.930986172768968</v>
      </c>
      <c r="W187" s="6">
        <f>(Residenti!W187+Fluttuanti!W187/365+Fluttuanti!AV187/365)*'%serviti'!W187</f>
        <v>40.933404114149013</v>
      </c>
      <c r="X187" s="6">
        <f>(Residenti!X187+Fluttuanti!X187/365+Fluttuanti!AW187/365)*'%serviti'!X187</f>
        <v>41.047174287411302</v>
      </c>
      <c r="Y187" s="6">
        <f>(Residenti!Y187+Fluttuanti!Y187/365+Fluttuanti!AX187/365)*'%serviti'!Y187</f>
        <v>40.97538458353047</v>
      </c>
      <c r="Z187" s="8">
        <f>(Residenti!Z187+Fluttuanti!Z187/365+Fluttuanti!AY187/365)*'%serviti'!Z187</f>
        <v>40.853802479324102</v>
      </c>
      <c r="AA187" s="8">
        <f>(Residenti!AA187+Fluttuanti!AA187/365+Fluttuanti!AZ187/365)*'%serviti'!AA187</f>
        <v>40.73222037511772</v>
      </c>
      <c r="AB187" s="8">
        <f>(Residenti!AB187+Fluttuanti!AB187/365+Fluttuanti!BA187/365)*'%serviti'!AB187</f>
        <v>40.661242365240746</v>
      </c>
      <c r="AC187" s="8">
        <f>(Residenti!AC187+Fluttuanti!AC187/365+Fluttuanti!BB187/365)*'%serviti'!AC187</f>
        <v>40.539384983837245</v>
      </c>
    </row>
    <row r="188" spans="1:29" x14ac:dyDescent="0.2">
      <c r="A188" s="2" t="s">
        <v>156</v>
      </c>
      <c r="B188" s="2" t="str">
        <f t="shared" si="6"/>
        <v>36</v>
      </c>
      <c r="C188" s="2">
        <v>36041</v>
      </c>
      <c r="D188" s="2" t="s">
        <v>193</v>
      </c>
      <c r="E188" s="6">
        <f>(Residenti!E188+Fluttuanti!E188/365+Fluttuanti!AD188/365)*'%serviti'!E188</f>
        <v>8.0738762158158757</v>
      </c>
      <c r="F188" s="6">
        <f>(Residenti!F188+Fluttuanti!F188/365+Fluttuanti!AE188/365)*'%serviti'!F188</f>
        <v>8.1291361943817773</v>
      </c>
      <c r="G188" s="6">
        <f>(Residenti!G188+Fluttuanti!G188/365+Fluttuanti!AF188/365)*'%serviti'!G188</f>
        <v>8.1747314767290025</v>
      </c>
      <c r="H188" s="6">
        <f>(Residenti!H188+Fluttuanti!H188/365+Fluttuanti!AG188/365)*'%serviti'!H188</f>
        <v>8.2298019532054774</v>
      </c>
      <c r="I188" s="6">
        <f>(Residenti!I188+Fluttuanti!I188/365+Fluttuanti!AH188/365)*'%serviti'!I188</f>
        <v>8.3241372426869376</v>
      </c>
      <c r="J188" s="6">
        <f>(Residenti!J188+Fluttuanti!J188/365+Fluttuanti!AI188/365)*'%serviti'!J188</f>
        <v>8.5453139351704284</v>
      </c>
      <c r="K188" s="6">
        <f>(Residenti!K188+Fluttuanti!K188/365+Fluttuanti!AJ188/365)*'%serviti'!K188</f>
        <v>8.6274986228894868</v>
      </c>
      <c r="L188" s="6">
        <f>(Residenti!L188+Fluttuanti!L188/365+Fluttuanti!AK188/365)*'%serviti'!L188</f>
        <v>8.8120104080252855</v>
      </c>
      <c r="M188" s="6">
        <f>(Residenti!M188+Fluttuanti!M188/365+Fluttuanti!AL188/365)*'%serviti'!M188</f>
        <v>8.9939490715781893</v>
      </c>
      <c r="N188" s="6">
        <f>(Residenti!N188+Fluttuanti!N188/365+Fluttuanti!AM188/365)*'%serviti'!N188</f>
        <v>9.2126940057078333</v>
      </c>
      <c r="O188" s="6">
        <f>(Residenti!O188+Fluttuanti!O188/365+Fluttuanti!AN188/365)*'%serviti'!O188</f>
        <v>9.1943980297541632</v>
      </c>
      <c r="P188" s="6">
        <f>(Residenti!P188+Fluttuanti!P188/365+Fluttuanti!AO188/365)*'%serviti'!P188</f>
        <v>9.2441558292249137</v>
      </c>
      <c r="Q188" s="6">
        <f>(Residenti!Q188+Fluttuanti!Q188/365+Fluttuanti!AP188/365)*'%serviti'!Q188</f>
        <v>9.2468981933332035</v>
      </c>
      <c r="R188" s="6">
        <f>(Residenti!R188+Fluttuanti!R188/365+Fluttuanti!AQ188/365)*'%serviti'!R188</f>
        <v>9.3108291003715173</v>
      </c>
      <c r="S188" s="6">
        <f>(Residenti!S188+Fluttuanti!S188/365+Fluttuanti!AR188/365)*'%serviti'!S188</f>
        <v>9.1916444051423927</v>
      </c>
      <c r="T188" s="6">
        <f>(Residenti!T188+Fluttuanti!T188/365+Fluttuanti!AS188/365)*'%serviti'!T188</f>
        <v>9.0683202330425665</v>
      </c>
      <c r="U188" s="6">
        <f>(Residenti!U188+Fluttuanti!U188/365+Fluttuanti!AT188/365)*'%serviti'!U188</f>
        <v>8.9838972860581112</v>
      </c>
      <c r="V188" s="6">
        <f>(Residenti!V188+Fluttuanti!V188/365+Fluttuanti!AU188/365)*'%serviti'!V188</f>
        <v>8.9999569495409677</v>
      </c>
      <c r="W188" s="6">
        <f>(Residenti!W188+Fluttuanti!W188/365+Fluttuanti!AV188/365)*'%serviti'!W188</f>
        <v>8.9777046904628364</v>
      </c>
      <c r="X188" s="6">
        <f>(Residenti!X188+Fluttuanti!X188/365+Fluttuanti!AW188/365)*'%serviti'!X188</f>
        <v>9.1087461183460583</v>
      </c>
      <c r="Y188" s="6">
        <f>(Residenti!Y188+Fluttuanti!Y188/365+Fluttuanti!AX188/365)*'%serviti'!Y188</f>
        <v>9.1464366575342453</v>
      </c>
      <c r="Z188" s="8">
        <f>(Residenti!Z188+Fluttuanti!Z188/365+Fluttuanti!AY188/365)*'%serviti'!Z188</f>
        <v>9.1113690641419307</v>
      </c>
      <c r="AA188" s="8">
        <f>(Residenti!AA188+Fluttuanti!AA188/365+Fluttuanti!AZ188/365)*'%serviti'!AA188</f>
        <v>9.1097070136873732</v>
      </c>
      <c r="AB188" s="8">
        <f>(Residenti!AB188+Fluttuanti!AB188/365+Fluttuanti!BA188/365)*'%serviti'!AB188</f>
        <v>9.0786212003042586</v>
      </c>
      <c r="AC188" s="8">
        <f>(Residenti!AC188+Fluttuanti!AC188/365+Fluttuanti!BB188/365)*'%serviti'!AC188</f>
        <v>9.0715247598308579</v>
      </c>
    </row>
    <row r="189" spans="1:29" x14ac:dyDescent="0.2">
      <c r="A189" s="2" t="s">
        <v>156</v>
      </c>
      <c r="B189" s="2" t="str">
        <f t="shared" si="6"/>
        <v>36</v>
      </c>
      <c r="C189" s="2">
        <v>36042</v>
      </c>
      <c r="D189" s="2" t="s">
        <v>194</v>
      </c>
      <c r="E189" s="6">
        <f>(Residenti!E189+Fluttuanti!E189/365+Fluttuanti!AD189/365)*'%serviti'!E189</f>
        <v>6.4897329142499238</v>
      </c>
      <c r="F189" s="6">
        <f>(Residenti!F189+Fluttuanti!F189/365+Fluttuanti!AE189/365)*'%serviti'!F189</f>
        <v>6.7722167915710285</v>
      </c>
      <c r="G189" s="6">
        <f>(Residenti!G189+Fluttuanti!G189/365+Fluttuanti!AF189/365)*'%serviti'!G189</f>
        <v>7.0292903453271336</v>
      </c>
      <c r="H189" s="6">
        <f>(Residenti!H189+Fluttuanti!H189/365+Fluttuanti!AG189/365)*'%serviti'!H189</f>
        <v>7.2359984116756548</v>
      </c>
      <c r="I189" s="6">
        <f>(Residenti!I189+Fluttuanti!I189/365+Fluttuanti!AH189/365)*'%serviti'!I189</f>
        <v>7.4855435568440631</v>
      </c>
      <c r="J189" s="6">
        <f>(Residenti!J189+Fluttuanti!J189/365+Fluttuanti!AI189/365)*'%serviti'!J189</f>
        <v>7.7238682962414291</v>
      </c>
      <c r="K189" s="6">
        <f>(Residenti!K189+Fluttuanti!K189/365+Fluttuanti!AJ189/365)*'%serviti'!K189</f>
        <v>7.9148179887477639</v>
      </c>
      <c r="L189" s="6">
        <f>(Residenti!L189+Fluttuanti!L189/365+Fluttuanti!AK189/365)*'%serviti'!L189</f>
        <v>7.9499373436158027</v>
      </c>
      <c r="M189" s="6">
        <f>(Residenti!M189+Fluttuanti!M189/365+Fluttuanti!AL189/365)*'%serviti'!M189</f>
        <v>8.2100439193027128</v>
      </c>
      <c r="N189" s="6">
        <f>(Residenti!N189+Fluttuanti!N189/365+Fluttuanti!AM189/365)*'%serviti'!N189</f>
        <v>8.4497224226157019</v>
      </c>
      <c r="O189" s="6">
        <f>(Residenti!O189+Fluttuanti!O189/365+Fluttuanti!AN189/365)*'%serviti'!O189</f>
        <v>8.49420269114907</v>
      </c>
      <c r="P189" s="6">
        <f>(Residenti!P189+Fluttuanti!P189/365+Fluttuanti!AO189/365)*'%serviti'!P189</f>
        <v>8.4823072810162383</v>
      </c>
      <c r="Q189" s="6">
        <f>(Residenti!Q189+Fluttuanti!Q189/365+Fluttuanti!AP189/365)*'%serviti'!Q189</f>
        <v>8.5152261307983803</v>
      </c>
      <c r="R189" s="6">
        <f>(Residenti!R189+Fluttuanti!R189/365+Fluttuanti!AQ189/365)*'%serviti'!R189</f>
        <v>8.5864347133828982</v>
      </c>
      <c r="S189" s="6">
        <f>(Residenti!S189+Fluttuanti!S189/365+Fluttuanti!AR189/365)*'%serviti'!S189</f>
        <v>8.4141598668651181</v>
      </c>
      <c r="T189" s="6">
        <f>(Residenti!T189+Fluttuanti!T189/365+Fluttuanti!AS189/365)*'%serviti'!T189</f>
        <v>8.4529694447707016</v>
      </c>
      <c r="U189" s="6">
        <f>(Residenti!U189+Fluttuanti!U189/365+Fluttuanti!AT189/365)*'%serviti'!U189</f>
        <v>8.5003703403138573</v>
      </c>
      <c r="V189" s="6">
        <f>(Residenti!V189+Fluttuanti!V189/365+Fluttuanti!AU189/365)*'%serviti'!V189</f>
        <v>8.514852936929266</v>
      </c>
      <c r="W189" s="6">
        <f>(Residenti!W189+Fluttuanti!W189/365+Fluttuanti!AV189/365)*'%serviti'!W189</f>
        <v>8.5473439466891712</v>
      </c>
      <c r="X189" s="6">
        <f>(Residenti!X189+Fluttuanti!X189/365+Fluttuanti!AW189/365)*'%serviti'!X189</f>
        <v>8.6757677502950052</v>
      </c>
      <c r="Y189" s="6">
        <f>(Residenti!Y189+Fluttuanti!Y189/365+Fluttuanti!AX189/365)*'%serviti'!Y189</f>
        <v>8.7579187005767096</v>
      </c>
      <c r="Z189" s="8">
        <f>(Residenti!Z189+Fluttuanti!Z189/365+Fluttuanti!AY189/365)*'%serviti'!Z189</f>
        <v>8.8604657839799739</v>
      </c>
      <c r="AA189" s="8">
        <f>(Residenti!AA189+Fluttuanti!AA189/365+Fluttuanti!AZ189/365)*'%serviti'!AA189</f>
        <v>8.963012867383231</v>
      </c>
      <c r="AB189" s="8">
        <f>(Residenti!AB189+Fluttuanti!AB189/365+Fluttuanti!BA189/365)*'%serviti'!AB189</f>
        <v>9.0110905033103705</v>
      </c>
      <c r="AC189" s="8">
        <f>(Residenti!AC189+Fluttuanti!AC189/365+Fluttuanti!BB189/365)*'%serviti'!AC189</f>
        <v>9.1128460800846689</v>
      </c>
    </row>
    <row r="190" spans="1:29" x14ac:dyDescent="0.2">
      <c r="A190" s="2" t="s">
        <v>156</v>
      </c>
      <c r="B190" s="2" t="str">
        <f t="shared" si="6"/>
        <v>36</v>
      </c>
      <c r="C190" s="2">
        <v>36043</v>
      </c>
      <c r="D190" s="2" t="s">
        <v>195</v>
      </c>
      <c r="E190" s="6">
        <f>(Residenti!E190+Fluttuanti!E190/365+Fluttuanti!AD190/365)*'%serviti'!E190</f>
        <v>3.5673579588843451</v>
      </c>
      <c r="F190" s="6">
        <f>(Residenti!F190+Fluttuanti!F190/365+Fluttuanti!AE190/365)*'%serviti'!F190</f>
        <v>3.5621779639785229</v>
      </c>
      <c r="G190" s="6">
        <f>(Residenti!G190+Fluttuanti!G190/365+Fluttuanti!AF190/365)*'%serviti'!G190</f>
        <v>3.564515957124168</v>
      </c>
      <c r="H190" s="6">
        <f>(Residenti!H190+Fluttuanti!H190/365+Fluttuanti!AG190/365)*'%serviti'!H190</f>
        <v>3.5432611674171177</v>
      </c>
      <c r="I190" s="6">
        <f>(Residenti!I190+Fluttuanti!I190/365+Fluttuanti!AH190/365)*'%serviti'!I190</f>
        <v>3.5316718643930796</v>
      </c>
      <c r="J190" s="6">
        <f>(Residenti!J190+Fluttuanti!J190/365+Fluttuanti!AI190/365)*'%serviti'!J190</f>
        <v>3.5281289213152314</v>
      </c>
      <c r="K190" s="6">
        <f>(Residenti!K190+Fluttuanti!K190/365+Fluttuanti!AJ190/365)*'%serviti'!K190</f>
        <v>3.5281042642395262</v>
      </c>
      <c r="L190" s="6">
        <f>(Residenti!L190+Fluttuanti!L190/365+Fluttuanti!AK190/365)*'%serviti'!L190</f>
        <v>3.5261063632403769</v>
      </c>
      <c r="M190" s="6">
        <f>(Residenti!M190+Fluttuanti!M190/365+Fluttuanti!AL190/365)*'%serviti'!M190</f>
        <v>3.5431223449772227</v>
      </c>
      <c r="N190" s="6">
        <f>(Residenti!N190+Fluttuanti!N190/365+Fluttuanti!AM190/365)*'%serviti'!N190</f>
        <v>3.5528888571950703</v>
      </c>
      <c r="O190" s="6">
        <f>(Residenti!O190+Fluttuanti!O190/365+Fluttuanti!AN190/365)*'%serviti'!O190</f>
        <v>3.5503735314531442</v>
      </c>
      <c r="P190" s="6">
        <f>(Residenti!P190+Fluttuanti!P190/365+Fluttuanti!AO190/365)*'%serviti'!P190</f>
        <v>3.536196943303592</v>
      </c>
      <c r="Q190" s="6">
        <f>(Residenti!Q190+Fluttuanti!Q190/365+Fluttuanti!AP190/365)*'%serviti'!Q190</f>
        <v>3.5273348156888886</v>
      </c>
      <c r="R190" s="6">
        <f>(Residenti!R190+Fluttuanti!R190/365+Fluttuanti!AQ190/365)*'%serviti'!R190</f>
        <v>3.4829267286322909</v>
      </c>
      <c r="S190" s="6">
        <f>(Residenti!S190+Fluttuanti!S190/365+Fluttuanti!AR190/365)*'%serviti'!S190</f>
        <v>3.4776385914498698</v>
      </c>
      <c r="T190" s="6">
        <f>(Residenti!T190+Fluttuanti!T190/365+Fluttuanti!AS190/365)*'%serviti'!T190</f>
        <v>3.4400471480906183</v>
      </c>
      <c r="U190" s="6">
        <f>(Residenti!U190+Fluttuanti!U190/365+Fluttuanti!AT190/365)*'%serviti'!U190</f>
        <v>3.4177687849422833</v>
      </c>
      <c r="V190" s="6">
        <f>(Residenti!V190+Fluttuanti!V190/365+Fluttuanti!AU190/365)*'%serviti'!V190</f>
        <v>3.4139196899630644</v>
      </c>
      <c r="W190" s="6">
        <f>(Residenti!W190+Fluttuanti!W190/365+Fluttuanti!AV190/365)*'%serviti'!W190</f>
        <v>3.4589637103560955</v>
      </c>
      <c r="X190" s="6">
        <f>(Residenti!X190+Fluttuanti!X190/365+Fluttuanti!AW190/365)*'%serviti'!X190</f>
        <v>3.4737911323498101</v>
      </c>
      <c r="Y190" s="6">
        <f>(Residenti!Y190+Fluttuanti!Y190/365+Fluttuanti!AX190/365)*'%serviti'!Y190</f>
        <v>3.4307847583740996</v>
      </c>
      <c r="Z190" s="8">
        <f>(Residenti!Z190+Fluttuanti!Z190/365+Fluttuanti!AY190/365)*'%serviti'!Z190</f>
        <v>3.4897895093460889</v>
      </c>
      <c r="AA190" s="8">
        <f>(Residenti!AA190+Fluttuanti!AA190/365+Fluttuanti!AZ190/365)*'%serviti'!AA190</f>
        <v>3.552307783301528</v>
      </c>
      <c r="AB190" s="8">
        <f>(Residenti!AB190+Fluttuanti!AB190/365+Fluttuanti!BA190/365)*'%serviti'!AB190</f>
        <v>3.6219284848328135</v>
      </c>
      <c r="AC190" s="8">
        <f>(Residenti!AC190+Fluttuanti!AC190/365+Fluttuanti!BB190/365)*'%serviti'!AC190</f>
        <v>3.684168032134246</v>
      </c>
    </row>
    <row r="191" spans="1:29" x14ac:dyDescent="0.2">
      <c r="A191" s="2" t="s">
        <v>150</v>
      </c>
      <c r="B191" s="2" t="str">
        <f t="shared" si="6"/>
        <v>36</v>
      </c>
      <c r="C191" s="2">
        <v>36044</v>
      </c>
      <c r="D191" s="2" t="s">
        <v>196</v>
      </c>
      <c r="E191" s="6">
        <f>(Residenti!E191+Fluttuanti!E191/365+Fluttuanti!AD191/365)*'%serviti'!E191</f>
        <v>12.610125696740697</v>
      </c>
      <c r="F191" s="6">
        <f>(Residenti!F191+Fluttuanti!F191/365+Fluttuanti!AE191/365)*'%serviti'!F191</f>
        <v>12.840913824995448</v>
      </c>
      <c r="G191" s="6">
        <f>(Residenti!G191+Fluttuanti!G191/365+Fluttuanti!AF191/365)*'%serviti'!G191</f>
        <v>13.172642533302277</v>
      </c>
      <c r="H191" s="6">
        <f>(Residenti!H191+Fluttuanti!H191/365+Fluttuanti!AG191/365)*'%serviti'!H191</f>
        <v>13.472668329552624</v>
      </c>
      <c r="I191" s="6">
        <f>(Residenti!I191+Fluttuanti!I191/365+Fluttuanti!AH191/365)*'%serviti'!I191</f>
        <v>13.70902171323149</v>
      </c>
      <c r="J191" s="6">
        <f>(Residenti!J191+Fluttuanti!J191/365+Fluttuanti!AI191/365)*'%serviti'!J191</f>
        <v>13.986906252530149</v>
      </c>
      <c r="K191" s="6">
        <f>(Residenti!K191+Fluttuanti!K191/365+Fluttuanti!AJ191/365)*'%serviti'!K191</f>
        <v>14.095315286783954</v>
      </c>
      <c r="L191" s="6">
        <f>(Residenti!L191+Fluttuanti!L191/365+Fluttuanti!AK191/365)*'%serviti'!L191</f>
        <v>14.523062103412199</v>
      </c>
      <c r="M191" s="6">
        <f>(Residenti!M191+Fluttuanti!M191/365+Fluttuanti!AL191/365)*'%serviti'!M191</f>
        <v>14.81277796729697</v>
      </c>
      <c r="N191" s="6">
        <f>(Residenti!N191+Fluttuanti!N191/365+Fluttuanti!AM191/365)*'%serviti'!N191</f>
        <v>15.042353529183242</v>
      </c>
      <c r="O191" s="6">
        <f>(Residenti!O191+Fluttuanti!O191/365+Fluttuanti!AN191/365)*'%serviti'!O191</f>
        <v>15.16593131804134</v>
      </c>
      <c r="P191" s="6">
        <f>(Residenti!P191+Fluttuanti!P191/365+Fluttuanti!AO191/365)*'%serviti'!P191</f>
        <v>15.231284098529351</v>
      </c>
      <c r="Q191" s="6">
        <f>(Residenti!Q191+Fluttuanti!Q191/365+Fluttuanti!AP191/365)*'%serviti'!Q191</f>
        <v>15.276668273693996</v>
      </c>
      <c r="R191" s="6">
        <f>(Residenti!R191+Fluttuanti!R191/365+Fluttuanti!AQ191/365)*'%serviti'!R191</f>
        <v>15.353789004218012</v>
      </c>
      <c r="S191" s="6">
        <f>(Residenti!S191+Fluttuanti!S191/365+Fluttuanti!AR191/365)*'%serviti'!S191</f>
        <v>15.260325749685414</v>
      </c>
      <c r="T191" s="6">
        <f>(Residenti!T191+Fluttuanti!T191/365+Fluttuanti!AS191/365)*'%serviti'!T191</f>
        <v>15.440590285127382</v>
      </c>
      <c r="U191" s="6">
        <f>(Residenti!U191+Fluttuanti!U191/365+Fluttuanti!AT191/365)*'%serviti'!U191</f>
        <v>15.451944612747445</v>
      </c>
      <c r="V191" s="6">
        <f>(Residenti!V191+Fluttuanti!V191/365+Fluttuanti!AU191/365)*'%serviti'!V191</f>
        <v>15.412583676023486</v>
      </c>
      <c r="W191" s="6">
        <f>(Residenti!W191+Fluttuanti!W191/365+Fluttuanti!AV191/365)*'%serviti'!W191</f>
        <v>15.235649662724166</v>
      </c>
      <c r="X191" s="6">
        <f>(Residenti!X191+Fluttuanti!X191/365+Fluttuanti!AW191/365)*'%serviti'!X191</f>
        <v>15.365870075018497</v>
      </c>
      <c r="Y191" s="6">
        <f>(Residenti!Y191+Fluttuanti!Y191/365+Fluttuanti!AX191/365)*'%serviti'!Y191</f>
        <v>15.586430127974541</v>
      </c>
      <c r="Z191" s="8">
        <f>(Residenti!Z191+Fluttuanti!Z191/365+Fluttuanti!AY191/365)*'%serviti'!Z191</f>
        <v>15.690704646855215</v>
      </c>
      <c r="AA191" s="8">
        <f>(Residenti!AA191+Fluttuanti!AA191/365+Fluttuanti!AZ191/365)*'%serviti'!AA191</f>
        <v>15.79497916573589</v>
      </c>
      <c r="AB191" s="8">
        <f>(Residenti!AB191+Fluttuanti!AB191/365+Fluttuanti!BA191/365)*'%serviti'!AB191</f>
        <v>15.68820931136041</v>
      </c>
      <c r="AC191" s="8">
        <f>(Residenti!AC191+Fluttuanti!AC191/365+Fluttuanti!BB191/365)*'%serviti'!AC191</f>
        <v>15.790969149214112</v>
      </c>
    </row>
    <row r="192" spans="1:29" x14ac:dyDescent="0.2">
      <c r="A192" s="2" t="s">
        <v>156</v>
      </c>
      <c r="B192" s="2" t="str">
        <f t="shared" si="6"/>
        <v>36</v>
      </c>
      <c r="C192" s="2">
        <v>36045</v>
      </c>
      <c r="D192" s="2" t="s">
        <v>197</v>
      </c>
      <c r="E192" s="6">
        <f>(Residenti!E192+Fluttuanti!E192/365+Fluttuanti!AD192/365)*'%serviti'!E192</f>
        <v>10.267628895407894</v>
      </c>
      <c r="F192" s="6">
        <f>(Residenti!F192+Fluttuanti!F192/365+Fluttuanti!AE192/365)*'%serviti'!F192</f>
        <v>10.273227675415335</v>
      </c>
      <c r="G192" s="6">
        <f>(Residenti!G192+Fluttuanti!G192/365+Fluttuanti!AF192/365)*'%serviti'!G192</f>
        <v>10.490438898761939</v>
      </c>
      <c r="H192" s="6">
        <f>(Residenti!H192+Fluttuanti!H192/365+Fluttuanti!AG192/365)*'%serviti'!H192</f>
        <v>10.649831109019624</v>
      </c>
      <c r="I192" s="6">
        <f>(Residenti!I192+Fluttuanti!I192/365+Fluttuanti!AH192/365)*'%serviti'!I192</f>
        <v>10.755602103830011</v>
      </c>
      <c r="J192" s="6">
        <f>(Residenti!J192+Fluttuanti!J192/365+Fluttuanti!AI192/365)*'%serviti'!J192</f>
        <v>10.898589837083231</v>
      </c>
      <c r="K192" s="6">
        <f>(Residenti!K192+Fluttuanti!K192/365+Fluttuanti!AJ192/365)*'%serviti'!K192</f>
        <v>10.961346753245119</v>
      </c>
      <c r="L192" s="6">
        <f>(Residenti!L192+Fluttuanti!L192/365+Fluttuanti!AK192/365)*'%serviti'!L192</f>
        <v>11.070448725768882</v>
      </c>
      <c r="M192" s="6">
        <f>(Residenti!M192+Fluttuanti!M192/365+Fluttuanti!AL192/365)*'%serviti'!M192</f>
        <v>11.161302806397988</v>
      </c>
      <c r="N192" s="6">
        <f>(Residenti!N192+Fluttuanti!N192/365+Fluttuanti!AM192/365)*'%serviti'!N192</f>
        <v>11.456893522751567</v>
      </c>
      <c r="O192" s="6">
        <f>(Residenti!O192+Fluttuanti!O192/365+Fluttuanti!AN192/365)*'%serviti'!O192</f>
        <v>11.683239537178345</v>
      </c>
      <c r="P192" s="6">
        <f>(Residenti!P192+Fluttuanti!P192/365+Fluttuanti!AO192/365)*'%serviti'!P192</f>
        <v>11.806969089658978</v>
      </c>
      <c r="Q192" s="6">
        <f>(Residenti!Q192+Fluttuanti!Q192/365+Fluttuanti!AP192/365)*'%serviti'!Q192</f>
        <v>11.936256808402018</v>
      </c>
      <c r="R192" s="6">
        <f>(Residenti!R192+Fluttuanti!R192/365+Fluttuanti!AQ192/365)*'%serviti'!R192</f>
        <v>12.052432792291684</v>
      </c>
      <c r="S192" s="6">
        <f>(Residenti!S192+Fluttuanti!S192/365+Fluttuanti!AR192/365)*'%serviti'!S192</f>
        <v>12.046154287559812</v>
      </c>
      <c r="T192" s="6">
        <f>(Residenti!T192+Fluttuanti!T192/365+Fluttuanti!AS192/365)*'%serviti'!T192</f>
        <v>12.116663301893363</v>
      </c>
      <c r="U192" s="6">
        <f>(Residenti!U192+Fluttuanti!U192/365+Fluttuanti!AT192/365)*'%serviti'!U192</f>
        <v>12.173626368794018</v>
      </c>
      <c r="V192" s="6">
        <f>(Residenti!V192+Fluttuanti!V192/365+Fluttuanti!AU192/365)*'%serviti'!V192</f>
        <v>12.362151918202956</v>
      </c>
      <c r="W192" s="6">
        <f>(Residenti!W192+Fluttuanti!W192/365+Fluttuanti!AV192/365)*'%serviti'!W192</f>
        <v>12.387663044600082</v>
      </c>
      <c r="X192" s="6">
        <f>(Residenti!X192+Fluttuanti!X192/365+Fluttuanti!AW192/365)*'%serviti'!X192</f>
        <v>12.501505910264132</v>
      </c>
      <c r="Y192" s="6">
        <f>(Residenti!Y192+Fluttuanti!Y192/365+Fluttuanti!AX192/365)*'%serviti'!Y192</f>
        <v>12.492145203140566</v>
      </c>
      <c r="Z192" s="8">
        <f>(Residenti!Z192+Fluttuanti!Z192/365+Fluttuanti!AY192/365)*'%serviti'!Z192</f>
        <v>12.819518789992685</v>
      </c>
      <c r="AA192" s="8">
        <f>(Residenti!AA192+Fluttuanti!AA192/365+Fluttuanti!AZ192/365)*'%serviti'!AA192</f>
        <v>13.244211392928021</v>
      </c>
      <c r="AB192" s="8">
        <f>(Residenti!AB192+Fluttuanti!AB192/365+Fluttuanti!BA192/365)*'%serviti'!AB192</f>
        <v>13.719694065725147</v>
      </c>
      <c r="AC192" s="8">
        <f>(Residenti!AC192+Fluttuanti!AC192/365+Fluttuanti!BB192/365)*'%serviti'!AC192</f>
        <v>14.110242707213688</v>
      </c>
    </row>
    <row r="193" spans="1:29" x14ac:dyDescent="0.2">
      <c r="A193" s="2" t="s">
        <v>156</v>
      </c>
      <c r="B193" s="2" t="str">
        <f t="shared" si="6"/>
        <v>36</v>
      </c>
      <c r="C193" s="2">
        <v>36046</v>
      </c>
      <c r="D193" s="2" t="s">
        <v>198</v>
      </c>
      <c r="E193" s="6">
        <f>(Residenti!E193+Fluttuanti!E193/365+Fluttuanti!AD193/365)*'%serviti'!E193</f>
        <v>20.128382499367337</v>
      </c>
      <c r="F193" s="6">
        <f>(Residenti!F193+Fluttuanti!F193/365+Fluttuanti!AE193/365)*'%serviti'!F193</f>
        <v>20.414537791047749</v>
      </c>
      <c r="G193" s="6">
        <f>(Residenti!G193+Fluttuanti!G193/365+Fluttuanti!AF193/365)*'%serviti'!G193</f>
        <v>20.73129489101477</v>
      </c>
      <c r="H193" s="6">
        <f>(Residenti!H193+Fluttuanti!H193/365+Fluttuanti!AG193/365)*'%serviti'!H193</f>
        <v>21.176099722151104</v>
      </c>
      <c r="I193" s="6">
        <f>(Residenti!I193+Fluttuanti!I193/365+Fluttuanti!AH193/365)*'%serviti'!I193</f>
        <v>21.538076078446348</v>
      </c>
      <c r="J193" s="6">
        <f>(Residenti!J193+Fluttuanti!J193/365+Fluttuanti!AI193/365)*'%serviti'!J193</f>
        <v>21.79402293181678</v>
      </c>
      <c r="K193" s="6">
        <f>(Residenti!K193+Fluttuanti!K193/365+Fluttuanti!AJ193/365)*'%serviti'!K193</f>
        <v>22.120929630359317</v>
      </c>
      <c r="L193" s="6">
        <f>(Residenti!L193+Fluttuanti!L193/365+Fluttuanti!AK193/365)*'%serviti'!L193</f>
        <v>22.509773000546055</v>
      </c>
      <c r="M193" s="6">
        <f>(Residenti!M193+Fluttuanti!M193/365+Fluttuanti!AL193/365)*'%serviti'!M193</f>
        <v>22.852863389532196</v>
      </c>
      <c r="N193" s="6">
        <f>(Residenti!N193+Fluttuanti!N193/365+Fluttuanti!AM193/365)*'%serviti'!N193</f>
        <v>23.527550256316957</v>
      </c>
      <c r="O193" s="6">
        <f>(Residenti!O193+Fluttuanti!O193/365+Fluttuanti!AN193/365)*'%serviti'!O193</f>
        <v>23.921771226606321</v>
      </c>
      <c r="P193" s="6">
        <f>(Residenti!P193+Fluttuanti!P193/365+Fluttuanti!AO193/365)*'%serviti'!P193</f>
        <v>24.212581449177236</v>
      </c>
      <c r="Q193" s="6">
        <f>(Residenti!Q193+Fluttuanti!Q193/365+Fluttuanti!AP193/365)*'%serviti'!Q193</f>
        <v>24.53868323789867</v>
      </c>
      <c r="R193" s="6">
        <f>(Residenti!R193+Fluttuanti!R193/365+Fluttuanti!AQ193/365)*'%serviti'!R193</f>
        <v>24.654660714857886</v>
      </c>
      <c r="S193" s="6">
        <f>(Residenti!S193+Fluttuanti!S193/365+Fluttuanti!AR193/365)*'%serviti'!S193</f>
        <v>24.514525968961792</v>
      </c>
      <c r="T193" s="6">
        <f>(Residenti!T193+Fluttuanti!T193/365+Fluttuanti!AS193/365)*'%serviti'!T193</f>
        <v>24.793503614150779</v>
      </c>
      <c r="U193" s="6">
        <f>(Residenti!U193+Fluttuanti!U193/365+Fluttuanti!AT193/365)*'%serviti'!U193</f>
        <v>24.886757403318189</v>
      </c>
      <c r="V193" s="6">
        <f>(Residenti!V193+Fluttuanti!V193/365+Fluttuanti!AU193/365)*'%serviti'!V193</f>
        <v>24.972668533653497</v>
      </c>
      <c r="W193" s="6">
        <f>(Residenti!W193+Fluttuanti!W193/365+Fluttuanti!AV193/365)*'%serviti'!W193</f>
        <v>24.96570517809155</v>
      </c>
      <c r="X193" s="6">
        <f>(Residenti!X193+Fluttuanti!X193/365+Fluttuanti!AW193/365)*'%serviti'!X193</f>
        <v>25.198542862640995</v>
      </c>
      <c r="Y193" s="6">
        <f>(Residenti!Y193+Fluttuanti!Y193/365+Fluttuanti!AX193/365)*'%serviti'!Y193</f>
        <v>25.393515925029952</v>
      </c>
      <c r="Z193" s="8">
        <f>(Residenti!Z193+Fluttuanti!Z193/365+Fluttuanti!AY193/365)*'%serviti'!Z193</f>
        <v>25.942837676931674</v>
      </c>
      <c r="AA193" s="8">
        <f>(Residenti!AA193+Fluttuanti!AA193/365+Fluttuanti!AZ193/365)*'%serviti'!AA193</f>
        <v>26.592486767100343</v>
      </c>
      <c r="AB193" s="8">
        <f>(Residenti!AB193+Fluttuanti!AB193/365+Fluttuanti!BA193/365)*'%serviti'!AB193</f>
        <v>27.178258821846232</v>
      </c>
      <c r="AC193" s="8">
        <f>(Residenti!AC193+Fluttuanti!AC193/365+Fluttuanti!BB193/365)*'%serviti'!AC193</f>
        <v>27.817191253513954</v>
      </c>
    </row>
    <row r="194" spans="1:29" x14ac:dyDescent="0.2">
      <c r="A194" s="2" t="s">
        <v>156</v>
      </c>
      <c r="B194" s="2" t="str">
        <f t="shared" si="6"/>
        <v>36</v>
      </c>
      <c r="C194" s="2">
        <v>36047</v>
      </c>
      <c r="D194" s="2" t="s">
        <v>199</v>
      </c>
      <c r="E194" s="6">
        <f>(Residenti!E194+Fluttuanti!E194/365+Fluttuanti!AD194/365)*'%serviti'!E194</f>
        <v>4.559827329791645</v>
      </c>
      <c r="F194" s="6">
        <f>(Residenti!F194+Fluttuanti!F194/365+Fluttuanti!AE194/365)*'%serviti'!F194</f>
        <v>4.6700595213115665</v>
      </c>
      <c r="G194" s="6">
        <f>(Residenti!G194+Fluttuanti!G194/365+Fluttuanti!AF194/365)*'%serviti'!G194</f>
        <v>4.7209668177532524</v>
      </c>
      <c r="H194" s="6">
        <f>(Residenti!H194+Fluttuanti!H194/365+Fluttuanti!AG194/365)*'%serviti'!H194</f>
        <v>4.7492721003135339</v>
      </c>
      <c r="I194" s="6">
        <f>(Residenti!I194+Fluttuanti!I194/365+Fluttuanti!AH194/365)*'%serviti'!I194</f>
        <v>4.8044200843527891</v>
      </c>
      <c r="J194" s="6">
        <f>(Residenti!J194+Fluttuanti!J194/365+Fluttuanti!AI194/365)*'%serviti'!J194</f>
        <v>4.8419502251850961</v>
      </c>
      <c r="K194" s="6">
        <f>(Residenti!K194+Fluttuanti!K194/365+Fluttuanti!AJ194/365)*'%serviti'!K194</f>
        <v>4.9133424311673499</v>
      </c>
      <c r="L194" s="6">
        <f>(Residenti!L194+Fluttuanti!L194/365+Fluttuanti!AK194/365)*'%serviti'!L194</f>
        <v>4.979685093599084</v>
      </c>
      <c r="M194" s="6">
        <f>(Residenti!M194+Fluttuanti!M194/365+Fluttuanti!AL194/365)*'%serviti'!M194</f>
        <v>5.1018854649381327</v>
      </c>
      <c r="N194" s="6">
        <f>(Residenti!N194+Fluttuanti!N194/365+Fluttuanti!AM194/365)*'%serviti'!N194</f>
        <v>5.1521685697012733</v>
      </c>
      <c r="O194" s="6">
        <f>(Residenti!O194+Fluttuanti!O194/365+Fluttuanti!AN194/365)*'%serviti'!O194</f>
        <v>5.1950205272534777</v>
      </c>
      <c r="P194" s="6">
        <f>(Residenti!P194+Fluttuanti!P194/365+Fluttuanti!AO194/365)*'%serviti'!P194</f>
        <v>5.2176772707804098</v>
      </c>
      <c r="Q194" s="6">
        <f>(Residenti!Q194+Fluttuanti!Q194/365+Fluttuanti!AP194/365)*'%serviti'!Q194</f>
        <v>5.2180414629625602</v>
      </c>
      <c r="R194" s="6">
        <f>(Residenti!R194+Fluttuanti!R194/365+Fluttuanti!AQ194/365)*'%serviti'!R194</f>
        <v>5.2249745611627167</v>
      </c>
      <c r="S194" s="6">
        <f>(Residenti!S194+Fluttuanti!S194/365+Fluttuanti!AR194/365)*'%serviti'!S194</f>
        <v>5.1133035653808907</v>
      </c>
      <c r="T194" s="6">
        <f>(Residenti!T194+Fluttuanti!T194/365+Fluttuanti!AS194/365)*'%serviti'!T194</f>
        <v>5.0660404756170756</v>
      </c>
      <c r="U194" s="6">
        <f>(Residenti!U194+Fluttuanti!U194/365+Fluttuanti!AT194/365)*'%serviti'!U194</f>
        <v>4.963502486391822</v>
      </c>
      <c r="V194" s="6">
        <f>(Residenti!V194+Fluttuanti!V194/365+Fluttuanti!AU194/365)*'%serviti'!V194</f>
        <v>4.8869292198793373</v>
      </c>
      <c r="W194" s="6">
        <f>(Residenti!W194+Fluttuanti!W194/365+Fluttuanti!AV194/365)*'%serviti'!W194</f>
        <v>4.8847863711899944</v>
      </c>
      <c r="X194" s="6">
        <f>(Residenti!X194+Fluttuanti!X194/365+Fluttuanti!AW194/365)*'%serviti'!X194</f>
        <v>4.8668457759402299</v>
      </c>
      <c r="Y194" s="6">
        <f>(Residenti!Y194+Fluttuanti!Y194/365+Fluttuanti!AX194/365)*'%serviti'!Y194</f>
        <v>4.8960676882731091</v>
      </c>
      <c r="Z194" s="8">
        <f>(Residenti!Z194+Fluttuanti!Z194/365+Fluttuanti!AY194/365)*'%serviti'!Z194</f>
        <v>4.729995792204476</v>
      </c>
      <c r="AA194" s="8">
        <f>(Residenti!AA194+Fluttuanti!AA194/365+Fluttuanti!AZ194/365)*'%serviti'!AA194</f>
        <v>4.6186825554460151</v>
      </c>
      <c r="AB194" s="8">
        <f>(Residenti!AB194+Fluttuanti!AB194/365+Fluttuanti!BA194/365)*'%serviti'!AB194</f>
        <v>4.3964062875061352</v>
      </c>
      <c r="AC194" s="8">
        <f>(Residenti!AC194+Fluttuanti!AC194/365+Fluttuanti!BB194/365)*'%serviti'!AC194</f>
        <v>4.2202840318344297</v>
      </c>
    </row>
    <row r="195" spans="1:29" x14ac:dyDescent="0.2">
      <c r="A195" s="2" t="s">
        <v>200</v>
      </c>
      <c r="B195" s="2" t="str">
        <f t="shared" si="6"/>
        <v>37</v>
      </c>
      <c r="C195" s="2">
        <v>37001</v>
      </c>
      <c r="D195" s="2" t="s">
        <v>201</v>
      </c>
      <c r="E195" s="6">
        <f>(Residenti!E195+Fluttuanti!E195/365+Fluttuanti!AD195/365)*'%serviti'!E195</f>
        <v>9.9392250523110661</v>
      </c>
      <c r="F195" s="6">
        <f>(Residenti!F195+Fluttuanti!F195/365+Fluttuanti!AE195/365)*'%serviti'!F195</f>
        <v>10.07452191981165</v>
      </c>
      <c r="G195" s="6">
        <f>(Residenti!G195+Fluttuanti!G195/365+Fluttuanti!AF195/365)*'%serviti'!G195</f>
        <v>10.169126066380912</v>
      </c>
      <c r="H195" s="6">
        <f>(Residenti!H195+Fluttuanti!H195/365+Fluttuanti!AG195/365)*'%serviti'!H195</f>
        <v>10.32808079305725</v>
      </c>
      <c r="I195" s="6">
        <f>(Residenti!I195+Fluttuanti!I195/365+Fluttuanti!AH195/365)*'%serviti'!I195</f>
        <v>10.467250492961799</v>
      </c>
      <c r="J195" s="6">
        <f>(Residenti!J195+Fluttuanti!J195/365+Fluttuanti!AI195/365)*'%serviti'!J195</f>
        <v>10.922498698994765</v>
      </c>
      <c r="K195" s="6">
        <f>(Residenti!K195+Fluttuanti!K195/365+Fluttuanti!AJ195/365)*'%serviti'!K195</f>
        <v>11.133788662042456</v>
      </c>
      <c r="L195" s="6">
        <f>(Residenti!L195+Fluttuanti!L195/365+Fluttuanti!AK195/365)*'%serviti'!L195</f>
        <v>11.290333185569738</v>
      </c>
      <c r="M195" s="6">
        <f>(Residenti!M195+Fluttuanti!M195/365+Fluttuanti!AL195/365)*'%serviti'!M195</f>
        <v>11.397065192911201</v>
      </c>
      <c r="N195" s="6">
        <f>(Residenti!N195+Fluttuanti!N195/365+Fluttuanti!AM195/365)*'%serviti'!N195</f>
        <v>11.599675146277209</v>
      </c>
      <c r="O195" s="6">
        <f>(Residenti!O195+Fluttuanti!O195/365+Fluttuanti!AN195/365)*'%serviti'!O195</f>
        <v>11.676452485208086</v>
      </c>
      <c r="P195" s="6">
        <f>(Residenti!P195+Fluttuanti!P195/365+Fluttuanti!AO195/365)*'%serviti'!P195</f>
        <v>11.825250702457817</v>
      </c>
      <c r="Q195" s="6">
        <f>(Residenti!Q195+Fluttuanti!Q195/365+Fluttuanti!AP195/365)*'%serviti'!Q195</f>
        <v>11.984701478019245</v>
      </c>
      <c r="R195" s="6">
        <f>(Residenti!R195+Fluttuanti!R195/365+Fluttuanti!AQ195/365)*'%serviti'!R195</f>
        <v>12.040207396499424</v>
      </c>
      <c r="S195" s="6">
        <f>(Residenti!S195+Fluttuanti!S195/365+Fluttuanti!AR195/365)*'%serviti'!S195</f>
        <v>12.141070973909288</v>
      </c>
      <c r="T195" s="6">
        <f>(Residenti!T195+Fluttuanti!T195/365+Fluttuanti!AS195/365)*'%serviti'!T195</f>
        <v>12.197772953846259</v>
      </c>
      <c r="U195" s="6">
        <f>(Residenti!U195+Fluttuanti!U195/365+Fluttuanti!AT195/365)*'%serviti'!U195</f>
        <v>12.25424194731554</v>
      </c>
      <c r="V195" s="6">
        <f>(Residenti!V195+Fluttuanti!V195/365+Fluttuanti!AU195/365)*'%serviti'!V195</f>
        <v>12.238555677671112</v>
      </c>
      <c r="W195" s="6">
        <f>(Residenti!W195+Fluttuanti!W195/365+Fluttuanti!AV195/365)*'%serviti'!W195</f>
        <v>12.266593492586182</v>
      </c>
      <c r="X195" s="6">
        <f>(Residenti!X195+Fluttuanti!X195/365+Fluttuanti!AW195/365)*'%serviti'!X195</f>
        <v>12.308235990515524</v>
      </c>
      <c r="Y195" s="6">
        <f>(Residenti!Y195+Fluttuanti!Y195/365+Fluttuanti!AX195/365)*'%serviti'!Y195</f>
        <v>12.386793136628933</v>
      </c>
      <c r="Z195" s="8">
        <f>(Residenti!Z195+Fluttuanti!Z195/365+Fluttuanti!AY195/365)*'%serviti'!Z195</f>
        <v>12.528482319069106</v>
      </c>
      <c r="AA195" s="8">
        <f>(Residenti!AA195+Fluttuanti!AA195/365+Fluttuanti!AZ195/365)*'%serviti'!AA195</f>
        <v>12.714466165202914</v>
      </c>
      <c r="AB195" s="8">
        <f>(Residenti!AB195+Fluttuanti!AB195/365+Fluttuanti!BA195/365)*'%serviti'!AB195</f>
        <v>12.834779759972081</v>
      </c>
      <c r="AC195" s="8">
        <f>(Residenti!AC195+Fluttuanti!AC195/365+Fluttuanti!BB195/365)*'%serviti'!AC195</f>
        <v>12.976853300285137</v>
      </c>
    </row>
    <row r="196" spans="1:29" x14ac:dyDescent="0.2">
      <c r="A196" s="2" t="s">
        <v>200</v>
      </c>
      <c r="B196" s="2" t="str">
        <f t="shared" si="6"/>
        <v>37</v>
      </c>
      <c r="C196" s="2">
        <v>37002</v>
      </c>
      <c r="D196" s="2" t="s">
        <v>202</v>
      </c>
      <c r="E196" s="6">
        <f>(Residenti!E196+Fluttuanti!E196/365+Fluttuanti!AD196/365)*'%serviti'!E196</f>
        <v>8.2875896010675767</v>
      </c>
      <c r="F196" s="6">
        <f>(Residenti!F196+Fluttuanti!F196/365+Fluttuanti!AE196/365)*'%serviti'!F196</f>
        <v>8.4825196702502126</v>
      </c>
      <c r="G196" s="6">
        <f>(Residenti!G196+Fluttuanti!G196/365+Fluttuanti!AF196/365)*'%serviti'!G196</f>
        <v>8.7662481624313013</v>
      </c>
      <c r="H196" s="6">
        <f>(Residenti!H196+Fluttuanti!H196/365+Fluttuanti!AG196/365)*'%serviti'!H196</f>
        <v>9.12280259640292</v>
      </c>
      <c r="I196" s="6">
        <f>(Residenti!I196+Fluttuanti!I196/365+Fluttuanti!AH196/365)*'%serviti'!I196</f>
        <v>9.2257342695596982</v>
      </c>
      <c r="J196" s="6">
        <f>(Residenti!J196+Fluttuanti!J196/365+Fluttuanti!AI196/365)*'%serviti'!J196</f>
        <v>9.3141127875696199</v>
      </c>
      <c r="K196" s="6">
        <f>(Residenti!K196+Fluttuanti!K196/365+Fluttuanti!AJ196/365)*'%serviti'!K196</f>
        <v>9.356175522783186</v>
      </c>
      <c r="L196" s="6">
        <f>(Residenti!L196+Fluttuanti!L196/365+Fluttuanti!AK196/365)*'%serviti'!L196</f>
        <v>9.3452503488433507</v>
      </c>
      <c r="M196" s="6">
        <f>(Residenti!M196+Fluttuanti!M196/365+Fluttuanti!AL196/365)*'%serviti'!M196</f>
        <v>9.4570245092256471</v>
      </c>
      <c r="N196" s="6">
        <f>(Residenti!N196+Fluttuanti!N196/365+Fluttuanti!AM196/365)*'%serviti'!N196</f>
        <v>9.5737120278503287</v>
      </c>
      <c r="O196" s="6">
        <f>(Residenti!O196+Fluttuanti!O196/365+Fluttuanti!AN196/365)*'%serviti'!O196</f>
        <v>9.670512424736172</v>
      </c>
      <c r="P196" s="6">
        <f>(Residenti!P196+Fluttuanti!P196/365+Fluttuanti!AO196/365)*'%serviti'!P196</f>
        <v>9.7391854492690122</v>
      </c>
      <c r="Q196" s="6">
        <f>(Residenti!Q196+Fluttuanti!Q196/365+Fluttuanti!AP196/365)*'%serviti'!Q196</f>
        <v>9.7393484959100487</v>
      </c>
      <c r="R196" s="6">
        <f>(Residenti!R196+Fluttuanti!R196/365+Fluttuanti!AQ196/365)*'%serviti'!R196</f>
        <v>9.820344339319087</v>
      </c>
      <c r="S196" s="6">
        <f>(Residenti!S196+Fluttuanti!S196/365+Fluttuanti!AR196/365)*'%serviti'!S196</f>
        <v>9.7396745891921235</v>
      </c>
      <c r="T196" s="6">
        <f>(Residenti!T196+Fluttuanti!T196/365+Fluttuanti!AS196/365)*'%serviti'!T196</f>
        <v>9.7887364881989889</v>
      </c>
      <c r="U196" s="6">
        <f>(Residenti!U196+Fluttuanti!U196/365+Fluttuanti!AT196/365)*'%serviti'!U196</f>
        <v>9.8386760238627957</v>
      </c>
      <c r="V196" s="6">
        <f>(Residenti!V196+Fluttuanti!V196/365+Fluttuanti!AU196/365)*'%serviti'!V196</f>
        <v>9.8368004514432847</v>
      </c>
      <c r="W196" s="6">
        <f>(Residenti!W196+Fluttuanti!W196/365+Fluttuanti!AV196/365)*'%serviti'!W196</f>
        <v>9.8796624759632223</v>
      </c>
      <c r="X196" s="6">
        <f>(Residenti!X196+Fluttuanti!X196/365+Fluttuanti!AW196/365)*'%serviti'!X196</f>
        <v>9.8496177743334723</v>
      </c>
      <c r="Y196" s="6">
        <f>(Residenti!Y196+Fluttuanti!Y196/365+Fluttuanti!AX196/365)*'%serviti'!Y196</f>
        <v>9.7672210891923505</v>
      </c>
      <c r="Z196" s="8">
        <f>(Residenti!Z196+Fluttuanti!Z196/365+Fluttuanti!AY196/365)*'%serviti'!Z196</f>
        <v>9.8135088330361153</v>
      </c>
      <c r="AA196" s="8">
        <f>(Residenti!AA196+Fluttuanti!AA196/365+Fluttuanti!AZ196/365)*'%serviti'!AA196</f>
        <v>9.8597965768798801</v>
      </c>
      <c r="AB196" s="8">
        <f>(Residenti!AB196+Fluttuanti!AB196/365+Fluttuanti!BA196/365)*'%serviti'!AB196</f>
        <v>10.002467238302842</v>
      </c>
      <c r="AC196" s="8">
        <f>(Residenti!AC196+Fluttuanti!AC196/365+Fluttuanti!BB196/365)*'%serviti'!AC196</f>
        <v>10.049162136280854</v>
      </c>
    </row>
    <row r="197" spans="1:29" x14ac:dyDescent="0.2">
      <c r="A197" s="2" t="s">
        <v>200</v>
      </c>
      <c r="B197" s="2" t="str">
        <f t="shared" ref="B197" si="7">LEFT(C197,2)</f>
        <v>37</v>
      </c>
      <c r="C197" s="2">
        <v>37003</v>
      </c>
      <c r="D197" s="2" t="s">
        <v>203</v>
      </c>
      <c r="E197" s="6">
        <f>(Residenti!E197+Fluttuanti!E197/365+Fluttuanti!AD197/365)*'%serviti'!E197</f>
        <v>5.4462465881681421</v>
      </c>
      <c r="F197" s="6">
        <f>(Residenti!F197+Fluttuanti!F197/365+Fluttuanti!AE197/365)*'%serviti'!F197</f>
        <v>5.5290125471434042</v>
      </c>
      <c r="G197" s="6">
        <f>(Residenti!G197+Fluttuanti!G197/365+Fluttuanti!AF197/365)*'%serviti'!G197</f>
        <v>5.641598554331166</v>
      </c>
      <c r="H197" s="6">
        <f>(Residenti!H197+Fluttuanti!H197/365+Fluttuanti!AG197/365)*'%serviti'!H197</f>
        <v>5.7104052384607131</v>
      </c>
      <c r="I197" s="6">
        <f>(Residenti!I197+Fluttuanti!I197/365+Fluttuanti!AH197/365)*'%serviti'!I197</f>
        <v>5.8728191311126885</v>
      </c>
      <c r="J197" s="6">
        <f>(Residenti!J197+Fluttuanti!J197/365+Fluttuanti!AI197/365)*'%serviti'!J197</f>
        <v>5.9724667703717902</v>
      </c>
      <c r="K197" s="6">
        <f>(Residenti!K197+Fluttuanti!K197/365+Fluttuanti!AJ197/365)*'%serviti'!K197</f>
        <v>6.0212408947768026</v>
      </c>
      <c r="L197" s="6">
        <f>(Residenti!L197+Fluttuanti!L197/365+Fluttuanti!AK197/365)*'%serviti'!L197</f>
        <v>6.1058932294540833</v>
      </c>
      <c r="M197" s="6">
        <f>(Residenti!M197+Fluttuanti!M197/365+Fluttuanti!AL197/365)*'%serviti'!M197</f>
        <v>6.2206144912179608</v>
      </c>
      <c r="N197" s="6">
        <f>(Residenti!N197+Fluttuanti!N197/365+Fluttuanti!AM197/365)*'%serviti'!N197</f>
        <v>6.408928255341416</v>
      </c>
      <c r="O197" s="6">
        <f>(Residenti!O197+Fluttuanti!O197/365+Fluttuanti!AN197/365)*'%serviti'!O197</f>
        <v>6.5763980764813006</v>
      </c>
      <c r="P197" s="6">
        <f>(Residenti!P197+Fluttuanti!P197/365+Fluttuanti!AO197/365)*'%serviti'!P197</f>
        <v>6.7190150259574413</v>
      </c>
      <c r="Q197" s="6">
        <f>(Residenti!Q197+Fluttuanti!Q197/365+Fluttuanti!AP197/365)*'%serviti'!Q197</f>
        <v>6.8469473793014499</v>
      </c>
      <c r="R197" s="6">
        <f>(Residenti!R197+Fluttuanti!R197/365+Fluttuanti!AQ197/365)*'%serviti'!R197</f>
        <v>6.9190564765016225</v>
      </c>
      <c r="S197" s="6">
        <f>(Residenti!S197+Fluttuanti!S197/365+Fluttuanti!AR197/365)*'%serviti'!S197</f>
        <v>6.9034433140471982</v>
      </c>
      <c r="T197" s="6">
        <f>(Residenti!T197+Fluttuanti!T197/365+Fluttuanti!AS197/365)*'%serviti'!T197</f>
        <v>6.9267070621215154</v>
      </c>
      <c r="U197" s="6">
        <f>(Residenti!U197+Fluttuanti!U197/365+Fluttuanti!AT197/365)*'%serviti'!U197</f>
        <v>6.9296975937006495</v>
      </c>
      <c r="V197" s="6">
        <f>(Residenti!V197+Fluttuanti!V197/365+Fluttuanti!AU197/365)*'%serviti'!V197</f>
        <v>6.991838252303709</v>
      </c>
      <c r="W197" s="6">
        <f>(Residenti!W197+Fluttuanti!W197/365+Fluttuanti!AV197/365)*'%serviti'!W197</f>
        <v>7.0531127422666779</v>
      </c>
      <c r="X197" s="6">
        <f>(Residenti!X197+Fluttuanti!X197/365+Fluttuanti!AW197/365)*'%serviti'!X197</f>
        <v>7.11831725500807</v>
      </c>
      <c r="Y197" s="6">
        <f>(Residenti!Y197+Fluttuanti!Y197/365+Fluttuanti!AX197/365)*'%serviti'!Y197</f>
        <v>7.1373335085697027</v>
      </c>
      <c r="Z197" s="8">
        <f>(Residenti!Z197+Fluttuanti!Z197/365+Fluttuanti!AY197/365)*'%serviti'!Z197</f>
        <v>7.3566921553485756</v>
      </c>
      <c r="AA197" s="8">
        <f>(Residenti!AA197+Fluttuanti!AA197/365+Fluttuanti!AZ197/365)*'%serviti'!AA197</f>
        <v>7.5760508021274466</v>
      </c>
      <c r="AB197" s="8">
        <f>(Residenti!AB197+Fluttuanti!AB197/365+Fluttuanti!BA197/365)*'%serviti'!AB197</f>
        <v>7.8182281011290522</v>
      </c>
      <c r="AC197" s="8">
        <f>(Residenti!AC197+Fluttuanti!AC197/365+Fluttuanti!BB197/365)*'%serviti'!AC197</f>
        <v>8.0370077818939212</v>
      </c>
    </row>
    <row r="198" spans="1:29" x14ac:dyDescent="0.2">
      <c r="A198" s="2"/>
      <c r="B198" s="2"/>
      <c r="C198" s="2">
        <v>37004</v>
      </c>
      <c r="D198" s="3" t="s">
        <v>204</v>
      </c>
      <c r="E198" s="6">
        <f>(Residenti!E198+Fluttuanti!E198/365+Fluttuanti!AD198/365)*'%serviti'!E198</f>
        <v>5.8415145569637188</v>
      </c>
      <c r="F198" s="6">
        <f>(Residenti!F198+Fluttuanti!F198/365+Fluttuanti!AE198/365)*'%serviti'!F198</f>
        <v>5.9668386966871347</v>
      </c>
      <c r="G198" s="6">
        <f>(Residenti!G198+Fluttuanti!G198/365+Fluttuanti!AF198/365)*'%serviti'!G198</f>
        <v>6.0036072943186749</v>
      </c>
      <c r="H198" s="6">
        <f>(Residenti!H198+Fluttuanti!H198/365+Fluttuanti!AG198/365)*'%serviti'!H198</f>
        <v>6.0590827321852192</v>
      </c>
      <c r="I198" s="6">
        <f>(Residenti!I198+Fluttuanti!I198/365+Fluttuanti!AH198/365)*'%serviti'!I198</f>
        <v>6.1840285837377396</v>
      </c>
      <c r="J198" s="6">
        <f>(Residenti!J198+Fluttuanti!J198/365+Fluttuanti!AI198/365)*'%serviti'!J198</f>
        <v>6.2754135800994142</v>
      </c>
      <c r="K198" s="6">
        <f>(Residenti!K198+Fluttuanti!K198/365+Fluttuanti!AJ198/365)*'%serviti'!K198</f>
        <v>6.3256515943498011</v>
      </c>
      <c r="L198" s="6">
        <f>(Residenti!L198+Fluttuanti!L198/365+Fluttuanti!AK198/365)*'%serviti'!L198</f>
        <v>6.336613949866849</v>
      </c>
      <c r="M198" s="6">
        <f>(Residenti!M198+Fluttuanti!M198/365+Fluttuanti!AL198/365)*'%serviti'!M198</f>
        <v>6.4807744283657414</v>
      </c>
      <c r="N198" s="6">
        <f>(Residenti!N198+Fluttuanti!N198/365+Fluttuanti!AM198/365)*'%serviti'!N198</f>
        <v>6.7133880807288691</v>
      </c>
      <c r="O198" s="6">
        <f>(Residenti!O198+Fluttuanti!O198/365+Fluttuanti!AN198/365)*'%serviti'!O198</f>
        <v>6.7443195374904157</v>
      </c>
      <c r="P198" s="6">
        <f>(Residenti!P198+Fluttuanti!P198/365+Fluttuanti!AO198/365)*'%serviti'!P198</f>
        <v>6.8013869557362199</v>
      </c>
      <c r="Q198" s="6">
        <f>(Residenti!Q198+Fluttuanti!Q198/365+Fluttuanti!AP198/365)*'%serviti'!Q198</f>
        <v>6.8206618552300107</v>
      </c>
      <c r="R198" s="6">
        <f>(Residenti!R198+Fluttuanti!R198/365+Fluttuanti!AQ198/365)*'%serviti'!R198</f>
        <v>6.7713031730121926</v>
      </c>
      <c r="S198" s="6">
        <f>(Residenti!S198+Fluttuanti!S198/365+Fluttuanti!AR198/365)*'%serviti'!S198</f>
        <v>6.7857622286185793</v>
      </c>
      <c r="T198" s="6">
        <f>(Residenti!T198+Fluttuanti!T198/365+Fluttuanti!AS198/365)*'%serviti'!T198</f>
        <v>6.8530114463707497</v>
      </c>
      <c r="U198" s="6">
        <f>(Residenti!U198+Fluttuanti!U198/365+Fluttuanti!AT198/365)*'%serviti'!U198</f>
        <v>6.8999936836434017</v>
      </c>
      <c r="V198" s="6">
        <f>(Residenti!V198+Fluttuanti!V198/365+Fluttuanti!AU198/365)*'%serviti'!V198</f>
        <v>6.9423404665571793</v>
      </c>
      <c r="W198" s="6">
        <f>(Residenti!W198+Fluttuanti!W198/365+Fluttuanti!AV198/365)*'%serviti'!W198</f>
        <v>6.9523976362229565</v>
      </c>
      <c r="X198" s="6">
        <f>(Residenti!X198+Fluttuanti!X198/365+Fluttuanti!AW198/365)*'%serviti'!X198</f>
        <v>7.0364548724989149</v>
      </c>
      <c r="Y198" s="6">
        <f>(Residenti!Y198+Fluttuanti!Y198/365+Fluttuanti!AX198/365)*'%serviti'!Y198</f>
        <v>7.107584829569185</v>
      </c>
      <c r="Z198" s="8">
        <f>(Residenti!Z198+Fluttuanti!Z198/365+Fluttuanti!AY198/365)*'%serviti'!Z198</f>
        <v>7.2939814415459319</v>
      </c>
      <c r="AA198" s="8">
        <f>(Residenti!AA198+Fluttuanti!AA198/365+Fluttuanti!AZ198/365)*'%serviti'!AA198</f>
        <v>7.5048876218133858</v>
      </c>
      <c r="AB198" s="8">
        <f>(Residenti!AB198+Fluttuanti!AB198/365+Fluttuanti!BA198/365)*'%serviti'!AB198</f>
        <v>7.6897457488232517</v>
      </c>
      <c r="AC198" s="8">
        <f>(Residenti!AC198+Fluttuanti!AC198/365+Fluttuanti!BB198/365)*'%serviti'!AC198</f>
        <v>7.8869913856971561</v>
      </c>
    </row>
    <row r="199" spans="1:29" x14ac:dyDescent="0.2">
      <c r="A199" s="2" t="s">
        <v>200</v>
      </c>
      <c r="B199" s="2" t="str">
        <f t="shared" ref="B199:B211" si="8">LEFT(C199,2)</f>
        <v>37</v>
      </c>
      <c r="C199" s="2">
        <v>37005</v>
      </c>
      <c r="D199" s="2" t="s">
        <v>205</v>
      </c>
      <c r="E199" s="6">
        <f>(Residenti!E199+Fluttuanti!E199/365+Fluttuanti!AD199/365)*'%serviti'!E199</f>
        <v>4.5750588792618956</v>
      </c>
      <c r="F199" s="6">
        <f>(Residenti!F199+Fluttuanti!F199/365+Fluttuanti!AE199/365)*'%serviti'!F199</f>
        <v>4.6796596249843496</v>
      </c>
      <c r="G199" s="6">
        <f>(Residenti!G199+Fluttuanti!G199/365+Fluttuanti!AF199/365)*'%serviti'!G199</f>
        <v>4.7029501865162917</v>
      </c>
      <c r="H199" s="6">
        <f>(Residenti!H199+Fluttuanti!H199/365+Fluttuanti!AG199/365)*'%serviti'!H199</f>
        <v>4.7753390202922583</v>
      </c>
      <c r="I199" s="6">
        <f>(Residenti!I199+Fluttuanti!I199/365+Fluttuanti!AH199/365)*'%serviti'!I199</f>
        <v>4.756232433331145</v>
      </c>
      <c r="J199" s="6">
        <f>(Residenti!J199+Fluttuanti!J199/365+Fluttuanti!AI199/365)*'%serviti'!J199</f>
        <v>4.7232085579920655</v>
      </c>
      <c r="K199" s="6">
        <f>(Residenti!K199+Fluttuanti!K199/365+Fluttuanti!AJ199/365)*'%serviti'!K199</f>
        <v>4.8015918412293752</v>
      </c>
      <c r="L199" s="6">
        <f>(Residenti!L199+Fluttuanti!L199/365+Fluttuanti!AK199/365)*'%serviti'!L199</f>
        <v>4.9168269422823876</v>
      </c>
      <c r="M199" s="6">
        <f>(Residenti!M199+Fluttuanti!M199/365+Fluttuanti!AL199/365)*'%serviti'!M199</f>
        <v>5.026851931924007</v>
      </c>
      <c r="N199" s="6">
        <f>(Residenti!N199+Fluttuanti!N199/365+Fluttuanti!AM199/365)*'%serviti'!N199</f>
        <v>5.1419034046006198</v>
      </c>
      <c r="O199" s="6">
        <f>(Residenti!O199+Fluttuanti!O199/365+Fluttuanti!AN199/365)*'%serviti'!O199</f>
        <v>5.2612244908912409</v>
      </c>
      <c r="P199" s="6">
        <f>(Residenti!P199+Fluttuanti!P199/365+Fluttuanti!AO199/365)*'%serviti'!P199</f>
        <v>5.3992609303104597</v>
      </c>
      <c r="Q199" s="6">
        <f>(Residenti!Q199+Fluttuanti!Q199/365+Fluttuanti!AP199/365)*'%serviti'!Q199</f>
        <v>5.5167616946333746</v>
      </c>
      <c r="R199" s="6">
        <f>(Residenti!R199+Fluttuanti!R199/365+Fluttuanti!AQ199/365)*'%serviti'!R199</f>
        <v>5.6273024127895832</v>
      </c>
      <c r="S199" s="6">
        <f>(Residenti!S199+Fluttuanti!S199/365+Fluttuanti!AR199/365)*'%serviti'!S199</f>
        <v>5.6105737153260371</v>
      </c>
      <c r="T199" s="6">
        <f>(Residenti!T199+Fluttuanti!T199/365+Fluttuanti!AS199/365)*'%serviti'!T199</f>
        <v>5.6614568949104864</v>
      </c>
      <c r="U199" s="6">
        <f>(Residenti!U199+Fluttuanti!U199/365+Fluttuanti!AT199/365)*'%serviti'!U199</f>
        <v>5.6145071594142859</v>
      </c>
      <c r="V199" s="6">
        <f>(Residenti!V199+Fluttuanti!V199/365+Fluttuanti!AU199/365)*'%serviti'!V199</f>
        <v>5.6417453205183516</v>
      </c>
      <c r="W199" s="6">
        <f>(Residenti!W199+Fluttuanti!W199/365+Fluttuanti!AV199/365)*'%serviti'!W199</f>
        <v>5.7120731138200469</v>
      </c>
      <c r="X199" s="6">
        <f>(Residenti!X199+Fluttuanti!X199/365+Fluttuanti!AW199/365)*'%serviti'!X199</f>
        <v>5.8193313751773283</v>
      </c>
      <c r="Y199" s="6">
        <f>(Residenti!Y199+Fluttuanti!Y199/365+Fluttuanti!AX199/365)*'%serviti'!Y199</f>
        <v>5.8778537295474482</v>
      </c>
      <c r="Z199" s="8">
        <f>(Residenti!Z199+Fluttuanti!Z199/365+Fluttuanti!AY199/365)*'%serviti'!Z199</f>
        <v>6.0782385242079089</v>
      </c>
      <c r="AA199" s="8">
        <f>(Residenti!AA199+Fluttuanti!AA199/365+Fluttuanti!AZ199/365)*'%serviti'!AA199</f>
        <v>6.2786233188683713</v>
      </c>
      <c r="AB199" s="8">
        <f>(Residenti!AB199+Fluttuanti!AB199/365+Fluttuanti!BA199/365)*'%serviti'!AB199</f>
        <v>6.4202353066816231</v>
      </c>
      <c r="AC199" s="8">
        <f>(Residenti!AC199+Fluttuanti!AC199/365+Fluttuanti!BB199/365)*'%serviti'!AC199</f>
        <v>6.6178406493891808</v>
      </c>
    </row>
    <row r="200" spans="1:29" x14ac:dyDescent="0.2">
      <c r="A200" s="2" t="s">
        <v>200</v>
      </c>
      <c r="B200" s="2" t="str">
        <f t="shared" si="8"/>
        <v>37</v>
      </c>
      <c r="C200" s="2">
        <v>37006</v>
      </c>
      <c r="D200" s="2" t="s">
        <v>206</v>
      </c>
      <c r="E200" s="6">
        <f>(Residenti!E200+Fluttuanti!E200/365+Fluttuanti!AD200/365)*'%serviti'!E200</f>
        <v>420.89603897866596</v>
      </c>
      <c r="F200" s="6">
        <f>(Residenti!F200+Fluttuanti!F200/365+Fluttuanti!AE200/365)*'%serviti'!F200</f>
        <v>420.61094183299849</v>
      </c>
      <c r="G200" s="6">
        <f>(Residenti!G200+Fluttuanti!G200/365+Fluttuanti!AF200/365)*'%serviti'!G200</f>
        <v>419.80560887936184</v>
      </c>
      <c r="H200" s="6">
        <f>(Residenti!H200+Fluttuanti!H200/365+Fluttuanti!AG200/365)*'%serviti'!H200</f>
        <v>415.61524954690657</v>
      </c>
      <c r="I200" s="6">
        <f>(Residenti!I200+Fluttuanti!I200/365+Fluttuanti!AH200/365)*'%serviti'!I200</f>
        <v>415.98720597525818</v>
      </c>
      <c r="J200" s="6">
        <f>(Residenti!J200+Fluttuanti!J200/365+Fluttuanti!AI200/365)*'%serviti'!J200</f>
        <v>417.60417124496701</v>
      </c>
      <c r="K200" s="6">
        <f>(Residenti!K200+Fluttuanti!K200/365+Fluttuanti!AJ200/365)*'%serviti'!K200</f>
        <v>417.40144928297798</v>
      </c>
      <c r="L200" s="6">
        <f>(Residenti!L200+Fluttuanti!L200/365+Fluttuanti!AK200/365)*'%serviti'!L200</f>
        <v>416.96411535647428</v>
      </c>
      <c r="M200" s="6">
        <f>(Residenti!M200+Fluttuanti!M200/365+Fluttuanti!AL200/365)*'%serviti'!M200</f>
        <v>416.73950419340224</v>
      </c>
      <c r="N200" s="6">
        <f>(Residenti!N200+Fluttuanti!N200/365+Fluttuanti!AM200/365)*'%serviti'!N200</f>
        <v>419.89796604212296</v>
      </c>
      <c r="O200" s="6">
        <f>(Residenti!O200+Fluttuanti!O200/365+Fluttuanti!AN200/365)*'%serviti'!O200</f>
        <v>423.15004998186572</v>
      </c>
      <c r="P200" s="6">
        <f>(Residenti!P200+Fluttuanti!P200/365+Fluttuanti!AO200/365)*'%serviti'!P200</f>
        <v>426.84298478421692</v>
      </c>
      <c r="Q200" s="6">
        <f>(Residenti!Q200+Fluttuanti!Q200/365+Fluttuanti!AP200/365)*'%serviti'!Q200</f>
        <v>429.51340770992141</v>
      </c>
      <c r="R200" s="6">
        <f>(Residenti!R200+Fluttuanti!R200/365+Fluttuanti!AQ200/365)*'%serviti'!R200</f>
        <v>432.30087671610829</v>
      </c>
      <c r="S200" s="6">
        <f>(Residenti!S200+Fluttuanti!S200/365+Fluttuanti!AR200/365)*'%serviti'!S200</f>
        <v>431.22139579297112</v>
      </c>
      <c r="T200" s="6">
        <f>(Residenti!T200+Fluttuanti!T200/365+Fluttuanti!AS200/365)*'%serviti'!T200</f>
        <v>433.19919690277675</v>
      </c>
      <c r="U200" s="6">
        <f>(Residenti!U200+Fluttuanti!U200/365+Fluttuanti!AT200/365)*'%serviti'!U200</f>
        <v>434.75377396194449</v>
      </c>
      <c r="V200" s="6">
        <f>(Residenti!V200+Fluttuanti!V200/365+Fluttuanti!AU200/365)*'%serviti'!V200</f>
        <v>437.50089526939695</v>
      </c>
      <c r="W200" s="6">
        <f>(Residenti!W200+Fluttuanti!W200/365+Fluttuanti!AV200/365)*'%serviti'!W200</f>
        <v>438.54511825966716</v>
      </c>
      <c r="X200" s="6">
        <f>(Residenti!X200+Fluttuanti!X200/365+Fluttuanti!AW200/365)*'%serviti'!X200</f>
        <v>440.22198594355865</v>
      </c>
      <c r="Y200" s="6">
        <f>(Residenti!Y200+Fluttuanti!Y200/365+Fluttuanti!AX200/365)*'%serviti'!Y200</f>
        <v>442.21292809845528</v>
      </c>
      <c r="Z200" s="8">
        <f>(Residenti!Z200+Fluttuanti!Z200/365+Fluttuanti!AY200/365)*'%serviti'!Z200</f>
        <v>452.25381032970972</v>
      </c>
      <c r="AA200" s="8">
        <f>(Residenti!AA200+Fluttuanti!AA200/365+Fluttuanti!AZ200/365)*'%serviti'!AA200</f>
        <v>460.13479264538375</v>
      </c>
      <c r="AB200" s="8">
        <f>(Residenti!AB200+Fluttuanti!AB200/365+Fluttuanti!BA200/365)*'%serviti'!AB200</f>
        <v>470.40035029292238</v>
      </c>
      <c r="AC200" s="8">
        <f>(Residenti!AC200+Fluttuanti!AC200/365+Fluttuanti!BB200/365)*'%serviti'!AC200</f>
        <v>478.64439018447257</v>
      </c>
    </row>
    <row r="201" spans="1:29" x14ac:dyDescent="0.2">
      <c r="A201" s="2" t="s">
        <v>200</v>
      </c>
      <c r="B201" s="2" t="str">
        <f t="shared" si="8"/>
        <v>37</v>
      </c>
      <c r="C201" s="2">
        <v>37007</v>
      </c>
      <c r="D201" s="2" t="s">
        <v>207</v>
      </c>
      <c r="E201" s="6">
        <f>(Residenti!E201+Fluttuanti!E201/365+Fluttuanti!AD201/365)*'%serviti'!E201</f>
        <v>2.887779113080116</v>
      </c>
      <c r="F201" s="6">
        <f>(Residenti!F201+Fluttuanti!F201/365+Fluttuanti!AE201/365)*'%serviti'!F201</f>
        <v>2.9272596206546893</v>
      </c>
      <c r="G201" s="6">
        <f>(Residenti!G201+Fluttuanti!G201/365+Fluttuanti!AF201/365)*'%serviti'!G201</f>
        <v>3.0110032624085847</v>
      </c>
      <c r="H201" s="6">
        <f>(Residenti!H201+Fluttuanti!H201/365+Fluttuanti!AG201/365)*'%serviti'!H201</f>
        <v>3.123054744201506</v>
      </c>
      <c r="I201" s="6">
        <f>(Residenti!I201+Fluttuanti!I201/365+Fluttuanti!AH201/365)*'%serviti'!I201</f>
        <v>3.1902230179572846</v>
      </c>
      <c r="J201" s="6">
        <f>(Residenti!J201+Fluttuanti!J201/365+Fluttuanti!AI201/365)*'%serviti'!J201</f>
        <v>3.2372110591843195</v>
      </c>
      <c r="K201" s="6">
        <f>(Residenti!K201+Fluttuanti!K201/365+Fluttuanti!AJ201/365)*'%serviti'!K201</f>
        <v>3.2387852212231167</v>
      </c>
      <c r="L201" s="6">
        <f>(Residenti!L201+Fluttuanti!L201/365+Fluttuanti!AK201/365)*'%serviti'!L201</f>
        <v>3.2108226874456056</v>
      </c>
      <c r="M201" s="6">
        <f>(Residenti!M201+Fluttuanti!M201/365+Fluttuanti!AL201/365)*'%serviti'!M201</f>
        <v>3.2767465995593641</v>
      </c>
      <c r="N201" s="6">
        <f>(Residenti!N201+Fluttuanti!N201/365+Fluttuanti!AM201/365)*'%serviti'!N201</f>
        <v>3.2889785789974075</v>
      </c>
      <c r="O201" s="6">
        <f>(Residenti!O201+Fluttuanti!O201/365+Fluttuanti!AN201/365)*'%serviti'!O201</f>
        <v>3.3040502373255141</v>
      </c>
      <c r="P201" s="6">
        <f>(Residenti!P201+Fluttuanti!P201/365+Fluttuanti!AO201/365)*'%serviti'!P201</f>
        <v>3.3188072414994232</v>
      </c>
      <c r="Q201" s="6">
        <f>(Residenti!Q201+Fluttuanti!Q201/365+Fluttuanti!AP201/365)*'%serviti'!Q201</f>
        <v>3.3456898219999425</v>
      </c>
      <c r="R201" s="6">
        <f>(Residenti!R201+Fluttuanti!R201/365+Fluttuanti!AQ201/365)*'%serviti'!R201</f>
        <v>3.3775313433235294</v>
      </c>
      <c r="S201" s="6">
        <f>(Residenti!S201+Fluttuanti!S201/365+Fluttuanti!AR201/365)*'%serviti'!S201</f>
        <v>3.3344567282549082</v>
      </c>
      <c r="T201" s="6">
        <f>(Residenti!T201+Fluttuanti!T201/365+Fluttuanti!AS201/365)*'%serviti'!T201</f>
        <v>3.3238916410411021</v>
      </c>
      <c r="U201" s="6">
        <f>(Residenti!U201+Fluttuanti!U201/365+Fluttuanti!AT201/365)*'%serviti'!U201</f>
        <v>3.3044028623686255</v>
      </c>
      <c r="V201" s="6">
        <f>(Residenti!V201+Fluttuanti!V201/365+Fluttuanti!AU201/365)*'%serviti'!V201</f>
        <v>3.2977531155116528</v>
      </c>
      <c r="W201" s="6">
        <f>(Residenti!W201+Fluttuanti!W201/365+Fluttuanti!AV201/365)*'%serviti'!W201</f>
        <v>3.2481901347748336</v>
      </c>
      <c r="X201" s="6">
        <f>(Residenti!X201+Fluttuanti!X201/365+Fluttuanti!AW201/365)*'%serviti'!X201</f>
        <v>3.2946868756377516</v>
      </c>
      <c r="Y201" s="6">
        <f>(Residenti!Y201+Fluttuanti!Y201/365+Fluttuanti!AX201/365)*'%serviti'!Y201</f>
        <v>3.3039856817682747</v>
      </c>
      <c r="Z201" s="8">
        <f>(Residenti!Z201+Fluttuanti!Z201/365+Fluttuanti!AY201/365)*'%serviti'!Z201</f>
        <v>3.2879653911318019</v>
      </c>
      <c r="AA201" s="8">
        <f>(Residenti!AA201+Fluttuanti!AA201/365+Fluttuanti!AZ201/365)*'%serviti'!AA201</f>
        <v>3.2800142856447745</v>
      </c>
      <c r="AB201" s="8">
        <f>(Residenti!AB201+Fluttuanti!AB201/365+Fluttuanti!BA201/365)*'%serviti'!AB201</f>
        <v>3.2633162890900658</v>
      </c>
      <c r="AC201" s="8">
        <f>(Residenti!AC201+Fluttuanti!AC201/365+Fluttuanti!BB201/365)*'%serviti'!AC201</f>
        <v>3.2494286590809747</v>
      </c>
    </row>
    <row r="202" spans="1:29" x14ac:dyDescent="0.2">
      <c r="A202" s="2" t="s">
        <v>200</v>
      </c>
      <c r="B202" s="2" t="str">
        <f t="shared" si="8"/>
        <v>37</v>
      </c>
      <c r="C202" s="2">
        <v>37008</v>
      </c>
      <c r="D202" s="2" t="s">
        <v>208</v>
      </c>
      <c r="E202" s="6">
        <f>(Residenti!E202+Fluttuanti!E202/365+Fluttuanti!AD202/365)*'%serviti'!E202</f>
        <v>15.179246817384945</v>
      </c>
      <c r="F202" s="6">
        <f>(Residenti!F202+Fluttuanti!F202/365+Fluttuanti!AE202/365)*'%serviti'!F202</f>
        <v>15.322132454154213</v>
      </c>
      <c r="G202" s="6">
        <f>(Residenti!G202+Fluttuanti!G202/365+Fluttuanti!AF202/365)*'%serviti'!G202</f>
        <v>15.468981637500997</v>
      </c>
      <c r="H202" s="6">
        <f>(Residenti!H202+Fluttuanti!H202/365+Fluttuanti!AG202/365)*'%serviti'!H202</f>
        <v>15.561599344087096</v>
      </c>
      <c r="I202" s="6">
        <f>(Residenti!I202+Fluttuanti!I202/365+Fluttuanti!AH202/365)*'%serviti'!I202</f>
        <v>15.89761038640513</v>
      </c>
      <c r="J202" s="6">
        <f>(Residenti!J202+Fluttuanti!J202/365+Fluttuanti!AI202/365)*'%serviti'!J202</f>
        <v>16.010949245168288</v>
      </c>
      <c r="K202" s="6">
        <f>(Residenti!K202+Fluttuanti!K202/365+Fluttuanti!AJ202/365)*'%serviti'!K202</f>
        <v>16.102390052227971</v>
      </c>
      <c r="L202" s="6">
        <f>(Residenti!L202+Fluttuanti!L202/365+Fluttuanti!AK202/365)*'%serviti'!L202</f>
        <v>16.239041097516346</v>
      </c>
      <c r="M202" s="6">
        <f>(Residenti!M202+Fluttuanti!M202/365+Fluttuanti!AL202/365)*'%serviti'!M202</f>
        <v>16.973573038394218</v>
      </c>
      <c r="N202" s="6">
        <f>(Residenti!N202+Fluttuanti!N202/365+Fluttuanti!AM202/365)*'%serviti'!N202</f>
        <v>17.341541775755189</v>
      </c>
      <c r="O202" s="6">
        <f>(Residenti!O202+Fluttuanti!O202/365+Fluttuanti!AN202/365)*'%serviti'!O202</f>
        <v>17.615037010819464</v>
      </c>
      <c r="P202" s="6">
        <f>(Residenti!P202+Fluttuanti!P202/365+Fluttuanti!AO202/365)*'%serviti'!P202</f>
        <v>17.845629020716711</v>
      </c>
      <c r="Q202" s="6">
        <f>(Residenti!Q202+Fluttuanti!Q202/365+Fluttuanti!AP202/365)*'%serviti'!Q202</f>
        <v>18.056721739068969</v>
      </c>
      <c r="R202" s="6">
        <f>(Residenti!R202+Fluttuanti!R202/365+Fluttuanti!AQ202/365)*'%serviti'!R202</f>
        <v>18.185073705931909</v>
      </c>
      <c r="S202" s="6">
        <f>(Residenti!S202+Fluttuanti!S202/365+Fluttuanti!AR202/365)*'%serviti'!S202</f>
        <v>18.190725063198702</v>
      </c>
      <c r="T202" s="6">
        <f>(Residenti!T202+Fluttuanti!T202/365+Fluttuanti!AS202/365)*'%serviti'!T202</f>
        <v>18.256748875227746</v>
      </c>
      <c r="U202" s="6">
        <f>(Residenti!U202+Fluttuanti!U202/365+Fluttuanti!AT202/365)*'%serviti'!U202</f>
        <v>18.221062690958806</v>
      </c>
      <c r="V202" s="6">
        <f>(Residenti!V202+Fluttuanti!V202/365+Fluttuanti!AU202/365)*'%serviti'!V202</f>
        <v>18.3614918237596</v>
      </c>
      <c r="W202" s="6">
        <f>(Residenti!W202+Fluttuanti!W202/365+Fluttuanti!AV202/365)*'%serviti'!W202</f>
        <v>18.321537880450695</v>
      </c>
      <c r="X202" s="6">
        <f>(Residenti!X202+Fluttuanti!X202/365+Fluttuanti!AW202/365)*'%serviti'!X202</f>
        <v>18.334894780997836</v>
      </c>
      <c r="Y202" s="6">
        <f>(Residenti!Y202+Fluttuanti!Y202/365+Fluttuanti!AX202/365)*'%serviti'!Y202</f>
        <v>18.366692465753424</v>
      </c>
      <c r="Z202" s="8">
        <f>(Residenti!Z202+Fluttuanti!Z202/365+Fluttuanti!AY202/365)*'%serviti'!Z202</f>
        <v>18.508745899892897</v>
      </c>
      <c r="AA202" s="8">
        <f>(Residenti!AA202+Fluttuanti!AA202/365+Fluttuanti!AZ202/365)*'%serviti'!AA202</f>
        <v>18.655285716465162</v>
      </c>
      <c r="AB202" s="8">
        <f>(Residenti!AB202+Fluttuanti!AB202/365+Fluttuanti!BA202/365)*'%serviti'!AB202</f>
        <v>18.788502700782185</v>
      </c>
      <c r="AC202" s="8">
        <f>(Residenti!AC202+Fluttuanti!AC202/365+Fluttuanti!BB202/365)*'%serviti'!AC202</f>
        <v>18.934895432151201</v>
      </c>
    </row>
    <row r="203" spans="1:29" x14ac:dyDescent="0.2">
      <c r="A203" s="2" t="s">
        <v>200</v>
      </c>
      <c r="B203" s="2" t="str">
        <f t="shared" si="8"/>
        <v>37</v>
      </c>
      <c r="C203" s="2">
        <v>37009</v>
      </c>
      <c r="D203" s="2" t="s">
        <v>209</v>
      </c>
      <c r="E203" s="6">
        <f>(Residenti!E203+Fluttuanti!E203/365+Fluttuanti!AD203/365)*'%serviti'!E203</f>
        <v>11.77743062904389</v>
      </c>
      <c r="F203" s="6">
        <f>(Residenti!F203+Fluttuanti!F203/365+Fluttuanti!AE203/365)*'%serviti'!F203</f>
        <v>11.765096135291762</v>
      </c>
      <c r="G203" s="6">
        <f>(Residenti!G203+Fluttuanti!G203/365+Fluttuanti!AF203/365)*'%serviti'!G203</f>
        <v>11.780536891202816</v>
      </c>
      <c r="H203" s="6">
        <f>(Residenti!H203+Fluttuanti!H203/365+Fluttuanti!AG203/365)*'%serviti'!H203</f>
        <v>11.849386276673757</v>
      </c>
      <c r="I203" s="6">
        <f>(Residenti!I203+Fluttuanti!I203/365+Fluttuanti!AH203/365)*'%serviti'!I203</f>
        <v>11.94131141338438</v>
      </c>
      <c r="J203" s="6">
        <f>(Residenti!J203+Fluttuanti!J203/365+Fluttuanti!AI203/365)*'%serviti'!J203</f>
        <v>12.375447973592379</v>
      </c>
      <c r="K203" s="6">
        <f>(Residenti!K203+Fluttuanti!K203/365+Fluttuanti!AJ203/365)*'%serviti'!K203</f>
        <v>12.718876800461121</v>
      </c>
      <c r="L203" s="6">
        <f>(Residenti!L203+Fluttuanti!L203/365+Fluttuanti!AK203/365)*'%serviti'!L203</f>
        <v>12.785594761329437</v>
      </c>
      <c r="M203" s="6">
        <f>(Residenti!M203+Fluttuanti!M203/365+Fluttuanti!AL203/365)*'%serviti'!M203</f>
        <v>12.778346160669793</v>
      </c>
      <c r="N203" s="6">
        <f>(Residenti!N203+Fluttuanti!N203/365+Fluttuanti!AM203/365)*'%serviti'!N203</f>
        <v>12.907983699119818</v>
      </c>
      <c r="O203" s="6">
        <f>(Residenti!O203+Fluttuanti!O203/365+Fluttuanti!AN203/365)*'%serviti'!O203</f>
        <v>13.056888584120795</v>
      </c>
      <c r="P203" s="6">
        <f>(Residenti!P203+Fluttuanti!P203/365+Fluttuanti!AO203/365)*'%serviti'!P203</f>
        <v>13.19173845994132</v>
      </c>
      <c r="Q203" s="6">
        <f>(Residenti!Q203+Fluttuanti!Q203/365+Fluttuanti!AP203/365)*'%serviti'!Q203</f>
        <v>13.259887428385957</v>
      </c>
      <c r="R203" s="6">
        <f>(Residenti!R203+Fluttuanti!R203/365+Fluttuanti!AQ203/365)*'%serviti'!R203</f>
        <v>13.407514667800591</v>
      </c>
      <c r="S203" s="6">
        <f>(Residenti!S203+Fluttuanti!S203/365+Fluttuanti!AR203/365)*'%serviti'!S203</f>
        <v>13.442767305082176</v>
      </c>
      <c r="T203" s="6">
        <f>(Residenti!T203+Fluttuanti!T203/365+Fluttuanti!AS203/365)*'%serviti'!T203</f>
        <v>13.412385218994022</v>
      </c>
      <c r="U203" s="6">
        <f>(Residenti!U203+Fluttuanti!U203/365+Fluttuanti!AT203/365)*'%serviti'!U203</f>
        <v>13.347981514362155</v>
      </c>
      <c r="V203" s="6">
        <f>(Residenti!V203+Fluttuanti!V203/365+Fluttuanti!AU203/365)*'%serviti'!V203</f>
        <v>13.418845121638084</v>
      </c>
      <c r="W203" s="6">
        <f>(Residenti!W203+Fluttuanti!W203/365+Fluttuanti!AV203/365)*'%serviti'!W203</f>
        <v>13.398163411138027</v>
      </c>
      <c r="X203" s="6">
        <f>(Residenti!X203+Fluttuanti!X203/365+Fluttuanti!AW203/365)*'%serviti'!X203</f>
        <v>13.505871284255756</v>
      </c>
      <c r="Y203" s="6">
        <f>(Residenti!Y203+Fluttuanti!Y203/365+Fluttuanti!AX203/365)*'%serviti'!Y203</f>
        <v>13.520495373081879</v>
      </c>
      <c r="Z203" s="8">
        <f>(Residenti!Z203+Fluttuanti!Z203/365+Fluttuanti!AY203/365)*'%serviti'!Z203</f>
        <v>13.590090876886205</v>
      </c>
      <c r="AA203" s="8">
        <f>(Residenti!AA203+Fluttuanti!AA203/365+Fluttuanti!AZ203/365)*'%serviti'!AA203</f>
        <v>13.65968638069053</v>
      </c>
      <c r="AB203" s="8">
        <f>(Residenti!AB203+Fluttuanti!AB203/365+Fluttuanti!BA203/365)*'%serviti'!AB203</f>
        <v>13.695181245928239</v>
      </c>
      <c r="AC203" s="8">
        <f>(Residenti!AC203+Fluttuanti!AC203/365+Fluttuanti!BB203/365)*'%serviti'!AC203</f>
        <v>13.764687829809969</v>
      </c>
    </row>
    <row r="204" spans="1:29" x14ac:dyDescent="0.2">
      <c r="A204" s="2" t="s">
        <v>200</v>
      </c>
      <c r="B204" s="2" t="str">
        <f t="shared" si="8"/>
        <v>37</v>
      </c>
      <c r="C204" s="2">
        <v>37010</v>
      </c>
      <c r="D204" s="2" t="s">
        <v>210</v>
      </c>
      <c r="E204" s="6">
        <f>(Residenti!E204+Fluttuanti!E204/365+Fluttuanti!AD204/365)*'%serviti'!E204</f>
        <v>2.3859549189865095</v>
      </c>
      <c r="F204" s="6">
        <f>(Residenti!F204+Fluttuanti!F204/365+Fluttuanti!AE204/365)*'%serviti'!F204</f>
        <v>2.3869633718536956</v>
      </c>
      <c r="G204" s="6">
        <f>(Residenti!G204+Fluttuanti!G204/365+Fluttuanti!AF204/365)*'%serviti'!G204</f>
        <v>2.3579395570448916</v>
      </c>
      <c r="H204" s="6">
        <f>(Residenti!H204+Fluttuanti!H204/365+Fluttuanti!AG204/365)*'%serviti'!H204</f>
        <v>2.3772738868424219</v>
      </c>
      <c r="I204" s="6">
        <f>(Residenti!I204+Fluttuanti!I204/365+Fluttuanti!AH204/365)*'%serviti'!I204</f>
        <v>2.3568670419558329</v>
      </c>
      <c r="J204" s="6">
        <f>(Residenti!J204+Fluttuanti!J204/365+Fluttuanti!AI204/365)*'%serviti'!J204</f>
        <v>2.3447843365050098</v>
      </c>
      <c r="K204" s="6">
        <f>(Residenti!K204+Fluttuanti!K204/365+Fluttuanti!AJ204/365)*'%serviti'!K204</f>
        <v>2.330780195260477</v>
      </c>
      <c r="L204" s="6">
        <f>(Residenti!L204+Fluttuanti!L204/365+Fluttuanti!AK204/365)*'%serviti'!L204</f>
        <v>2.349408179118512</v>
      </c>
      <c r="M204" s="6">
        <f>(Residenti!M204+Fluttuanti!M204/365+Fluttuanti!AL204/365)*'%serviti'!M204</f>
        <v>2.3458535033042112</v>
      </c>
      <c r="N204" s="6">
        <f>(Residenti!N204+Fluttuanti!N204/365+Fluttuanti!AM204/365)*'%serviti'!N204</f>
        <v>2.331962917723672</v>
      </c>
      <c r="O204" s="6">
        <f>(Residenti!O204+Fluttuanti!O204/365+Fluttuanti!AN204/365)*'%serviti'!O204</f>
        <v>2.3300697953824594</v>
      </c>
      <c r="P204" s="6">
        <f>(Residenti!P204+Fluttuanti!P204/365+Fluttuanti!AO204/365)*'%serviti'!P204</f>
        <v>2.2972767955007423</v>
      </c>
      <c r="Q204" s="6">
        <f>(Residenti!Q204+Fluttuanti!Q204/365+Fluttuanti!AP204/365)*'%serviti'!Q204</f>
        <v>2.267450443669536</v>
      </c>
      <c r="R204" s="6">
        <f>(Residenti!R204+Fluttuanti!R204/365+Fluttuanti!AQ204/365)*'%serviti'!R204</f>
        <v>2.2073732290768353</v>
      </c>
      <c r="S204" s="6">
        <f>(Residenti!S204+Fluttuanti!S204/365+Fluttuanti!AR204/365)*'%serviti'!S204</f>
        <v>2.2135991894842428</v>
      </c>
      <c r="T204" s="6">
        <f>(Residenti!T204+Fluttuanti!T204/365+Fluttuanti!AS204/365)*'%serviti'!T204</f>
        <v>2.1827467981791608</v>
      </c>
      <c r="U204" s="6">
        <f>(Residenti!U204+Fluttuanti!U204/365+Fluttuanti!AT204/365)*'%serviti'!U204</f>
        <v>2.1302464182817742</v>
      </c>
      <c r="V204" s="6">
        <f>(Residenti!V204+Fluttuanti!V204/365+Fluttuanti!AU204/365)*'%serviti'!V204</f>
        <v>2.0915411511093982</v>
      </c>
      <c r="W204" s="6">
        <f>(Residenti!W204+Fluttuanti!W204/365+Fluttuanti!AV204/365)*'%serviti'!W204</f>
        <v>2.0795466208905924</v>
      </c>
      <c r="X204" s="6">
        <f>(Residenti!X204+Fluttuanti!X204/365+Fluttuanti!AW204/365)*'%serviti'!X204</f>
        <v>2.076564890722568</v>
      </c>
      <c r="Y204" s="6">
        <f>(Residenti!Y204+Fluttuanti!Y204/365+Fluttuanti!AX204/365)*'%serviti'!Y204</f>
        <v>2.0870807151220672</v>
      </c>
      <c r="Z204" s="8">
        <f>(Residenti!Z204+Fluttuanti!Z204/365+Fluttuanti!AY204/365)*'%serviti'!Z204</f>
        <v>1.9878012104700709</v>
      </c>
      <c r="AA204" s="8">
        <f>(Residenti!AA204+Fluttuanti!AA204/365+Fluttuanti!AZ204/365)*'%serviti'!AA204</f>
        <v>1.8906017211220003</v>
      </c>
      <c r="AB204" s="8">
        <f>(Residenti!AB204+Fluttuanti!AB204/365+Fluttuanti!BA204/365)*'%serviti'!AB204</f>
        <v>1.7622424475354779</v>
      </c>
      <c r="AC204" s="8">
        <f>(Residenti!AC204+Fluttuanti!AC204/365+Fluttuanti!BB204/365)*'%serviti'!AC204</f>
        <v>1.6651294984411118</v>
      </c>
    </row>
    <row r="205" spans="1:29" x14ac:dyDescent="0.2">
      <c r="A205" s="2" t="s">
        <v>200</v>
      </c>
      <c r="B205" s="2" t="str">
        <f t="shared" si="8"/>
        <v>37</v>
      </c>
      <c r="C205" s="2">
        <v>37011</v>
      </c>
      <c r="D205" s="2" t="s">
        <v>211</v>
      </c>
      <c r="E205" s="6">
        <f>(Residenti!E205+Fluttuanti!E205/365+Fluttuanti!AD205/365)*'%serviti'!E205</f>
        <v>33.247230501933075</v>
      </c>
      <c r="F205" s="6">
        <f>(Residenti!F205+Fluttuanti!F205/365+Fluttuanti!AE205/365)*'%serviti'!F205</f>
        <v>33.477639324134977</v>
      </c>
      <c r="G205" s="6">
        <f>(Residenti!G205+Fluttuanti!G205/365+Fluttuanti!AF205/365)*'%serviti'!G205</f>
        <v>33.671972006662543</v>
      </c>
      <c r="H205" s="6">
        <f>(Residenti!H205+Fluttuanti!H205/365+Fluttuanti!AG205/365)*'%serviti'!H205</f>
        <v>33.902212785544734</v>
      </c>
      <c r="I205" s="6">
        <f>(Residenti!I205+Fluttuanti!I205/365+Fluttuanti!AH205/365)*'%serviti'!I205</f>
        <v>33.84535368310123</v>
      </c>
      <c r="J205" s="6">
        <f>(Residenti!J205+Fluttuanti!J205/365+Fluttuanti!AI205/365)*'%serviti'!J205</f>
        <v>34.490783055110299</v>
      </c>
      <c r="K205" s="6">
        <f>(Residenti!K205+Fluttuanti!K205/365+Fluttuanti!AJ205/365)*'%serviti'!K205</f>
        <v>34.579652375103265</v>
      </c>
      <c r="L205" s="6">
        <f>(Residenti!L205+Fluttuanti!L205/365+Fluttuanti!AK205/365)*'%serviti'!L205</f>
        <v>34.559343460977267</v>
      </c>
      <c r="M205" s="6">
        <f>(Residenti!M205+Fluttuanti!M205/365+Fluttuanti!AL205/365)*'%serviti'!M205</f>
        <v>34.869331668914896</v>
      </c>
      <c r="N205" s="6">
        <f>(Residenti!N205+Fluttuanti!N205/365+Fluttuanti!AM205/365)*'%serviti'!N205</f>
        <v>35.323567307714811</v>
      </c>
      <c r="O205" s="6">
        <f>(Residenti!O205+Fluttuanti!O205/365+Fluttuanti!AN205/365)*'%serviti'!O205</f>
        <v>35.550627078234875</v>
      </c>
      <c r="P205" s="6">
        <f>(Residenti!P205+Fluttuanti!P205/365+Fluttuanti!AO205/365)*'%serviti'!P205</f>
        <v>35.802955496615255</v>
      </c>
      <c r="Q205" s="6">
        <f>(Residenti!Q205+Fluttuanti!Q205/365+Fluttuanti!AP205/365)*'%serviti'!Q205</f>
        <v>36.315007875175318</v>
      </c>
      <c r="R205" s="6">
        <f>(Residenti!R205+Fluttuanti!R205/365+Fluttuanti!AQ205/365)*'%serviti'!R205</f>
        <v>36.48574552367608</v>
      </c>
      <c r="S205" s="6">
        <f>(Residenti!S205+Fluttuanti!S205/365+Fluttuanti!AR205/365)*'%serviti'!S205</f>
        <v>36.38303218961471</v>
      </c>
      <c r="T205" s="6">
        <f>(Residenti!T205+Fluttuanti!T205/365+Fluttuanti!AS205/365)*'%serviti'!T205</f>
        <v>36.333212658749659</v>
      </c>
      <c r="U205" s="6">
        <f>(Residenti!U205+Fluttuanti!U205/365+Fluttuanti!AT205/365)*'%serviti'!U205</f>
        <v>36.435025676029277</v>
      </c>
      <c r="V205" s="6">
        <f>(Residenti!V205+Fluttuanti!V205/365+Fluttuanti!AU205/365)*'%serviti'!V205</f>
        <v>36.587322820038246</v>
      </c>
      <c r="W205" s="6">
        <f>(Residenti!W205+Fluttuanti!W205/365+Fluttuanti!AV205/365)*'%serviti'!W205</f>
        <v>36.913454511775974</v>
      </c>
      <c r="X205" s="6">
        <f>(Residenti!X205+Fluttuanti!X205/365+Fluttuanti!AW205/365)*'%serviti'!X205</f>
        <v>36.821578876615213</v>
      </c>
      <c r="Y205" s="6">
        <f>(Residenti!Y205+Fluttuanti!Y205/365+Fluttuanti!AX205/365)*'%serviti'!Y205</f>
        <v>36.82145678031452</v>
      </c>
      <c r="Z205" s="8">
        <f>(Residenti!Z205+Fluttuanti!Z205/365+Fluttuanti!AY205/365)*'%serviti'!Z205</f>
        <v>37.305762559276033</v>
      </c>
      <c r="AA205" s="8">
        <f>(Residenti!AA205+Fluttuanti!AA205/365+Fluttuanti!AZ205/365)*'%serviti'!AA205</f>
        <v>37.79006833823756</v>
      </c>
      <c r="AB205" s="8">
        <f>(Residenti!AB205+Fluttuanti!AB205/365+Fluttuanti!BA205/365)*'%serviti'!AB205</f>
        <v>38.361872227175574</v>
      </c>
      <c r="AC205" s="8">
        <f>(Residenti!AC205+Fluttuanti!AC205/365+Fluttuanti!BB205/365)*'%serviti'!AC205</f>
        <v>38.846128072942875</v>
      </c>
    </row>
    <row r="206" spans="1:29" x14ac:dyDescent="0.2">
      <c r="A206" s="2" t="s">
        <v>200</v>
      </c>
      <c r="B206" s="2" t="str">
        <f t="shared" si="8"/>
        <v>37</v>
      </c>
      <c r="C206" s="2">
        <v>37012</v>
      </c>
      <c r="D206" s="2" t="s">
        <v>212</v>
      </c>
      <c r="E206" s="6">
        <f>(Residenti!E206+Fluttuanti!E206/365+Fluttuanti!AD206/365)*'%serviti'!E206</f>
        <v>2.7802501936539046</v>
      </c>
      <c r="F206" s="6">
        <f>(Residenti!F206+Fluttuanti!F206/365+Fluttuanti!AE206/365)*'%serviti'!F206</f>
        <v>2.8097165024939232</v>
      </c>
      <c r="G206" s="6">
        <f>(Residenti!G206+Fluttuanti!G206/365+Fluttuanti!AF206/365)*'%serviti'!G206</f>
        <v>2.8693614457775918</v>
      </c>
      <c r="H206" s="6">
        <f>(Residenti!H206+Fluttuanti!H206/365+Fluttuanti!AG206/365)*'%serviti'!H206</f>
        <v>2.9232234501306369</v>
      </c>
      <c r="I206" s="6">
        <f>(Residenti!I206+Fluttuanti!I206/365+Fluttuanti!AH206/365)*'%serviti'!I206</f>
        <v>2.9890049517916482</v>
      </c>
      <c r="J206" s="6">
        <f>(Residenti!J206+Fluttuanti!J206/365+Fluttuanti!AI206/365)*'%serviti'!J206</f>
        <v>3.0747751286394318</v>
      </c>
      <c r="K206" s="6">
        <f>(Residenti!K206+Fluttuanti!K206/365+Fluttuanti!AJ206/365)*'%serviti'!K206</f>
        <v>3.1294529531155586</v>
      </c>
      <c r="L206" s="6">
        <f>(Residenti!L206+Fluttuanti!L206/365+Fluttuanti!AK206/365)*'%serviti'!L206</f>
        <v>3.1998600699167263</v>
      </c>
      <c r="M206" s="6">
        <f>(Residenti!M206+Fluttuanti!M206/365+Fluttuanti!AL206/365)*'%serviti'!M206</f>
        <v>3.3189383429217565</v>
      </c>
      <c r="N206" s="6">
        <f>(Residenti!N206+Fluttuanti!N206/365+Fluttuanti!AM206/365)*'%serviti'!N206</f>
        <v>3.4114453723229183</v>
      </c>
      <c r="O206" s="6">
        <f>(Residenti!O206+Fluttuanti!O206/365+Fluttuanti!AN206/365)*'%serviti'!O206</f>
        <v>3.4217623152033072</v>
      </c>
      <c r="P206" s="6">
        <f>(Residenti!P206+Fluttuanti!P206/365+Fluttuanti!AO206/365)*'%serviti'!P206</f>
        <v>3.4681190430485054</v>
      </c>
      <c r="Q206" s="6">
        <f>(Residenti!Q206+Fluttuanti!Q206/365+Fluttuanti!AP206/365)*'%serviti'!Q206</f>
        <v>3.4896360501099402</v>
      </c>
      <c r="R206" s="6">
        <f>(Residenti!R206+Fluttuanti!R206/365+Fluttuanti!AQ206/365)*'%serviti'!R206</f>
        <v>3.486039622424423</v>
      </c>
      <c r="S206" s="6">
        <f>(Residenti!S206+Fluttuanti!S206/365+Fluttuanti!AR206/365)*'%serviti'!S206</f>
        <v>3.4755310875236622</v>
      </c>
      <c r="T206" s="6">
        <f>(Residenti!T206+Fluttuanti!T206/365+Fluttuanti!AS206/365)*'%serviti'!T206</f>
        <v>3.4571110552073709</v>
      </c>
      <c r="U206" s="6">
        <f>(Residenti!U206+Fluttuanti!U206/365+Fluttuanti!AT206/365)*'%serviti'!U206</f>
        <v>3.4515170902347125</v>
      </c>
      <c r="V206" s="6">
        <f>(Residenti!V206+Fluttuanti!V206/365+Fluttuanti!AU206/365)*'%serviti'!V206</f>
        <v>3.4686325838770933</v>
      </c>
      <c r="W206" s="6">
        <f>(Residenti!W206+Fluttuanti!W206/365+Fluttuanti!AV206/365)*'%serviti'!W206</f>
        <v>3.4734342133492855</v>
      </c>
      <c r="X206" s="6">
        <f>(Residenti!X206+Fluttuanti!X206/365+Fluttuanti!AW206/365)*'%serviti'!X206</f>
        <v>3.4775343099104115</v>
      </c>
      <c r="Y206" s="6">
        <f>(Residenti!Y206+Fluttuanti!Y206/365+Fluttuanti!AX206/365)*'%serviti'!Y206</f>
        <v>3.449979562906103</v>
      </c>
      <c r="Z206" s="8">
        <f>(Residenti!Z206+Fluttuanti!Z206/365+Fluttuanti!AY206/365)*'%serviti'!Z206</f>
        <v>3.454426473663097</v>
      </c>
      <c r="AA206" s="8">
        <f>(Residenti!AA206+Fluttuanti!AA206/365+Fluttuanti!AZ206/365)*'%serviti'!AA206</f>
        <v>3.4670684215391132</v>
      </c>
      <c r="AB206" s="8">
        <f>(Residenti!AB206+Fluttuanti!AB206/365+Fluttuanti!BA206/365)*'%serviti'!AB206</f>
        <v>3.5122109642434163</v>
      </c>
      <c r="AC206" s="8">
        <f>(Residenti!AC206+Fluttuanti!AC206/365+Fluttuanti!BB206/365)*'%serviti'!AC206</f>
        <v>3.5193223816829611</v>
      </c>
    </row>
    <row r="207" spans="1:29" x14ac:dyDescent="0.2">
      <c r="A207" s="2" t="s">
        <v>200</v>
      </c>
      <c r="B207" s="2" t="str">
        <f t="shared" si="8"/>
        <v>37</v>
      </c>
      <c r="C207" s="2">
        <v>37013</v>
      </c>
      <c r="D207" s="2" t="s">
        <v>213</v>
      </c>
      <c r="E207" s="6">
        <f>(Residenti!E207+Fluttuanti!E207/365+Fluttuanti!AD207/365)*'%serviti'!E207</f>
        <v>2.0951857190787839</v>
      </c>
      <c r="F207" s="6">
        <f>(Residenti!F207+Fluttuanti!F207/365+Fluttuanti!AE207/365)*'%serviti'!F207</f>
        <v>2.1195014205370177</v>
      </c>
      <c r="G207" s="6">
        <f>(Residenti!G207+Fluttuanti!G207/365+Fluttuanti!AF207/365)*'%serviti'!G207</f>
        <v>2.1128049468975081</v>
      </c>
      <c r="H207" s="6">
        <f>(Residenti!H207+Fluttuanti!H207/365+Fluttuanti!AG207/365)*'%serviti'!H207</f>
        <v>2.1757983995209678</v>
      </c>
      <c r="I207" s="6">
        <f>(Residenti!I207+Fluttuanti!I207/365+Fluttuanti!AH207/365)*'%serviti'!I207</f>
        <v>2.219129385044782</v>
      </c>
      <c r="J207" s="6">
        <f>(Residenti!J207+Fluttuanti!J207/365+Fluttuanti!AI207/365)*'%serviti'!J207</f>
        <v>2.2490338454750081</v>
      </c>
      <c r="K207" s="6">
        <f>(Residenti!K207+Fluttuanti!K207/365+Fluttuanti!AJ207/365)*'%serviti'!K207</f>
        <v>2.2397321922622995</v>
      </c>
      <c r="L207" s="6">
        <f>(Residenti!L207+Fluttuanti!L207/365+Fluttuanti!AK207/365)*'%serviti'!L207</f>
        <v>2.2491516431654346</v>
      </c>
      <c r="M207" s="6">
        <f>(Residenti!M207+Fluttuanti!M207/365+Fluttuanti!AL207/365)*'%serviti'!M207</f>
        <v>2.2594016562593433</v>
      </c>
      <c r="N207" s="6">
        <f>(Residenti!N207+Fluttuanti!N207/365+Fluttuanti!AM207/365)*'%serviti'!N207</f>
        <v>2.2801595222262718</v>
      </c>
      <c r="O207" s="6">
        <f>(Residenti!O207+Fluttuanti!O207/365+Fluttuanti!AN207/365)*'%serviti'!O207</f>
        <v>2.2587044121271127</v>
      </c>
      <c r="P207" s="6">
        <f>(Residenti!P207+Fluttuanti!P207/365+Fluttuanti!AO207/365)*'%serviti'!P207</f>
        <v>2.241158711681515</v>
      </c>
      <c r="Q207" s="6">
        <f>(Residenti!Q207+Fluttuanti!Q207/365+Fluttuanti!AP207/365)*'%serviti'!Q207</f>
        <v>2.2226301533364765</v>
      </c>
      <c r="R207" s="6">
        <f>(Residenti!R207+Fluttuanti!R207/365+Fluttuanti!AQ207/365)*'%serviti'!R207</f>
        <v>2.2046085852989457</v>
      </c>
      <c r="S207" s="6">
        <f>(Residenti!S207+Fluttuanti!S207/365+Fluttuanti!AR207/365)*'%serviti'!S207</f>
        <v>2.1904531482754006</v>
      </c>
      <c r="T207" s="6">
        <f>(Residenti!T207+Fluttuanti!T207/365+Fluttuanti!AS207/365)*'%serviti'!T207</f>
        <v>2.1607887858790442</v>
      </c>
      <c r="U207" s="6">
        <f>(Residenti!U207+Fluttuanti!U207/365+Fluttuanti!AT207/365)*'%serviti'!U207</f>
        <v>2.1677212231714589</v>
      </c>
      <c r="V207" s="6">
        <f>(Residenti!V207+Fluttuanti!V207/365+Fluttuanti!AU207/365)*'%serviti'!V207</f>
        <v>2.1322215450904136</v>
      </c>
      <c r="W207" s="6">
        <f>(Residenti!W207+Fluttuanti!W207/365+Fluttuanti!AV207/365)*'%serviti'!W207</f>
        <v>2.1236744637643046</v>
      </c>
      <c r="X207" s="6">
        <f>(Residenti!X207+Fluttuanti!X207/365+Fluttuanti!AW207/365)*'%serviti'!X207</f>
        <v>2.1319335894285434</v>
      </c>
      <c r="Y207" s="6">
        <f>(Residenti!Y207+Fluttuanti!Y207/365+Fluttuanti!AX207/365)*'%serviti'!Y207</f>
        <v>2.1230944320394665</v>
      </c>
      <c r="Z207" s="8">
        <f>(Residenti!Z207+Fluttuanti!Z207/365+Fluttuanti!AY207/365)*'%serviti'!Z207</f>
        <v>2.0808580063089601</v>
      </c>
      <c r="AA207" s="8">
        <f>(Residenti!AA207+Fluttuanti!AA207/365+Fluttuanti!AZ207/365)*'%serviti'!AA207</f>
        <v>2.0404733492703815</v>
      </c>
      <c r="AB207" s="8">
        <f>(Residenti!AB207+Fluttuanti!AB207/365+Fluttuanti!BA207/365)*'%serviti'!AB207</f>
        <v>1.9996935185710436</v>
      </c>
      <c r="AC207" s="8">
        <f>(Residenti!AC207+Fluttuanti!AC207/365+Fluttuanti!BB207/365)*'%serviti'!AC207</f>
        <v>1.9588151946168837</v>
      </c>
    </row>
    <row r="208" spans="1:29" x14ac:dyDescent="0.2">
      <c r="A208" s="2" t="s">
        <v>200</v>
      </c>
      <c r="B208" s="2" t="str">
        <f t="shared" si="8"/>
        <v>37</v>
      </c>
      <c r="C208" s="2">
        <v>37014</v>
      </c>
      <c r="D208" s="2" t="s">
        <v>214</v>
      </c>
      <c r="E208" s="6">
        <f>(Residenti!E208+Fluttuanti!E208/365+Fluttuanti!AD208/365)*'%serviti'!E208</f>
        <v>1.1865805489058219</v>
      </c>
      <c r="F208" s="6">
        <f>(Residenti!F208+Fluttuanti!F208/365+Fluttuanti!AE208/365)*'%serviti'!F208</f>
        <v>1.2127146513788514</v>
      </c>
      <c r="G208" s="6">
        <f>(Residenti!G208+Fluttuanti!G208/365+Fluttuanti!AF208/365)*'%serviti'!G208</f>
        <v>1.239346019013154</v>
      </c>
      <c r="H208" s="6">
        <f>(Residenti!H208+Fluttuanti!H208/365+Fluttuanti!AG208/365)*'%serviti'!H208</f>
        <v>1.2173004693978793</v>
      </c>
      <c r="I208" s="6">
        <f>(Residenti!I208+Fluttuanti!I208/365+Fluttuanti!AH208/365)*'%serviti'!I208</f>
        <v>1.2279716166556827</v>
      </c>
      <c r="J208" s="6">
        <f>(Residenti!J208+Fluttuanti!J208/365+Fluttuanti!AI208/365)*'%serviti'!J208</f>
        <v>1.2493772089805522</v>
      </c>
      <c r="K208" s="6">
        <f>(Residenti!K208+Fluttuanti!K208/365+Fluttuanti!AJ208/365)*'%serviti'!K208</f>
        <v>1.263757111454072</v>
      </c>
      <c r="L208" s="6">
        <f>(Residenti!L208+Fluttuanti!L208/365+Fluttuanti!AK208/365)*'%serviti'!L208</f>
        <v>1.2465411741824723</v>
      </c>
      <c r="M208" s="6">
        <f>(Residenti!M208+Fluttuanti!M208/365+Fluttuanti!AL208/365)*'%serviti'!M208</f>
        <v>1.2291462603840453</v>
      </c>
      <c r="N208" s="6">
        <f>(Residenti!N208+Fluttuanti!N208/365+Fluttuanti!AM208/365)*'%serviti'!N208</f>
        <v>1.2534126785915205</v>
      </c>
      <c r="O208" s="6">
        <f>(Residenti!O208+Fluttuanti!O208/365+Fluttuanti!AN208/365)*'%serviti'!O208</f>
        <v>1.2615203609821646</v>
      </c>
      <c r="P208" s="6">
        <f>(Residenti!P208+Fluttuanti!P208/365+Fluttuanti!AO208/365)*'%serviti'!P208</f>
        <v>1.255903559613252</v>
      </c>
      <c r="Q208" s="6">
        <f>(Residenti!Q208+Fluttuanti!Q208/365+Fluttuanti!AP208/365)*'%serviti'!Q208</f>
        <v>1.2438625103185212</v>
      </c>
      <c r="R208" s="6">
        <f>(Residenti!R208+Fluttuanti!R208/365+Fluttuanti!AQ208/365)*'%serviti'!R208</f>
        <v>1.2414730695132312</v>
      </c>
      <c r="S208" s="6">
        <f>(Residenti!S208+Fluttuanti!S208/365+Fluttuanti!AR208/365)*'%serviti'!S208</f>
        <v>1.22786136827378</v>
      </c>
      <c r="T208" s="6">
        <f>(Residenti!T208+Fluttuanti!T208/365+Fluttuanti!AS208/365)*'%serviti'!T208</f>
        <v>1.2272185165219625</v>
      </c>
      <c r="U208" s="6">
        <f>(Residenti!U208+Fluttuanti!U208/365+Fluttuanti!AT208/365)*'%serviti'!U208</f>
        <v>1.2604319537291637</v>
      </c>
      <c r="V208" s="6">
        <f>(Residenti!V208+Fluttuanti!V208/365+Fluttuanti!AU208/365)*'%serviti'!V208</f>
        <v>1.2694150741774923</v>
      </c>
      <c r="W208" s="6">
        <f>(Residenti!W208+Fluttuanti!W208/365+Fluttuanti!AV208/365)*'%serviti'!W208</f>
        <v>1.2293616364369047</v>
      </c>
      <c r="X208" s="6">
        <f>(Residenti!X208+Fluttuanti!X208/365+Fluttuanti!AW208/365)*'%serviti'!X208</f>
        <v>1.2389570213761696</v>
      </c>
      <c r="Y208" s="6">
        <f>(Residenti!Y208+Fluttuanti!Y208/365+Fluttuanti!AX208/365)*'%serviti'!Y208</f>
        <v>1.2415927719398041</v>
      </c>
      <c r="Z208" s="8">
        <f>(Residenti!Z208+Fluttuanti!Z208/365+Fluttuanti!AY208/365)*'%serviti'!Z208</f>
        <v>1.2387894098792782</v>
      </c>
      <c r="AA208" s="8">
        <f>(Residenti!AA208+Fluttuanti!AA208/365+Fluttuanti!AZ208/365)*'%serviti'!AA208</f>
        <v>1.2517932350890382</v>
      </c>
      <c r="AB208" s="8">
        <f>(Residenti!AB208+Fluttuanti!AB208/365+Fluttuanti!BA208/365)*'%serviti'!AB208</f>
        <v>1.2708649168880199</v>
      </c>
      <c r="AC208" s="8">
        <f>(Residenti!AC208+Fluttuanti!AC208/365+Fluttuanti!BB208/365)*'%serviti'!AC208</f>
        <v>1.2762956314066134</v>
      </c>
    </row>
    <row r="209" spans="1:29" x14ac:dyDescent="0.2">
      <c r="A209" s="2" t="s">
        <v>200</v>
      </c>
      <c r="B209" s="2" t="str">
        <f t="shared" si="8"/>
        <v>37</v>
      </c>
      <c r="C209" s="2">
        <v>37015</v>
      </c>
      <c r="D209" s="2" t="s">
        <v>215</v>
      </c>
      <c r="E209" s="6">
        <f>(Residenti!E209+Fluttuanti!E209/365+Fluttuanti!AD209/365)*'%serviti'!E209</f>
        <v>3.3876420683275197</v>
      </c>
      <c r="F209" s="6">
        <f>(Residenti!F209+Fluttuanti!F209/365+Fluttuanti!AE209/365)*'%serviti'!F209</f>
        <v>3.3832454897557427</v>
      </c>
      <c r="G209" s="6">
        <f>(Residenti!G209+Fluttuanti!G209/365+Fluttuanti!AF209/365)*'%serviti'!G209</f>
        <v>3.4034253864082742</v>
      </c>
      <c r="H209" s="6">
        <f>(Residenti!H209+Fluttuanti!H209/365+Fluttuanti!AG209/365)*'%serviti'!H209</f>
        <v>3.4358305251618129</v>
      </c>
      <c r="I209" s="6">
        <f>(Residenti!I209+Fluttuanti!I209/365+Fluttuanti!AH209/365)*'%serviti'!I209</f>
        <v>3.4987284669254684</v>
      </c>
      <c r="J209" s="6">
        <f>(Residenti!J209+Fluttuanti!J209/365+Fluttuanti!AI209/365)*'%serviti'!J209</f>
        <v>3.48277947871598</v>
      </c>
      <c r="K209" s="6">
        <f>(Residenti!K209+Fluttuanti!K209/365+Fluttuanti!AJ209/365)*'%serviti'!K209</f>
        <v>3.5179032036502274</v>
      </c>
      <c r="L209" s="6">
        <f>(Residenti!L209+Fluttuanti!L209/365+Fluttuanti!AK209/365)*'%serviti'!L209</f>
        <v>3.5296521247304722</v>
      </c>
      <c r="M209" s="6">
        <f>(Residenti!M209+Fluttuanti!M209/365+Fluttuanti!AL209/365)*'%serviti'!M209</f>
        <v>3.5986097759205369</v>
      </c>
      <c r="N209" s="6">
        <f>(Residenti!N209+Fluttuanti!N209/365+Fluttuanti!AM209/365)*'%serviti'!N209</f>
        <v>3.6975680603565113</v>
      </c>
      <c r="O209" s="6">
        <f>(Residenti!O209+Fluttuanti!O209/365+Fluttuanti!AN209/365)*'%serviti'!O209</f>
        <v>3.7120478886224619</v>
      </c>
      <c r="P209" s="6">
        <f>(Residenti!P209+Fluttuanti!P209/365+Fluttuanti!AO209/365)*'%serviti'!P209</f>
        <v>3.7302658640063484</v>
      </c>
      <c r="Q209" s="6">
        <f>(Residenti!Q209+Fluttuanti!Q209/365+Fluttuanti!AP209/365)*'%serviti'!Q209</f>
        <v>3.7287606373217161</v>
      </c>
      <c r="R209" s="6">
        <f>(Residenti!R209+Fluttuanti!R209/365+Fluttuanti!AQ209/365)*'%serviti'!R209</f>
        <v>3.6933750513031662</v>
      </c>
      <c r="S209" s="6">
        <f>(Residenti!S209+Fluttuanti!S209/365+Fluttuanti!AR209/365)*'%serviti'!S209</f>
        <v>3.6589859464414967</v>
      </c>
      <c r="T209" s="6">
        <f>(Residenti!T209+Fluttuanti!T209/365+Fluttuanti!AS209/365)*'%serviti'!T209</f>
        <v>3.6455229458743048</v>
      </c>
      <c r="U209" s="6">
        <f>(Residenti!U209+Fluttuanti!U209/365+Fluttuanti!AT209/365)*'%serviti'!U209</f>
        <v>3.651091370360839</v>
      </c>
      <c r="V209" s="6">
        <f>(Residenti!V209+Fluttuanti!V209/365+Fluttuanti!AU209/365)*'%serviti'!V209</f>
        <v>3.6230027725254033</v>
      </c>
      <c r="W209" s="6">
        <f>(Residenti!W209+Fluttuanti!W209/365+Fluttuanti!AV209/365)*'%serviti'!W209</f>
        <v>3.6235118188497419</v>
      </c>
      <c r="X209" s="6">
        <f>(Residenti!X209+Fluttuanti!X209/365+Fluttuanti!AW209/365)*'%serviti'!X209</f>
        <v>3.6218668278240016</v>
      </c>
      <c r="Y209" s="6">
        <f>(Residenti!Y209+Fluttuanti!Y209/365+Fluttuanti!AX209/365)*'%serviti'!Y209</f>
        <v>3.5705442997620738</v>
      </c>
      <c r="Z209" s="8">
        <f>(Residenti!Z209+Fluttuanti!Z209/365+Fluttuanti!AY209/365)*'%serviti'!Z209</f>
        <v>3.5450088025103939</v>
      </c>
      <c r="AA209" s="8">
        <f>(Residenti!AA209+Fluttuanti!AA209/365+Fluttuanti!AZ209/365)*'%serviti'!AA209</f>
        <v>3.5194733052587139</v>
      </c>
      <c r="AB209" s="8">
        <f>(Residenti!AB209+Fluttuanti!AB209/365+Fluttuanti!BA209/365)*'%serviti'!AB209</f>
        <v>3.5381867591790863</v>
      </c>
      <c r="AC209" s="8">
        <f>(Residenti!AC209+Fluttuanti!AC209/365+Fluttuanti!BB209/365)*'%serviti'!AC209</f>
        <v>3.5121837641996128</v>
      </c>
    </row>
    <row r="210" spans="1:29" x14ac:dyDescent="0.2">
      <c r="A210" s="2" t="s">
        <v>200</v>
      </c>
      <c r="B210" s="2" t="str">
        <f t="shared" si="8"/>
        <v>37</v>
      </c>
      <c r="C210" s="2">
        <v>37016</v>
      </c>
      <c r="D210" s="2" t="s">
        <v>216</v>
      </c>
      <c r="E210" s="6">
        <f>(Residenti!E210+Fluttuanti!E210/365+Fluttuanti!AD210/365)*'%serviti'!E210</f>
        <v>3.3758873038962585</v>
      </c>
      <c r="F210" s="6">
        <f>(Residenti!F210+Fluttuanti!F210/365+Fluttuanti!AE210/365)*'%serviti'!F210</f>
        <v>3.4508114544218382</v>
      </c>
      <c r="G210" s="6">
        <f>(Residenti!G210+Fluttuanti!G210/365+Fluttuanti!AF210/365)*'%serviti'!G210</f>
        <v>3.5109425018344322</v>
      </c>
      <c r="H210" s="6">
        <f>(Residenti!H210+Fluttuanti!H210/365+Fluttuanti!AG210/365)*'%serviti'!H210</f>
        <v>3.5709032290824294</v>
      </c>
      <c r="I210" s="6">
        <f>(Residenti!I210+Fluttuanti!I210/365+Fluttuanti!AH210/365)*'%serviti'!I210</f>
        <v>3.6199424183746962</v>
      </c>
      <c r="J210" s="6">
        <f>(Residenti!J210+Fluttuanti!J210/365+Fluttuanti!AI210/365)*'%serviti'!J210</f>
        <v>3.7270572592643081</v>
      </c>
      <c r="K210" s="6">
        <f>(Residenti!K210+Fluttuanti!K210/365+Fluttuanti!AJ210/365)*'%serviti'!K210</f>
        <v>3.8308387291741948</v>
      </c>
      <c r="L210" s="6">
        <f>(Residenti!L210+Fluttuanti!L210/365+Fluttuanti!AK210/365)*'%serviti'!L210</f>
        <v>3.887761781992094</v>
      </c>
      <c r="M210" s="6">
        <f>(Residenti!M210+Fluttuanti!M210/365+Fluttuanti!AL210/365)*'%serviti'!M210</f>
        <v>3.9662393426152751</v>
      </c>
      <c r="N210" s="6">
        <f>(Residenti!N210+Fluttuanti!N210/365+Fluttuanti!AM210/365)*'%serviti'!N210</f>
        <v>4.0748104327916259</v>
      </c>
      <c r="O210" s="6">
        <f>(Residenti!O210+Fluttuanti!O210/365+Fluttuanti!AN210/365)*'%serviti'!O210</f>
        <v>4.2081724588632161</v>
      </c>
      <c r="P210" s="6">
        <f>(Residenti!P210+Fluttuanti!P210/365+Fluttuanti!AO210/365)*'%serviti'!P210</f>
        <v>4.2715607561788147</v>
      </c>
      <c r="Q210" s="6">
        <f>(Residenti!Q210+Fluttuanti!Q210/365+Fluttuanti!AP210/365)*'%serviti'!Q210</f>
        <v>4.3557966875509093</v>
      </c>
      <c r="R210" s="6">
        <f>(Residenti!R210+Fluttuanti!R210/365+Fluttuanti!AQ210/365)*'%serviti'!R210</f>
        <v>4.3972375124545451</v>
      </c>
      <c r="S210" s="6">
        <f>(Residenti!S210+Fluttuanti!S210/365+Fluttuanti!AR210/365)*'%serviti'!S210</f>
        <v>4.4327069271532773</v>
      </c>
      <c r="T210" s="6">
        <f>(Residenti!T210+Fluttuanti!T210/365+Fluttuanti!AS210/365)*'%serviti'!T210</f>
        <v>4.4751429870910613</v>
      </c>
      <c r="U210" s="6">
        <f>(Residenti!U210+Fluttuanti!U210/365+Fluttuanti!AT210/365)*'%serviti'!U210</f>
        <v>4.4397134939597249</v>
      </c>
      <c r="V210" s="6">
        <f>(Residenti!V210+Fluttuanti!V210/365+Fluttuanti!AU210/365)*'%serviti'!V210</f>
        <v>4.470803000423782</v>
      </c>
      <c r="W210" s="6">
        <f>(Residenti!W210+Fluttuanti!W210/365+Fluttuanti!AV210/365)*'%serviti'!W210</f>
        <v>4.4959483633962041</v>
      </c>
      <c r="X210" s="6">
        <f>(Residenti!X210+Fluttuanti!X210/365+Fluttuanti!AW210/365)*'%serviti'!X210</f>
        <v>4.5199339039803226</v>
      </c>
      <c r="Y210" s="6">
        <f>(Residenti!Y210+Fluttuanti!Y210/365+Fluttuanti!AX210/365)*'%serviti'!Y210</f>
        <v>4.5268769962520032</v>
      </c>
      <c r="Z210" s="8">
        <f>(Residenti!Z210+Fluttuanti!Z210/365+Fluttuanti!AY210/365)*'%serviti'!Z210</f>
        <v>4.6062607321100142</v>
      </c>
      <c r="AA210" s="8">
        <f>(Residenti!AA210+Fluttuanti!AA210/365+Fluttuanti!AZ210/365)*'%serviti'!AA210</f>
        <v>4.6856444679680251</v>
      </c>
      <c r="AB210" s="8">
        <f>(Residenti!AB210+Fluttuanti!AB210/365+Fluttuanti!BA210/365)*'%serviti'!AB210</f>
        <v>4.7745980427235155</v>
      </c>
      <c r="AC210" s="8">
        <f>(Residenti!AC210+Fluttuanti!AC210/365+Fluttuanti!BB210/365)*'%serviti'!AC210</f>
        <v>4.8538769354348963</v>
      </c>
    </row>
    <row r="211" spans="1:29" x14ac:dyDescent="0.2">
      <c r="A211" s="2" t="s">
        <v>200</v>
      </c>
      <c r="B211" s="2" t="str">
        <f t="shared" si="8"/>
        <v>37</v>
      </c>
      <c r="C211" s="2">
        <v>37017</v>
      </c>
      <c r="D211" s="2" t="s">
        <v>217</v>
      </c>
      <c r="E211" s="6">
        <f>(Residenti!E211+Fluttuanti!E211/365+Fluttuanti!AD211/365)*'%serviti'!E211</f>
        <v>4.6653347597847246</v>
      </c>
      <c r="F211" s="6">
        <f>(Residenti!F211+Fluttuanti!F211/365+Fluttuanti!AE211/365)*'%serviti'!F211</f>
        <v>4.8787249108547739</v>
      </c>
      <c r="G211" s="6">
        <f>(Residenti!G211+Fluttuanti!G211/365+Fluttuanti!AF211/365)*'%serviti'!G211</f>
        <v>5.0760026064431862</v>
      </c>
      <c r="H211" s="6">
        <f>(Residenti!H211+Fluttuanti!H211/365+Fluttuanti!AG211/365)*'%serviti'!H211</f>
        <v>5.193683556131921</v>
      </c>
      <c r="I211" s="6">
        <f>(Residenti!I211+Fluttuanti!I211/365+Fluttuanti!AH211/365)*'%serviti'!I211</f>
        <v>5.3002159521203431</v>
      </c>
      <c r="J211" s="6">
        <f>(Residenti!J211+Fluttuanti!J211/365+Fluttuanti!AI211/365)*'%serviti'!J211</f>
        <v>5.5055080130640031</v>
      </c>
      <c r="K211" s="6">
        <f>(Residenti!K211+Fluttuanti!K211/365+Fluttuanti!AJ211/365)*'%serviti'!K211</f>
        <v>5.8782141564969796</v>
      </c>
      <c r="L211" s="6">
        <f>(Residenti!L211+Fluttuanti!L211/365+Fluttuanti!AK211/365)*'%serviti'!L211</f>
        <v>6.0694685511035322</v>
      </c>
      <c r="M211" s="6">
        <f>(Residenti!M211+Fluttuanti!M211/365+Fluttuanti!AL211/365)*'%serviti'!M211</f>
        <v>6.1802847351812469</v>
      </c>
      <c r="N211" s="6">
        <f>(Residenti!N211+Fluttuanti!N211/365+Fluttuanti!AM211/365)*'%serviti'!N211</f>
        <v>6.2489005090380276</v>
      </c>
      <c r="O211" s="6">
        <f>(Residenti!O211+Fluttuanti!O211/365+Fluttuanti!AN211/365)*'%serviti'!O211</f>
        <v>6.3625474769199677</v>
      </c>
      <c r="P211" s="6">
        <f>(Residenti!P211+Fluttuanti!P211/365+Fluttuanti!AO211/365)*'%serviti'!P211</f>
        <v>6.401556403444574</v>
      </c>
      <c r="Q211" s="6">
        <f>(Residenti!Q211+Fluttuanti!Q211/365+Fluttuanti!AP211/365)*'%serviti'!Q211</f>
        <v>6.5117911606966326</v>
      </c>
      <c r="R211" s="6">
        <f>(Residenti!R211+Fluttuanti!R211/365+Fluttuanti!AQ211/365)*'%serviti'!R211</f>
        <v>6.5113697572640756</v>
      </c>
      <c r="S211" s="6">
        <f>(Residenti!S211+Fluttuanti!S211/365+Fluttuanti!AR211/365)*'%serviti'!S211</f>
        <v>6.5059638420889687</v>
      </c>
      <c r="T211" s="6">
        <f>(Residenti!T211+Fluttuanti!T211/365+Fluttuanti!AS211/365)*'%serviti'!T211</f>
        <v>6.5414309232027747</v>
      </c>
      <c r="U211" s="6">
        <f>(Residenti!U211+Fluttuanti!U211/365+Fluttuanti!AT211/365)*'%serviti'!U211</f>
        <v>6.5452975654884664</v>
      </c>
      <c r="V211" s="6">
        <f>(Residenti!V211+Fluttuanti!V211/365+Fluttuanti!AU211/365)*'%serviti'!V211</f>
        <v>6.561944469088929</v>
      </c>
      <c r="W211" s="6">
        <f>(Residenti!W211+Fluttuanti!W211/365+Fluttuanti!AV211/365)*'%serviti'!W211</f>
        <v>6.5909229181784941</v>
      </c>
      <c r="X211" s="6">
        <f>(Residenti!X211+Fluttuanti!X211/365+Fluttuanti!AW211/365)*'%serviti'!X211</f>
        <v>6.5794844879440832</v>
      </c>
      <c r="Y211" s="6">
        <f>(Residenti!Y211+Fluttuanti!Y211/365+Fluttuanti!AX211/365)*'%serviti'!Y211</f>
        <v>6.5980995367804995</v>
      </c>
      <c r="Z211" s="8">
        <f>(Residenti!Z211+Fluttuanti!Z211/365+Fluttuanti!AY211/365)*'%serviti'!Z211</f>
        <v>6.6718859283181207</v>
      </c>
      <c r="AA211" s="8">
        <f>(Residenti!AA211+Fluttuanti!AA211/365+Fluttuanti!AZ211/365)*'%serviti'!AA211</f>
        <v>6.7456723198557436</v>
      </c>
      <c r="AB211" s="8">
        <f>(Residenti!AB211+Fluttuanti!AB211/365+Fluttuanti!BA211/365)*'%serviti'!AB211</f>
        <v>6.8175073315330952</v>
      </c>
      <c r="AC211" s="8">
        <f>(Residenti!AC211+Fluttuanti!AC211/365+Fluttuanti!BB211/365)*'%serviti'!AC211</f>
        <v>6.8911404439678323</v>
      </c>
    </row>
    <row r="212" spans="1:29" x14ac:dyDescent="0.2">
      <c r="A212" s="2"/>
      <c r="B212" s="2"/>
      <c r="C212" s="2">
        <v>37018</v>
      </c>
      <c r="D212" s="3" t="s">
        <v>218</v>
      </c>
      <c r="E212" s="6">
        <f>(Residenti!E212+Fluttuanti!E212/365+Fluttuanti!AD212/365)*'%serviti'!E212</f>
        <v>3.8715240515091462</v>
      </c>
      <c r="F212" s="6">
        <f>(Residenti!F212+Fluttuanti!F212/365+Fluttuanti!AE212/365)*'%serviti'!F212</f>
        <v>3.9134435315191078</v>
      </c>
      <c r="G212" s="6">
        <f>(Residenti!G212+Fluttuanti!G212/365+Fluttuanti!AF212/365)*'%serviti'!G212</f>
        <v>4.0328299728445192</v>
      </c>
      <c r="H212" s="6">
        <f>(Residenti!H212+Fluttuanti!H212/365+Fluttuanti!AG212/365)*'%serviti'!H212</f>
        <v>4.1115667626932417</v>
      </c>
      <c r="I212" s="6">
        <f>(Residenti!I212+Fluttuanti!I212/365+Fluttuanti!AH212/365)*'%serviti'!I212</f>
        <v>4.2458546613603216</v>
      </c>
      <c r="J212" s="6">
        <f>(Residenti!J212+Fluttuanti!J212/365+Fluttuanti!AI212/365)*'%serviti'!J212</f>
        <v>4.4150421769385026</v>
      </c>
      <c r="K212" s="6">
        <f>(Residenti!K212+Fluttuanti!K212/365+Fluttuanti!AJ212/365)*'%serviti'!K212</f>
        <v>4.4627450268645212</v>
      </c>
      <c r="L212" s="6">
        <f>(Residenti!L212+Fluttuanti!L212/365+Fluttuanti!AK212/365)*'%serviti'!L212</f>
        <v>4.5343181379021908</v>
      </c>
      <c r="M212" s="6">
        <f>(Residenti!M212+Fluttuanti!M212/365+Fluttuanti!AL212/365)*'%serviti'!M212</f>
        <v>4.6549683633094583</v>
      </c>
      <c r="N212" s="6">
        <f>(Residenti!N212+Fluttuanti!N212/365+Fluttuanti!AM212/365)*'%serviti'!N212</f>
        <v>4.8061410639530022</v>
      </c>
      <c r="O212" s="6">
        <f>(Residenti!O212+Fluttuanti!O212/365+Fluttuanti!AN212/365)*'%serviti'!O212</f>
        <v>4.91966495380015</v>
      </c>
      <c r="P212" s="6">
        <f>(Residenti!P212+Fluttuanti!P212/365+Fluttuanti!AO212/365)*'%serviti'!P212</f>
        <v>4.9357847560237413</v>
      </c>
      <c r="Q212" s="6">
        <f>(Residenti!Q212+Fluttuanti!Q212/365+Fluttuanti!AP212/365)*'%serviti'!Q212</f>
        <v>4.9566306573134087</v>
      </c>
      <c r="R212" s="6">
        <f>(Residenti!R212+Fluttuanti!R212/365+Fluttuanti!AQ212/365)*'%serviti'!R212</f>
        <v>4.9247288460563929</v>
      </c>
      <c r="S212" s="6">
        <f>(Residenti!S212+Fluttuanti!S212/365+Fluttuanti!AR212/365)*'%serviti'!S212</f>
        <v>4.93215371803689</v>
      </c>
      <c r="T212" s="6">
        <f>(Residenti!T212+Fluttuanti!T212/365+Fluttuanti!AS212/365)*'%serviti'!T212</f>
        <v>4.9778328204990947</v>
      </c>
      <c r="U212" s="6">
        <f>(Residenti!U212+Fluttuanti!U212/365+Fluttuanti!AT212/365)*'%serviti'!U212</f>
        <v>5.0087577795999101</v>
      </c>
      <c r="V212" s="6">
        <f>(Residenti!V212+Fluttuanti!V212/365+Fluttuanti!AU212/365)*'%serviti'!V212</f>
        <v>5.0362823320030001</v>
      </c>
      <c r="W212" s="6">
        <f>(Residenti!W212+Fluttuanti!W212/365+Fluttuanti!AV212/365)*'%serviti'!W212</f>
        <v>5.0733331375542026</v>
      </c>
      <c r="X212" s="6">
        <f>(Residenti!X212+Fluttuanti!X212/365+Fluttuanti!AW212/365)*'%serviti'!X212</f>
        <v>5.1267953183050201</v>
      </c>
      <c r="Y212" s="6">
        <f>(Residenti!Y212+Fluttuanti!Y212/365+Fluttuanti!AX212/365)*'%serviti'!Y212</f>
        <v>5.1564285905751701</v>
      </c>
      <c r="Z212" s="8">
        <f>(Residenti!Z212+Fluttuanti!Z212/365+Fluttuanti!AY212/365)*'%serviti'!Z212</f>
        <v>5.3149351468628829</v>
      </c>
      <c r="AA212" s="8">
        <f>(Residenti!AA212+Fluttuanti!AA212/365+Fluttuanti!AZ212/365)*'%serviti'!AA212</f>
        <v>5.4734417031505957</v>
      </c>
      <c r="AB212" s="8">
        <f>(Residenti!AB212+Fluttuanti!AB212/365+Fluttuanti!BA212/365)*'%serviti'!AB212</f>
        <v>5.6276308524431782</v>
      </c>
      <c r="AC212" s="8">
        <f>(Residenti!AC212+Fluttuanti!AC212/365+Fluttuanti!BB212/365)*'%serviti'!AC212</f>
        <v>5.7851334201749012</v>
      </c>
    </row>
    <row r="213" spans="1:29" x14ac:dyDescent="0.2">
      <c r="A213" s="2" t="s">
        <v>200</v>
      </c>
      <c r="B213" s="2" t="str">
        <f>LEFT(C213,2)</f>
        <v>37</v>
      </c>
      <c r="C213" s="2">
        <v>37019</v>
      </c>
      <c r="D213" s="2" t="s">
        <v>219</v>
      </c>
      <c r="E213" s="6">
        <f>(Residenti!E213+Fluttuanti!E213/365+Fluttuanti!AD213/365)*'%serviti'!E213</f>
        <v>15.80539443726013</v>
      </c>
      <c r="F213" s="6">
        <f>(Residenti!F213+Fluttuanti!F213/365+Fluttuanti!AE213/365)*'%serviti'!F213</f>
        <v>16.15538960261696</v>
      </c>
      <c r="G213" s="6">
        <f>(Residenti!G213+Fluttuanti!G213/365+Fluttuanti!AF213/365)*'%serviti'!G213</f>
        <v>16.274200312273337</v>
      </c>
      <c r="H213" s="6">
        <f>(Residenti!H213+Fluttuanti!H213/365+Fluttuanti!AG213/365)*'%serviti'!H213</f>
        <v>16.322855363184619</v>
      </c>
      <c r="I213" s="6">
        <f>(Residenti!I213+Fluttuanti!I213/365+Fluttuanti!AH213/365)*'%serviti'!I213</f>
        <v>16.438344954568183</v>
      </c>
      <c r="J213" s="6">
        <f>(Residenti!J213+Fluttuanti!J213/365+Fluttuanti!AI213/365)*'%serviti'!J213</f>
        <v>16.602924445921566</v>
      </c>
      <c r="K213" s="6">
        <f>(Residenti!K213+Fluttuanti!K213/365+Fluttuanti!AJ213/365)*'%serviti'!K213</f>
        <v>16.711476839786847</v>
      </c>
      <c r="L213" s="6">
        <f>(Residenti!L213+Fluttuanti!L213/365+Fluttuanti!AK213/365)*'%serviti'!L213</f>
        <v>16.7784044352546</v>
      </c>
      <c r="M213" s="6">
        <f>(Residenti!M213+Fluttuanti!M213/365+Fluttuanti!AL213/365)*'%serviti'!M213</f>
        <v>16.964175919238237</v>
      </c>
      <c r="N213" s="6">
        <f>(Residenti!N213+Fluttuanti!N213/365+Fluttuanti!AM213/365)*'%serviti'!N213</f>
        <v>17.173677026574879</v>
      </c>
      <c r="O213" s="6">
        <f>(Residenti!O213+Fluttuanti!O213/365+Fluttuanti!AN213/365)*'%serviti'!O213</f>
        <v>17.335690678497777</v>
      </c>
      <c r="P213" s="6">
        <f>(Residenti!P213+Fluttuanti!P213/365+Fluttuanti!AO213/365)*'%serviti'!P213</f>
        <v>17.547892078623281</v>
      </c>
      <c r="Q213" s="6">
        <f>(Residenti!Q213+Fluttuanti!Q213/365+Fluttuanti!AP213/365)*'%serviti'!Q213</f>
        <v>17.881067245563514</v>
      </c>
      <c r="R213" s="6">
        <f>(Residenti!R213+Fluttuanti!R213/365+Fluttuanti!AQ213/365)*'%serviti'!R213</f>
        <v>17.971035023859752</v>
      </c>
      <c r="S213" s="6">
        <f>(Residenti!S213+Fluttuanti!S213/365+Fluttuanti!AR213/365)*'%serviti'!S213</f>
        <v>18.099876114275318</v>
      </c>
      <c r="T213" s="6">
        <f>(Residenti!T213+Fluttuanti!T213/365+Fluttuanti!AS213/365)*'%serviti'!T213</f>
        <v>18.236691217433307</v>
      </c>
      <c r="U213" s="6">
        <f>(Residenti!U213+Fluttuanti!U213/365+Fluttuanti!AT213/365)*'%serviti'!U213</f>
        <v>18.416391216518377</v>
      </c>
      <c r="V213" s="6">
        <f>(Residenti!V213+Fluttuanti!V213/365+Fluttuanti!AU213/365)*'%serviti'!V213</f>
        <v>18.571230879325682</v>
      </c>
      <c r="W213" s="6">
        <f>(Residenti!W213+Fluttuanti!W213/365+Fluttuanti!AV213/365)*'%serviti'!W213</f>
        <v>18.619997056874752</v>
      </c>
      <c r="X213" s="6">
        <f>(Residenti!X213+Fluttuanti!X213/365+Fluttuanti!AW213/365)*'%serviti'!X213</f>
        <v>18.738322841470087</v>
      </c>
      <c r="Y213" s="6">
        <f>(Residenti!Y213+Fluttuanti!Y213/365+Fluttuanti!AX213/365)*'%serviti'!Y213</f>
        <v>18.884174158818773</v>
      </c>
      <c r="Z213" s="8">
        <f>(Residenti!Z213+Fluttuanti!Z213/365+Fluttuanti!AY213/365)*'%serviti'!Z213</f>
        <v>19.563474924972439</v>
      </c>
      <c r="AA213" s="8">
        <f>(Residenti!AA213+Fluttuanti!AA213/365+Fluttuanti!AZ213/365)*'%serviti'!AA213</f>
        <v>20.242775691126109</v>
      </c>
      <c r="AB213" s="8">
        <f>(Residenti!AB213+Fluttuanti!AB213/365+Fluttuanti!BA213/365)*'%serviti'!AB213</f>
        <v>20.931122647407339</v>
      </c>
      <c r="AC213" s="8">
        <f>(Residenti!AC213+Fluttuanti!AC213/365+Fluttuanti!BB213/365)*'%serviti'!AC213</f>
        <v>21.607168544207475</v>
      </c>
    </row>
    <row r="214" spans="1:29" x14ac:dyDescent="0.2">
      <c r="A214" s="2" t="s">
        <v>200</v>
      </c>
      <c r="B214" s="2" t="str">
        <f>LEFT(C214,2)</f>
        <v>37</v>
      </c>
      <c r="C214" s="2">
        <v>37020</v>
      </c>
      <c r="D214" s="2" t="s">
        <v>220</v>
      </c>
      <c r="E214" s="6">
        <f>(Residenti!E214+Fluttuanti!E214/365+Fluttuanti!AD214/365)*'%serviti'!E214</f>
        <v>18.93372593141941</v>
      </c>
      <c r="F214" s="6">
        <f>(Residenti!F214+Fluttuanti!F214/365+Fluttuanti!AE214/365)*'%serviti'!F214</f>
        <v>19.165012051968439</v>
      </c>
      <c r="G214" s="6">
        <f>(Residenti!G214+Fluttuanti!G214/365+Fluttuanti!AF214/365)*'%serviti'!G214</f>
        <v>19.260271647979195</v>
      </c>
      <c r="H214" s="6">
        <f>(Residenti!H214+Fluttuanti!H214/365+Fluttuanti!AG214/365)*'%serviti'!H214</f>
        <v>19.316282576725101</v>
      </c>
      <c r="I214" s="6">
        <f>(Residenti!I214+Fluttuanti!I214/365+Fluttuanti!AH214/365)*'%serviti'!I214</f>
        <v>19.321107588607912</v>
      </c>
      <c r="J214" s="6">
        <f>(Residenti!J214+Fluttuanti!J214/365+Fluttuanti!AI214/365)*'%serviti'!J214</f>
        <v>19.471141200880488</v>
      </c>
      <c r="K214" s="6">
        <f>(Residenti!K214+Fluttuanti!K214/365+Fluttuanti!AJ214/365)*'%serviti'!K214</f>
        <v>19.667857202253661</v>
      </c>
      <c r="L214" s="6">
        <f>(Residenti!L214+Fluttuanti!L214/365+Fluttuanti!AK214/365)*'%serviti'!L214</f>
        <v>19.857966870911216</v>
      </c>
      <c r="M214" s="6">
        <f>(Residenti!M214+Fluttuanti!M214/365+Fluttuanti!AL214/365)*'%serviti'!M214</f>
        <v>19.930444089515877</v>
      </c>
      <c r="N214" s="6">
        <f>(Residenti!N214+Fluttuanti!N214/365+Fluttuanti!AM214/365)*'%serviti'!N214</f>
        <v>20.256074138301688</v>
      </c>
      <c r="O214" s="6">
        <f>(Residenti!O214+Fluttuanti!O214/365+Fluttuanti!AN214/365)*'%serviti'!O214</f>
        <v>20.478214454888782</v>
      </c>
      <c r="P214" s="6">
        <f>(Residenti!P214+Fluttuanti!P214/365+Fluttuanti!AO214/365)*'%serviti'!P214</f>
        <v>20.548014822736125</v>
      </c>
      <c r="Q214" s="6">
        <f>(Residenti!Q214+Fluttuanti!Q214/365+Fluttuanti!AP214/365)*'%serviti'!Q214</f>
        <v>20.738531247861609</v>
      </c>
      <c r="R214" s="6">
        <f>(Residenti!R214+Fluttuanti!R214/365+Fluttuanti!AQ214/365)*'%serviti'!R214</f>
        <v>20.817500359712824</v>
      </c>
      <c r="S214" s="6">
        <f>(Residenti!S214+Fluttuanti!S214/365+Fluttuanti!AR214/365)*'%serviti'!S214</f>
        <v>20.824547988775642</v>
      </c>
      <c r="T214" s="6">
        <f>(Residenti!T214+Fluttuanti!T214/365+Fluttuanti!AS214/365)*'%serviti'!T214</f>
        <v>20.870079666572568</v>
      </c>
      <c r="U214" s="6">
        <f>(Residenti!U214+Fluttuanti!U214/365+Fluttuanti!AT214/365)*'%serviti'!U214</f>
        <v>20.851119117028077</v>
      </c>
      <c r="V214" s="6">
        <f>(Residenti!V214+Fluttuanti!V214/365+Fluttuanti!AU214/365)*'%serviti'!V214</f>
        <v>20.961446874838668</v>
      </c>
      <c r="W214" s="6">
        <f>(Residenti!W214+Fluttuanti!W214/365+Fluttuanti!AV214/365)*'%serviti'!W214</f>
        <v>20.990218694062147</v>
      </c>
      <c r="X214" s="6">
        <f>(Residenti!X214+Fluttuanti!X214/365+Fluttuanti!AW214/365)*'%serviti'!X214</f>
        <v>21.007015371556552</v>
      </c>
      <c r="Y214" s="6">
        <f>(Residenti!Y214+Fluttuanti!Y214/365+Fluttuanti!AX214/365)*'%serviti'!Y214</f>
        <v>21.098937200192434</v>
      </c>
      <c r="Z214" s="8">
        <f>(Residenti!Z214+Fluttuanti!Z214/365+Fluttuanti!AY214/365)*'%serviti'!Z214</f>
        <v>21.317744033898311</v>
      </c>
      <c r="AA214" s="8">
        <f>(Residenti!AA214+Fluttuanti!AA214/365+Fluttuanti!AZ214/365)*'%serviti'!AA214</f>
        <v>21.589738848199463</v>
      </c>
      <c r="AB214" s="8">
        <f>(Residenti!AB214+Fluttuanti!AB214/365+Fluttuanti!BA214/365)*'%serviti'!AB214</f>
        <v>21.893251121557554</v>
      </c>
      <c r="AC214" s="8">
        <f>(Residenti!AC214+Fluttuanti!AC214/365+Fluttuanti!BB214/365)*'%serviti'!AC214</f>
        <v>22.128719507029992</v>
      </c>
    </row>
    <row r="215" spans="1:29" x14ac:dyDescent="0.2">
      <c r="A215" s="2" t="s">
        <v>200</v>
      </c>
      <c r="B215" s="2" t="str">
        <f>LEFT(C215,2)</f>
        <v>37</v>
      </c>
      <c r="C215" s="2">
        <v>37021</v>
      </c>
      <c r="D215" s="2" t="s">
        <v>221</v>
      </c>
      <c r="E215" s="6">
        <f>(Residenti!E215+Fluttuanti!E215/365+Fluttuanti!AD215/365)*'%serviti'!E215</f>
        <v>13.307877242272472</v>
      </c>
      <c r="F215" s="6">
        <f>(Residenti!F215+Fluttuanti!F215/365+Fluttuanti!AE215/365)*'%serviti'!F215</f>
        <v>13.37067418688002</v>
      </c>
      <c r="G215" s="6">
        <f>(Residenti!G215+Fluttuanti!G215/365+Fluttuanti!AF215/365)*'%serviti'!G215</f>
        <v>13.456306945230061</v>
      </c>
      <c r="H215" s="6">
        <f>(Residenti!H215+Fluttuanti!H215/365+Fluttuanti!AG215/365)*'%serviti'!H215</f>
        <v>13.478598021960348</v>
      </c>
      <c r="I215" s="6">
        <f>(Residenti!I215+Fluttuanti!I215/365+Fluttuanti!AH215/365)*'%serviti'!I215</f>
        <v>13.549975494225613</v>
      </c>
      <c r="J215" s="6">
        <f>(Residenti!J215+Fluttuanti!J215/365+Fluttuanti!AI215/365)*'%serviti'!J215</f>
        <v>13.625481894496609</v>
      </c>
      <c r="K215" s="6">
        <f>(Residenti!K215+Fluttuanti!K215/365+Fluttuanti!AJ215/365)*'%serviti'!K215</f>
        <v>13.59968986304875</v>
      </c>
      <c r="L215" s="6">
        <f>(Residenti!L215+Fluttuanti!L215/365+Fluttuanti!AK215/365)*'%serviti'!L215</f>
        <v>13.690313433447841</v>
      </c>
      <c r="M215" s="6">
        <f>(Residenti!M215+Fluttuanti!M215/365+Fluttuanti!AL215/365)*'%serviti'!M215</f>
        <v>13.929980617826079</v>
      </c>
      <c r="N215" s="6">
        <f>(Residenti!N215+Fluttuanti!N215/365+Fluttuanti!AM215/365)*'%serviti'!N215</f>
        <v>14.034724482956605</v>
      </c>
      <c r="O215" s="6">
        <f>(Residenti!O215+Fluttuanti!O215/365+Fluttuanti!AN215/365)*'%serviti'!O215</f>
        <v>14.170313688003914</v>
      </c>
      <c r="P215" s="6">
        <f>(Residenti!P215+Fluttuanti!P215/365+Fluttuanti!AO215/365)*'%serviti'!P215</f>
        <v>14.305087285970348</v>
      </c>
      <c r="Q215" s="6">
        <f>(Residenti!Q215+Fluttuanti!Q215/365+Fluttuanti!AP215/365)*'%serviti'!Q215</f>
        <v>14.495981135601056</v>
      </c>
      <c r="R215" s="6">
        <f>(Residenti!R215+Fluttuanti!R215/365+Fluttuanti!AQ215/365)*'%serviti'!R215</f>
        <v>14.675420925989028</v>
      </c>
      <c r="S215" s="6">
        <f>(Residenti!S215+Fluttuanti!S215/365+Fluttuanti!AR215/365)*'%serviti'!S215</f>
        <v>14.742035129426185</v>
      </c>
      <c r="T215" s="6">
        <f>(Residenti!T215+Fluttuanti!T215/365+Fluttuanti!AS215/365)*'%serviti'!T215</f>
        <v>14.951579800098591</v>
      </c>
      <c r="U215" s="6">
        <f>(Residenti!U215+Fluttuanti!U215/365+Fluttuanti!AT215/365)*'%serviti'!U215</f>
        <v>15.038244654737747</v>
      </c>
      <c r="V215" s="6">
        <f>(Residenti!V215+Fluttuanti!V215/365+Fluttuanti!AU215/365)*'%serviti'!V215</f>
        <v>15.42271375043439</v>
      </c>
      <c r="W215" s="6">
        <f>(Residenti!W215+Fluttuanti!W215/365+Fluttuanti!AV215/365)*'%serviti'!W215</f>
        <v>15.590678537978848</v>
      </c>
      <c r="X215" s="6">
        <f>(Residenti!X215+Fluttuanti!X215/365+Fluttuanti!AW215/365)*'%serviti'!X215</f>
        <v>15.756290708074692</v>
      </c>
      <c r="Y215" s="6">
        <f>(Residenti!Y215+Fluttuanti!Y215/365+Fluttuanti!AX215/365)*'%serviti'!Y215</f>
        <v>15.96576162039419</v>
      </c>
      <c r="Z215" s="8">
        <f>(Residenti!Z215+Fluttuanti!Z215/365+Fluttuanti!AY215/365)*'%serviti'!Z215</f>
        <v>16.809450044552392</v>
      </c>
      <c r="AA215" s="8">
        <f>(Residenti!AA215+Fluttuanti!AA215/365+Fluttuanti!AZ215/365)*'%serviti'!AA215</f>
        <v>17.713877993995254</v>
      </c>
      <c r="AB215" s="8">
        <f>(Residenti!AB215+Fluttuanti!AB215/365+Fluttuanti!BA215/365)*'%serviti'!AB215</f>
        <v>18.565326064118057</v>
      </c>
      <c r="AC215" s="8">
        <f>(Residenti!AC215+Fluttuanti!AC215/365+Fluttuanti!BB215/365)*'%serviti'!AC215</f>
        <v>19.409611300734237</v>
      </c>
    </row>
    <row r="216" spans="1:29" x14ac:dyDescent="0.2">
      <c r="A216" s="2" t="s">
        <v>200</v>
      </c>
      <c r="B216" s="2" t="str">
        <f>LEFT(C216,2)</f>
        <v>37</v>
      </c>
      <c r="C216" s="2">
        <v>37022</v>
      </c>
      <c r="D216" s="2" t="s">
        <v>222</v>
      </c>
      <c r="E216" s="6">
        <f>(Residenti!E216+Fluttuanti!E216/365+Fluttuanti!AD216/365)*'%serviti'!E216</f>
        <v>6.2413486784783521</v>
      </c>
      <c r="F216" s="6">
        <f>(Residenti!F216+Fluttuanti!F216/365+Fluttuanti!AE216/365)*'%serviti'!F216</f>
        <v>6.2362916516083553</v>
      </c>
      <c r="G216" s="6">
        <f>(Residenti!G216+Fluttuanti!G216/365+Fluttuanti!AF216/365)*'%serviti'!G216</f>
        <v>6.2528968641067024</v>
      </c>
      <c r="H216" s="6">
        <f>(Residenti!H216+Fluttuanti!H216/365+Fluttuanti!AG216/365)*'%serviti'!H216</f>
        <v>6.1966360786615029</v>
      </c>
      <c r="I216" s="6">
        <f>(Residenti!I216+Fluttuanti!I216/365+Fluttuanti!AH216/365)*'%serviti'!I216</f>
        <v>6.227389055320268</v>
      </c>
      <c r="J216" s="6">
        <f>(Residenti!J216+Fluttuanti!J216/365+Fluttuanti!AI216/365)*'%serviti'!J216</f>
        <v>6.2255597819880331</v>
      </c>
      <c r="K216" s="6">
        <f>(Residenti!K216+Fluttuanti!K216/365+Fluttuanti!AJ216/365)*'%serviti'!K216</f>
        <v>6.2111878925704342</v>
      </c>
      <c r="L216" s="6">
        <f>(Residenti!L216+Fluttuanti!L216/365+Fluttuanti!AK216/365)*'%serviti'!L216</f>
        <v>6.1653227037479104</v>
      </c>
      <c r="M216" s="6">
        <f>(Residenti!M216+Fluttuanti!M216/365+Fluttuanti!AL216/365)*'%serviti'!M216</f>
        <v>6.2406171172205189</v>
      </c>
      <c r="N216" s="6">
        <f>(Residenti!N216+Fluttuanti!N216/365+Fluttuanti!AM216/365)*'%serviti'!N216</f>
        <v>6.2856151798703515</v>
      </c>
      <c r="O216" s="6">
        <f>(Residenti!O216+Fluttuanti!O216/365+Fluttuanti!AN216/365)*'%serviti'!O216</f>
        <v>6.3552575327186922</v>
      </c>
      <c r="P216" s="6">
        <f>(Residenti!P216+Fluttuanti!P216/365+Fluttuanti!AO216/365)*'%serviti'!P216</f>
        <v>6.2916330155881219</v>
      </c>
      <c r="Q216" s="6">
        <f>(Residenti!Q216+Fluttuanti!Q216/365+Fluttuanti!AP216/365)*'%serviti'!Q216</f>
        <v>6.3211663578316672</v>
      </c>
      <c r="R216" s="6">
        <f>(Residenti!R216+Fluttuanti!R216/365+Fluttuanti!AQ216/365)*'%serviti'!R216</f>
        <v>6.2570129617308936</v>
      </c>
      <c r="S216" s="6">
        <f>(Residenti!S216+Fluttuanti!S216/365+Fluttuanti!AR216/365)*'%serviti'!S216</f>
        <v>6.1769695312389441</v>
      </c>
      <c r="T216" s="6">
        <f>(Residenti!T216+Fluttuanti!T216/365+Fluttuanti!AS216/365)*'%serviti'!T216</f>
        <v>6.0750773034591283</v>
      </c>
      <c r="U216" s="6">
        <f>(Residenti!U216+Fluttuanti!U216/365+Fluttuanti!AT216/365)*'%serviti'!U216</f>
        <v>5.9753046538969006</v>
      </c>
      <c r="V216" s="6">
        <f>(Residenti!V216+Fluttuanti!V216/365+Fluttuanti!AU216/365)*'%serviti'!V216</f>
        <v>5.8779900427800094</v>
      </c>
      <c r="W216" s="6">
        <f>(Residenti!W216+Fluttuanti!W216/365+Fluttuanti!AV216/365)*'%serviti'!W216</f>
        <v>5.8587270629208712</v>
      </c>
      <c r="X216" s="6">
        <f>(Residenti!X216+Fluttuanti!X216/365+Fluttuanti!AW216/365)*'%serviti'!X216</f>
        <v>5.8458772356405007</v>
      </c>
      <c r="Y216" s="6">
        <f>(Residenti!Y216+Fluttuanti!Y216/365+Fluttuanti!AX216/365)*'%serviti'!Y216</f>
        <v>5.7877352394797539</v>
      </c>
      <c r="Z216" s="8">
        <f>(Residenti!Z216+Fluttuanti!Z216/365+Fluttuanti!AY216/365)*'%serviti'!Z216</f>
        <v>5.5505148116218308</v>
      </c>
      <c r="AA216" s="8">
        <f>(Residenti!AA216+Fluttuanti!AA216/365+Fluttuanti!AZ216/365)*'%serviti'!AA216</f>
        <v>5.3132943837639068</v>
      </c>
      <c r="AB216" s="8">
        <f>(Residenti!AB216+Fluttuanti!AB216/365+Fluttuanti!BA216/365)*'%serviti'!AB216</f>
        <v>5.0822093025564516</v>
      </c>
      <c r="AC216" s="8">
        <f>(Residenti!AC216+Fluttuanti!AC216/365+Fluttuanti!BB216/365)*'%serviti'!AC216</f>
        <v>4.8420657302226697</v>
      </c>
    </row>
    <row r="217" spans="1:29" x14ac:dyDescent="0.2">
      <c r="A217" s="2"/>
      <c r="B217" s="2"/>
      <c r="C217" s="2">
        <v>37023</v>
      </c>
      <c r="D217" s="3" t="s">
        <v>223</v>
      </c>
      <c r="E217" s="6">
        <f>(Residenti!E217+Fluttuanti!E217/365+Fluttuanti!AD217/365)*'%serviti'!E217</f>
        <v>7.1537954137956872</v>
      </c>
      <c r="F217" s="6">
        <f>(Residenti!F217+Fluttuanti!F217/365+Fluttuanti!AE217/365)*'%serviti'!F217</f>
        <v>7.2147586930998191</v>
      </c>
      <c r="G217" s="6">
        <f>(Residenti!G217+Fluttuanti!G217/365+Fluttuanti!AF217/365)*'%serviti'!G217</f>
        <v>7.3134526579911023</v>
      </c>
      <c r="H217" s="6">
        <f>(Residenti!H217+Fluttuanti!H217/365+Fluttuanti!AG217/365)*'%serviti'!H217</f>
        <v>7.5783323429382383</v>
      </c>
      <c r="I217" s="6">
        <f>(Residenti!I217+Fluttuanti!I217/365+Fluttuanti!AH217/365)*'%serviti'!I217</f>
        <v>7.8854297436828045</v>
      </c>
      <c r="J217" s="6">
        <f>(Residenti!J217+Fluttuanti!J217/365+Fluttuanti!AI217/365)*'%serviti'!J217</f>
        <v>7.9886436079412908</v>
      </c>
      <c r="K217" s="6">
        <f>(Residenti!K217+Fluttuanti!K217/365+Fluttuanti!AJ217/365)*'%serviti'!K217</f>
        <v>8.1544810518556332</v>
      </c>
      <c r="L217" s="6">
        <f>(Residenti!L217+Fluttuanti!L217/365+Fluttuanti!AK217/365)*'%serviti'!L217</f>
        <v>8.2871396492587586</v>
      </c>
      <c r="M217" s="6">
        <f>(Residenti!M217+Fluttuanti!M217/365+Fluttuanti!AL217/365)*'%serviti'!M217</f>
        <v>8.6492566684701266</v>
      </c>
      <c r="N217" s="6">
        <f>(Residenti!N217+Fluttuanti!N217/365+Fluttuanti!AM217/365)*'%serviti'!N217</f>
        <v>9.0381045324560532</v>
      </c>
      <c r="O217" s="6">
        <f>(Residenti!O217+Fluttuanti!O217/365+Fluttuanti!AN217/365)*'%serviti'!O217</f>
        <v>9.3101040858666479</v>
      </c>
      <c r="P217" s="6">
        <f>(Residenti!P217+Fluttuanti!P217/365+Fluttuanti!AO217/365)*'%serviti'!P217</f>
        <v>9.4799716376908485</v>
      </c>
      <c r="Q217" s="6">
        <f>(Residenti!Q217+Fluttuanti!Q217/365+Fluttuanti!AP217/365)*'%serviti'!Q217</f>
        <v>9.6070507039472997</v>
      </c>
      <c r="R217" s="6">
        <f>(Residenti!R217+Fluttuanti!R217/365+Fluttuanti!AQ217/365)*'%serviti'!R217</f>
        <v>9.7753074458848808</v>
      </c>
      <c r="S217" s="6">
        <f>(Residenti!S217+Fluttuanti!S217/365+Fluttuanti!AR217/365)*'%serviti'!S217</f>
        <v>9.8204096556097191</v>
      </c>
      <c r="T217" s="6">
        <f>(Residenti!T217+Fluttuanti!T217/365+Fluttuanti!AS217/365)*'%serviti'!T217</f>
        <v>9.9421371101162173</v>
      </c>
      <c r="U217" s="6">
        <f>(Residenti!U217+Fluttuanti!U217/365+Fluttuanti!AT217/365)*'%serviti'!U217</f>
        <v>10.034841182381752</v>
      </c>
      <c r="V217" s="6">
        <f>(Residenti!V217+Fluttuanti!V217/365+Fluttuanti!AU217/365)*'%serviti'!V217</f>
        <v>10.121081052242513</v>
      </c>
      <c r="W217" s="6">
        <f>(Residenti!W217+Fluttuanti!W217/365+Fluttuanti!AV217/365)*'%serviti'!W217</f>
        <v>10.157168160106279</v>
      </c>
      <c r="X217" s="6">
        <f>(Residenti!X217+Fluttuanti!X217/365+Fluttuanti!AW217/365)*'%serviti'!X217</f>
        <v>10.305096647955239</v>
      </c>
      <c r="Y217" s="6">
        <f>(Residenti!Y217+Fluttuanti!Y217/365+Fluttuanti!AX217/365)*'%serviti'!Y217</f>
        <v>10.436367733898694</v>
      </c>
      <c r="Z217" s="8">
        <f>(Residenti!Z217+Fluttuanti!Z217/365+Fluttuanti!AY217/365)*'%serviti'!Z217</f>
        <v>10.846381052881574</v>
      </c>
      <c r="AA217" s="8">
        <f>(Residenti!AA217+Fluttuanti!AA217/365+Fluttuanti!AZ217/365)*'%serviti'!AA217</f>
        <v>11.402766320342849</v>
      </c>
      <c r="AB217" s="8">
        <f>(Residenti!AB217+Fluttuanti!AB217/365+Fluttuanti!BA217/365)*'%serviti'!AB217</f>
        <v>11.821267428604202</v>
      </c>
      <c r="AC217" s="8">
        <f>(Residenti!AC217+Fluttuanti!AC217/365+Fluttuanti!BB217/365)*'%serviti'!AC217</f>
        <v>12.238424201119889</v>
      </c>
    </row>
    <row r="218" spans="1:29" x14ac:dyDescent="0.2">
      <c r="A218" s="2" t="s">
        <v>163</v>
      </c>
      <c r="B218" s="2" t="str">
        <f>LEFT(C218,2)</f>
        <v>37</v>
      </c>
      <c r="C218" s="2">
        <v>37024</v>
      </c>
      <c r="D218" s="2" t="s">
        <v>224</v>
      </c>
      <c r="E218" s="6">
        <f>(Residenti!E218+Fluttuanti!E218/365+Fluttuanti!AD218/365)*'%serviti'!E218</f>
        <v>11.644178467979053</v>
      </c>
      <c r="F218" s="6">
        <f>(Residenti!F218+Fluttuanti!F218/365+Fluttuanti!AE218/365)*'%serviti'!F218</f>
        <v>11.714101312850106</v>
      </c>
      <c r="G218" s="6">
        <f>(Residenti!G218+Fluttuanti!G218/365+Fluttuanti!AF218/365)*'%serviti'!G218</f>
        <v>11.846320170774764</v>
      </c>
      <c r="H218" s="6">
        <f>(Residenti!H218+Fluttuanti!H218/365+Fluttuanti!AG218/365)*'%serviti'!H218</f>
        <v>11.997619439310114</v>
      </c>
      <c r="I218" s="6">
        <f>(Residenti!I218+Fluttuanti!I218/365+Fluttuanti!AH218/365)*'%serviti'!I218</f>
        <v>12.236873264559863</v>
      </c>
      <c r="J218" s="6">
        <f>(Residenti!J218+Fluttuanti!J218/365+Fluttuanti!AI218/365)*'%serviti'!J218</f>
        <v>12.455788400676393</v>
      </c>
      <c r="K218" s="6">
        <f>(Residenti!K218+Fluttuanti!K218/365+Fluttuanti!AJ218/365)*'%serviti'!K218</f>
        <v>12.59574682675424</v>
      </c>
      <c r="L218" s="6">
        <f>(Residenti!L218+Fluttuanti!L218/365+Fluttuanti!AK218/365)*'%serviti'!L218</f>
        <v>12.749487067504718</v>
      </c>
      <c r="M218" s="6">
        <f>(Residenti!M218+Fluttuanti!M218/365+Fluttuanti!AL218/365)*'%serviti'!M218</f>
        <v>13.054592108160884</v>
      </c>
      <c r="N218" s="6">
        <f>(Residenti!N218+Fluttuanti!N218/365+Fluttuanti!AM218/365)*'%serviti'!N218</f>
        <v>13.379972075699255</v>
      </c>
      <c r="O218" s="6">
        <f>(Residenti!O218+Fluttuanti!O218/365+Fluttuanti!AN218/365)*'%serviti'!O218</f>
        <v>13.503107041010484</v>
      </c>
      <c r="P218" s="6">
        <f>(Residenti!P218+Fluttuanti!P218/365+Fluttuanti!AO218/365)*'%serviti'!P218</f>
        <v>13.609373540482192</v>
      </c>
      <c r="Q218" s="6">
        <f>(Residenti!Q218+Fluttuanti!Q218/365+Fluttuanti!AP218/365)*'%serviti'!Q218</f>
        <v>13.656067399825858</v>
      </c>
      <c r="R218" s="6">
        <f>(Residenti!R218+Fluttuanti!R218/365+Fluttuanti!AQ218/365)*'%serviti'!R218</f>
        <v>13.587571212123668</v>
      </c>
      <c r="S218" s="6">
        <f>(Residenti!S218+Fluttuanti!S218/365+Fluttuanti!AR218/365)*'%serviti'!S218</f>
        <v>13.482333371484438</v>
      </c>
      <c r="T218" s="6">
        <f>(Residenti!T218+Fluttuanti!T218/365+Fluttuanti!AS218/365)*'%serviti'!T218</f>
        <v>13.428732448486457</v>
      </c>
      <c r="U218" s="6">
        <f>(Residenti!U218+Fluttuanti!U218/365+Fluttuanti!AT218/365)*'%serviti'!U218</f>
        <v>13.431711501427298</v>
      </c>
      <c r="V218" s="6">
        <f>(Residenti!V218+Fluttuanti!V218/365+Fluttuanti!AU218/365)*'%serviti'!V218</f>
        <v>13.43570560195224</v>
      </c>
      <c r="W218" s="6">
        <f>(Residenti!W218+Fluttuanti!W218/365+Fluttuanti!AV218/365)*'%serviti'!W218</f>
        <v>13.459454466534371</v>
      </c>
      <c r="X218" s="6">
        <f>(Residenti!X218+Fluttuanti!X218/365+Fluttuanti!AW218/365)*'%serviti'!X218</f>
        <v>13.658701997704732</v>
      </c>
      <c r="Y218" s="6">
        <f>(Residenti!Y218+Fluttuanti!Y218/365+Fluttuanti!AX218/365)*'%serviti'!Y218</f>
        <v>13.746484929152739</v>
      </c>
      <c r="Z218" s="8">
        <f>(Residenti!Z218+Fluttuanti!Z218/365+Fluttuanti!AY218/365)*'%serviti'!Z218</f>
        <v>13.867723831357536</v>
      </c>
      <c r="AA218" s="8">
        <f>(Residenti!AA218+Fluttuanti!AA218/365+Fluttuanti!AZ218/365)*'%serviti'!AA218</f>
        <v>13.988962733562328</v>
      </c>
      <c r="AB218" s="8">
        <f>(Residenti!AB218+Fluttuanti!AB218/365+Fluttuanti!BA218/365)*'%serviti'!AB218</f>
        <v>14.045615970425152</v>
      </c>
      <c r="AC218" s="8">
        <f>(Residenti!AC218+Fluttuanti!AC218/365+Fluttuanti!BB218/365)*'%serviti'!AC218</f>
        <v>14.166092088099155</v>
      </c>
    </row>
    <row r="219" spans="1:29" x14ac:dyDescent="0.2">
      <c r="A219" s="2" t="s">
        <v>200</v>
      </c>
      <c r="B219" s="2" t="str">
        <f>LEFT(C219,2)</f>
        <v>37</v>
      </c>
      <c r="C219" s="2">
        <v>37025</v>
      </c>
      <c r="D219" s="2" t="s">
        <v>225</v>
      </c>
      <c r="E219" s="6">
        <f>(Residenti!E219+Fluttuanti!E219/365+Fluttuanti!AD219/365)*'%serviti'!E219</f>
        <v>5.3510450278167667</v>
      </c>
      <c r="F219" s="6">
        <f>(Residenti!F219+Fluttuanti!F219/365+Fluttuanti!AE219/365)*'%serviti'!F219</f>
        <v>5.4848952710930563</v>
      </c>
      <c r="G219" s="6">
        <f>(Residenti!G219+Fluttuanti!G219/365+Fluttuanti!AF219/365)*'%serviti'!G219</f>
        <v>5.5490366993310669</v>
      </c>
      <c r="H219" s="6">
        <f>(Residenti!H219+Fluttuanti!H219/365+Fluttuanti!AG219/365)*'%serviti'!H219</f>
        <v>5.6230270632962576</v>
      </c>
      <c r="I219" s="6">
        <f>(Residenti!I219+Fluttuanti!I219/365+Fluttuanti!AH219/365)*'%serviti'!I219</f>
        <v>5.6869067271596077</v>
      </c>
      <c r="J219" s="6">
        <f>(Residenti!J219+Fluttuanti!J219/365+Fluttuanti!AI219/365)*'%serviti'!J219</f>
        <v>5.7774546783808747</v>
      </c>
      <c r="K219" s="6">
        <f>(Residenti!K219+Fluttuanti!K219/365+Fluttuanti!AJ219/365)*'%serviti'!K219</f>
        <v>5.8718068294472339</v>
      </c>
      <c r="L219" s="6">
        <f>(Residenti!L219+Fluttuanti!L219/365+Fluttuanti!AK219/365)*'%serviti'!L219</f>
        <v>5.9104786920250163</v>
      </c>
      <c r="M219" s="6">
        <f>(Residenti!M219+Fluttuanti!M219/365+Fluttuanti!AL219/365)*'%serviti'!M219</f>
        <v>6.062458822725235</v>
      </c>
      <c r="N219" s="6">
        <f>(Residenti!N219+Fluttuanti!N219/365+Fluttuanti!AM219/365)*'%serviti'!N219</f>
        <v>6.2172574599424957</v>
      </c>
      <c r="O219" s="6">
        <f>(Residenti!O219+Fluttuanti!O219/365+Fluttuanti!AN219/365)*'%serviti'!O219</f>
        <v>6.3423536862669083</v>
      </c>
      <c r="P219" s="6">
        <f>(Residenti!P219+Fluttuanti!P219/365+Fluttuanti!AO219/365)*'%serviti'!P219</f>
        <v>6.4329608862588596</v>
      </c>
      <c r="Q219" s="6">
        <f>(Residenti!Q219+Fluttuanti!Q219/365+Fluttuanti!AP219/365)*'%serviti'!Q219</f>
        <v>6.4628740724115357</v>
      </c>
      <c r="R219" s="6">
        <f>(Residenti!R219+Fluttuanti!R219/365+Fluttuanti!AQ219/365)*'%serviti'!R219</f>
        <v>6.4879305080359329</v>
      </c>
      <c r="S219" s="6">
        <f>(Residenti!S219+Fluttuanti!S219/365+Fluttuanti!AR219/365)*'%serviti'!S219</f>
        <v>6.4747308893007887</v>
      </c>
      <c r="T219" s="6">
        <f>(Residenti!T219+Fluttuanti!T219/365+Fluttuanti!AS219/365)*'%serviti'!T219</f>
        <v>6.5558484752184008</v>
      </c>
      <c r="U219" s="6">
        <f>(Residenti!U219+Fluttuanti!U219/365+Fluttuanti!AT219/365)*'%serviti'!U219</f>
        <v>6.5940476336009892</v>
      </c>
      <c r="V219" s="6">
        <f>(Residenti!V219+Fluttuanti!V219/365+Fluttuanti!AU219/365)*'%serviti'!V219</f>
        <v>6.5828453291193929</v>
      </c>
      <c r="W219" s="6">
        <f>(Residenti!W219+Fluttuanti!W219/365+Fluttuanti!AV219/365)*'%serviti'!W219</f>
        <v>6.5307688500665702</v>
      </c>
      <c r="X219" s="6">
        <f>(Residenti!X219+Fluttuanti!X219/365+Fluttuanti!AW219/365)*'%serviti'!X219</f>
        <v>6.5291346067605378</v>
      </c>
      <c r="Y219" s="6">
        <f>(Residenti!Y219+Fluttuanti!Y219/365+Fluttuanti!AX219/365)*'%serviti'!Y219</f>
        <v>6.5811604705624713</v>
      </c>
      <c r="Z219" s="8">
        <f>(Residenti!Z219+Fluttuanti!Z219/365+Fluttuanti!AY219/365)*'%serviti'!Z219</f>
        <v>6.6122469289754582</v>
      </c>
      <c r="AA219" s="8">
        <f>(Residenti!AA219+Fluttuanti!AA219/365+Fluttuanti!AZ219/365)*'%serviti'!AA219</f>
        <v>6.6702694205962247</v>
      </c>
      <c r="AB219" s="8">
        <f>(Residenti!AB219+Fluttuanti!AB219/365+Fluttuanti!BA219/365)*'%serviti'!AB219</f>
        <v>6.6825747052185296</v>
      </c>
      <c r="AC219" s="8">
        <f>(Residenti!AC219+Fluttuanti!AC219/365+Fluttuanti!BB219/365)*'%serviti'!AC219</f>
        <v>6.7151171207882081</v>
      </c>
    </row>
    <row r="220" spans="1:29" x14ac:dyDescent="0.2">
      <c r="A220" s="2" t="s">
        <v>200</v>
      </c>
      <c r="B220" s="2" t="str">
        <f>LEFT(C220,2)</f>
        <v>37</v>
      </c>
      <c r="C220" s="2">
        <v>37026</v>
      </c>
      <c r="D220" s="2" t="s">
        <v>226</v>
      </c>
      <c r="E220" s="6">
        <f>(Residenti!E220+Fluttuanti!E220/365+Fluttuanti!AD220/365)*'%serviti'!E220</f>
        <v>1.7320214785233381</v>
      </c>
      <c r="F220" s="6">
        <f>(Residenti!F220+Fluttuanti!F220/365+Fluttuanti!AE220/365)*'%serviti'!F220</f>
        <v>1.7520998513145793</v>
      </c>
      <c r="G220" s="6">
        <f>(Residenti!G220+Fluttuanti!G220/365+Fluttuanti!AF220/365)*'%serviti'!G220</f>
        <v>1.7842328774184668</v>
      </c>
      <c r="H220" s="6">
        <f>(Residenti!H220+Fluttuanti!H220/365+Fluttuanti!AG220/365)*'%serviti'!H220</f>
        <v>1.8420765261956344</v>
      </c>
      <c r="I220" s="6">
        <f>(Residenti!I220+Fluttuanti!I220/365+Fluttuanti!AH220/365)*'%serviti'!I220</f>
        <v>1.8510322300122659</v>
      </c>
      <c r="J220" s="6">
        <f>(Residenti!J220+Fluttuanti!J220/365+Fluttuanti!AI220/365)*'%serviti'!J220</f>
        <v>1.8573160470437131</v>
      </c>
      <c r="K220" s="6">
        <f>(Residenti!K220+Fluttuanti!K220/365+Fluttuanti!AJ220/365)*'%serviti'!K220</f>
        <v>1.8624208617968188</v>
      </c>
      <c r="L220" s="6">
        <f>(Residenti!L220+Fluttuanti!L220/365+Fluttuanti!AK220/365)*'%serviti'!L220</f>
        <v>1.8461301347481989</v>
      </c>
      <c r="M220" s="6">
        <f>(Residenti!M220+Fluttuanti!M220/365+Fluttuanti!AL220/365)*'%serviti'!M220</f>
        <v>1.8881527432883636</v>
      </c>
      <c r="N220" s="6">
        <f>(Residenti!N220+Fluttuanti!N220/365+Fluttuanti!AM220/365)*'%serviti'!N220</f>
        <v>1.881506331832443</v>
      </c>
      <c r="O220" s="6">
        <f>(Residenti!O220+Fluttuanti!O220/365+Fluttuanti!AN220/365)*'%serviti'!O220</f>
        <v>1.895850798196125</v>
      </c>
      <c r="P220" s="6">
        <f>(Residenti!P220+Fluttuanti!P220/365+Fluttuanti!AO220/365)*'%serviti'!P220</f>
        <v>1.9077298100965663</v>
      </c>
      <c r="Q220" s="6">
        <f>(Residenti!Q220+Fluttuanti!Q220/365+Fluttuanti!AP220/365)*'%serviti'!Q220</f>
        <v>1.9551878016446187</v>
      </c>
      <c r="R220" s="6">
        <f>(Residenti!R220+Fluttuanti!R220/365+Fluttuanti!AQ220/365)*'%serviti'!R220</f>
        <v>1.9461282017679467</v>
      </c>
      <c r="S220" s="6">
        <f>(Residenti!S220+Fluttuanti!S220/365+Fluttuanti!AR220/365)*'%serviti'!S220</f>
        <v>1.9429092550901716</v>
      </c>
      <c r="T220" s="6">
        <f>(Residenti!T220+Fluttuanti!T220/365+Fluttuanti!AS220/365)*'%serviti'!T220</f>
        <v>1.9807453350335469</v>
      </c>
      <c r="U220" s="6">
        <f>(Residenti!U220+Fluttuanti!U220/365+Fluttuanti!AT220/365)*'%serviti'!U220</f>
        <v>1.9432704342876348</v>
      </c>
      <c r="V220" s="6">
        <f>(Residenti!V220+Fluttuanti!V220/365+Fluttuanti!AU220/365)*'%serviti'!V220</f>
        <v>1.9214185457411437</v>
      </c>
      <c r="W220" s="6">
        <f>(Residenti!W220+Fluttuanti!W220/365+Fluttuanti!AV220/365)*'%serviti'!W220</f>
        <v>1.9442969703444954</v>
      </c>
      <c r="X220" s="6">
        <f>(Residenti!X220+Fluttuanti!X220/365+Fluttuanti!AW220/365)*'%serviti'!X220</f>
        <v>1.9505642512427328</v>
      </c>
      <c r="Y220" s="6">
        <f>(Residenti!Y220+Fluttuanti!Y220/365+Fluttuanti!AX220/365)*'%serviti'!Y220</f>
        <v>1.9638104427745942</v>
      </c>
      <c r="Z220" s="8">
        <f>(Residenti!Z220+Fluttuanti!Z220/365+Fluttuanti!AY220/365)*'%serviti'!Z220</f>
        <v>1.9712487565788204</v>
      </c>
      <c r="AA220" s="8">
        <f>(Residenti!AA220+Fluttuanti!AA220/365+Fluttuanti!AZ220/365)*'%serviti'!AA220</f>
        <v>1.9859981587539286</v>
      </c>
      <c r="AB220" s="8">
        <f>(Residenti!AB220+Fluttuanti!AB220/365+Fluttuanti!BA220/365)*'%serviti'!AB220</f>
        <v>1.9911989158242318</v>
      </c>
      <c r="AC220" s="8">
        <f>(Residenti!AC220+Fluttuanti!AC220/365+Fluttuanti!BB220/365)*'%serviti'!AC220</f>
        <v>2.0034244083307433</v>
      </c>
    </row>
    <row r="221" spans="1:29" x14ac:dyDescent="0.2">
      <c r="A221" s="2" t="s">
        <v>200</v>
      </c>
      <c r="B221" s="2" t="str">
        <f>LEFT(C221,2)</f>
        <v>37</v>
      </c>
      <c r="C221" s="2">
        <v>37027</v>
      </c>
      <c r="D221" s="2" t="s">
        <v>227</v>
      </c>
      <c r="E221" s="6">
        <f>(Residenti!E221+Fluttuanti!E221/365+Fluttuanti!AD221/365)*'%serviti'!E221</f>
        <v>5.0062936851180577</v>
      </c>
      <c r="F221" s="6">
        <f>(Residenti!F221+Fluttuanti!F221/365+Fluttuanti!AE221/365)*'%serviti'!F221</f>
        <v>5.0575647790996845</v>
      </c>
      <c r="G221" s="6">
        <f>(Residenti!G221+Fluttuanti!G221/365+Fluttuanti!AF221/365)*'%serviti'!G221</f>
        <v>5.1559559703459437</v>
      </c>
      <c r="H221" s="6">
        <f>(Residenti!H221+Fluttuanti!H221/365+Fluttuanti!AG221/365)*'%serviti'!H221</f>
        <v>5.1744322547887256</v>
      </c>
      <c r="I221" s="6">
        <f>(Residenti!I221+Fluttuanti!I221/365+Fluttuanti!AH221/365)*'%serviti'!I221</f>
        <v>5.208729015863808</v>
      </c>
      <c r="J221" s="6">
        <f>(Residenti!J221+Fluttuanti!J221/365+Fluttuanti!AI221/365)*'%serviti'!J221</f>
        <v>5.2412346289222098</v>
      </c>
      <c r="K221" s="6">
        <f>(Residenti!K221+Fluttuanti!K221/365+Fluttuanti!AJ221/365)*'%serviti'!K221</f>
        <v>5.268923144023117</v>
      </c>
      <c r="L221" s="6">
        <f>(Residenti!L221+Fluttuanti!L221/365+Fluttuanti!AK221/365)*'%serviti'!L221</f>
        <v>5.2920261393029877</v>
      </c>
      <c r="M221" s="6">
        <f>(Residenti!M221+Fluttuanti!M221/365+Fluttuanti!AL221/365)*'%serviti'!M221</f>
        <v>5.4001774808607932</v>
      </c>
      <c r="N221" s="6">
        <f>(Residenti!N221+Fluttuanti!N221/365+Fluttuanti!AM221/365)*'%serviti'!N221</f>
        <v>5.4369121566005818</v>
      </c>
      <c r="O221" s="6">
        <f>(Residenti!O221+Fluttuanti!O221/365+Fluttuanti!AN221/365)*'%serviti'!O221</f>
        <v>5.4519547285272028</v>
      </c>
      <c r="P221" s="6">
        <f>(Residenti!P221+Fluttuanti!P221/365+Fluttuanti!AO221/365)*'%serviti'!P221</f>
        <v>5.4243662245468416</v>
      </c>
      <c r="Q221" s="6">
        <f>(Residenti!Q221+Fluttuanti!Q221/365+Fluttuanti!AP221/365)*'%serviti'!Q221</f>
        <v>5.4267391204217788</v>
      </c>
      <c r="R221" s="6">
        <f>(Residenti!R221+Fluttuanti!R221/365+Fluttuanti!AQ221/365)*'%serviti'!R221</f>
        <v>5.4162593363203611</v>
      </c>
      <c r="S221" s="6">
        <f>(Residenti!S221+Fluttuanti!S221/365+Fluttuanti!AR221/365)*'%serviti'!S221</f>
        <v>5.2792300878363765</v>
      </c>
      <c r="T221" s="6">
        <f>(Residenti!T221+Fluttuanti!T221/365+Fluttuanti!AS221/365)*'%serviti'!T221</f>
        <v>5.1837248823529203</v>
      </c>
      <c r="U221" s="6">
        <f>(Residenti!U221+Fluttuanti!U221/365+Fluttuanti!AT221/365)*'%serviti'!U221</f>
        <v>5.1557253650403201</v>
      </c>
      <c r="V221" s="6">
        <f>(Residenti!V221+Fluttuanti!V221/365+Fluttuanti!AU221/365)*'%serviti'!V221</f>
        <v>5.100742324441927</v>
      </c>
      <c r="W221" s="6">
        <f>(Residenti!W221+Fluttuanti!W221/365+Fluttuanti!AV221/365)*'%serviti'!W221</f>
        <v>5.1115585044938188</v>
      </c>
      <c r="X221" s="6">
        <f>(Residenti!X221+Fluttuanti!X221/365+Fluttuanti!AW221/365)*'%serviti'!X221</f>
        <v>5.1077586547981015</v>
      </c>
      <c r="Y221" s="6">
        <f>(Residenti!Y221+Fluttuanti!Y221/365+Fluttuanti!AX221/365)*'%serviti'!Y221</f>
        <v>5.1630661346820244</v>
      </c>
      <c r="Z221" s="8">
        <f>(Residenti!Z221+Fluttuanti!Z221/365+Fluttuanti!AY221/365)*'%serviti'!Z221</f>
        <v>5.081637807562867</v>
      </c>
      <c r="AA221" s="8">
        <f>(Residenti!AA221+Fluttuanti!AA221/365+Fluttuanti!AZ221/365)*'%serviti'!AA221</f>
        <v>5.0002094804437123</v>
      </c>
      <c r="AB221" s="8">
        <f>(Residenti!AB221+Fluttuanti!AB221/365+Fluttuanti!BA221/365)*'%serviti'!AB221</f>
        <v>4.8488796519231183</v>
      </c>
      <c r="AC221" s="8">
        <f>(Residenti!AC221+Fluttuanti!AC221/365+Fluttuanti!BB221/365)*'%serviti'!AC221</f>
        <v>4.7684680899814618</v>
      </c>
    </row>
    <row r="222" spans="1:29" x14ac:dyDescent="0.2">
      <c r="A222" s="2" t="s">
        <v>200</v>
      </c>
      <c r="B222" s="2" t="str">
        <f>LEFT(C222,2)</f>
        <v>37</v>
      </c>
      <c r="C222" s="2">
        <v>37028</v>
      </c>
      <c r="D222" s="2" t="s">
        <v>228</v>
      </c>
      <c r="E222" s="6">
        <f>(Residenti!E222+Fluttuanti!E222/365+Fluttuanti!AD222/365)*'%serviti'!E222</f>
        <v>5.032997180505995</v>
      </c>
      <c r="F222" s="6">
        <f>(Residenti!F222+Fluttuanti!F222/365+Fluttuanti!AE222/365)*'%serviti'!F222</f>
        <v>5.1066945903516476</v>
      </c>
      <c r="G222" s="6">
        <f>(Residenti!G222+Fluttuanti!G222/365+Fluttuanti!AF222/365)*'%serviti'!G222</f>
        <v>5.1807139650281933</v>
      </c>
      <c r="H222" s="6">
        <f>(Residenti!H222+Fluttuanti!H222/365+Fluttuanti!AG222/365)*'%serviti'!H222</f>
        <v>5.2414758940779729</v>
      </c>
      <c r="I222" s="6">
        <f>(Residenti!I222+Fluttuanti!I222/365+Fluttuanti!AH222/365)*'%serviti'!I222</f>
        <v>5.3302768133739979</v>
      </c>
      <c r="J222" s="6">
        <f>(Residenti!J222+Fluttuanti!J222/365+Fluttuanti!AI222/365)*'%serviti'!J222</f>
        <v>5.4213383246020292</v>
      </c>
      <c r="K222" s="6">
        <f>(Residenti!K222+Fluttuanti!K222/365+Fluttuanti!AJ222/365)*'%serviti'!K222</f>
        <v>5.5468814994710902</v>
      </c>
      <c r="L222" s="6">
        <f>(Residenti!L222+Fluttuanti!L222/365+Fluttuanti!AK222/365)*'%serviti'!L222</f>
        <v>5.5472496886911387</v>
      </c>
      <c r="M222" s="6">
        <f>(Residenti!M222+Fluttuanti!M222/365+Fluttuanti!AL222/365)*'%serviti'!M222</f>
        <v>5.6154324693262057</v>
      </c>
      <c r="N222" s="6">
        <f>(Residenti!N222+Fluttuanti!N222/365+Fluttuanti!AM222/365)*'%serviti'!N222</f>
        <v>5.5333051604964245</v>
      </c>
      <c r="O222" s="6">
        <f>(Residenti!O222+Fluttuanti!O222/365+Fluttuanti!AN222/365)*'%serviti'!O222</f>
        <v>5.5481997068919906</v>
      </c>
      <c r="P222" s="6">
        <f>(Residenti!P222+Fluttuanti!P222/365+Fluttuanti!AO222/365)*'%serviti'!P222</f>
        <v>5.5258993197006969</v>
      </c>
      <c r="Q222" s="6">
        <f>(Residenti!Q222+Fluttuanti!Q222/365+Fluttuanti!AP222/365)*'%serviti'!Q222</f>
        <v>5.5325480192513341</v>
      </c>
      <c r="R222" s="6">
        <f>(Residenti!R222+Fluttuanti!R222/365+Fluttuanti!AQ222/365)*'%serviti'!R222</f>
        <v>5.47068371330771</v>
      </c>
      <c r="S222" s="6">
        <f>(Residenti!S222+Fluttuanti!S222/365+Fluttuanti!AR222/365)*'%serviti'!S222</f>
        <v>5.4018688126037988</v>
      </c>
      <c r="T222" s="6">
        <f>(Residenti!T222+Fluttuanti!T222/365+Fluttuanti!AS222/365)*'%serviti'!T222</f>
        <v>5.4065316279372109</v>
      </c>
      <c r="U222" s="6">
        <f>(Residenti!U222+Fluttuanti!U222/365+Fluttuanti!AT222/365)*'%serviti'!U222</f>
        <v>5.4130089429595118</v>
      </c>
      <c r="V222" s="6">
        <f>(Residenti!V222+Fluttuanti!V222/365+Fluttuanti!AU222/365)*'%serviti'!V222</f>
        <v>5.4280744591170338</v>
      </c>
      <c r="W222" s="6">
        <f>(Residenti!W222+Fluttuanti!W222/365+Fluttuanti!AV222/365)*'%serviti'!W222</f>
        <v>5.432157387414696</v>
      </c>
      <c r="X222" s="6">
        <f>(Residenti!X222+Fluttuanti!X222/365+Fluttuanti!AW222/365)*'%serviti'!X222</f>
        <v>5.4798919720911883</v>
      </c>
      <c r="Y222" s="6">
        <f>(Residenti!Y222+Fluttuanti!Y222/365+Fluttuanti!AX222/365)*'%serviti'!Y222</f>
        <v>5.4995462160487563</v>
      </c>
      <c r="Z222" s="8">
        <f>(Residenti!Z222+Fluttuanti!Z222/365+Fluttuanti!AY222/365)*'%serviti'!Z222</f>
        <v>5.5116940159788834</v>
      </c>
      <c r="AA222" s="8">
        <f>(Residenti!AA222+Fluttuanti!AA222/365+Fluttuanti!AZ222/365)*'%serviti'!AA222</f>
        <v>5.5238418159090079</v>
      </c>
      <c r="AB222" s="8">
        <f>(Residenti!AB222+Fluttuanti!AB222/365+Fluttuanti!BA222/365)*'%serviti'!AB222</f>
        <v>5.5164197451818691</v>
      </c>
      <c r="AC222" s="8">
        <f>(Residenti!AC222+Fluttuanti!AC222/365+Fluttuanti!BB222/365)*'%serviti'!AC222</f>
        <v>5.5286262804980062</v>
      </c>
    </row>
    <row r="223" spans="1:29" x14ac:dyDescent="0.2">
      <c r="A223" s="2"/>
      <c r="B223" s="2"/>
      <c r="C223" s="2">
        <v>37029</v>
      </c>
      <c r="D223" s="3" t="s">
        <v>229</v>
      </c>
      <c r="E223" s="6">
        <f>(Residenti!E223+Fluttuanti!E223/365+Fluttuanti!AD223/365)*'%serviti'!E223</f>
        <v>2.4212687487380649</v>
      </c>
      <c r="F223" s="6">
        <f>(Residenti!F223+Fluttuanti!F223/365+Fluttuanti!AE223/365)*'%serviti'!F223</f>
        <v>2.4037650891281634</v>
      </c>
      <c r="G223" s="6">
        <f>(Residenti!G223+Fluttuanti!G223/365+Fluttuanti!AF223/365)*'%serviti'!G223</f>
        <v>2.4169357594230751</v>
      </c>
      <c r="H223" s="6">
        <f>(Residenti!H223+Fluttuanti!H223/365+Fluttuanti!AG223/365)*'%serviti'!H223</f>
        <v>2.4093723104162335</v>
      </c>
      <c r="I223" s="6">
        <f>(Residenti!I223+Fluttuanti!I223/365+Fluttuanti!AH223/365)*'%serviti'!I223</f>
        <v>2.4604565535480583</v>
      </c>
      <c r="J223" s="6">
        <f>(Residenti!J223+Fluttuanti!J223/365+Fluttuanti!AI223/365)*'%serviti'!J223</f>
        <v>2.5163747866747617</v>
      </c>
      <c r="K223" s="6">
        <f>(Residenti!K223+Fluttuanti!K223/365+Fluttuanti!AJ223/365)*'%serviti'!K223</f>
        <v>2.5070371639997968</v>
      </c>
      <c r="L223" s="6">
        <f>(Residenti!L223+Fluttuanti!L223/365+Fluttuanti!AK223/365)*'%serviti'!L223</f>
        <v>2.5231349809423542</v>
      </c>
      <c r="M223" s="6">
        <f>(Residenti!M223+Fluttuanti!M223/365+Fluttuanti!AL223/365)*'%serviti'!M223</f>
        <v>2.5335642733853621</v>
      </c>
      <c r="N223" s="6">
        <f>(Residenti!N223+Fluttuanti!N223/365+Fluttuanti!AM223/365)*'%serviti'!N223</f>
        <v>2.5302033722729611</v>
      </c>
      <c r="O223" s="6">
        <f>(Residenti!O223+Fluttuanti!O223/365+Fluttuanti!AN223/365)*'%serviti'!O223</f>
        <v>2.5406738039465702</v>
      </c>
      <c r="P223" s="6">
        <f>(Residenti!P223+Fluttuanti!P223/365+Fluttuanti!AO223/365)*'%serviti'!P223</f>
        <v>2.5400448724738438</v>
      </c>
      <c r="Q223" s="6">
        <f>(Residenti!Q223+Fluttuanti!Q223/365+Fluttuanti!AP223/365)*'%serviti'!Q223</f>
        <v>2.5404579426157241</v>
      </c>
      <c r="R223" s="6">
        <f>(Residenti!R223+Fluttuanti!R223/365+Fluttuanti!AQ223/365)*'%serviti'!R223</f>
        <v>2.5408710127576035</v>
      </c>
      <c r="S223" s="6">
        <f>(Residenti!S223+Fluttuanti!S223/365+Fluttuanti!AR223/365)*'%serviti'!S223</f>
        <v>2.5104430089232928</v>
      </c>
      <c r="T223" s="6">
        <f>(Residenti!T223+Fluttuanti!T223/365+Fluttuanti!AS223/365)*'%serviti'!T223</f>
        <v>2.4989175988163232</v>
      </c>
      <c r="U223" s="6">
        <f>(Residenti!U223+Fluttuanti!U223/365+Fluttuanti!AT223/365)*'%serviti'!U223</f>
        <v>2.472488903773109</v>
      </c>
      <c r="V223" s="6">
        <f>(Residenti!V223+Fluttuanti!V223/365+Fluttuanti!AU223/365)*'%serviti'!V223</f>
        <v>2.4757930576874965</v>
      </c>
      <c r="W223" s="6">
        <f>(Residenti!W223+Fluttuanti!W223/365+Fluttuanti!AV223/365)*'%serviti'!W223</f>
        <v>2.4691402319151763</v>
      </c>
      <c r="X223" s="6">
        <f>(Residenti!X223+Fluttuanti!X223/365+Fluttuanti!AW223/365)*'%serviti'!X223</f>
        <v>2.4682254569937991</v>
      </c>
      <c r="Y223" s="6">
        <f>(Residenti!Y223+Fluttuanti!Y223/365+Fluttuanti!AX223/365)*'%serviti'!Y223</f>
        <v>2.4815350040219588</v>
      </c>
      <c r="Z223" s="8">
        <f>(Residenti!Z223+Fluttuanti!Z223/365+Fluttuanti!AY223/365)*'%serviti'!Z223</f>
        <v>2.4856387439411836</v>
      </c>
      <c r="AA223" s="8">
        <f>(Residenti!AA223+Fluttuanti!AA223/365+Fluttuanti!AZ223/365)*'%serviti'!AA223</f>
        <v>2.489742483860411</v>
      </c>
      <c r="AB223" s="8">
        <f>(Residenti!AB223+Fluttuanti!AB223/365+Fluttuanti!BA223/365)*'%serviti'!AB223</f>
        <v>2.4775980950888186</v>
      </c>
      <c r="AC223" s="8">
        <f>(Residenti!AC223+Fluttuanti!AC223/365+Fluttuanti!BB223/365)*'%serviti'!AC223</f>
        <v>2.4818484119697524</v>
      </c>
    </row>
    <row r="224" spans="1:29" x14ac:dyDescent="0.2">
      <c r="A224" s="2" t="s">
        <v>200</v>
      </c>
      <c r="B224" s="2" t="str">
        <f t="shared" ref="B224:B236" si="9">LEFT(C224,2)</f>
        <v>37</v>
      </c>
      <c r="C224" s="2">
        <v>37030</v>
      </c>
      <c r="D224" s="2" t="s">
        <v>230</v>
      </c>
      <c r="E224" s="6">
        <f>(Residenti!E224+Fluttuanti!E224/365+Fluttuanti!AD224/365)*'%serviti'!E224</f>
        <v>8.5307457862736911</v>
      </c>
      <c r="F224" s="6">
        <f>(Residenti!F224+Fluttuanti!F224/365+Fluttuanti!AE224/365)*'%serviti'!F224</f>
        <v>8.7251861985523771</v>
      </c>
      <c r="G224" s="6">
        <f>(Residenti!G224+Fluttuanti!G224/365+Fluttuanti!AF224/365)*'%serviti'!G224</f>
        <v>8.8366949041852312</v>
      </c>
      <c r="H224" s="6">
        <f>(Residenti!H224+Fluttuanti!H224/365+Fluttuanti!AG224/365)*'%serviti'!H224</f>
        <v>8.8786703132009901</v>
      </c>
      <c r="I224" s="6">
        <f>(Residenti!I224+Fluttuanti!I224/365+Fluttuanti!AH224/365)*'%serviti'!I224</f>
        <v>9.0276031400773675</v>
      </c>
      <c r="J224" s="6">
        <f>(Residenti!J224+Fluttuanti!J224/365+Fluttuanti!AI224/365)*'%serviti'!J224</f>
        <v>9.0974172200938224</v>
      </c>
      <c r="K224" s="6">
        <f>(Residenti!K224+Fluttuanti!K224/365+Fluttuanti!AJ224/365)*'%serviti'!K224</f>
        <v>9.3976696396352715</v>
      </c>
      <c r="L224" s="6">
        <f>(Residenti!L224+Fluttuanti!L224/365+Fluttuanti!AK224/365)*'%serviti'!L224</f>
        <v>9.6394606887531893</v>
      </c>
      <c r="M224" s="6">
        <f>(Residenti!M224+Fluttuanti!M224/365+Fluttuanti!AL224/365)*'%serviti'!M224</f>
        <v>9.953092700722916</v>
      </c>
      <c r="N224" s="6">
        <f>(Residenti!N224+Fluttuanti!N224/365+Fluttuanti!AM224/365)*'%serviti'!N224</f>
        <v>10.114343496788184</v>
      </c>
      <c r="O224" s="6">
        <f>(Residenti!O224+Fluttuanti!O224/365+Fluttuanti!AN224/365)*'%serviti'!O224</f>
        <v>10.39193525997408</v>
      </c>
      <c r="P224" s="6">
        <f>(Residenti!P224+Fluttuanti!P224/365+Fluttuanti!AO224/365)*'%serviti'!P224</f>
        <v>10.730030255760049</v>
      </c>
      <c r="Q224" s="6">
        <f>(Residenti!Q224+Fluttuanti!Q224/365+Fluttuanti!AP224/365)*'%serviti'!Q224</f>
        <v>10.963887851109437</v>
      </c>
      <c r="R224" s="6">
        <f>(Residenti!R224+Fluttuanti!R224/365+Fluttuanti!AQ224/365)*'%serviti'!R224</f>
        <v>11.218697831873198</v>
      </c>
      <c r="S224" s="6">
        <f>(Residenti!S224+Fluttuanti!S224/365+Fluttuanti!AR224/365)*'%serviti'!S224</f>
        <v>11.327173179635514</v>
      </c>
      <c r="T224" s="6">
        <f>(Residenti!T224+Fluttuanti!T224/365+Fluttuanti!AS224/365)*'%serviti'!T224</f>
        <v>11.663612003298036</v>
      </c>
      <c r="U224" s="6">
        <f>(Residenti!U224+Fluttuanti!U224/365+Fluttuanti!AT224/365)*'%serviti'!U224</f>
        <v>11.888852324365558</v>
      </c>
      <c r="V224" s="6">
        <f>(Residenti!V224+Fluttuanti!V224/365+Fluttuanti!AU224/365)*'%serviti'!V224</f>
        <v>12.057788301206026</v>
      </c>
      <c r="W224" s="6">
        <f>(Residenti!W224+Fluttuanti!W224/365+Fluttuanti!AV224/365)*'%serviti'!W224</f>
        <v>12.143617224895438</v>
      </c>
      <c r="X224" s="6">
        <f>(Residenti!X224+Fluttuanti!X224/365+Fluttuanti!AW224/365)*'%serviti'!X224</f>
        <v>12.266360495014348</v>
      </c>
      <c r="Y224" s="6">
        <f>(Residenti!Y224+Fluttuanti!Y224/365+Fluttuanti!AX224/365)*'%serviti'!Y224</f>
        <v>12.46923397228276</v>
      </c>
      <c r="Z224" s="8">
        <f>(Residenti!Z224+Fluttuanti!Z224/365+Fluttuanti!AY224/365)*'%serviti'!Z224</f>
        <v>13.340860833943312</v>
      </c>
      <c r="AA224" s="8">
        <f>(Residenti!AA224+Fluttuanti!AA224/365+Fluttuanti!AZ224/365)*'%serviti'!AA224</f>
        <v>14.212487695603862</v>
      </c>
      <c r="AB224" s="8">
        <f>(Residenti!AB224+Fluttuanti!AB224/365+Fluttuanti!BA224/365)*'%serviti'!AB224</f>
        <v>14.933558195279494</v>
      </c>
      <c r="AC224" s="8">
        <f>(Residenti!AC224+Fluttuanti!AC224/365+Fluttuanti!BB224/365)*'%serviti'!AC224</f>
        <v>15.786521659079398</v>
      </c>
    </row>
    <row r="225" spans="1:29" x14ac:dyDescent="0.2">
      <c r="A225" s="2" t="s">
        <v>200</v>
      </c>
      <c r="B225" s="2" t="str">
        <f t="shared" si="9"/>
        <v>37</v>
      </c>
      <c r="C225" s="2">
        <v>37031</v>
      </c>
      <c r="D225" s="2" t="s">
        <v>231</v>
      </c>
      <c r="E225" s="6">
        <f>(Residenti!E225+Fluttuanti!E225/365+Fluttuanti!AD225/365)*'%serviti'!E225</f>
        <v>3.5660771363102786</v>
      </c>
      <c r="F225" s="6">
        <f>(Residenti!F225+Fluttuanti!F225/365+Fluttuanti!AE225/365)*'%serviti'!F225</f>
        <v>3.6719075836876676</v>
      </c>
      <c r="G225" s="6">
        <f>(Residenti!G225+Fluttuanti!G225/365+Fluttuanti!AF225/365)*'%serviti'!G225</f>
        <v>3.7373767558015283</v>
      </c>
      <c r="H225" s="6">
        <f>(Residenti!H225+Fluttuanti!H225/365+Fluttuanti!AG225/365)*'%serviti'!H225</f>
        <v>3.7922178386038214</v>
      </c>
      <c r="I225" s="6">
        <f>(Residenti!I225+Fluttuanti!I225/365+Fluttuanti!AH225/365)*'%serviti'!I225</f>
        <v>3.8712947960757278</v>
      </c>
      <c r="J225" s="6">
        <f>(Residenti!J225+Fluttuanti!J225/365+Fluttuanti!AI225/365)*'%serviti'!J225</f>
        <v>3.9721947868456948</v>
      </c>
      <c r="K225" s="6">
        <f>(Residenti!K225+Fluttuanti!K225/365+Fluttuanti!AJ225/365)*'%serviti'!K225</f>
        <v>3.9904525812933387</v>
      </c>
      <c r="L225" s="6">
        <f>(Residenti!L225+Fluttuanti!L225/365+Fluttuanti!AK225/365)*'%serviti'!L225</f>
        <v>4.0562139143834877</v>
      </c>
      <c r="M225" s="6">
        <f>(Residenti!M225+Fluttuanti!M225/365+Fluttuanti!AL225/365)*'%serviti'!M225</f>
        <v>4.1238362702508295</v>
      </c>
      <c r="N225" s="6">
        <f>(Residenti!N225+Fluttuanti!N225/365+Fluttuanti!AM225/365)*'%serviti'!N225</f>
        <v>4.0905182618773113</v>
      </c>
      <c r="O225" s="6">
        <f>(Residenti!O225+Fluttuanti!O225/365+Fluttuanti!AN225/365)*'%serviti'!O225</f>
        <v>4.0542083966220694</v>
      </c>
      <c r="P225" s="6">
        <f>(Residenti!P225+Fluttuanti!P225/365+Fluttuanti!AO225/365)*'%serviti'!P225</f>
        <v>4.0955141785391094</v>
      </c>
      <c r="Q225" s="6">
        <f>(Residenti!Q225+Fluttuanti!Q225/365+Fluttuanti!AP225/365)*'%serviti'!Q225</f>
        <v>4.0588172845713597</v>
      </c>
      <c r="R225" s="6">
        <f>(Residenti!R225+Fluttuanti!R225/365+Fluttuanti!AQ225/365)*'%serviti'!R225</f>
        <v>4.0181488282328859</v>
      </c>
      <c r="S225" s="6">
        <f>(Residenti!S225+Fluttuanti!S225/365+Fluttuanti!AR225/365)*'%serviti'!S225</f>
        <v>3.9754519260041294</v>
      </c>
      <c r="T225" s="6">
        <f>(Residenti!T225+Fluttuanti!T225/365+Fluttuanti!AS225/365)*'%serviti'!T225</f>
        <v>3.9707944677518734</v>
      </c>
      <c r="U225" s="6">
        <f>(Residenti!U225+Fluttuanti!U225/365+Fluttuanti!AT225/365)*'%serviti'!U225</f>
        <v>3.9694519251669194</v>
      </c>
      <c r="V225" s="6">
        <f>(Residenti!V225+Fluttuanti!V225/365+Fluttuanti!AU225/365)*'%serviti'!V225</f>
        <v>3.9656559095685711</v>
      </c>
      <c r="W225" s="6">
        <f>(Residenti!W225+Fluttuanti!W225/365+Fluttuanti!AV225/365)*'%serviti'!W225</f>
        <v>3.9450688231275484</v>
      </c>
      <c r="X225" s="6">
        <f>(Residenti!X225+Fluttuanti!X225/365+Fluttuanti!AW225/365)*'%serviti'!X225</f>
        <v>3.9625869298706258</v>
      </c>
      <c r="Y225" s="6">
        <f>(Residenti!Y225+Fluttuanti!Y225/365+Fluttuanti!AX225/365)*'%serviti'!Y225</f>
        <v>3.9617692113603225</v>
      </c>
      <c r="Z225" s="8">
        <f>(Residenti!Z225+Fluttuanti!Z225/365+Fluttuanti!AY225/365)*'%serviti'!Z225</f>
        <v>3.9356682396733631</v>
      </c>
      <c r="AA225" s="8">
        <f>(Residenti!AA225+Fluttuanti!AA225/365+Fluttuanti!AZ225/365)*'%serviti'!AA225</f>
        <v>3.9227621727928019</v>
      </c>
      <c r="AB225" s="8">
        <f>(Residenti!AB225+Fluttuanti!AB225/365+Fluttuanti!BA225/365)*'%serviti'!AB225</f>
        <v>3.9000617031221632</v>
      </c>
      <c r="AC225" s="8">
        <f>(Residenti!AC225+Fluttuanti!AC225/365+Fluttuanti!BB225/365)*'%serviti'!AC225</f>
        <v>3.8846433262033866</v>
      </c>
    </row>
    <row r="226" spans="1:29" x14ac:dyDescent="0.2">
      <c r="A226" s="2" t="s">
        <v>200</v>
      </c>
      <c r="B226" s="2" t="str">
        <f t="shared" si="9"/>
        <v>37</v>
      </c>
      <c r="C226" s="2">
        <v>37032</v>
      </c>
      <c r="D226" s="2" t="s">
        <v>232</v>
      </c>
      <c r="E226" s="6">
        <f>(Residenti!E226+Fluttuanti!E226/365+Fluttuanti!AD226/365)*'%serviti'!E226</f>
        <v>64.68497915775383</v>
      </c>
      <c r="F226" s="6">
        <f>(Residenti!F226+Fluttuanti!F226/365+Fluttuanti!AE226/365)*'%serviti'!F226</f>
        <v>65.046901659926647</v>
      </c>
      <c r="G226" s="6">
        <f>(Residenti!G226+Fluttuanti!G226/365+Fluttuanti!AF226/365)*'%serviti'!G226</f>
        <v>65.375114199907458</v>
      </c>
      <c r="H226" s="6">
        <f>(Residenti!H226+Fluttuanti!H226/365+Fluttuanti!AG226/365)*'%serviti'!H226</f>
        <v>65.65259339458612</v>
      </c>
      <c r="I226" s="6">
        <f>(Residenti!I226+Fluttuanti!I226/365+Fluttuanti!AH226/365)*'%serviti'!I226</f>
        <v>66.04300640671714</v>
      </c>
      <c r="J226" s="6">
        <f>(Residenti!J226+Fluttuanti!J226/365+Fluttuanti!AI226/365)*'%serviti'!J226</f>
        <v>66.402114072146787</v>
      </c>
      <c r="K226" s="6">
        <f>(Residenti!K226+Fluttuanti!K226/365+Fluttuanti!AJ226/365)*'%serviti'!K226</f>
        <v>66.585622176259221</v>
      </c>
      <c r="L226" s="6">
        <f>(Residenti!L226+Fluttuanti!L226/365+Fluttuanti!AK226/365)*'%serviti'!L226</f>
        <v>66.914435967942254</v>
      </c>
      <c r="M226" s="6">
        <f>(Residenti!M226+Fluttuanti!M226/365+Fluttuanti!AL226/365)*'%serviti'!M226</f>
        <v>67.606559979990806</v>
      </c>
      <c r="N226" s="6">
        <f>(Residenti!N226+Fluttuanti!N226/365+Fluttuanti!AM226/365)*'%serviti'!N226</f>
        <v>68.330953149813311</v>
      </c>
      <c r="O226" s="6">
        <f>(Residenti!O226+Fluttuanti!O226/365+Fluttuanti!AN226/365)*'%serviti'!O226</f>
        <v>69.022478696972087</v>
      </c>
      <c r="P226" s="6">
        <f>(Residenti!P226+Fluttuanti!P226/365+Fluttuanti!AO226/365)*'%serviti'!P226</f>
        <v>69.498733223876428</v>
      </c>
      <c r="Q226" s="6">
        <f>(Residenti!Q226+Fluttuanti!Q226/365+Fluttuanti!AP226/365)*'%serviti'!Q226</f>
        <v>69.732001242194087</v>
      </c>
      <c r="R226" s="6">
        <f>(Residenti!R226+Fluttuanti!R226/365+Fluttuanti!AQ226/365)*'%serviti'!R226</f>
        <v>70.454927738072811</v>
      </c>
      <c r="S226" s="6">
        <f>(Residenti!S226+Fluttuanti!S226/365+Fluttuanti!AR226/365)*'%serviti'!S226</f>
        <v>70.214461131758256</v>
      </c>
      <c r="T226" s="6">
        <f>(Residenti!T226+Fluttuanti!T226/365+Fluttuanti!AS226/365)*'%serviti'!T226</f>
        <v>70.412895721794158</v>
      </c>
      <c r="U226" s="6">
        <f>(Residenti!U226+Fluttuanti!U226/365+Fluttuanti!AT226/365)*'%serviti'!U226</f>
        <v>70.524539859993709</v>
      </c>
      <c r="V226" s="6">
        <f>(Residenti!V226+Fluttuanti!V226/365+Fluttuanti!AU226/365)*'%serviti'!V226</f>
        <v>70.85465703079231</v>
      </c>
      <c r="W226" s="6">
        <f>(Residenti!W226+Fluttuanti!W226/365+Fluttuanti!AV226/365)*'%serviti'!W226</f>
        <v>71.010397105271821</v>
      </c>
      <c r="X226" s="6">
        <f>(Residenti!X226+Fluttuanti!X226/365+Fluttuanti!AW226/365)*'%serviti'!X226</f>
        <v>70.900988668363695</v>
      </c>
      <c r="Y226" s="6">
        <f>(Residenti!Y226+Fluttuanti!Y226/365+Fluttuanti!AX226/365)*'%serviti'!Y226</f>
        <v>70.967971922531646</v>
      </c>
      <c r="Z226" s="8">
        <f>(Residenti!Z226+Fluttuanti!Z226/365+Fluttuanti!AY226/365)*'%serviti'!Z226</f>
        <v>71.672453897334677</v>
      </c>
      <c r="AA226" s="8">
        <f>(Residenti!AA226+Fluttuanti!AA226/365+Fluttuanti!AZ226/365)*'%serviti'!AA226</f>
        <v>72.376935872137665</v>
      </c>
      <c r="AB226" s="8">
        <f>(Residenti!AB226+Fluttuanti!AB226/365+Fluttuanti!BA226/365)*'%serviti'!AB226</f>
        <v>73.208810631726024</v>
      </c>
      <c r="AC226" s="8">
        <f>(Residenti!AC226+Fluttuanti!AC226/365+Fluttuanti!BB226/365)*'%serviti'!AC226</f>
        <v>73.913479646242365</v>
      </c>
    </row>
    <row r="227" spans="1:29" x14ac:dyDescent="0.2">
      <c r="A227" s="2" t="s">
        <v>3</v>
      </c>
      <c r="B227" s="2" t="str">
        <f t="shared" si="9"/>
        <v>37</v>
      </c>
      <c r="C227" s="2">
        <v>37033</v>
      </c>
      <c r="D227" s="2" t="s">
        <v>233</v>
      </c>
      <c r="E227" s="6">
        <f>(Residenti!E227+Fluttuanti!E227/365+Fluttuanti!AD227/365)*'%serviti'!E227</f>
        <v>3.3064107136536749</v>
      </c>
      <c r="F227" s="6">
        <f>(Residenti!F227+Fluttuanti!F227/365+Fluttuanti!AE227/365)*'%serviti'!F227</f>
        <v>3.312554808394458</v>
      </c>
      <c r="G227" s="6">
        <f>(Residenti!G227+Fluttuanti!G227/365+Fluttuanti!AF227/365)*'%serviti'!G227</f>
        <v>3.2921201328959251</v>
      </c>
      <c r="H227" s="6">
        <f>(Residenti!H227+Fluttuanti!H227/365+Fluttuanti!AG227/365)*'%serviti'!H227</f>
        <v>3.3006484787453467</v>
      </c>
      <c r="I227" s="6">
        <f>(Residenti!I227+Fluttuanti!I227/365+Fluttuanti!AH227/365)*'%serviti'!I227</f>
        <v>3.3046940988281226</v>
      </c>
      <c r="J227" s="6">
        <f>(Residenti!J227+Fluttuanti!J227/365+Fluttuanti!AI227/365)*'%serviti'!J227</f>
        <v>3.286987916349259</v>
      </c>
      <c r="K227" s="6">
        <f>(Residenti!K227+Fluttuanti!K227/365+Fluttuanti!AJ227/365)*'%serviti'!K227</f>
        <v>3.3135898023154304</v>
      </c>
      <c r="L227" s="6">
        <f>(Residenti!L227+Fluttuanti!L227/365+Fluttuanti!AK227/365)*'%serviti'!L227</f>
        <v>3.311985313099878</v>
      </c>
      <c r="M227" s="6">
        <f>(Residenti!M227+Fluttuanti!M227/365+Fluttuanti!AL227/365)*'%serviti'!M227</f>
        <v>3.3801232907418113</v>
      </c>
      <c r="N227" s="6">
        <f>(Residenti!N227+Fluttuanti!N227/365+Fluttuanti!AM227/365)*'%serviti'!N227</f>
        <v>3.4291092962646372</v>
      </c>
      <c r="O227" s="6">
        <f>(Residenti!O227+Fluttuanti!O227/365+Fluttuanti!AN227/365)*'%serviti'!O227</f>
        <v>3.4395147502608228</v>
      </c>
      <c r="P227" s="6">
        <f>(Residenti!P227+Fluttuanti!P227/365+Fluttuanti!AO227/365)*'%serviti'!P227</f>
        <v>3.4251043589477685</v>
      </c>
      <c r="Q227" s="6">
        <f>(Residenti!Q227+Fluttuanti!Q227/365+Fluttuanti!AP227/365)*'%serviti'!Q227</f>
        <v>3.3731651060024741</v>
      </c>
      <c r="R227" s="6">
        <f>(Residenti!R227+Fluttuanti!R227/365+Fluttuanti!AQ227/365)*'%serviti'!R227</f>
        <v>3.3440798376287626</v>
      </c>
      <c r="S227" s="6">
        <f>(Residenti!S227+Fluttuanti!S227/365+Fluttuanti!AR227/365)*'%serviti'!S227</f>
        <v>3.2812104181492345</v>
      </c>
      <c r="T227" s="6">
        <f>(Residenti!T227+Fluttuanti!T227/365+Fluttuanti!AS227/365)*'%serviti'!T227</f>
        <v>3.2411949832412899</v>
      </c>
      <c r="U227" s="6">
        <f>(Residenti!U227+Fluttuanti!U227/365+Fluttuanti!AT227/365)*'%serviti'!U227</f>
        <v>3.1877121675500648</v>
      </c>
      <c r="V227" s="6">
        <f>(Residenti!V227+Fluttuanti!V227/365+Fluttuanti!AU227/365)*'%serviti'!V227</f>
        <v>3.1884674545082299</v>
      </c>
      <c r="W227" s="6">
        <f>(Residenti!W227+Fluttuanti!W227/365+Fluttuanti!AV227/365)*'%serviti'!W227</f>
        <v>3.1610983204289904</v>
      </c>
      <c r="X227" s="6">
        <f>(Residenti!X227+Fluttuanti!X227/365+Fluttuanti!AW227/365)*'%serviti'!X227</f>
        <v>3.1411856561224223</v>
      </c>
      <c r="Y227" s="6">
        <f>(Residenti!Y227+Fluttuanti!Y227/365+Fluttuanti!AX227/365)*'%serviti'!Y227</f>
        <v>3.1631468584766358</v>
      </c>
      <c r="Z227" s="8">
        <f>(Residenti!Z227+Fluttuanti!Z227/365+Fluttuanti!AY227/365)*'%serviti'!Z227</f>
        <v>3.1118242721643758</v>
      </c>
      <c r="AA227" s="8">
        <f>(Residenti!AA227+Fluttuanti!AA227/365+Fluttuanti!AZ227/365)*'%serviti'!AA227</f>
        <v>3.0605016858521186</v>
      </c>
      <c r="AB227" s="8">
        <f>(Residenti!AB227+Fluttuanti!AB227/365+Fluttuanti!BA227/365)*'%serviti'!AB227</f>
        <v>2.9831868611224834</v>
      </c>
      <c r="AC227" s="8">
        <f>(Residenti!AC227+Fluttuanti!AC227/365+Fluttuanti!BB227/365)*'%serviti'!AC227</f>
        <v>2.9322919849144014</v>
      </c>
    </row>
    <row r="228" spans="1:29" x14ac:dyDescent="0.2">
      <c r="A228" s="2" t="s">
        <v>200</v>
      </c>
      <c r="B228" s="2" t="str">
        <f t="shared" si="9"/>
        <v>37</v>
      </c>
      <c r="C228" s="2">
        <v>37034</v>
      </c>
      <c r="D228" s="2" t="s">
        <v>234</v>
      </c>
      <c r="E228" s="6">
        <f>(Residenti!E228+Fluttuanti!E228/365+Fluttuanti!AD228/365)*'%serviti'!E228</f>
        <v>4.1717225503645157</v>
      </c>
      <c r="F228" s="6">
        <f>(Residenti!F228+Fluttuanti!F228/365+Fluttuanti!AE228/365)*'%serviti'!F228</f>
        <v>4.2740299018947772</v>
      </c>
      <c r="G228" s="6">
        <f>(Residenti!G228+Fluttuanti!G228/365+Fluttuanti!AF228/365)*'%serviti'!G228</f>
        <v>4.4194183272429166</v>
      </c>
      <c r="H228" s="6">
        <f>(Residenti!H228+Fluttuanti!H228/365+Fluttuanti!AG228/365)*'%serviti'!H228</f>
        <v>4.5146318463320174</v>
      </c>
      <c r="I228" s="6">
        <f>(Residenti!I228+Fluttuanti!I228/365+Fluttuanti!AH228/365)*'%serviti'!I228</f>
        <v>4.6177279946565299</v>
      </c>
      <c r="J228" s="6">
        <f>(Residenti!J228+Fluttuanti!J228/365+Fluttuanti!AI228/365)*'%serviti'!J228</f>
        <v>4.6974707679752594</v>
      </c>
      <c r="K228" s="6">
        <f>(Residenti!K228+Fluttuanti!K228/365+Fluttuanti!AJ228/365)*'%serviti'!K228</f>
        <v>4.7102513800628447</v>
      </c>
      <c r="L228" s="6">
        <f>(Residenti!L228+Fluttuanti!L228/365+Fluttuanti!AK228/365)*'%serviti'!L228</f>
        <v>4.695887240235967</v>
      </c>
      <c r="M228" s="6">
        <f>(Residenti!M228+Fluttuanti!M228/365+Fluttuanti!AL228/365)*'%serviti'!M228</f>
        <v>4.6734921858896969</v>
      </c>
      <c r="N228" s="6">
        <f>(Residenti!N228+Fluttuanti!N228/365+Fluttuanti!AM228/365)*'%serviti'!N228</f>
        <v>4.7321530111532208</v>
      </c>
      <c r="O228" s="6">
        <f>(Residenti!O228+Fluttuanti!O228/365+Fluttuanti!AN228/365)*'%serviti'!O228</f>
        <v>4.7429584739300603</v>
      </c>
      <c r="P228" s="6">
        <f>(Residenti!P228+Fluttuanti!P228/365+Fluttuanti!AO228/365)*'%serviti'!P228</f>
        <v>4.7486827780817329</v>
      </c>
      <c r="Q228" s="6">
        <f>(Residenti!Q228+Fluttuanti!Q228/365+Fluttuanti!AP228/365)*'%serviti'!Q228</f>
        <v>4.7606557065479471</v>
      </c>
      <c r="R228" s="6">
        <f>(Residenti!R228+Fluttuanti!R228/365+Fluttuanti!AQ228/365)*'%serviti'!R228</f>
        <v>4.7349068963350298</v>
      </c>
      <c r="S228" s="6">
        <f>(Residenti!S228+Fluttuanti!S228/365+Fluttuanti!AR228/365)*'%serviti'!S228</f>
        <v>4.6307365767628612</v>
      </c>
      <c r="T228" s="6">
        <f>(Residenti!T228+Fluttuanti!T228/365+Fluttuanti!AS228/365)*'%serviti'!T228</f>
        <v>4.5871195745440376</v>
      </c>
      <c r="U228" s="6">
        <f>(Residenti!U228+Fluttuanti!U228/365+Fluttuanti!AT228/365)*'%serviti'!U228</f>
        <v>4.5301870977345118</v>
      </c>
      <c r="V228" s="6">
        <f>(Residenti!V228+Fluttuanti!V228/365+Fluttuanti!AU228/365)*'%serviti'!V228</f>
        <v>4.5584241561336034</v>
      </c>
      <c r="W228" s="6">
        <f>(Residenti!W228+Fluttuanti!W228/365+Fluttuanti!AV228/365)*'%serviti'!W228</f>
        <v>4.530886346700564</v>
      </c>
      <c r="X228" s="6">
        <f>(Residenti!X228+Fluttuanti!X228/365+Fluttuanti!AW228/365)*'%serviti'!X228</f>
        <v>4.4984014685827853</v>
      </c>
      <c r="Y228" s="6">
        <f>(Residenti!Y228+Fluttuanti!Y228/365+Fluttuanti!AX228/365)*'%serviti'!Y228</f>
        <v>4.6153801123497944</v>
      </c>
      <c r="Z228" s="8">
        <f>(Residenti!Z228+Fluttuanti!Z228/365+Fluttuanti!AY228/365)*'%serviti'!Z228</f>
        <v>4.5947561305654947</v>
      </c>
      <c r="AA228" s="8">
        <f>(Residenti!AA228+Fluttuanti!AA228/365+Fluttuanti!AZ228/365)*'%serviti'!AA228</f>
        <v>4.574132148781195</v>
      </c>
      <c r="AB228" s="8">
        <f>(Residenti!AB228+Fluttuanti!AB228/365+Fluttuanti!BA228/365)*'%serviti'!AB228</f>
        <v>4.4733649869785008</v>
      </c>
      <c r="AC228" s="8">
        <f>(Residenti!AC228+Fluttuanti!AC228/365+Fluttuanti!BB228/365)*'%serviti'!AC228</f>
        <v>4.4531946621397474</v>
      </c>
    </row>
    <row r="229" spans="1:29" x14ac:dyDescent="0.2">
      <c r="A229" s="2" t="s">
        <v>200</v>
      </c>
      <c r="B229" s="2" t="str">
        <f t="shared" si="9"/>
        <v>37</v>
      </c>
      <c r="C229" s="2">
        <v>37035</v>
      </c>
      <c r="D229" s="2" t="s">
        <v>235</v>
      </c>
      <c r="E229" s="6">
        <f>(Residenti!E229+Fluttuanti!E229/365+Fluttuanti!AD229/365)*'%serviti'!E229</f>
        <v>6.96797221239484</v>
      </c>
      <c r="F229" s="6">
        <f>(Residenti!F229+Fluttuanti!F229/365+Fluttuanti!AE229/365)*'%serviti'!F229</f>
        <v>7.0607300232911507</v>
      </c>
      <c r="G229" s="6">
        <f>(Residenti!G229+Fluttuanti!G229/365+Fluttuanti!AF229/365)*'%serviti'!G229</f>
        <v>7.2858753283636259</v>
      </c>
      <c r="H229" s="6">
        <f>(Residenti!H229+Fluttuanti!H229/365+Fluttuanti!AG229/365)*'%serviti'!H229</f>
        <v>7.4552640027929993</v>
      </c>
      <c r="I229" s="6">
        <f>(Residenti!I229+Fluttuanti!I229/365+Fluttuanti!AH229/365)*'%serviti'!I229</f>
        <v>7.7496562774031013</v>
      </c>
      <c r="J229" s="6">
        <f>(Residenti!J229+Fluttuanti!J229/365+Fluttuanti!AI229/365)*'%serviti'!J229</f>
        <v>7.9376904317409682</v>
      </c>
      <c r="K229" s="6">
        <f>(Residenti!K229+Fluttuanti!K229/365+Fluttuanti!AJ229/365)*'%serviti'!K229</f>
        <v>8.0995128762330442</v>
      </c>
      <c r="L229" s="6">
        <f>(Residenti!L229+Fluttuanti!L229/365+Fluttuanti!AK229/365)*'%serviti'!L229</f>
        <v>8.1693161896641051</v>
      </c>
      <c r="M229" s="6">
        <f>(Residenti!M229+Fluttuanti!M229/365+Fluttuanti!AL229/365)*'%serviti'!M229</f>
        <v>8.3698497128913463</v>
      </c>
      <c r="N229" s="6">
        <f>(Residenti!N229+Fluttuanti!N229/365+Fluttuanti!AM229/365)*'%serviti'!N229</f>
        <v>8.65260042443456</v>
      </c>
      <c r="O229" s="6">
        <f>(Residenti!O229+Fluttuanti!O229/365+Fluttuanti!AN229/365)*'%serviti'!O229</f>
        <v>8.7502973274477043</v>
      </c>
      <c r="P229" s="6">
        <f>(Residenti!P229+Fluttuanti!P229/365+Fluttuanti!AO229/365)*'%serviti'!P229</f>
        <v>8.830608208489922</v>
      </c>
      <c r="Q229" s="6">
        <f>(Residenti!Q229+Fluttuanti!Q229/365+Fluttuanti!AP229/365)*'%serviti'!Q229</f>
        <v>8.9161357230303615</v>
      </c>
      <c r="R229" s="6">
        <f>(Residenti!R229+Fluttuanti!R229/365+Fluttuanti!AQ229/365)*'%serviti'!R229</f>
        <v>8.9308842564887847</v>
      </c>
      <c r="S229" s="6">
        <f>(Residenti!S229+Fluttuanti!S229/365+Fluttuanti!AR229/365)*'%serviti'!S229</f>
        <v>9.0044491263393063</v>
      </c>
      <c r="T229" s="6">
        <f>(Residenti!T229+Fluttuanti!T229/365+Fluttuanti!AS229/365)*'%serviti'!T229</f>
        <v>8.9912848221879198</v>
      </c>
      <c r="U229" s="6">
        <f>(Residenti!U229+Fluttuanti!U229/365+Fluttuanti!AT229/365)*'%serviti'!U229</f>
        <v>8.9528105115658771</v>
      </c>
      <c r="V229" s="6">
        <f>(Residenti!V229+Fluttuanti!V229/365+Fluttuanti!AU229/365)*'%serviti'!V229</f>
        <v>8.9860956144964774</v>
      </c>
      <c r="W229" s="6">
        <f>(Residenti!W229+Fluttuanti!W229/365+Fluttuanti!AV229/365)*'%serviti'!W229</f>
        <v>9.0907305187694138</v>
      </c>
      <c r="X229" s="6">
        <f>(Residenti!X229+Fluttuanti!X229/365+Fluttuanti!AW229/365)*'%serviti'!X229</f>
        <v>9.1338015020479553</v>
      </c>
      <c r="Y229" s="6">
        <f>(Residenti!Y229+Fluttuanti!Y229/365+Fluttuanti!AX229/365)*'%serviti'!Y229</f>
        <v>9.1285084414522775</v>
      </c>
      <c r="Z229" s="8">
        <f>(Residenti!Z229+Fluttuanti!Z229/365+Fluttuanti!AY229/365)*'%serviti'!Z229</f>
        <v>9.2728631866664877</v>
      </c>
      <c r="AA229" s="8">
        <f>(Residenti!AA229+Fluttuanti!AA229/365+Fluttuanti!AZ229/365)*'%serviti'!AA229</f>
        <v>9.4172179318806961</v>
      </c>
      <c r="AB229" s="8">
        <f>(Residenti!AB229+Fluttuanti!AB229/365+Fluttuanti!BA229/365)*'%serviti'!AB229</f>
        <v>9.59253866851639</v>
      </c>
      <c r="AC229" s="8">
        <f>(Residenti!AC229+Fluttuanti!AC229/365+Fluttuanti!BB229/365)*'%serviti'!AC229</f>
        <v>9.7369250600629957</v>
      </c>
    </row>
    <row r="230" spans="1:29" x14ac:dyDescent="0.2">
      <c r="A230" s="2" t="s">
        <v>200</v>
      </c>
      <c r="B230" s="2" t="str">
        <f t="shared" si="9"/>
        <v>37</v>
      </c>
      <c r="C230" s="2">
        <v>37036</v>
      </c>
      <c r="D230" s="2" t="s">
        <v>236</v>
      </c>
      <c r="E230" s="6">
        <f>(Residenti!E230+Fluttuanti!E230/365+Fluttuanti!AD230/365)*'%serviti'!E230</f>
        <v>6.0035758679218123</v>
      </c>
      <c r="F230" s="6">
        <f>(Residenti!F230+Fluttuanti!F230/365+Fluttuanti!AE230/365)*'%serviti'!F230</f>
        <v>6.0728549634076394</v>
      </c>
      <c r="G230" s="6">
        <f>(Residenti!G230+Fluttuanti!G230/365+Fluttuanti!AF230/365)*'%serviti'!G230</f>
        <v>6.1814842962552854</v>
      </c>
      <c r="H230" s="6">
        <f>(Residenti!H230+Fluttuanti!H230/365+Fluttuanti!AG230/365)*'%serviti'!H230</f>
        <v>6.21051305861352</v>
      </c>
      <c r="I230" s="6">
        <f>(Residenti!I230+Fluttuanti!I230/365+Fluttuanti!AH230/365)*'%serviti'!I230</f>
        <v>6.2802171050708626</v>
      </c>
      <c r="J230" s="6">
        <f>(Residenti!J230+Fluttuanti!J230/365+Fluttuanti!AI230/365)*'%serviti'!J230</f>
        <v>6.3844988142015726</v>
      </c>
      <c r="K230" s="6">
        <f>(Residenti!K230+Fluttuanti!K230/365+Fluttuanti!AJ230/365)*'%serviti'!K230</f>
        <v>6.4331148165637728</v>
      </c>
      <c r="L230" s="6">
        <f>(Residenti!L230+Fluttuanti!L230/365+Fluttuanti!AK230/365)*'%serviti'!L230</f>
        <v>6.470265552087465</v>
      </c>
      <c r="M230" s="6">
        <f>(Residenti!M230+Fluttuanti!M230/365+Fluttuanti!AL230/365)*'%serviti'!M230</f>
        <v>6.6070790273692657</v>
      </c>
      <c r="N230" s="6">
        <f>(Residenti!N230+Fluttuanti!N230/365+Fluttuanti!AM230/365)*'%serviti'!N230</f>
        <v>6.7067253490278356</v>
      </c>
      <c r="O230" s="6">
        <f>(Residenti!O230+Fluttuanti!O230/365+Fluttuanti!AN230/365)*'%serviti'!O230</f>
        <v>6.7356602833379267</v>
      </c>
      <c r="P230" s="6">
        <f>(Residenti!P230+Fluttuanti!P230/365+Fluttuanti!AO230/365)*'%serviti'!P230</f>
        <v>6.8535860378499871</v>
      </c>
      <c r="Q230" s="6">
        <f>(Residenti!Q230+Fluttuanti!Q230/365+Fluttuanti!AP230/365)*'%serviti'!Q230</f>
        <v>6.8769202291163722</v>
      </c>
      <c r="R230" s="6">
        <f>(Residenti!R230+Fluttuanti!R230/365+Fluttuanti!AQ230/365)*'%serviti'!R230</f>
        <v>6.8547642354264378</v>
      </c>
      <c r="S230" s="6">
        <f>(Residenti!S230+Fluttuanti!S230/365+Fluttuanti!AR230/365)*'%serviti'!S230</f>
        <v>6.8246032030994854</v>
      </c>
      <c r="T230" s="6">
        <f>(Residenti!T230+Fluttuanti!T230/365+Fluttuanti!AS230/365)*'%serviti'!T230</f>
        <v>6.7951746321355255</v>
      </c>
      <c r="U230" s="6">
        <f>(Residenti!U230+Fluttuanti!U230/365+Fluttuanti!AT230/365)*'%serviti'!U230</f>
        <v>6.7344521047263282</v>
      </c>
      <c r="V230" s="6">
        <f>(Residenti!V230+Fluttuanti!V230/365+Fluttuanti!AU230/365)*'%serviti'!V230</f>
        <v>6.8057401244039148</v>
      </c>
      <c r="W230" s="6">
        <f>(Residenti!W230+Fluttuanti!W230/365+Fluttuanti!AV230/365)*'%serviti'!W230</f>
        <v>6.8533072851829138</v>
      </c>
      <c r="X230" s="6">
        <f>(Residenti!X230+Fluttuanti!X230/365+Fluttuanti!AW230/365)*'%serviti'!X230</f>
        <v>6.8552729295290726</v>
      </c>
      <c r="Y230" s="6">
        <f>(Residenti!Y230+Fluttuanti!Y230/365+Fluttuanti!AX230/365)*'%serviti'!Y230</f>
        <v>6.8702935329122825</v>
      </c>
      <c r="Z230" s="8">
        <f>(Residenti!Z230+Fluttuanti!Z230/365+Fluttuanti!AY230/365)*'%serviti'!Z230</f>
        <v>6.8979638104187666</v>
      </c>
      <c r="AA230" s="8">
        <f>(Residenti!AA230+Fluttuanti!AA230/365+Fluttuanti!AZ230/365)*'%serviti'!AA230</f>
        <v>6.9489504701410025</v>
      </c>
      <c r="AB230" s="8">
        <f>(Residenti!AB230+Fluttuanti!AB230/365+Fluttuanti!BA230/365)*'%serviti'!AB230</f>
        <v>6.9887969429007084</v>
      </c>
      <c r="AC230" s="8">
        <f>(Residenti!AC230+Fluttuanti!AC230/365+Fluttuanti!BB230/365)*'%serviti'!AC230</f>
        <v>7.0166846995739762</v>
      </c>
    </row>
    <row r="231" spans="1:29" x14ac:dyDescent="0.2">
      <c r="A231" s="2" t="s">
        <v>200</v>
      </c>
      <c r="B231" s="2" t="str">
        <f t="shared" si="9"/>
        <v>37</v>
      </c>
      <c r="C231" s="2">
        <v>37037</v>
      </c>
      <c r="D231" s="2" t="s">
        <v>237</v>
      </c>
      <c r="E231" s="6">
        <f>(Residenti!E231+Fluttuanti!E231/365+Fluttuanti!AD231/365)*'%serviti'!E231</f>
        <v>13.164021232977269</v>
      </c>
      <c r="F231" s="6">
        <f>(Residenti!F231+Fluttuanti!F231/365+Fluttuanti!AE231/365)*'%serviti'!F231</f>
        <v>13.345872157896153</v>
      </c>
      <c r="G231" s="6">
        <f>(Residenti!G231+Fluttuanti!G231/365+Fluttuanti!AF231/365)*'%serviti'!G231</f>
        <v>13.57111055858819</v>
      </c>
      <c r="H231" s="6">
        <f>(Residenti!H231+Fluttuanti!H231/365+Fluttuanti!AG231/365)*'%serviti'!H231</f>
        <v>14.033931827172321</v>
      </c>
      <c r="I231" s="6">
        <f>(Residenti!I231+Fluttuanti!I231/365+Fluttuanti!AH231/365)*'%serviti'!I231</f>
        <v>14.279853368490572</v>
      </c>
      <c r="J231" s="6">
        <f>(Residenti!J231+Fluttuanti!J231/365+Fluttuanti!AI231/365)*'%serviti'!J231</f>
        <v>14.687814178490632</v>
      </c>
      <c r="K231" s="6">
        <f>(Residenti!K231+Fluttuanti!K231/365+Fluttuanti!AJ231/365)*'%serviti'!K231</f>
        <v>15.083226880885901</v>
      </c>
      <c r="L231" s="6">
        <f>(Residenti!L231+Fluttuanti!L231/365+Fluttuanti!AK231/365)*'%serviti'!L231</f>
        <v>15.294136610100148</v>
      </c>
      <c r="M231" s="6">
        <f>(Residenti!M231+Fluttuanti!M231/365+Fluttuanti!AL231/365)*'%serviti'!M231</f>
        <v>15.755986366617693</v>
      </c>
      <c r="N231" s="6">
        <f>(Residenti!N231+Fluttuanti!N231/365+Fluttuanti!AM231/365)*'%serviti'!N231</f>
        <v>16.256718003199516</v>
      </c>
      <c r="O231" s="6">
        <f>(Residenti!O231+Fluttuanti!O231/365+Fluttuanti!AN231/365)*'%serviti'!O231</f>
        <v>16.471975547587416</v>
      </c>
      <c r="P231" s="6">
        <f>(Residenti!P231+Fluttuanti!P231/365+Fluttuanti!AO231/365)*'%serviti'!P231</f>
        <v>16.639568034460822</v>
      </c>
      <c r="Q231" s="6">
        <f>(Residenti!Q231+Fluttuanti!Q231/365+Fluttuanti!AP231/365)*'%serviti'!Q231</f>
        <v>16.817569738433168</v>
      </c>
      <c r="R231" s="6">
        <f>(Residenti!R231+Fluttuanti!R231/365+Fluttuanti!AQ231/365)*'%serviti'!R231</f>
        <v>16.82814960870239</v>
      </c>
      <c r="S231" s="6">
        <f>(Residenti!S231+Fluttuanti!S231/365+Fluttuanti!AR231/365)*'%serviti'!S231</f>
        <v>16.735087391441098</v>
      </c>
      <c r="T231" s="6">
        <f>(Residenti!T231+Fluttuanti!T231/365+Fluttuanti!AS231/365)*'%serviti'!T231</f>
        <v>16.84731623217294</v>
      </c>
      <c r="U231" s="6">
        <f>(Residenti!U231+Fluttuanti!U231/365+Fluttuanti!AT231/365)*'%serviti'!U231</f>
        <v>16.791285037914186</v>
      </c>
      <c r="V231" s="6">
        <f>(Residenti!V231+Fluttuanti!V231/365+Fluttuanti!AU231/365)*'%serviti'!V231</f>
        <v>16.741298753970337</v>
      </c>
      <c r="W231" s="6">
        <f>(Residenti!W231+Fluttuanti!W231/365+Fluttuanti!AV231/365)*'%serviti'!W231</f>
        <v>16.774425451757683</v>
      </c>
      <c r="X231" s="6">
        <f>(Residenti!X231+Fluttuanti!X231/365+Fluttuanti!AW231/365)*'%serviti'!X231</f>
        <v>16.91029596924631</v>
      </c>
      <c r="Y231" s="6">
        <f>(Residenti!Y231+Fluttuanti!Y231/365+Fluttuanti!AX231/365)*'%serviti'!Y231</f>
        <v>16.821827929249395</v>
      </c>
      <c r="Z231" s="8">
        <f>(Residenti!Z231+Fluttuanti!Z231/365+Fluttuanti!AY231/365)*'%serviti'!Z231</f>
        <v>16.886162459023861</v>
      </c>
      <c r="AA231" s="8">
        <f>(Residenti!AA231+Fluttuanti!AA231/365+Fluttuanti!AZ231/365)*'%serviti'!AA231</f>
        <v>16.950836420712431</v>
      </c>
      <c r="AB231" s="8">
        <f>(Residenti!AB231+Fluttuanti!AB231/365+Fluttuanti!BA231/365)*'%serviti'!AB231</f>
        <v>17.116213566440969</v>
      </c>
      <c r="AC231" s="8">
        <f>(Residenti!AC231+Fluttuanti!AC231/365+Fluttuanti!BB231/365)*'%serviti'!AC231</f>
        <v>17.181221215394807</v>
      </c>
    </row>
    <row r="232" spans="1:29" x14ac:dyDescent="0.2">
      <c r="A232" s="2" t="s">
        <v>200</v>
      </c>
      <c r="B232" s="2" t="str">
        <f t="shared" si="9"/>
        <v>37</v>
      </c>
      <c r="C232" s="2">
        <v>37038</v>
      </c>
      <c r="D232" s="2" t="s">
        <v>238</v>
      </c>
      <c r="E232" s="6">
        <f>(Residenti!E232+Fluttuanti!E232/365+Fluttuanti!AD232/365)*'%serviti'!E232</f>
        <v>7.4973460266228056</v>
      </c>
      <c r="F232" s="6">
        <f>(Residenti!F232+Fluttuanti!F232/365+Fluttuanti!AE232/365)*'%serviti'!F232</f>
        <v>7.5551153426876052</v>
      </c>
      <c r="G232" s="6">
        <f>(Residenti!G232+Fluttuanti!G232/365+Fluttuanti!AF232/365)*'%serviti'!G232</f>
        <v>7.5758234538352536</v>
      </c>
      <c r="H232" s="6">
        <f>(Residenti!H232+Fluttuanti!H232/365+Fluttuanti!AG232/365)*'%serviti'!H232</f>
        <v>7.7896639962560412</v>
      </c>
      <c r="I232" s="6">
        <f>(Residenti!I232+Fluttuanti!I232/365+Fluttuanti!AH232/365)*'%serviti'!I232</f>
        <v>8.1023360319136408</v>
      </c>
      <c r="J232" s="6">
        <f>(Residenti!J232+Fluttuanti!J232/365+Fluttuanti!AI232/365)*'%serviti'!J232</f>
        <v>8.2591346753110777</v>
      </c>
      <c r="K232" s="6">
        <f>(Residenti!K232+Fluttuanti!K232/365+Fluttuanti!AJ232/365)*'%serviti'!K232</f>
        <v>8.4196002839443072</v>
      </c>
      <c r="L232" s="6">
        <f>(Residenti!L232+Fluttuanti!L232/365+Fluttuanti!AK232/365)*'%serviti'!L232</f>
        <v>8.5329948288495832</v>
      </c>
      <c r="M232" s="6">
        <f>(Residenti!M232+Fluttuanti!M232/365+Fluttuanti!AL232/365)*'%serviti'!M232</f>
        <v>8.5938943094575855</v>
      </c>
      <c r="N232" s="6">
        <f>(Residenti!N232+Fluttuanti!N232/365+Fluttuanti!AM232/365)*'%serviti'!N232</f>
        <v>8.6183490927801216</v>
      </c>
      <c r="O232" s="6">
        <f>(Residenti!O232+Fluttuanti!O232/365+Fluttuanti!AN232/365)*'%serviti'!O232</f>
        <v>8.653173301498434</v>
      </c>
      <c r="P232" s="6">
        <f>(Residenti!P232+Fluttuanti!P232/365+Fluttuanti!AO232/365)*'%serviti'!P232</f>
        <v>8.7045139348227263</v>
      </c>
      <c r="Q232" s="6">
        <f>(Residenti!Q232+Fluttuanti!Q232/365+Fluttuanti!AP232/365)*'%serviti'!Q232</f>
        <v>8.7340693260200748</v>
      </c>
      <c r="R232" s="6">
        <f>(Residenti!R232+Fluttuanti!R232/365+Fluttuanti!AQ232/365)*'%serviti'!R232</f>
        <v>8.7894926443970487</v>
      </c>
      <c r="S232" s="6">
        <f>(Residenti!S232+Fluttuanti!S232/365+Fluttuanti!AR232/365)*'%serviti'!S232</f>
        <v>8.7155763268759063</v>
      </c>
      <c r="T232" s="6">
        <f>(Residenti!T232+Fluttuanti!T232/365+Fluttuanti!AS232/365)*'%serviti'!T232</f>
        <v>8.7222485517220516</v>
      </c>
      <c r="U232" s="6">
        <f>(Residenti!U232+Fluttuanti!U232/365+Fluttuanti!AT232/365)*'%serviti'!U232</f>
        <v>8.7639256154344451</v>
      </c>
      <c r="V232" s="6">
        <f>(Residenti!V232+Fluttuanti!V232/365+Fluttuanti!AU232/365)*'%serviti'!V232</f>
        <v>8.7597633051285158</v>
      </c>
      <c r="W232" s="6">
        <f>(Residenti!W232+Fluttuanti!W232/365+Fluttuanti!AV232/365)*'%serviti'!W232</f>
        <v>8.753259524912437</v>
      </c>
      <c r="X232" s="6">
        <f>(Residenti!X232+Fluttuanti!X232/365+Fluttuanti!AW232/365)*'%serviti'!X232</f>
        <v>8.8442034155785016</v>
      </c>
      <c r="Y232" s="6">
        <f>(Residenti!Y232+Fluttuanti!Y232/365+Fluttuanti!AX232/365)*'%serviti'!Y232</f>
        <v>8.8959501731736488</v>
      </c>
      <c r="Z232" s="8">
        <f>(Residenti!Z232+Fluttuanti!Z232/365+Fluttuanti!AY232/365)*'%serviti'!Z232</f>
        <v>9.0110578017313134</v>
      </c>
      <c r="AA232" s="8">
        <f>(Residenti!AA232+Fluttuanti!AA232/365+Fluttuanti!AZ232/365)*'%serviti'!AA232</f>
        <v>9.1261654302889745</v>
      </c>
      <c r="AB232" s="8">
        <f>(Residenti!AB232+Fluttuanti!AB232/365+Fluttuanti!BA232/365)*'%serviti'!AB232</f>
        <v>9.2104123934225868</v>
      </c>
      <c r="AC232" s="8">
        <f>(Residenti!AC232+Fluttuanti!AC232/365+Fluttuanti!BB232/365)*'%serviti'!AC232</f>
        <v>9.3248492917376442</v>
      </c>
    </row>
    <row r="233" spans="1:29" x14ac:dyDescent="0.2">
      <c r="A233" s="2" t="s">
        <v>200</v>
      </c>
      <c r="B233" s="2" t="str">
        <f t="shared" si="9"/>
        <v>37</v>
      </c>
      <c r="C233" s="2">
        <v>37039</v>
      </c>
      <c r="D233" s="2" t="s">
        <v>239</v>
      </c>
      <c r="E233" s="6">
        <f>(Residenti!E233+Fluttuanti!E233/365+Fluttuanti!AD233/365)*'%serviti'!E233</f>
        <v>13.18783786151845</v>
      </c>
      <c r="F233" s="6">
        <f>(Residenti!F233+Fluttuanti!F233/365+Fluttuanti!AE233/365)*'%serviti'!F233</f>
        <v>13.472473615254218</v>
      </c>
      <c r="G233" s="6">
        <f>(Residenti!G233+Fluttuanti!G233/365+Fluttuanti!AF233/365)*'%serviti'!G233</f>
        <v>13.726983637184942</v>
      </c>
      <c r="H233" s="6">
        <f>(Residenti!H233+Fluttuanti!H233/365+Fluttuanti!AG233/365)*'%serviti'!H233</f>
        <v>14.031517369585181</v>
      </c>
      <c r="I233" s="6">
        <f>(Residenti!I233+Fluttuanti!I233/365+Fluttuanti!AH233/365)*'%serviti'!I233</f>
        <v>14.282833534999337</v>
      </c>
      <c r="J233" s="6">
        <f>(Residenti!J233+Fluttuanti!J233/365+Fluttuanti!AI233/365)*'%serviti'!J233</f>
        <v>14.690227216037735</v>
      </c>
      <c r="K233" s="6">
        <f>(Residenti!K233+Fluttuanti!K233/365+Fluttuanti!AJ233/365)*'%serviti'!K233</f>
        <v>14.796935169617448</v>
      </c>
      <c r="L233" s="6">
        <f>(Residenti!L233+Fluttuanti!L233/365+Fluttuanti!AK233/365)*'%serviti'!L233</f>
        <v>15.037171449997823</v>
      </c>
      <c r="M233" s="6">
        <f>(Residenti!M233+Fluttuanti!M233/365+Fluttuanti!AL233/365)*'%serviti'!M233</f>
        <v>15.378452459694959</v>
      </c>
      <c r="N233" s="6">
        <f>(Residenti!N233+Fluttuanti!N233/365+Fluttuanti!AM233/365)*'%serviti'!N233</f>
        <v>15.593609486413623</v>
      </c>
      <c r="O233" s="6">
        <f>(Residenti!O233+Fluttuanti!O233/365+Fluttuanti!AN233/365)*'%serviti'!O233</f>
        <v>15.731243152524531</v>
      </c>
      <c r="P233" s="6">
        <f>(Residenti!P233+Fluttuanti!P233/365+Fluttuanti!AO233/365)*'%serviti'!P233</f>
        <v>15.797033446175565</v>
      </c>
      <c r="Q233" s="6">
        <f>(Residenti!Q233+Fluttuanti!Q233/365+Fluttuanti!AP233/365)*'%serviti'!Q233</f>
        <v>15.871461053590926</v>
      </c>
      <c r="R233" s="6">
        <f>(Residenti!R233+Fluttuanti!R233/365+Fluttuanti!AQ233/365)*'%serviti'!R233</f>
        <v>15.912976440395822</v>
      </c>
      <c r="S233" s="6">
        <f>(Residenti!S233+Fluttuanti!S233/365+Fluttuanti!AR233/365)*'%serviti'!S233</f>
        <v>15.881686005850296</v>
      </c>
      <c r="T233" s="6">
        <f>(Residenti!T233+Fluttuanti!T233/365+Fluttuanti!AS233/365)*'%serviti'!T233</f>
        <v>15.863360991545257</v>
      </c>
      <c r="U233" s="6">
        <f>(Residenti!U233+Fluttuanti!U233/365+Fluttuanti!AT233/365)*'%serviti'!U233</f>
        <v>15.778017460435498</v>
      </c>
      <c r="V233" s="6">
        <f>(Residenti!V233+Fluttuanti!V233/365+Fluttuanti!AU233/365)*'%serviti'!V233</f>
        <v>15.644570633521937</v>
      </c>
      <c r="W233" s="6">
        <f>(Residenti!W233+Fluttuanti!W233/365+Fluttuanti!AV233/365)*'%serviti'!W233</f>
        <v>15.658478745012784</v>
      </c>
      <c r="X233" s="6">
        <f>(Residenti!X233+Fluttuanti!X233/365+Fluttuanti!AW233/365)*'%serviti'!X233</f>
        <v>15.599100125993607</v>
      </c>
      <c r="Y233" s="6">
        <f>(Residenti!Y233+Fluttuanti!Y233/365+Fluttuanti!AX233/365)*'%serviti'!Y233</f>
        <v>15.668372684910867</v>
      </c>
      <c r="Z233" s="8">
        <f>(Residenti!Z233+Fluttuanti!Z233/365+Fluttuanti!AY233/365)*'%serviti'!Z233</f>
        <v>15.563874975658669</v>
      </c>
      <c r="AA233" s="8">
        <f>(Residenti!AA233+Fluttuanti!AA233/365+Fluttuanti!AZ233/365)*'%serviti'!AA233</f>
        <v>15.45937726640647</v>
      </c>
      <c r="AB233" s="8">
        <f>(Residenti!AB233+Fluttuanti!AB233/365+Fluttuanti!BA233/365)*'%serviti'!AB233</f>
        <v>15.265689191166473</v>
      </c>
      <c r="AC233" s="8">
        <f>(Residenti!AC233+Fluttuanti!AC233/365+Fluttuanti!BB233/365)*'%serviti'!AC233</f>
        <v>15.161656881148595</v>
      </c>
    </row>
    <row r="234" spans="1:29" x14ac:dyDescent="0.2">
      <c r="A234" s="2" t="s">
        <v>200</v>
      </c>
      <c r="B234" s="2" t="str">
        <f t="shared" si="9"/>
        <v>37</v>
      </c>
      <c r="C234" s="2">
        <v>37040</v>
      </c>
      <c r="D234" s="2" t="s">
        <v>240</v>
      </c>
      <c r="E234" s="6">
        <f>(Residenti!E234+Fluttuanti!E234/365+Fluttuanti!AD234/365)*'%serviti'!E234</f>
        <v>3.7678603523231251</v>
      </c>
      <c r="F234" s="6">
        <f>(Residenti!F234+Fluttuanti!F234/365+Fluttuanti!AE234/365)*'%serviti'!F234</f>
        <v>3.8956779706926383</v>
      </c>
      <c r="G234" s="6">
        <f>(Residenti!G234+Fluttuanti!G234/365+Fluttuanti!AF234/365)*'%serviti'!G234</f>
        <v>3.98756649623496</v>
      </c>
      <c r="H234" s="6">
        <f>(Residenti!H234+Fluttuanti!H234/365+Fluttuanti!AG234/365)*'%serviti'!H234</f>
        <v>3.9594564711122833</v>
      </c>
      <c r="I234" s="6">
        <f>(Residenti!I234+Fluttuanti!I234/365+Fluttuanti!AH234/365)*'%serviti'!I234</f>
        <v>4.0829841037392125</v>
      </c>
      <c r="J234" s="6">
        <f>(Residenti!J234+Fluttuanti!J234/365+Fluttuanti!AI234/365)*'%serviti'!J234</f>
        <v>4.159111012339415</v>
      </c>
      <c r="K234" s="6">
        <f>(Residenti!K234+Fluttuanti!K234/365+Fluttuanti!AJ234/365)*'%serviti'!K234</f>
        <v>4.1540652688585444</v>
      </c>
      <c r="L234" s="6">
        <f>(Residenti!L234+Fluttuanti!L234/365+Fluttuanti!AK234/365)*'%serviti'!L234</f>
        <v>4.1527866222726519</v>
      </c>
      <c r="M234" s="6">
        <f>(Residenti!M234+Fluttuanti!M234/365+Fluttuanti!AL234/365)*'%serviti'!M234</f>
        <v>4.1814138099495208</v>
      </c>
      <c r="N234" s="6">
        <f>(Residenti!N234+Fluttuanti!N234/365+Fluttuanti!AM234/365)*'%serviti'!N234</f>
        <v>4.1950434484232986</v>
      </c>
      <c r="O234" s="6">
        <f>(Residenti!O234+Fluttuanti!O234/365+Fluttuanti!AN234/365)*'%serviti'!O234</f>
        <v>4.1830800369334895</v>
      </c>
      <c r="P234" s="6">
        <f>(Residenti!P234+Fluttuanti!P234/365+Fluttuanti!AO234/365)*'%serviti'!P234</f>
        <v>4.1594893349058415</v>
      </c>
      <c r="Q234" s="6">
        <f>(Residenti!Q234+Fluttuanti!Q234/365+Fluttuanti!AP234/365)*'%serviti'!Q234</f>
        <v>4.169468793860216</v>
      </c>
      <c r="R234" s="6">
        <f>(Residenti!R234+Fluttuanti!R234/365+Fluttuanti!AQ234/365)*'%serviti'!R234</f>
        <v>4.1392555922436252</v>
      </c>
      <c r="S234" s="6">
        <f>(Residenti!S234+Fluttuanti!S234/365+Fluttuanti!AR234/365)*'%serviti'!S234</f>
        <v>4.1217621395654067</v>
      </c>
      <c r="T234" s="6">
        <f>(Residenti!T234+Fluttuanti!T234/365+Fluttuanti!AS234/365)*'%serviti'!T234</f>
        <v>4.0610616395077503</v>
      </c>
      <c r="U234" s="6">
        <f>(Residenti!U234+Fluttuanti!U234/365+Fluttuanti!AT234/365)*'%serviti'!U234</f>
        <v>4.0351999165494412</v>
      </c>
      <c r="V234" s="6">
        <f>(Residenti!V234+Fluttuanti!V234/365+Fluttuanti!AU234/365)*'%serviti'!V234</f>
        <v>3.981923933550545</v>
      </c>
      <c r="W234" s="6">
        <f>(Residenti!W234+Fluttuanti!W234/365+Fluttuanti!AV234/365)*'%serviti'!W234</f>
        <v>3.9834497374961173</v>
      </c>
      <c r="X234" s="6">
        <f>(Residenti!X234+Fluttuanti!X234/365+Fluttuanti!AW234/365)*'%serviti'!X234</f>
        <v>3.9889603679355203</v>
      </c>
      <c r="Y234" s="6">
        <f>(Residenti!Y234+Fluttuanti!Y234/365+Fluttuanti!AX234/365)*'%serviti'!Y234</f>
        <v>3.9959344134286114</v>
      </c>
      <c r="Z234" s="8">
        <f>(Residenti!Z234+Fluttuanti!Z234/365+Fluttuanti!AY234/365)*'%serviti'!Z234</f>
        <v>3.9020870075523404</v>
      </c>
      <c r="AA234" s="8">
        <f>(Residenti!AA234+Fluttuanti!AA234/365+Fluttuanti!AZ234/365)*'%serviti'!AA234</f>
        <v>3.8159660994725861</v>
      </c>
      <c r="AB234" s="8">
        <f>(Residenti!AB234+Fluttuanti!AB234/365+Fluttuanti!BA234/365)*'%serviti'!AB234</f>
        <v>3.7057475391917043</v>
      </c>
      <c r="AC234" s="8">
        <f>(Residenti!AC234+Fluttuanti!AC234/365+Fluttuanti!BB234/365)*'%serviti'!AC234</f>
        <v>3.6186652034853881</v>
      </c>
    </row>
    <row r="235" spans="1:29" x14ac:dyDescent="0.2">
      <c r="A235" s="2" t="s">
        <v>200</v>
      </c>
      <c r="B235" s="2" t="str">
        <f t="shared" si="9"/>
        <v>37</v>
      </c>
      <c r="C235" s="2">
        <v>37041</v>
      </c>
      <c r="D235" s="2" t="s">
        <v>241</v>
      </c>
      <c r="E235" s="6">
        <f>(Residenti!E235+Fluttuanti!E235/365+Fluttuanti!AD235/365)*'%serviti'!E235</f>
        <v>4.9686247747886867</v>
      </c>
      <c r="F235" s="6">
        <f>(Residenti!F235+Fluttuanti!F235/365+Fluttuanti!AE235/365)*'%serviti'!F235</f>
        <v>5.0680084737250262</v>
      </c>
      <c r="G235" s="6">
        <f>(Residenti!G235+Fluttuanti!G235/365+Fluttuanti!AF235/365)*'%serviti'!G235</f>
        <v>5.17586406431501</v>
      </c>
      <c r="H235" s="6">
        <f>(Residenti!H235+Fluttuanti!H235/365+Fluttuanti!AG235/365)*'%serviti'!H235</f>
        <v>5.2055156978970976</v>
      </c>
      <c r="I235" s="6">
        <f>(Residenti!I235+Fluttuanti!I235/365+Fluttuanti!AH235/365)*'%serviti'!I235</f>
        <v>5.2935638727755583</v>
      </c>
      <c r="J235" s="6">
        <f>(Residenti!J235+Fluttuanti!J235/365+Fluttuanti!AI235/365)*'%serviti'!J235</f>
        <v>5.4264790921923725</v>
      </c>
      <c r="K235" s="6">
        <f>(Residenti!K235+Fluttuanti!K235/365+Fluttuanti!AJ235/365)*'%serviti'!K235</f>
        <v>5.4851283217006559</v>
      </c>
      <c r="L235" s="6">
        <f>(Residenti!L235+Fluttuanti!L235/365+Fluttuanti!AK235/365)*'%serviti'!L235</f>
        <v>5.5515424074416355</v>
      </c>
      <c r="M235" s="6">
        <f>(Residenti!M235+Fluttuanti!M235/365+Fluttuanti!AL235/365)*'%serviti'!M235</f>
        <v>5.6531600146351328</v>
      </c>
      <c r="N235" s="6">
        <f>(Residenti!N235+Fluttuanti!N235/365+Fluttuanti!AM235/365)*'%serviti'!N235</f>
        <v>5.7864104647728594</v>
      </c>
      <c r="O235" s="6">
        <f>(Residenti!O235+Fluttuanti!O235/365+Fluttuanti!AN235/365)*'%serviti'!O235</f>
        <v>5.9261315668762444</v>
      </c>
      <c r="P235" s="6">
        <f>(Residenti!P235+Fluttuanti!P235/365+Fluttuanti!AO235/365)*'%serviti'!P235</f>
        <v>6.0483377210634988</v>
      </c>
      <c r="Q235" s="6">
        <f>(Residenti!Q235+Fluttuanti!Q235/365+Fluttuanti!AP235/365)*'%serviti'!Q235</f>
        <v>6.0733377930340176</v>
      </c>
      <c r="R235" s="6">
        <f>(Residenti!R235+Fluttuanti!R235/365+Fluttuanti!AQ235/365)*'%serviti'!R235</f>
        <v>6.0914527863409411</v>
      </c>
      <c r="S235" s="6">
        <f>(Residenti!S235+Fluttuanti!S235/365+Fluttuanti!AR235/365)*'%serviti'!S235</f>
        <v>6.0011667733975331</v>
      </c>
      <c r="T235" s="6">
        <f>(Residenti!T235+Fluttuanti!T235/365+Fluttuanti!AS235/365)*'%serviti'!T235</f>
        <v>6.0251857937352673</v>
      </c>
      <c r="U235" s="6">
        <f>(Residenti!U235+Fluttuanti!U235/365+Fluttuanti!AT235/365)*'%serviti'!U235</f>
        <v>6.0486246352653783</v>
      </c>
      <c r="V235" s="6">
        <f>(Residenti!V235+Fluttuanti!V235/365+Fluttuanti!AU235/365)*'%serviti'!V235</f>
        <v>6.0644533955523041</v>
      </c>
      <c r="W235" s="6">
        <f>(Residenti!W235+Fluttuanti!W235/365+Fluttuanti!AV235/365)*'%serviti'!W235</f>
        <v>6.1211647709026931</v>
      </c>
      <c r="X235" s="6">
        <f>(Residenti!X235+Fluttuanti!X235/365+Fluttuanti!AW235/365)*'%serviti'!X235</f>
        <v>6.4751997344341303</v>
      </c>
      <c r="Y235" s="6">
        <f>(Residenti!Y235+Fluttuanti!Y235/365+Fluttuanti!AX235/365)*'%serviti'!Y235</f>
        <v>6.232319304402167</v>
      </c>
      <c r="Z235" s="8">
        <f>(Residenti!Z235+Fluttuanti!Z235/365+Fluttuanti!AY235/365)*'%serviti'!Z235</f>
        <v>6.4047015226732338</v>
      </c>
      <c r="AA235" s="8">
        <f>(Residenti!AA235+Fluttuanti!AA235/365+Fluttuanti!AZ235/365)*'%serviti'!AA235</f>
        <v>6.5838531518537486</v>
      </c>
      <c r="AB235" s="8">
        <f>(Residenti!AB235+Fluttuanti!AB235/365+Fluttuanti!BA235/365)*'%serviti'!AB235</f>
        <v>6.7869070339487507</v>
      </c>
      <c r="AC235" s="8">
        <f>(Residenti!AC235+Fluttuanti!AC235/365+Fluttuanti!BB235/365)*'%serviti'!AC235</f>
        <v>6.9667821605681768</v>
      </c>
    </row>
    <row r="236" spans="1:29" x14ac:dyDescent="0.2">
      <c r="A236" s="2" t="s">
        <v>200</v>
      </c>
      <c r="B236" s="2" t="str">
        <f t="shared" si="9"/>
        <v>37</v>
      </c>
      <c r="C236" s="2">
        <v>37042</v>
      </c>
      <c r="D236" s="2" t="s">
        <v>242</v>
      </c>
      <c r="E236" s="6">
        <f>(Residenti!E236+Fluttuanti!E236/365+Fluttuanti!AD236/365)*'%serviti'!E236</f>
        <v>9.9885276042928002</v>
      </c>
      <c r="F236" s="6">
        <f>(Residenti!F236+Fluttuanti!F236/365+Fluttuanti!AE236/365)*'%serviti'!F236</f>
        <v>10.217323234678974</v>
      </c>
      <c r="G236" s="6">
        <f>(Residenti!G236+Fluttuanti!G236/365+Fluttuanti!AF236/365)*'%serviti'!G236</f>
        <v>10.386292011604864</v>
      </c>
      <c r="H236" s="6">
        <f>(Residenti!H236+Fluttuanti!H236/365+Fluttuanti!AG236/365)*'%serviti'!H236</f>
        <v>10.507276066222202</v>
      </c>
      <c r="I236" s="6">
        <f>(Residenti!I236+Fluttuanti!I236/365+Fluttuanti!AH236/365)*'%serviti'!I236</f>
        <v>10.643993649679784</v>
      </c>
      <c r="J236" s="6">
        <f>(Residenti!J236+Fluttuanti!J236/365+Fluttuanti!AI236/365)*'%serviti'!J236</f>
        <v>10.799473454289949</v>
      </c>
      <c r="K236" s="6">
        <f>(Residenti!K236+Fluttuanti!K236/365+Fluttuanti!AJ236/365)*'%serviti'!K236</f>
        <v>10.901288006964764</v>
      </c>
      <c r="L236" s="6">
        <f>(Residenti!L236+Fluttuanti!L236/365+Fluttuanti!AK236/365)*'%serviti'!L236</f>
        <v>10.931092684711027</v>
      </c>
      <c r="M236" s="6">
        <f>(Residenti!M236+Fluttuanti!M236/365+Fluttuanti!AL236/365)*'%serviti'!M236</f>
        <v>11.002584881396162</v>
      </c>
      <c r="N236" s="6">
        <f>(Residenti!N236+Fluttuanti!N236/365+Fluttuanti!AM236/365)*'%serviti'!N236</f>
        <v>11.036140788603628</v>
      </c>
      <c r="O236" s="6">
        <f>(Residenti!O236+Fluttuanti!O236/365+Fluttuanti!AN236/365)*'%serviti'!O236</f>
        <v>11.085737169141378</v>
      </c>
      <c r="P236" s="6">
        <f>(Residenti!P236+Fluttuanti!P236/365+Fluttuanti!AO236/365)*'%serviti'!P236</f>
        <v>11.029179026394926</v>
      </c>
      <c r="Q236" s="6">
        <f>(Residenti!Q236+Fluttuanti!Q236/365+Fluttuanti!AP236/365)*'%serviti'!Q236</f>
        <v>11.047624757768288</v>
      </c>
      <c r="R236" s="6">
        <f>(Residenti!R236+Fluttuanti!R236/365+Fluttuanti!AQ236/365)*'%serviti'!R236</f>
        <v>11.033152507197679</v>
      </c>
      <c r="S236" s="6">
        <f>(Residenti!S236+Fluttuanti!S236/365+Fluttuanti!AR236/365)*'%serviti'!S236</f>
        <v>10.999727479144179</v>
      </c>
      <c r="T236" s="6">
        <f>(Residenti!T236+Fluttuanti!T236/365+Fluttuanti!AS236/365)*'%serviti'!T236</f>
        <v>11.099969408075276</v>
      </c>
      <c r="U236" s="6">
        <f>(Residenti!U236+Fluttuanti!U236/365+Fluttuanti!AT236/365)*'%serviti'!U236</f>
        <v>11.078358779020842</v>
      </c>
      <c r="V236" s="6">
        <f>(Residenti!V236+Fluttuanti!V236/365+Fluttuanti!AU236/365)*'%serviti'!V236</f>
        <v>11.05503760788357</v>
      </c>
      <c r="W236" s="6">
        <f>(Residenti!W236+Fluttuanti!W236/365+Fluttuanti!AV236/365)*'%serviti'!W236</f>
        <v>11.04470872285353</v>
      </c>
      <c r="X236" s="6">
        <f>(Residenti!X236+Fluttuanti!X236/365+Fluttuanti!AW236/365)*'%serviti'!X236</f>
        <v>10.956647487434754</v>
      </c>
      <c r="Y236" s="6">
        <f>(Residenti!Y236+Fluttuanti!Y236/365+Fluttuanti!AX236/365)*'%serviti'!Y236</f>
        <v>10.885866045687557</v>
      </c>
      <c r="Z236" s="8">
        <f>(Residenti!Z236+Fluttuanti!Z236/365+Fluttuanti!AY236/365)*'%serviti'!Z236</f>
        <v>10.853344146036935</v>
      </c>
      <c r="AA236" s="8">
        <f>(Residenti!AA236+Fluttuanti!AA236/365+Fluttuanti!AZ236/365)*'%serviti'!AA236</f>
        <v>10.82082224638631</v>
      </c>
      <c r="AB236" s="8">
        <f>(Residenti!AB236+Fluttuanti!AB236/365+Fluttuanti!BA236/365)*'%serviti'!AB236</f>
        <v>10.857341185966799</v>
      </c>
      <c r="AC236" s="8">
        <f>(Residenti!AC236+Fluttuanti!AC236/365+Fluttuanti!BB236/365)*'%serviti'!AC236</f>
        <v>10.82457085656519</v>
      </c>
    </row>
    <row r="237" spans="1:29" x14ac:dyDescent="0.2">
      <c r="A237" s="2"/>
      <c r="B237" s="2"/>
      <c r="C237" s="2">
        <v>37043</v>
      </c>
      <c r="D237" s="3" t="s">
        <v>243</v>
      </c>
      <c r="E237" s="6">
        <f>(Residenti!E237+Fluttuanti!E237/365+Fluttuanti!AD237/365)*'%serviti'!E237</f>
        <v>4.281848304599805</v>
      </c>
      <c r="F237" s="6">
        <f>(Residenti!F237+Fluttuanti!F237/365+Fluttuanti!AE237/365)*'%serviti'!F237</f>
        <v>4.3573975984035469</v>
      </c>
      <c r="G237" s="6">
        <f>(Residenti!G237+Fluttuanti!G237/365+Fluttuanti!AF237/365)*'%serviti'!G237</f>
        <v>4.4610537355738682</v>
      </c>
      <c r="H237" s="6">
        <f>(Residenti!H237+Fluttuanti!H237/365+Fluttuanti!AG237/365)*'%serviti'!H237</f>
        <v>4.5970030343704957</v>
      </c>
      <c r="I237" s="6">
        <f>(Residenti!I237+Fluttuanti!I237/365+Fluttuanti!AH237/365)*'%serviti'!I237</f>
        <v>4.6728435537195132</v>
      </c>
      <c r="J237" s="6">
        <f>(Residenti!J237+Fluttuanti!J237/365+Fluttuanti!AI237/365)*'%serviti'!J237</f>
        <v>4.7806374685213022</v>
      </c>
      <c r="K237" s="6">
        <f>(Residenti!K237+Fluttuanti!K237/365+Fluttuanti!AJ237/365)*'%serviti'!K237</f>
        <v>4.8911618820259166</v>
      </c>
      <c r="L237" s="6">
        <f>(Residenti!L237+Fluttuanti!L237/365+Fluttuanti!AK237/365)*'%serviti'!L237</f>
        <v>5.0481905997753307</v>
      </c>
      <c r="M237" s="6">
        <f>(Residenti!M237+Fluttuanti!M237/365+Fluttuanti!AL237/365)*'%serviti'!M237</f>
        <v>5.1559011326144013</v>
      </c>
      <c r="N237" s="6">
        <f>(Residenti!N237+Fluttuanti!N237/365+Fluttuanti!AM237/365)*'%serviti'!N237</f>
        <v>5.2435376190017573</v>
      </c>
      <c r="O237" s="6">
        <f>(Residenti!O237+Fluttuanti!O237/365+Fluttuanti!AN237/365)*'%serviti'!O237</f>
        <v>5.2575348054459958</v>
      </c>
      <c r="P237" s="6">
        <f>(Residenti!P237+Fluttuanti!P237/365+Fluttuanti!AO237/365)*'%serviti'!P237</f>
        <v>5.2710374450224418</v>
      </c>
      <c r="Q237" s="6">
        <f>(Residenti!Q237+Fluttuanti!Q237/365+Fluttuanti!AP237/365)*'%serviti'!Q237</f>
        <v>5.3407891952299291</v>
      </c>
      <c r="R237" s="6">
        <f>(Residenti!R237+Fluttuanti!R237/365+Fluttuanti!AQ237/365)*'%serviti'!R237</f>
        <v>5.3796040673983123</v>
      </c>
      <c r="S237" s="6">
        <f>(Residenti!S237+Fluttuanti!S237/365+Fluttuanti!AR237/365)*'%serviti'!S237</f>
        <v>5.3868812456266255</v>
      </c>
      <c r="T237" s="6">
        <f>(Residenti!T237+Fluttuanti!T237/365+Fluttuanti!AS237/365)*'%serviti'!T237</f>
        <v>5.4360518423343995</v>
      </c>
      <c r="U237" s="6">
        <f>(Residenti!U237+Fluttuanti!U237/365+Fluttuanti!AT237/365)*'%serviti'!U237</f>
        <v>5.4690863902166145</v>
      </c>
      <c r="V237" s="6">
        <f>(Residenti!V237+Fluttuanti!V237/365+Fluttuanti!AU237/365)*'%serviti'!V237</f>
        <v>5.4983753645951516</v>
      </c>
      <c r="W237" s="6">
        <f>(Residenti!W237+Fluttuanti!W237/365+Fluttuanti!AV237/365)*'%serviti'!W237</f>
        <v>5.5317605597028461</v>
      </c>
      <c r="X237" s="6">
        <f>(Residenti!X237+Fluttuanti!X237/365+Fluttuanti!AW237/365)*'%serviti'!X237</f>
        <v>5.5952147703169741</v>
      </c>
      <c r="Y237" s="6">
        <f>(Residenti!Y237+Fluttuanti!Y237/365+Fluttuanti!AX237/365)*'%serviti'!Y237</f>
        <v>5.6260544259868928</v>
      </c>
      <c r="Z237" s="8">
        <f>(Residenti!Z237+Fluttuanti!Z237/365+Fluttuanti!AY237/365)*'%serviti'!Z237</f>
        <v>5.8169492707570711</v>
      </c>
      <c r="AA237" s="8">
        <f>(Residenti!AA237+Fluttuanti!AA237/365+Fluttuanti!AZ237/365)*'%serviti'!AA237</f>
        <v>6.0078441155272495</v>
      </c>
      <c r="AB237" s="8">
        <f>(Residenti!AB237+Fluttuanti!AB237/365+Fluttuanti!BA237/365)*'%serviti'!AB237</f>
        <v>6.1972271901162879</v>
      </c>
      <c r="AC237" s="8">
        <f>(Residenti!AC237+Fluttuanti!AC237/365+Fluttuanti!BB237/365)*'%serviti'!AC237</f>
        <v>6.3869082824289869</v>
      </c>
    </row>
    <row r="238" spans="1:29" x14ac:dyDescent="0.2">
      <c r="A238" s="2" t="s">
        <v>200</v>
      </c>
      <c r="B238" s="2" t="str">
        <f>LEFT(C238,2)</f>
        <v>37</v>
      </c>
      <c r="C238" s="2">
        <v>37044</v>
      </c>
      <c r="D238" s="2" t="s">
        <v>244</v>
      </c>
      <c r="E238" s="6">
        <f>(Residenti!E238+Fluttuanti!E238/365+Fluttuanti!AD238/365)*'%serviti'!E238</f>
        <v>5.4693808120198257</v>
      </c>
      <c r="F238" s="6">
        <f>(Residenti!F238+Fluttuanti!F238/365+Fluttuanti!AE238/365)*'%serviti'!F238</f>
        <v>5.5969714291923642</v>
      </c>
      <c r="G238" s="6">
        <f>(Residenti!G238+Fluttuanti!G238/365+Fluttuanti!AF238/365)*'%serviti'!G238</f>
        <v>5.7490827620858269</v>
      </c>
      <c r="H238" s="6">
        <f>(Residenti!H238+Fluttuanti!H238/365+Fluttuanti!AG238/365)*'%serviti'!H238</f>
        <v>5.8999081393337409</v>
      </c>
      <c r="I238" s="6">
        <f>(Residenti!I238+Fluttuanti!I238/365+Fluttuanti!AH238/365)*'%serviti'!I238</f>
        <v>6.0922448875956299</v>
      </c>
      <c r="J238" s="6">
        <f>(Residenti!J238+Fluttuanti!J238/365+Fluttuanti!AI238/365)*'%serviti'!J238</f>
        <v>6.2372916891624142</v>
      </c>
      <c r="K238" s="6">
        <f>(Residenti!K238+Fluttuanti!K238/365+Fluttuanti!AJ238/365)*'%serviti'!K238</f>
        <v>6.3001765473486602</v>
      </c>
      <c r="L238" s="6">
        <f>(Residenti!L238+Fluttuanti!L238/365+Fluttuanti!AK238/365)*'%serviti'!L238</f>
        <v>6.3853894272499572</v>
      </c>
      <c r="M238" s="6">
        <f>(Residenti!M238+Fluttuanti!M238/365+Fluttuanti!AL238/365)*'%serviti'!M238</f>
        <v>6.5832071400708667</v>
      </c>
      <c r="N238" s="6">
        <f>(Residenti!N238+Fluttuanti!N238/365+Fluttuanti!AM238/365)*'%serviti'!N238</f>
        <v>6.6544319660348634</v>
      </c>
      <c r="O238" s="6">
        <f>(Residenti!O238+Fluttuanti!O238/365+Fluttuanti!AN238/365)*'%serviti'!O238</f>
        <v>6.7332872984898842</v>
      </c>
      <c r="P238" s="6">
        <f>(Residenti!P238+Fluttuanti!P238/365+Fluttuanti!AO238/365)*'%serviti'!P238</f>
        <v>6.7881297640044007</v>
      </c>
      <c r="Q238" s="6">
        <f>(Residenti!Q238+Fluttuanti!Q238/365+Fluttuanti!AP238/365)*'%serviti'!Q238</f>
        <v>6.7939723510861727</v>
      </c>
      <c r="R238" s="6">
        <f>(Residenti!R238+Fluttuanti!R238/365+Fluttuanti!AQ238/365)*'%serviti'!R238</f>
        <v>6.6810250977866472</v>
      </c>
      <c r="S238" s="6">
        <f>(Residenti!S238+Fluttuanti!S238/365+Fluttuanti!AR238/365)*'%serviti'!S238</f>
        <v>6.5934672872631479</v>
      </c>
      <c r="T238" s="6">
        <f>(Residenti!T238+Fluttuanti!T238/365+Fluttuanti!AS238/365)*'%serviti'!T238</f>
        <v>6.6247362173015274</v>
      </c>
      <c r="U238" s="6">
        <f>(Residenti!U238+Fluttuanti!U238/365+Fluttuanti!AT238/365)*'%serviti'!U238</f>
        <v>6.5564777468486586</v>
      </c>
      <c r="V238" s="6">
        <f>(Residenti!V238+Fluttuanti!V238/365+Fluttuanti!AU238/365)*'%serviti'!V238</f>
        <v>6.5129451176505757</v>
      </c>
      <c r="W238" s="6">
        <f>(Residenti!W238+Fluttuanti!W238/365+Fluttuanti!AV238/365)*'%serviti'!W238</f>
        <v>6.5987265397878767</v>
      </c>
      <c r="X238" s="6">
        <f>(Residenti!X238+Fluttuanti!X238/365+Fluttuanti!AW238/365)*'%serviti'!X238</f>
        <v>6.6289324696279825</v>
      </c>
      <c r="Y238" s="6">
        <f>(Residenti!Y238+Fluttuanti!Y238/365+Fluttuanti!AX238/365)*'%serviti'!Y238</f>
        <v>6.6117071630837128</v>
      </c>
      <c r="Z238" s="8">
        <f>(Residenti!Z238+Fluttuanti!Z238/365+Fluttuanti!AY238/365)*'%serviti'!Z238</f>
        <v>6.6107964444545049</v>
      </c>
      <c r="AA238" s="8">
        <f>(Residenti!AA238+Fluttuanti!AA238/365+Fluttuanti!AZ238/365)*'%serviti'!AA238</f>
        <v>6.6269719618118801</v>
      </c>
      <c r="AB238" s="8">
        <f>(Residenti!AB238+Fluttuanti!AB238/365+Fluttuanti!BA238/365)*'%serviti'!AB238</f>
        <v>6.6382755173430033</v>
      </c>
      <c r="AC238" s="8">
        <f>(Residenti!AC238+Fluttuanti!AC238/365+Fluttuanti!BB238/365)*'%serviti'!AC238</f>
        <v>6.6496503635429898</v>
      </c>
    </row>
    <row r="239" spans="1:29" x14ac:dyDescent="0.2">
      <c r="A239" s="2" t="s">
        <v>200</v>
      </c>
      <c r="B239" s="2" t="str">
        <f>LEFT(C239,2)</f>
        <v>37</v>
      </c>
      <c r="C239" s="2">
        <v>37045</v>
      </c>
      <c r="D239" s="2" t="s">
        <v>245</v>
      </c>
      <c r="E239" s="6">
        <f>(Residenti!E239+Fluttuanti!E239/365+Fluttuanti!AD239/365)*'%serviti'!E239</f>
        <v>3.8899646435214459</v>
      </c>
      <c r="F239" s="6">
        <f>(Residenti!F239+Fluttuanti!F239/365+Fluttuanti!AE239/365)*'%serviti'!F239</f>
        <v>3.9625109328410706</v>
      </c>
      <c r="G239" s="6">
        <f>(Residenti!G239+Fluttuanti!G239/365+Fluttuanti!AF239/365)*'%serviti'!G239</f>
        <v>4.0423650189377218</v>
      </c>
      <c r="H239" s="6">
        <f>(Residenti!H239+Fluttuanti!H239/365+Fluttuanti!AG239/365)*'%serviti'!H239</f>
        <v>4.0897633538112981</v>
      </c>
      <c r="I239" s="6">
        <f>(Residenti!I239+Fluttuanti!I239/365+Fluttuanti!AH239/365)*'%serviti'!I239</f>
        <v>4.1337483763134477</v>
      </c>
      <c r="J239" s="6">
        <f>(Residenti!J239+Fluttuanti!J239/365+Fluttuanti!AI239/365)*'%serviti'!J239</f>
        <v>4.1956312812933749</v>
      </c>
      <c r="K239" s="6">
        <f>(Residenti!K239+Fluttuanti!K239/365+Fluttuanti!AJ239/365)*'%serviti'!K239</f>
        <v>4.2170345074988962</v>
      </c>
      <c r="L239" s="6">
        <f>(Residenti!L239+Fluttuanti!L239/365+Fluttuanti!AK239/365)*'%serviti'!L239</f>
        <v>4.2326081465034662</v>
      </c>
      <c r="M239" s="6">
        <f>(Residenti!M239+Fluttuanti!M239/365+Fluttuanti!AL239/365)*'%serviti'!M239</f>
        <v>4.3018654670402343</v>
      </c>
      <c r="N239" s="6">
        <f>(Residenti!N239+Fluttuanti!N239/365+Fluttuanti!AM239/365)*'%serviti'!N239</f>
        <v>4.3913592209580647</v>
      </c>
      <c r="O239" s="6">
        <f>(Residenti!O239+Fluttuanti!O239/365+Fluttuanti!AN239/365)*'%serviti'!O239</f>
        <v>4.4635064456021558</v>
      </c>
      <c r="P239" s="6">
        <f>(Residenti!P239+Fluttuanti!P239/365+Fluttuanti!AO239/365)*'%serviti'!P239</f>
        <v>4.5775928212785804</v>
      </c>
      <c r="Q239" s="6">
        <f>(Residenti!Q239+Fluttuanti!Q239/365+Fluttuanti!AP239/365)*'%serviti'!Q239</f>
        <v>4.5856261157970843</v>
      </c>
      <c r="R239" s="6">
        <f>(Residenti!R239+Fluttuanti!R239/365+Fluttuanti!AQ239/365)*'%serviti'!R239</f>
        <v>4.5891717084356882</v>
      </c>
      <c r="S239" s="6">
        <f>(Residenti!S239+Fluttuanti!S239/365+Fluttuanti!AR239/365)*'%serviti'!S239</f>
        <v>4.5694333992994327</v>
      </c>
      <c r="T239" s="6">
        <f>(Residenti!T239+Fluttuanti!T239/365+Fluttuanti!AS239/365)*'%serviti'!T239</f>
        <v>4.6350580299374187</v>
      </c>
      <c r="U239" s="6">
        <f>(Residenti!U239+Fluttuanti!U239/365+Fluttuanti!AT239/365)*'%serviti'!U239</f>
        <v>4.653193576717884</v>
      </c>
      <c r="V239" s="6">
        <f>(Residenti!V239+Fluttuanti!V239/365+Fluttuanti!AU239/365)*'%serviti'!V239</f>
        <v>4.6353221183993014</v>
      </c>
      <c r="W239" s="6">
        <f>(Residenti!W239+Fluttuanti!W239/365+Fluttuanti!AV239/365)*'%serviti'!W239</f>
        <v>4.5973750458607867</v>
      </c>
      <c r="X239" s="6">
        <f>(Residenti!X239+Fluttuanti!X239/365+Fluttuanti!AW239/365)*'%serviti'!X239</f>
        <v>4.5979038774041419</v>
      </c>
      <c r="Y239" s="6">
        <f>(Residenti!Y239+Fluttuanti!Y239/365+Fluttuanti!AX239/365)*'%serviti'!Y239</f>
        <v>4.6795728565532633</v>
      </c>
      <c r="Z239" s="8">
        <f>(Residenti!Z239+Fluttuanti!Z239/365+Fluttuanti!AY239/365)*'%serviti'!Z239</f>
        <v>4.7261599073417457</v>
      </c>
      <c r="AA239" s="8">
        <f>(Residenti!AA239+Fluttuanti!AA239/365+Fluttuanti!AZ239/365)*'%serviti'!AA239</f>
        <v>4.8070737273125079</v>
      </c>
      <c r="AB239" s="8">
        <f>(Residenti!AB239+Fluttuanti!AB239/365+Fluttuanti!BA239/365)*'%serviti'!AB239</f>
        <v>4.7932970835260029</v>
      </c>
      <c r="AC239" s="8">
        <f>(Residenti!AC239+Fluttuanti!AC239/365+Fluttuanti!BB239/365)*'%serviti'!AC239</f>
        <v>4.8425812255884546</v>
      </c>
    </row>
    <row r="240" spans="1:29" x14ac:dyDescent="0.2">
      <c r="A240" s="2" t="s">
        <v>200</v>
      </c>
      <c r="B240" s="2" t="str">
        <f>LEFT(C240,2)</f>
        <v>37</v>
      </c>
      <c r="C240" s="2">
        <v>37046</v>
      </c>
      <c r="D240" s="2" t="s">
        <v>246</v>
      </c>
      <c r="E240" s="6">
        <f>(Residenti!E240+Fluttuanti!E240/365+Fluttuanti!AD240/365)*'%serviti'!E240</f>
        <v>10.034239490220338</v>
      </c>
      <c r="F240" s="6">
        <f>(Residenti!F240+Fluttuanti!F240/365+Fluttuanti!AE240/365)*'%serviti'!F240</f>
        <v>10.192934864804238</v>
      </c>
      <c r="G240" s="6">
        <f>(Residenti!G240+Fluttuanti!G240/365+Fluttuanti!AF240/365)*'%serviti'!G240</f>
        <v>10.343314806590737</v>
      </c>
      <c r="H240" s="6">
        <f>(Residenti!H240+Fluttuanti!H240/365+Fluttuanti!AG240/365)*'%serviti'!H240</f>
        <v>10.382630082680146</v>
      </c>
      <c r="I240" s="6">
        <f>(Residenti!I240+Fluttuanti!I240/365+Fluttuanti!AH240/365)*'%serviti'!I240</f>
        <v>10.696887404528232</v>
      </c>
      <c r="J240" s="6">
        <f>(Residenti!J240+Fluttuanti!J240/365+Fluttuanti!AI240/365)*'%serviti'!J240</f>
        <v>11.010494896196509</v>
      </c>
      <c r="K240" s="6">
        <f>(Residenti!K240+Fluttuanti!K240/365+Fluttuanti!AJ240/365)*'%serviti'!K240</f>
        <v>11.202928036725806</v>
      </c>
      <c r="L240" s="6">
        <f>(Residenti!L240+Fluttuanti!L240/365+Fluttuanti!AK240/365)*'%serviti'!L240</f>
        <v>11.637387682027487</v>
      </c>
      <c r="M240" s="6">
        <f>(Residenti!M240+Fluttuanti!M240/365+Fluttuanti!AL240/365)*'%serviti'!M240</f>
        <v>11.981131615634384</v>
      </c>
      <c r="N240" s="6">
        <f>(Residenti!N240+Fluttuanti!N240/365+Fluttuanti!AM240/365)*'%serviti'!N240</f>
        <v>12.252056363787858</v>
      </c>
      <c r="O240" s="6">
        <f>(Residenti!O240+Fluttuanti!O240/365+Fluttuanti!AN240/365)*'%serviti'!O240</f>
        <v>12.45389478084345</v>
      </c>
      <c r="P240" s="6">
        <f>(Residenti!P240+Fluttuanti!P240/365+Fluttuanti!AO240/365)*'%serviti'!P240</f>
        <v>12.718306344512875</v>
      </c>
      <c r="Q240" s="6">
        <f>(Residenti!Q240+Fluttuanti!Q240/365+Fluttuanti!AP240/365)*'%serviti'!Q240</f>
        <v>12.979508871878092</v>
      </c>
      <c r="R240" s="6">
        <f>(Residenti!R240+Fluttuanti!R240/365+Fluttuanti!AQ240/365)*'%serviti'!R240</f>
        <v>13.028184640448556</v>
      </c>
      <c r="S240" s="6">
        <f>(Residenti!S240+Fluttuanti!S240/365+Fluttuanti!AR240/365)*'%serviti'!S240</f>
        <v>13.252520231545743</v>
      </c>
      <c r="T240" s="6">
        <f>(Residenti!T240+Fluttuanti!T240/365+Fluttuanti!AS240/365)*'%serviti'!T240</f>
        <v>13.376416119170855</v>
      </c>
      <c r="U240" s="6">
        <f>(Residenti!U240+Fluttuanti!U240/365+Fluttuanti!AT240/365)*'%serviti'!U240</f>
        <v>13.527588139696263</v>
      </c>
      <c r="V240" s="6">
        <f>(Residenti!V240+Fluttuanti!V240/365+Fluttuanti!AU240/365)*'%serviti'!V240</f>
        <v>13.697309771986468</v>
      </c>
      <c r="W240" s="6">
        <f>(Residenti!W240+Fluttuanti!W240/365+Fluttuanti!AV240/365)*'%serviti'!W240</f>
        <v>13.756272971872313</v>
      </c>
      <c r="X240" s="6">
        <f>(Residenti!X240+Fluttuanti!X240/365+Fluttuanti!AW240/365)*'%serviti'!X240</f>
        <v>13.777319779014647</v>
      </c>
      <c r="Y240" s="6">
        <f>(Residenti!Y240+Fluttuanti!Y240/365+Fluttuanti!AX240/365)*'%serviti'!Y240</f>
        <v>13.871225380997027</v>
      </c>
      <c r="Z240" s="8">
        <f>(Residenti!Z240+Fluttuanti!Z240/365+Fluttuanti!AY240/365)*'%serviti'!Z240</f>
        <v>14.369104607068982</v>
      </c>
      <c r="AA240" s="8">
        <f>(Residenti!AA240+Fluttuanti!AA240/365+Fluttuanti!AZ240/365)*'%serviti'!AA240</f>
        <v>14.901839937898465</v>
      </c>
      <c r="AB240" s="8">
        <f>(Residenti!AB240+Fluttuanti!AB240/365+Fluttuanti!BA240/365)*'%serviti'!AB240</f>
        <v>15.417544281336891</v>
      </c>
      <c r="AC240" s="8">
        <f>(Residenti!AC240+Fluttuanti!AC240/365+Fluttuanti!BB240/365)*'%serviti'!AC240</f>
        <v>15.928427647660328</v>
      </c>
    </row>
    <row r="241" spans="1:29" x14ac:dyDescent="0.2">
      <c r="A241" s="2" t="s">
        <v>200</v>
      </c>
      <c r="B241" s="2" t="str">
        <f>LEFT(C241,2)</f>
        <v>37</v>
      </c>
      <c r="C241" s="2">
        <v>37047</v>
      </c>
      <c r="D241" s="2" t="s">
        <v>247</v>
      </c>
      <c r="E241" s="6">
        <f>(Residenti!E241+Fluttuanti!E241/365+Fluttuanti!AD241/365)*'%serviti'!E241</f>
        <v>15.971479822874221</v>
      </c>
      <c r="F241" s="6">
        <f>(Residenti!F241+Fluttuanti!F241/365+Fluttuanti!AE241/365)*'%serviti'!F241</f>
        <v>16.170042221639651</v>
      </c>
      <c r="G241" s="6">
        <f>(Residenti!G241+Fluttuanti!G241/365+Fluttuanti!AF241/365)*'%serviti'!G241</f>
        <v>16.304485625021446</v>
      </c>
      <c r="H241" s="6">
        <f>(Residenti!H241+Fluttuanti!H241/365+Fluttuanti!AG241/365)*'%serviti'!H241</f>
        <v>16.483192559442436</v>
      </c>
      <c r="I241" s="6">
        <f>(Residenti!I241+Fluttuanti!I241/365+Fluttuanti!AH241/365)*'%serviti'!I241</f>
        <v>16.562837938878101</v>
      </c>
      <c r="J241" s="6">
        <f>(Residenti!J241+Fluttuanti!J241/365+Fluttuanti!AI241/365)*'%serviti'!J241</f>
        <v>16.574469663117526</v>
      </c>
      <c r="K241" s="6">
        <f>(Residenti!K241+Fluttuanti!K241/365+Fluttuanti!AJ241/365)*'%serviti'!K241</f>
        <v>16.609755027363338</v>
      </c>
      <c r="L241" s="6">
        <f>(Residenti!L241+Fluttuanti!L241/365+Fluttuanti!AK241/365)*'%serviti'!L241</f>
        <v>16.658948418657921</v>
      </c>
      <c r="M241" s="6">
        <f>(Residenti!M241+Fluttuanti!M241/365+Fluttuanti!AL241/365)*'%serviti'!M241</f>
        <v>16.955059293987954</v>
      </c>
      <c r="N241" s="6">
        <f>(Residenti!N241+Fluttuanti!N241/365+Fluttuanti!AM241/365)*'%serviti'!N241</f>
        <v>17.090368009294732</v>
      </c>
      <c r="O241" s="6">
        <f>(Residenti!O241+Fluttuanti!O241/365+Fluttuanti!AN241/365)*'%serviti'!O241</f>
        <v>17.232371445198705</v>
      </c>
      <c r="P241" s="6">
        <f>(Residenti!P241+Fluttuanti!P241/365+Fluttuanti!AO241/365)*'%serviti'!P241</f>
        <v>17.285373552454086</v>
      </c>
      <c r="Q241" s="6">
        <f>(Residenti!Q241+Fluttuanti!Q241/365+Fluttuanti!AP241/365)*'%serviti'!Q241</f>
        <v>17.328955280083214</v>
      </c>
      <c r="R241" s="6">
        <f>(Residenti!R241+Fluttuanti!R241/365+Fluttuanti!AQ241/365)*'%serviti'!R241</f>
        <v>17.340271422386461</v>
      </c>
      <c r="S241" s="6">
        <f>(Residenti!S241+Fluttuanti!S241/365+Fluttuanti!AR241/365)*'%serviti'!S241</f>
        <v>17.435874789718259</v>
      </c>
      <c r="T241" s="6">
        <f>(Residenti!T241+Fluttuanti!T241/365+Fluttuanti!AS241/365)*'%serviti'!T241</f>
        <v>17.501729724687031</v>
      </c>
      <c r="U241" s="6">
        <f>(Residenti!U241+Fluttuanti!U241/365+Fluttuanti!AT241/365)*'%serviti'!U241</f>
        <v>17.446947295356303</v>
      </c>
      <c r="V241" s="6">
        <f>(Residenti!V241+Fluttuanti!V241/365+Fluttuanti!AU241/365)*'%serviti'!V241</f>
        <v>17.550755825789256</v>
      </c>
      <c r="W241" s="6">
        <f>(Residenti!W241+Fluttuanti!W241/365+Fluttuanti!AV241/365)*'%serviti'!W241</f>
        <v>17.525309455168777</v>
      </c>
      <c r="X241" s="6">
        <f>(Residenti!X241+Fluttuanti!X241/365+Fluttuanti!AW241/365)*'%serviti'!X241</f>
        <v>17.539628180849427</v>
      </c>
      <c r="Y241" s="6">
        <f>(Residenti!Y241+Fluttuanti!Y241/365+Fluttuanti!AX241/365)*'%serviti'!Y241</f>
        <v>17.643999685800846</v>
      </c>
      <c r="Z241" s="8">
        <f>(Residenti!Z241+Fluttuanti!Z241/365+Fluttuanti!AY241/365)*'%serviti'!Z241</f>
        <v>17.835341570207692</v>
      </c>
      <c r="AA241" s="8">
        <f>(Residenti!AA241+Fluttuanti!AA241/365+Fluttuanti!AZ241/365)*'%serviti'!AA241</f>
        <v>18.026683454614535</v>
      </c>
      <c r="AB241" s="8">
        <f>(Residenti!AB241+Fluttuanti!AB241/365+Fluttuanti!BA241/365)*'%serviti'!AB241</f>
        <v>18.257230071096608</v>
      </c>
      <c r="AC241" s="8">
        <f>(Residenti!AC241+Fluttuanti!AC241/365+Fluttuanti!BB241/365)*'%serviti'!AC241</f>
        <v>18.44858277829649</v>
      </c>
    </row>
    <row r="242" spans="1:29" x14ac:dyDescent="0.2">
      <c r="A242" s="2" t="s">
        <v>200</v>
      </c>
      <c r="B242" s="2" t="str">
        <f>LEFT(C242,2)</f>
        <v>37</v>
      </c>
      <c r="C242" s="2">
        <v>37048</v>
      </c>
      <c r="D242" s="2" t="s">
        <v>248</v>
      </c>
      <c r="E242" s="6">
        <f>(Residenti!E242+Fluttuanti!E242/365+Fluttuanti!AD242/365)*'%serviti'!E242</f>
        <v>6.7313538420976151</v>
      </c>
      <c r="F242" s="6">
        <f>(Residenti!F242+Fluttuanti!F242/365+Fluttuanti!AE242/365)*'%serviti'!F242</f>
        <v>6.7322921286399939</v>
      </c>
      <c r="G242" s="6">
        <f>(Residenti!G242+Fluttuanti!G242/365+Fluttuanti!AF242/365)*'%serviti'!G242</f>
        <v>6.736273881275979</v>
      </c>
      <c r="H242" s="6">
        <f>(Residenti!H242+Fluttuanti!H242/365+Fluttuanti!AG242/365)*'%serviti'!H242</f>
        <v>6.7132172595869708</v>
      </c>
      <c r="I242" s="6">
        <f>(Residenti!I242+Fluttuanti!I242/365+Fluttuanti!AH242/365)*'%serviti'!I242</f>
        <v>6.7660165910023045</v>
      </c>
      <c r="J242" s="6">
        <f>(Residenti!J242+Fluttuanti!J242/365+Fluttuanti!AI242/365)*'%serviti'!J242</f>
        <v>6.8920910822013939</v>
      </c>
      <c r="K242" s="6">
        <f>(Residenti!K242+Fluttuanti!K242/365+Fluttuanti!AJ242/365)*'%serviti'!K242</f>
        <v>6.9219940106451618</v>
      </c>
      <c r="L242" s="6">
        <f>(Residenti!L242+Fluttuanti!L242/365+Fluttuanti!AK242/365)*'%serviti'!L242</f>
        <v>6.950315224271634</v>
      </c>
      <c r="M242" s="6">
        <f>(Residenti!M242+Fluttuanti!M242/365+Fluttuanti!AL242/365)*'%serviti'!M242</f>
        <v>7.0481676717970494</v>
      </c>
      <c r="N242" s="6">
        <f>(Residenti!N242+Fluttuanti!N242/365+Fluttuanti!AM242/365)*'%serviti'!N242</f>
        <v>7.0936922373330962</v>
      </c>
      <c r="O242" s="6">
        <f>(Residenti!O242+Fluttuanti!O242/365+Fluttuanti!AN242/365)*'%serviti'!O242</f>
        <v>7.1007870930597905</v>
      </c>
      <c r="P242" s="6">
        <f>(Residenti!P242+Fluttuanti!P242/365+Fluttuanti!AO242/365)*'%serviti'!P242</f>
        <v>7.0509627553952257</v>
      </c>
      <c r="Q242" s="6">
        <f>(Residenti!Q242+Fluttuanti!Q242/365+Fluttuanti!AP242/365)*'%serviti'!Q242</f>
        <v>7.0985061659254294</v>
      </c>
      <c r="R242" s="6">
        <f>(Residenti!R242+Fluttuanti!R242/365+Fluttuanti!AQ242/365)*'%serviti'!R242</f>
        <v>7.1011917825739523</v>
      </c>
      <c r="S242" s="6">
        <f>(Residenti!S242+Fluttuanti!S242/365+Fluttuanti!AR242/365)*'%serviti'!S242</f>
        <v>7.0988931999022897</v>
      </c>
      <c r="T242" s="6">
        <f>(Residenti!T242+Fluttuanti!T242/365+Fluttuanti!AS242/365)*'%serviti'!T242</f>
        <v>7.1035724962788871</v>
      </c>
      <c r="U242" s="6">
        <f>(Residenti!U242+Fluttuanti!U242/365+Fluttuanti!AT242/365)*'%serviti'!U242</f>
        <v>7.0824186193022554</v>
      </c>
      <c r="V242" s="6">
        <f>(Residenti!V242+Fluttuanti!V242/365+Fluttuanti!AU242/365)*'%serviti'!V242</f>
        <v>7.1182069629959175</v>
      </c>
      <c r="W242" s="6">
        <f>(Residenti!W242+Fluttuanti!W242/365+Fluttuanti!AV242/365)*'%serviti'!W242</f>
        <v>7.1524085561114816</v>
      </c>
      <c r="X242" s="6">
        <f>(Residenti!X242+Fluttuanti!X242/365+Fluttuanti!AW242/365)*'%serviti'!X242</f>
        <v>7.1974989178240802</v>
      </c>
      <c r="Y242" s="6">
        <f>(Residenti!Y242+Fluttuanti!Y242/365+Fluttuanti!AX242/365)*'%serviti'!Y242</f>
        <v>7.2493091703964803</v>
      </c>
      <c r="Z242" s="8">
        <f>(Residenti!Z242+Fluttuanti!Z242/365+Fluttuanti!AY242/365)*'%serviti'!Z242</f>
        <v>7.3061768551586255</v>
      </c>
      <c r="AA242" s="8">
        <f>(Residenti!AA242+Fluttuanti!AA242/365+Fluttuanti!AZ242/365)*'%serviti'!AA242</f>
        <v>7.3650561403551418</v>
      </c>
      <c r="AB242" s="8">
        <f>(Residenti!AB242+Fluttuanti!AB242/365+Fluttuanti!BA242/365)*'%serviti'!AB242</f>
        <v>7.385527916618658</v>
      </c>
      <c r="AC242" s="8">
        <f>(Residenti!AC242+Fluttuanti!AC242/365+Fluttuanti!BB242/365)*'%serviti'!AC242</f>
        <v>7.4440067597733348</v>
      </c>
    </row>
    <row r="243" spans="1:29" x14ac:dyDescent="0.2">
      <c r="A243" s="2"/>
      <c r="B243" s="2"/>
      <c r="C243" s="2">
        <v>37049</v>
      </c>
      <c r="D243" s="3" t="s">
        <v>249</v>
      </c>
      <c r="E243" s="6">
        <f>(Residenti!E243+Fluttuanti!E243/365+Fluttuanti!AD243/365)*'%serviti'!E243</f>
        <v>5.2213208401925915</v>
      </c>
      <c r="F243" s="6">
        <f>(Residenti!F243+Fluttuanti!F243/365+Fluttuanti!AE243/365)*'%serviti'!F243</f>
        <v>5.238629640588953</v>
      </c>
      <c r="G243" s="6">
        <f>(Residenti!G243+Fluttuanti!G243/365+Fluttuanti!AF243/365)*'%serviti'!G243</f>
        <v>5.1762115350559794</v>
      </c>
      <c r="H243" s="6">
        <f>(Residenti!H243+Fluttuanti!H243/365+Fluttuanti!AG243/365)*'%serviti'!H243</f>
        <v>5.2046146351932503</v>
      </c>
      <c r="I243" s="6">
        <f>(Residenti!I243+Fluttuanti!I243/365+Fluttuanti!AH243/365)*'%serviti'!I243</f>
        <v>5.168552483488277</v>
      </c>
      <c r="J243" s="6">
        <f>(Residenti!J243+Fluttuanti!J243/365+Fluttuanti!AI243/365)*'%serviti'!J243</f>
        <v>5.2260804153975435</v>
      </c>
      <c r="K243" s="6">
        <f>(Residenti!K243+Fluttuanti!K243/365+Fluttuanti!AJ243/365)*'%serviti'!K243</f>
        <v>5.1671819103492052</v>
      </c>
      <c r="L243" s="6">
        <f>(Residenti!L243+Fluttuanti!L243/365+Fluttuanti!AK243/365)*'%serviti'!L243</f>
        <v>5.1515390226238233</v>
      </c>
      <c r="M243" s="6">
        <f>(Residenti!M243+Fluttuanti!M243/365+Fluttuanti!AL243/365)*'%serviti'!M243</f>
        <v>5.1945169207442916</v>
      </c>
      <c r="N243" s="6">
        <f>(Residenti!N243+Fluttuanti!N243/365+Fluttuanti!AM243/365)*'%serviti'!N243</f>
        <v>5.1543565451662046</v>
      </c>
      <c r="O243" s="6">
        <f>(Residenti!O243+Fluttuanti!O243/365+Fluttuanti!AN243/365)*'%serviti'!O243</f>
        <v>5.155212598751258</v>
      </c>
      <c r="P243" s="6">
        <f>(Residenti!P243+Fluttuanti!P243/365+Fluttuanti!AO243/365)*'%serviti'!P243</f>
        <v>5.1694192186803649</v>
      </c>
      <c r="Q243" s="6">
        <f>(Residenti!Q243+Fluttuanti!Q243/365+Fluttuanti!AP243/365)*'%serviti'!Q243</f>
        <v>5.1706868610697194</v>
      </c>
      <c r="R243" s="6">
        <f>(Residenti!R243+Fluttuanti!R243/365+Fluttuanti!AQ243/365)*'%serviti'!R243</f>
        <v>5.1859051802653546</v>
      </c>
      <c r="S243" s="6">
        <f>(Residenti!S243+Fluttuanti!S243/365+Fluttuanti!AR243/365)*'%serviti'!S243</f>
        <v>5.1024722849022908</v>
      </c>
      <c r="T243" s="6">
        <f>(Residenti!T243+Fluttuanti!T243/365+Fluttuanti!AS243/365)*'%serviti'!T243</f>
        <v>5.0947716350590344</v>
      </c>
      <c r="U243" s="6">
        <f>(Residenti!U243+Fluttuanti!U243/365+Fluttuanti!AT243/365)*'%serviti'!U243</f>
        <v>5.0179775422316784</v>
      </c>
      <c r="V243" s="6">
        <f>(Residenti!V243+Fluttuanti!V243/365+Fluttuanti!AU243/365)*'%serviti'!V243</f>
        <v>5.0231297848359517</v>
      </c>
      <c r="W243" s="6">
        <f>(Residenti!W243+Fluttuanti!W243/365+Fluttuanti!AV243/365)*'%serviti'!W243</f>
        <v>4.9949424361557</v>
      </c>
      <c r="X243" s="6">
        <f>(Residenti!X243+Fluttuanti!X243/365+Fluttuanti!AW243/365)*'%serviti'!X243</f>
        <v>5.0514360203537567</v>
      </c>
      <c r="Y243" s="6">
        <f>(Residenti!Y243+Fluttuanti!Y243/365+Fluttuanti!AX243/365)*'%serviti'!Y243</f>
        <v>5.0207497718253551</v>
      </c>
      <c r="Z243" s="8">
        <f>(Residenti!Z243+Fluttuanti!Z243/365+Fluttuanti!AY243/365)*'%serviti'!Z243</f>
        <v>5.0002359444682911</v>
      </c>
      <c r="AA243" s="8">
        <f>(Residenti!AA243+Fluttuanti!AA243/365+Fluttuanti!AZ243/365)*'%serviti'!AA243</f>
        <v>4.9797221171112263</v>
      </c>
      <c r="AB243" s="8">
        <f>(Residenti!AB243+Fluttuanti!AB243/365+Fluttuanti!BA243/365)*'%serviti'!AB243</f>
        <v>4.9314987265457031</v>
      </c>
      <c r="AC243" s="8">
        <f>(Residenti!AC243+Fluttuanti!AC243/365+Fluttuanti!BB243/365)*'%serviti'!AC243</f>
        <v>4.9111058370550928</v>
      </c>
    </row>
    <row r="244" spans="1:29" x14ac:dyDescent="0.2">
      <c r="A244" s="2" t="s">
        <v>200</v>
      </c>
      <c r="B244" s="2" t="str">
        <f t="shared" ref="B244:B251" si="10">LEFT(C244,2)</f>
        <v>37</v>
      </c>
      <c r="C244" s="2">
        <v>37050</v>
      </c>
      <c r="D244" s="2" t="s">
        <v>250</v>
      </c>
      <c r="E244" s="6">
        <f>(Residenti!E244+Fluttuanti!E244/365+Fluttuanti!AD244/365)*'%serviti'!E244</f>
        <v>5.8099713886379876</v>
      </c>
      <c r="F244" s="6">
        <f>(Residenti!F244+Fluttuanti!F244/365+Fluttuanti!AE244/365)*'%serviti'!F244</f>
        <v>5.9495667810597697</v>
      </c>
      <c r="G244" s="6">
        <f>(Residenti!G244+Fluttuanti!G244/365+Fluttuanti!AF244/365)*'%serviti'!G244</f>
        <v>6.1347931839236454</v>
      </c>
      <c r="H244" s="6">
        <f>(Residenti!H244+Fluttuanti!H244/365+Fluttuanti!AG244/365)*'%serviti'!H244</f>
        <v>6.5524345391061694</v>
      </c>
      <c r="I244" s="6">
        <f>(Residenti!I244+Fluttuanti!I244/365+Fluttuanti!AH244/365)*'%serviti'!I244</f>
        <v>6.8661880669772799</v>
      </c>
      <c r="J244" s="6">
        <f>(Residenti!J244+Fluttuanti!J244/365+Fluttuanti!AI244/365)*'%serviti'!J244</f>
        <v>7.0614320786081874</v>
      </c>
      <c r="K244" s="6">
        <f>(Residenti!K244+Fluttuanti!K244/365+Fluttuanti!AJ244/365)*'%serviti'!K244</f>
        <v>7.2635661959145041</v>
      </c>
      <c r="L244" s="6">
        <f>(Residenti!L244+Fluttuanti!L244/365+Fluttuanti!AK244/365)*'%serviti'!L244</f>
        <v>7.6181614581281583</v>
      </c>
      <c r="M244" s="6">
        <f>(Residenti!M244+Fluttuanti!M244/365+Fluttuanti!AL244/365)*'%serviti'!M244</f>
        <v>7.8864604514125975</v>
      </c>
      <c r="N244" s="6">
        <f>(Residenti!N244+Fluttuanti!N244/365+Fluttuanti!AM244/365)*'%serviti'!N244</f>
        <v>8.1712670836662227</v>
      </c>
      <c r="O244" s="6">
        <f>(Residenti!O244+Fluttuanti!O244/365+Fluttuanti!AN244/365)*'%serviti'!O244</f>
        <v>8.2559791942069065</v>
      </c>
      <c r="P244" s="6">
        <f>(Residenti!P244+Fluttuanti!P244/365+Fluttuanti!AO244/365)*'%serviti'!P244</f>
        <v>8.2611329058416203</v>
      </c>
      <c r="Q244" s="6">
        <f>(Residenti!Q244+Fluttuanti!Q244/365+Fluttuanti!AP244/365)*'%serviti'!Q244</f>
        <v>8.2890513564576249</v>
      </c>
      <c r="R244" s="6">
        <f>(Residenti!R244+Fluttuanti!R244/365+Fluttuanti!AQ244/365)*'%serviti'!R244</f>
        <v>8.3169698070736278</v>
      </c>
      <c r="S244" s="6">
        <f>(Residenti!S244+Fluttuanti!S244/365+Fluttuanti!AR244/365)*'%serviti'!S244</f>
        <v>8.3538577613273208</v>
      </c>
      <c r="T244" s="6">
        <f>(Residenti!T244+Fluttuanti!T244/365+Fluttuanti!AS244/365)*'%serviti'!T244</f>
        <v>8.3628405931526366</v>
      </c>
      <c r="U244" s="6">
        <f>(Residenti!U244+Fluttuanti!U244/365+Fluttuanti!AT244/365)*'%serviti'!U244</f>
        <v>8.3449015858772473</v>
      </c>
      <c r="V244" s="6">
        <f>(Residenti!V244+Fluttuanti!V244/365+Fluttuanti!AU244/365)*'%serviti'!V244</f>
        <v>8.3548810292178626</v>
      </c>
      <c r="W244" s="6">
        <f>(Residenti!W244+Fluttuanti!W244/365+Fluttuanti!AV244/365)*'%serviti'!W244</f>
        <v>8.3652337073556495</v>
      </c>
      <c r="X244" s="6">
        <f>(Residenti!X244+Fluttuanti!X244/365+Fluttuanti!AW244/365)*'%serviti'!X244</f>
        <v>8.4655731684787821</v>
      </c>
      <c r="Y244" s="6">
        <f>(Residenti!Y244+Fluttuanti!Y244/365+Fluttuanti!AX244/365)*'%serviti'!Y244</f>
        <v>8.4540819608119708</v>
      </c>
      <c r="Z244" s="8">
        <f>(Residenti!Z244+Fluttuanti!Z244/365+Fluttuanti!AY244/365)*'%serviti'!Z244</f>
        <v>8.5493405497446844</v>
      </c>
      <c r="AA244" s="8">
        <f>(Residenti!AA244+Fluttuanti!AA244/365+Fluttuanti!AZ244/365)*'%serviti'!AA244</f>
        <v>8.6445991386773979</v>
      </c>
      <c r="AB244" s="8">
        <f>(Residenti!AB244+Fluttuanti!AB244/365+Fluttuanti!BA244/365)*'%serviti'!AB244</f>
        <v>8.7732924672242856</v>
      </c>
      <c r="AC244" s="8">
        <f>(Residenti!AC244+Fluttuanti!AC244/365+Fluttuanti!BB244/365)*'%serviti'!AC244</f>
        <v>8.8687077552823563</v>
      </c>
    </row>
    <row r="245" spans="1:29" x14ac:dyDescent="0.2">
      <c r="A245" s="2" t="s">
        <v>200</v>
      </c>
      <c r="B245" s="2" t="str">
        <f t="shared" si="10"/>
        <v>37</v>
      </c>
      <c r="C245" s="2">
        <v>37051</v>
      </c>
      <c r="D245" s="2" t="s">
        <v>251</v>
      </c>
      <c r="E245" s="6">
        <f>(Residenti!E245+Fluttuanti!E245/365+Fluttuanti!AD245/365)*'%serviti'!E245</f>
        <v>4.6281246579892121</v>
      </c>
      <c r="F245" s="6">
        <f>(Residenti!F245+Fluttuanti!F245/365+Fluttuanti!AE245/365)*'%serviti'!F245</f>
        <v>4.695983974776607</v>
      </c>
      <c r="G245" s="6">
        <f>(Residenti!G245+Fluttuanti!G245/365+Fluttuanti!AF245/365)*'%serviti'!G245</f>
        <v>4.708232699257989</v>
      </c>
      <c r="H245" s="6">
        <f>(Residenti!H245+Fluttuanti!H245/365+Fluttuanti!AG245/365)*'%serviti'!H245</f>
        <v>4.6939566600511524</v>
      </c>
      <c r="I245" s="6">
        <f>(Residenti!I245+Fluttuanti!I245/365+Fluttuanti!AH245/365)*'%serviti'!I245</f>
        <v>4.7343442646372118</v>
      </c>
      <c r="J245" s="6">
        <f>(Residenti!J245+Fluttuanti!J245/365+Fluttuanti!AI245/365)*'%serviti'!J245</f>
        <v>4.7951493381743164</v>
      </c>
      <c r="K245" s="6">
        <f>(Residenti!K245+Fluttuanti!K245/365+Fluttuanti!AJ245/365)*'%serviti'!K245</f>
        <v>4.7870632107771449</v>
      </c>
      <c r="L245" s="6">
        <f>(Residenti!L245+Fluttuanti!L245/365+Fluttuanti!AK245/365)*'%serviti'!L245</f>
        <v>4.8153054493669956</v>
      </c>
      <c r="M245" s="6">
        <f>(Residenti!M245+Fluttuanti!M245/365+Fluttuanti!AL245/365)*'%serviti'!M245</f>
        <v>4.8960882890341795</v>
      </c>
      <c r="N245" s="6">
        <f>(Residenti!N245+Fluttuanti!N245/365+Fluttuanti!AM245/365)*'%serviti'!N245</f>
        <v>4.894817488690034</v>
      </c>
      <c r="O245" s="6">
        <f>(Residenti!O245+Fluttuanti!O245/365+Fluttuanti!AN245/365)*'%serviti'!O245</f>
        <v>4.8544565388688881</v>
      </c>
      <c r="P245" s="6">
        <f>(Residenti!P245+Fluttuanti!P245/365+Fluttuanti!AO245/365)*'%serviti'!P245</f>
        <v>4.8547800216598587</v>
      </c>
      <c r="Q245" s="6">
        <f>(Residenti!Q245+Fluttuanti!Q245/365+Fluttuanti!AP245/365)*'%serviti'!Q245</f>
        <v>4.7966999105540875</v>
      </c>
      <c r="R245" s="6">
        <f>(Residenti!R245+Fluttuanti!R245/365+Fluttuanti!AQ245/365)*'%serviti'!R245</f>
        <v>4.7636365030675112</v>
      </c>
      <c r="S245" s="6">
        <f>(Residenti!S245+Fluttuanti!S245/365+Fluttuanti!AR245/365)*'%serviti'!S245</f>
        <v>4.7131456221079917</v>
      </c>
      <c r="T245" s="6">
        <f>(Residenti!T245+Fluttuanti!T245/365+Fluttuanti!AS245/365)*'%serviti'!T245</f>
        <v>4.6863072806217962</v>
      </c>
      <c r="U245" s="6">
        <f>(Residenti!U245+Fluttuanti!U245/365+Fluttuanti!AT245/365)*'%serviti'!U245</f>
        <v>4.6431505967600346</v>
      </c>
      <c r="V245" s="6">
        <f>(Residenti!V245+Fluttuanti!V245/365+Fluttuanti!AU245/365)*'%serviti'!V245</f>
        <v>4.5968653540711948</v>
      </c>
      <c r="W245" s="6">
        <f>(Residenti!W245+Fluttuanti!W245/365+Fluttuanti!AV245/365)*'%serviti'!W245</f>
        <v>4.5460789764426481</v>
      </c>
      <c r="X245" s="6">
        <f>(Residenti!X245+Fluttuanti!X245/365+Fluttuanti!AW245/365)*'%serviti'!X245</f>
        <v>4.5543557591592432</v>
      </c>
      <c r="Y245" s="6">
        <f>(Residenti!Y245+Fluttuanti!Y245/365+Fluttuanti!AX245/365)*'%serviti'!Y245</f>
        <v>4.5539877470902841</v>
      </c>
      <c r="Z245" s="8">
        <f>(Residenti!Z245+Fluttuanti!Z245/365+Fluttuanti!AY245/365)*'%serviti'!Z245</f>
        <v>4.4157521721640887</v>
      </c>
      <c r="AA245" s="8">
        <f>(Residenti!AA245+Fluttuanti!AA245/365+Fluttuanti!AZ245/365)*'%serviti'!AA245</f>
        <v>4.3179026919769541</v>
      </c>
      <c r="AB245" s="8">
        <f>(Residenti!AB245+Fluttuanti!AB245/365+Fluttuanti!BA245/365)*'%serviti'!AB245</f>
        <v>4.1671334616458973</v>
      </c>
      <c r="AC245" s="8">
        <f>(Residenti!AC245+Fluttuanti!AC245/365+Fluttuanti!BB245/365)*'%serviti'!AC245</f>
        <v>4.0330024649011476</v>
      </c>
    </row>
    <row r="246" spans="1:29" x14ac:dyDescent="0.2">
      <c r="A246" s="2" t="s">
        <v>200</v>
      </c>
      <c r="B246" s="2" t="str">
        <f t="shared" si="10"/>
        <v>37</v>
      </c>
      <c r="C246" s="2">
        <v>37052</v>
      </c>
      <c r="D246" s="2" t="s">
        <v>252</v>
      </c>
      <c r="E246" s="6">
        <f>(Residenti!E246+Fluttuanti!E246/365+Fluttuanti!AD246/365)*'%serviti'!E246</f>
        <v>5.9537646552203229</v>
      </c>
      <c r="F246" s="6">
        <f>(Residenti!F246+Fluttuanti!F246/365+Fluttuanti!AE246/365)*'%serviti'!F246</f>
        <v>6.0600292386697641</v>
      </c>
      <c r="G246" s="6">
        <f>(Residenti!G246+Fluttuanti!G246/365+Fluttuanti!AF246/365)*'%serviti'!G246</f>
        <v>6.1910854203066155</v>
      </c>
      <c r="H246" s="6">
        <f>(Residenti!H246+Fluttuanti!H246/365+Fluttuanti!AG246/365)*'%serviti'!H246</f>
        <v>6.2556416595993021</v>
      </c>
      <c r="I246" s="6">
        <f>(Residenti!I246+Fluttuanti!I246/365+Fluttuanti!AH246/365)*'%serviti'!I246</f>
        <v>6.3976153929382598</v>
      </c>
      <c r="J246" s="6">
        <f>(Residenti!J246+Fluttuanti!J246/365+Fluttuanti!AI246/365)*'%serviti'!J246</f>
        <v>6.6349332426932941</v>
      </c>
      <c r="K246" s="6">
        <f>(Residenti!K246+Fluttuanti!K246/365+Fluttuanti!AJ246/365)*'%serviti'!K246</f>
        <v>6.9050071124296268</v>
      </c>
      <c r="L246" s="6">
        <f>(Residenti!L246+Fluttuanti!L246/365+Fluttuanti!AK246/365)*'%serviti'!L246</f>
        <v>7.303177691574458</v>
      </c>
      <c r="M246" s="6">
        <f>(Residenti!M246+Fluttuanti!M246/365+Fluttuanti!AL246/365)*'%serviti'!M246</f>
        <v>7.704392533328515</v>
      </c>
      <c r="N246" s="6">
        <f>(Residenti!N246+Fluttuanti!N246/365+Fluttuanti!AM246/365)*'%serviti'!N246</f>
        <v>7.9317590430549751</v>
      </c>
      <c r="O246" s="6">
        <f>(Residenti!O246+Fluttuanti!O246/365+Fluttuanti!AN246/365)*'%serviti'!O246</f>
        <v>8.0936218097157528</v>
      </c>
      <c r="P246" s="6">
        <f>(Residenti!P246+Fluttuanti!P246/365+Fluttuanti!AO246/365)*'%serviti'!P246</f>
        <v>8.2316792101984895</v>
      </c>
      <c r="Q246" s="6">
        <f>(Residenti!Q246+Fluttuanti!Q246/365+Fluttuanti!AP246/365)*'%serviti'!Q246</f>
        <v>8.3280763881690785</v>
      </c>
      <c r="R246" s="6">
        <f>(Residenti!R246+Fluttuanti!R246/365+Fluttuanti!AQ246/365)*'%serviti'!R246</f>
        <v>8.4016340376112026</v>
      </c>
      <c r="S246" s="6">
        <f>(Residenti!S246+Fluttuanti!S246/365+Fluttuanti!AR246/365)*'%serviti'!S246</f>
        <v>8.3719172971854938</v>
      </c>
      <c r="T246" s="6">
        <f>(Residenti!T246+Fluttuanti!T246/365+Fluttuanti!AS246/365)*'%serviti'!T246</f>
        <v>8.4176703032016658</v>
      </c>
      <c r="U246" s="6">
        <f>(Residenti!U246+Fluttuanti!U246/365+Fluttuanti!AT246/365)*'%serviti'!U246</f>
        <v>8.4881264562146725</v>
      </c>
      <c r="V246" s="6">
        <f>(Residenti!V246+Fluttuanti!V246/365+Fluttuanti!AU246/365)*'%serviti'!V246</f>
        <v>8.6233000089170808</v>
      </c>
      <c r="W246" s="6">
        <f>(Residenti!W246+Fluttuanti!W246/365+Fluttuanti!AV246/365)*'%serviti'!W246</f>
        <v>8.7250426948466711</v>
      </c>
      <c r="X246" s="6">
        <f>(Residenti!X246+Fluttuanti!X246/365+Fluttuanti!AW246/365)*'%serviti'!X246</f>
        <v>8.8367183311821549</v>
      </c>
      <c r="Y246" s="6">
        <f>(Residenti!Y246+Fluttuanti!Y246/365+Fluttuanti!AX246/365)*'%serviti'!Y246</f>
        <v>8.9810901268107557</v>
      </c>
      <c r="Z246" s="8">
        <f>(Residenti!Z246+Fluttuanti!Z246/365+Fluttuanti!AY246/365)*'%serviti'!Z246</f>
        <v>9.4573947547525528</v>
      </c>
      <c r="AA246" s="8">
        <f>(Residenti!AA246+Fluttuanti!AA246/365+Fluttuanti!AZ246/365)*'%serviti'!AA246</f>
        <v>9.9336993826943498</v>
      </c>
      <c r="AB246" s="8">
        <f>(Residenti!AB246+Fluttuanti!AB246/365+Fluttuanti!BA246/365)*'%serviti'!AB246</f>
        <v>10.337525042167325</v>
      </c>
      <c r="AC246" s="8">
        <f>(Residenti!AC246+Fluttuanti!AC246/365+Fluttuanti!BB246/365)*'%serviti'!AC246</f>
        <v>10.806288935634621</v>
      </c>
    </row>
    <row r="247" spans="1:29" x14ac:dyDescent="0.2">
      <c r="A247" s="2" t="s">
        <v>200</v>
      </c>
      <c r="B247" s="2" t="str">
        <f t="shared" si="10"/>
        <v>37</v>
      </c>
      <c r="C247" s="2">
        <v>37053</v>
      </c>
      <c r="D247" s="2" t="s">
        <v>253</v>
      </c>
      <c r="E247" s="6">
        <f>(Residenti!E247+Fluttuanti!E247/365+Fluttuanti!AD247/365)*'%serviti'!E247</f>
        <v>23.673937035603597</v>
      </c>
      <c r="F247" s="6">
        <f>(Residenti!F247+Fluttuanti!F247/365+Fluttuanti!AE247/365)*'%serviti'!F247</f>
        <v>23.804754296479466</v>
      </c>
      <c r="G247" s="6">
        <f>(Residenti!G247+Fluttuanti!G247/365+Fluttuanti!AF247/365)*'%serviti'!G247</f>
        <v>23.919786252998321</v>
      </c>
      <c r="H247" s="6">
        <f>(Residenti!H247+Fluttuanti!H247/365+Fluttuanti!AG247/365)*'%serviti'!H247</f>
        <v>24.155459004889362</v>
      </c>
      <c r="I247" s="6">
        <f>(Residenti!I247+Fluttuanti!I247/365+Fluttuanti!AH247/365)*'%serviti'!I247</f>
        <v>24.402360866219805</v>
      </c>
      <c r="J247" s="6">
        <f>(Residenti!J247+Fluttuanti!J247/365+Fluttuanti!AI247/365)*'%serviti'!J247</f>
        <v>24.693316518848754</v>
      </c>
      <c r="K247" s="6">
        <f>(Residenti!K247+Fluttuanti!K247/365+Fluttuanti!AJ247/365)*'%serviti'!K247</f>
        <v>25.119713725228237</v>
      </c>
      <c r="L247" s="6">
        <f>(Residenti!L247+Fluttuanti!L247/365+Fluttuanti!AK247/365)*'%serviti'!L247</f>
        <v>25.578280630369477</v>
      </c>
      <c r="M247" s="6">
        <f>(Residenti!M247+Fluttuanti!M247/365+Fluttuanti!AL247/365)*'%serviti'!M247</f>
        <v>26.162158383177456</v>
      </c>
      <c r="N247" s="6">
        <f>(Residenti!N247+Fluttuanti!N247/365+Fluttuanti!AM247/365)*'%serviti'!N247</f>
        <v>26.571465959024074</v>
      </c>
      <c r="O247" s="6">
        <f>(Residenti!O247+Fluttuanti!O247/365+Fluttuanti!AN247/365)*'%serviti'!O247</f>
        <v>26.809499370477031</v>
      </c>
      <c r="P247" s="6">
        <f>(Residenti!P247+Fluttuanti!P247/365+Fluttuanti!AO247/365)*'%serviti'!P247</f>
        <v>27.167259062255454</v>
      </c>
      <c r="Q247" s="6">
        <f>(Residenti!Q247+Fluttuanti!Q247/365+Fluttuanti!AP247/365)*'%serviti'!Q247</f>
        <v>27.360040207965909</v>
      </c>
      <c r="R247" s="6">
        <f>(Residenti!R247+Fluttuanti!R247/365+Fluttuanti!AQ247/365)*'%serviti'!R247</f>
        <v>27.709987934202228</v>
      </c>
      <c r="S247" s="6">
        <f>(Residenti!S247+Fluttuanti!S247/365+Fluttuanti!AR247/365)*'%serviti'!S247</f>
        <v>27.736697793237369</v>
      </c>
      <c r="T247" s="6">
        <f>(Residenti!T247+Fluttuanti!T247/365+Fluttuanti!AS247/365)*'%serviti'!T247</f>
        <v>27.899246878673004</v>
      </c>
      <c r="U247" s="6">
        <f>(Residenti!U247+Fluttuanti!U247/365+Fluttuanti!AT247/365)*'%serviti'!U247</f>
        <v>27.966430063058432</v>
      </c>
      <c r="V247" s="6">
        <f>(Residenti!V247+Fluttuanti!V247/365+Fluttuanti!AU247/365)*'%serviti'!V247</f>
        <v>28.181518380744706</v>
      </c>
      <c r="W247" s="6">
        <f>(Residenti!W247+Fluttuanti!W247/365+Fluttuanti!AV247/365)*'%serviti'!W247</f>
        <v>28.185302744315138</v>
      </c>
      <c r="X247" s="6">
        <f>(Residenti!X247+Fluttuanti!X247/365+Fluttuanti!AW247/365)*'%serviti'!X247</f>
        <v>28.220807828747056</v>
      </c>
      <c r="Y247" s="6">
        <f>(Residenti!Y247+Fluttuanti!Y247/365+Fluttuanti!AX247/365)*'%serviti'!Y247</f>
        <v>28.229515140491159</v>
      </c>
      <c r="Z247" s="8">
        <f>(Residenti!Z247+Fluttuanti!Z247/365+Fluttuanti!AY247/365)*'%serviti'!Z247</f>
        <v>28.655968490023422</v>
      </c>
      <c r="AA247" s="8">
        <f>(Residenti!AA247+Fluttuanti!AA247/365+Fluttuanti!AZ247/365)*'%serviti'!AA247</f>
        <v>29.082421839555678</v>
      </c>
      <c r="AB247" s="8">
        <f>(Residenti!AB247+Fluttuanti!AB247/365+Fluttuanti!BA247/365)*'%serviti'!AB247</f>
        <v>29.580497783581507</v>
      </c>
      <c r="AC247" s="8">
        <f>(Residenti!AC247+Fluttuanti!AC247/365+Fluttuanti!BB247/365)*'%serviti'!AC247</f>
        <v>30.006822405434381</v>
      </c>
    </row>
    <row r="248" spans="1:29" x14ac:dyDescent="0.2">
      <c r="A248" s="2" t="s">
        <v>200</v>
      </c>
      <c r="B248" s="2" t="str">
        <f t="shared" si="10"/>
        <v>37</v>
      </c>
      <c r="C248" s="2">
        <v>37054</v>
      </c>
      <c r="D248" s="2" t="s">
        <v>254</v>
      </c>
      <c r="E248" s="6">
        <f>(Residenti!E248+Fluttuanti!E248/365+Fluttuanti!AD248/365)*'%serviti'!E248</f>
        <v>28.663339621573904</v>
      </c>
      <c r="F248" s="6">
        <f>(Residenti!F248+Fluttuanti!F248/365+Fluttuanti!AE248/365)*'%serviti'!F248</f>
        <v>28.974427666067172</v>
      </c>
      <c r="G248" s="6">
        <f>(Residenti!G248+Fluttuanti!G248/365+Fluttuanti!AF248/365)*'%serviti'!G248</f>
        <v>29.37661471250971</v>
      </c>
      <c r="H248" s="6">
        <f>(Residenti!H248+Fluttuanti!H248/365+Fluttuanti!AG248/365)*'%serviti'!H248</f>
        <v>29.378805528640125</v>
      </c>
      <c r="I248" s="6">
        <f>(Residenti!I248+Fluttuanti!I248/365+Fluttuanti!AH248/365)*'%serviti'!I248</f>
        <v>29.737629492957229</v>
      </c>
      <c r="J248" s="6">
        <f>(Residenti!J248+Fluttuanti!J248/365+Fluttuanti!AI248/365)*'%serviti'!J248</f>
        <v>29.844168075020253</v>
      </c>
      <c r="K248" s="6">
        <f>(Residenti!K248+Fluttuanti!K248/365+Fluttuanti!AJ248/365)*'%serviti'!K248</f>
        <v>29.897285616623108</v>
      </c>
      <c r="L248" s="6">
        <f>(Residenti!L248+Fluttuanti!L248/365+Fluttuanti!AK248/365)*'%serviti'!L248</f>
        <v>30.030079251710141</v>
      </c>
      <c r="M248" s="6">
        <f>(Residenti!M248+Fluttuanti!M248/365+Fluttuanti!AL248/365)*'%serviti'!M248</f>
        <v>30.259295776463997</v>
      </c>
      <c r="N248" s="6">
        <f>(Residenti!N248+Fluttuanti!N248/365+Fluttuanti!AM248/365)*'%serviti'!N248</f>
        <v>30.842674724322524</v>
      </c>
      <c r="O248" s="6">
        <f>(Residenti!O248+Fluttuanti!O248/365+Fluttuanti!AN248/365)*'%serviti'!O248</f>
        <v>30.99584111707825</v>
      </c>
      <c r="P248" s="6">
        <f>(Residenti!P248+Fluttuanti!P248/365+Fluttuanti!AO248/365)*'%serviti'!P248</f>
        <v>31.276585630121335</v>
      </c>
      <c r="Q248" s="6">
        <f>(Residenti!Q248+Fluttuanti!Q248/365+Fluttuanti!AP248/365)*'%serviti'!Q248</f>
        <v>31.564290725034741</v>
      </c>
      <c r="R248" s="6">
        <f>(Residenti!R248+Fluttuanti!R248/365+Fluttuanti!AQ248/365)*'%serviti'!R248</f>
        <v>31.836165083020632</v>
      </c>
      <c r="S248" s="6">
        <f>(Residenti!S248+Fluttuanti!S248/365+Fluttuanti!AR248/365)*'%serviti'!S248</f>
        <v>31.834959229006841</v>
      </c>
      <c r="T248" s="6">
        <f>(Residenti!T248+Fluttuanti!T248/365+Fluttuanti!AS248/365)*'%serviti'!T248</f>
        <v>32.017785691775451</v>
      </c>
      <c r="U248" s="6">
        <f>(Residenti!U248+Fluttuanti!U248/365+Fluttuanti!AT248/365)*'%serviti'!U248</f>
        <v>32.337786574318038</v>
      </c>
      <c r="V248" s="6">
        <f>(Residenti!V248+Fluttuanti!V248/365+Fluttuanti!AU248/365)*'%serviti'!V248</f>
        <v>32.498145681657299</v>
      </c>
      <c r="W248" s="6">
        <f>(Residenti!W248+Fluttuanti!W248/365+Fluttuanti!AV248/365)*'%serviti'!W248</f>
        <v>32.649974081957026</v>
      </c>
      <c r="X248" s="6">
        <f>(Residenti!X248+Fluttuanti!X248/365+Fluttuanti!AW248/365)*'%serviti'!X248</f>
        <v>32.719200733000712</v>
      </c>
      <c r="Y248" s="6">
        <f>(Residenti!Y248+Fluttuanti!Y248/365+Fluttuanti!AX248/365)*'%serviti'!Y248</f>
        <v>33.045267442440768</v>
      </c>
      <c r="Z248" s="8">
        <f>(Residenti!Z248+Fluttuanti!Z248/365+Fluttuanti!AY248/365)*'%serviti'!Z248</f>
        <v>34.073182316872348</v>
      </c>
      <c r="AA248" s="8">
        <f>(Residenti!AA248+Fluttuanti!AA248/365+Fluttuanti!AZ248/365)*'%serviti'!AA248</f>
        <v>35.101097191303936</v>
      </c>
      <c r="AB248" s="8">
        <f>(Residenti!AB248+Fluttuanti!AB248/365+Fluttuanti!BA248/365)*'%serviti'!AB248</f>
        <v>36.056138056479384</v>
      </c>
      <c r="AC248" s="8">
        <f>(Residenti!AC248+Fluttuanti!AC248/365+Fluttuanti!BB248/365)*'%serviti'!AC248</f>
        <v>37.07822766691217</v>
      </c>
    </row>
    <row r="249" spans="1:29" x14ac:dyDescent="0.2">
      <c r="A249" s="2" t="s">
        <v>200</v>
      </c>
      <c r="B249" s="2" t="str">
        <f t="shared" si="10"/>
        <v>37</v>
      </c>
      <c r="C249" s="2">
        <v>37055</v>
      </c>
      <c r="D249" s="2" t="s">
        <v>255</v>
      </c>
      <c r="E249" s="6">
        <f>(Residenti!E249+Fluttuanti!E249/365+Fluttuanti!AD249/365)*'%serviti'!E249</f>
        <v>9.6253364891451163</v>
      </c>
      <c r="F249" s="6">
        <f>(Residenti!F249+Fluttuanti!F249/365+Fluttuanti!AE249/365)*'%serviti'!F249</f>
        <v>9.7744240476749802</v>
      </c>
      <c r="G249" s="6">
        <f>(Residenti!G249+Fluttuanti!G249/365+Fluttuanti!AF249/365)*'%serviti'!G249</f>
        <v>9.982901447714605</v>
      </c>
      <c r="H249" s="6">
        <f>(Residenti!H249+Fluttuanti!H249/365+Fluttuanti!AG249/365)*'%serviti'!H249</f>
        <v>10.255224087443789</v>
      </c>
      <c r="I249" s="6">
        <f>(Residenti!I249+Fluttuanti!I249/365+Fluttuanti!AH249/365)*'%serviti'!I249</f>
        <v>10.452852672667037</v>
      </c>
      <c r="J249" s="6">
        <f>(Residenti!J249+Fluttuanti!J249/365+Fluttuanti!AI249/365)*'%serviti'!J249</f>
        <v>10.655647058096884</v>
      </c>
      <c r="K249" s="6">
        <f>(Residenti!K249+Fluttuanti!K249/365+Fluttuanti!AJ249/365)*'%serviti'!K249</f>
        <v>10.870227342360474</v>
      </c>
      <c r="L249" s="6">
        <f>(Residenti!L249+Fluttuanti!L249/365+Fluttuanti!AK249/365)*'%serviti'!L249</f>
        <v>11.131089686471581</v>
      </c>
      <c r="M249" s="6">
        <f>(Residenti!M249+Fluttuanti!M249/365+Fluttuanti!AL249/365)*'%serviti'!M249</f>
        <v>11.318536535753243</v>
      </c>
      <c r="N249" s="6">
        <f>(Residenti!N249+Fluttuanti!N249/365+Fluttuanti!AM249/365)*'%serviti'!N249</f>
        <v>11.504085947347331</v>
      </c>
      <c r="O249" s="6">
        <f>(Residenti!O249+Fluttuanti!O249/365+Fluttuanti!AN249/365)*'%serviti'!O249</f>
        <v>11.649442959175063</v>
      </c>
      <c r="P249" s="6">
        <f>(Residenti!P249+Fluttuanti!P249/365+Fluttuanti!AO249/365)*'%serviti'!P249</f>
        <v>11.844854966603069</v>
      </c>
      <c r="Q249" s="6">
        <f>(Residenti!Q249+Fluttuanti!Q249/365+Fluttuanti!AP249/365)*'%serviti'!Q249</f>
        <v>11.960732713484408</v>
      </c>
      <c r="R249" s="6">
        <f>(Residenti!R249+Fluttuanti!R249/365+Fluttuanti!AQ249/365)*'%serviti'!R249</f>
        <v>12.048734404139259</v>
      </c>
      <c r="S249" s="6">
        <f>(Residenti!S249+Fluttuanti!S249/365+Fluttuanti!AR249/365)*'%serviti'!S249</f>
        <v>12.044147765184707</v>
      </c>
      <c r="T249" s="6">
        <f>(Residenti!T249+Fluttuanti!T249/365+Fluttuanti!AS249/365)*'%serviti'!T249</f>
        <v>12.12717158865626</v>
      </c>
      <c r="U249" s="6">
        <f>(Residenti!U249+Fluttuanti!U249/365+Fluttuanti!AT249/365)*'%serviti'!U249</f>
        <v>12.244568607877925</v>
      </c>
      <c r="V249" s="6">
        <f>(Residenti!V249+Fluttuanti!V249/365+Fluttuanti!AU249/365)*'%serviti'!V249</f>
        <v>12.356544707316861</v>
      </c>
      <c r="W249" s="6">
        <f>(Residenti!W249+Fluttuanti!W249/365+Fluttuanti!AV249/365)*'%serviti'!W249</f>
        <v>12.488527741434986</v>
      </c>
      <c r="X249" s="6">
        <f>(Residenti!X249+Fluttuanti!X249/365+Fluttuanti!AW249/365)*'%serviti'!X249</f>
        <v>12.506532618847025</v>
      </c>
      <c r="Y249" s="6">
        <f>(Residenti!Y249+Fluttuanti!Y249/365+Fluttuanti!AX249/365)*'%serviti'!Y249</f>
        <v>12.706022805566596</v>
      </c>
      <c r="Z249" s="8">
        <f>(Residenti!Z249+Fluttuanti!Z249/365+Fluttuanti!AY249/365)*'%serviti'!Z249</f>
        <v>13.257627742900835</v>
      </c>
      <c r="AA249" s="8">
        <f>(Residenti!AA249+Fluttuanti!AA249/365+Fluttuanti!AZ249/365)*'%serviti'!AA249</f>
        <v>13.80923268023507</v>
      </c>
      <c r="AB249" s="8">
        <f>(Residenti!AB249+Fluttuanti!AB249/365+Fluttuanti!BA249/365)*'%serviti'!AB249</f>
        <v>14.249910767173439</v>
      </c>
      <c r="AC249" s="8">
        <f>(Residenti!AC249+Fluttuanti!AC249/365+Fluttuanti!BB249/365)*'%serviti'!AC249</f>
        <v>14.793043511472062</v>
      </c>
    </row>
    <row r="250" spans="1:29" x14ac:dyDescent="0.2">
      <c r="A250" s="2" t="s">
        <v>163</v>
      </c>
      <c r="B250" s="2" t="str">
        <f t="shared" si="10"/>
        <v>37</v>
      </c>
      <c r="C250" s="2">
        <v>37056</v>
      </c>
      <c r="D250" s="2" t="s">
        <v>256</v>
      </c>
      <c r="E250" s="6">
        <f>(Residenti!E250+Fluttuanti!E250/365+Fluttuanti!AD250/365)*'%serviti'!E250</f>
        <v>5.5706285308345027</v>
      </c>
      <c r="F250" s="6">
        <f>(Residenti!F250+Fluttuanti!F250/365+Fluttuanti!AE250/365)*'%serviti'!F250</f>
        <v>5.6601153524077272</v>
      </c>
      <c r="G250" s="6">
        <f>(Residenti!G250+Fluttuanti!G250/365+Fluttuanti!AF250/365)*'%serviti'!G250</f>
        <v>5.8359665096580082</v>
      </c>
      <c r="H250" s="6">
        <f>(Residenti!H250+Fluttuanti!H250/365+Fluttuanti!AG250/365)*'%serviti'!H250</f>
        <v>6.0101874653659504</v>
      </c>
      <c r="I250" s="6">
        <f>(Residenti!I250+Fluttuanti!I250/365+Fluttuanti!AH250/365)*'%serviti'!I250</f>
        <v>6.1401847566154988</v>
      </c>
      <c r="J250" s="6">
        <f>(Residenti!J250+Fluttuanti!J250/365+Fluttuanti!AI250/365)*'%serviti'!J250</f>
        <v>6.3067789315155478</v>
      </c>
      <c r="K250" s="6">
        <f>(Residenti!K250+Fluttuanti!K250/365+Fluttuanti!AJ250/365)*'%serviti'!K250</f>
        <v>6.4567593481169565</v>
      </c>
      <c r="L250" s="6">
        <f>(Residenti!L250+Fluttuanti!L250/365+Fluttuanti!AK250/365)*'%serviti'!L250</f>
        <v>6.6275656433215095</v>
      </c>
      <c r="M250" s="6">
        <f>(Residenti!M250+Fluttuanti!M250/365+Fluttuanti!AL250/365)*'%serviti'!M250</f>
        <v>6.9032869725963391</v>
      </c>
      <c r="N250" s="6">
        <f>(Residenti!N250+Fluttuanti!N250/365+Fluttuanti!AM250/365)*'%serviti'!N250</f>
        <v>7.1523793243625011</v>
      </c>
      <c r="O250" s="6">
        <f>(Residenti!O250+Fluttuanti!O250/365+Fluttuanti!AN250/365)*'%serviti'!O250</f>
        <v>7.2381630086899218</v>
      </c>
      <c r="P250" s="6">
        <f>(Residenti!P250+Fluttuanti!P250/365+Fluttuanti!AO250/365)*'%serviti'!P250</f>
        <v>7.2975113386536998</v>
      </c>
      <c r="Q250" s="6">
        <f>(Residenti!Q250+Fluttuanti!Q250/365+Fluttuanti!AP250/365)*'%serviti'!Q250</f>
        <v>7.3099781074124266</v>
      </c>
      <c r="R250" s="6">
        <f>(Residenti!R250+Fluttuanti!R250/365+Fluttuanti!AQ250/365)*'%serviti'!R250</f>
        <v>7.3040275152188041</v>
      </c>
      <c r="S250" s="6">
        <f>(Residenti!S250+Fluttuanti!S250/365+Fluttuanti!AR250/365)*'%serviti'!S250</f>
        <v>7.2032153361376343</v>
      </c>
      <c r="T250" s="6">
        <f>(Residenti!T250+Fluttuanti!T250/365+Fluttuanti!AS250/365)*'%serviti'!T250</f>
        <v>7.2140262519842127</v>
      </c>
      <c r="U250" s="6">
        <f>(Residenti!U250+Fluttuanti!U250/365+Fluttuanti!AT250/365)*'%serviti'!U250</f>
        <v>7.2146140957556106</v>
      </c>
      <c r="V250" s="6">
        <f>(Residenti!V250+Fluttuanti!V250/365+Fluttuanti!AU250/365)*'%serviti'!V250</f>
        <v>7.2281631984282058</v>
      </c>
      <c r="W250" s="6">
        <f>(Residenti!W250+Fluttuanti!W250/365+Fluttuanti!AV250/365)*'%serviti'!W250</f>
        <v>7.2839070149725957</v>
      </c>
      <c r="X250" s="6">
        <f>(Residenti!X250+Fluttuanti!X250/365+Fluttuanti!AW250/365)*'%serviti'!X250</f>
        <v>7.3634132214299948</v>
      </c>
      <c r="Y250" s="6">
        <f>(Residenti!Y250+Fluttuanti!Y250/365+Fluttuanti!AX250/365)*'%serviti'!Y250</f>
        <v>7.4103173298095539</v>
      </c>
      <c r="Z250" s="8">
        <f>(Residenti!Z250+Fluttuanti!Z250/365+Fluttuanti!AY250/365)*'%serviti'!Z250</f>
        <v>7.5049331725701327</v>
      </c>
      <c r="AA250" s="8">
        <f>(Residenti!AA250+Fluttuanti!AA250/365+Fluttuanti!AZ250/365)*'%serviti'!AA250</f>
        <v>7.609399284768914</v>
      </c>
      <c r="AB250" s="8">
        <f>(Residenti!AB250+Fluttuanti!AB250/365+Fluttuanti!BA250/365)*'%serviti'!AB250</f>
        <v>7.6859583944377112</v>
      </c>
      <c r="AC250" s="8">
        <f>(Residenti!AC250+Fluttuanti!AC250/365+Fluttuanti!BB250/365)*'%serviti'!AC250</f>
        <v>7.7904233141254169</v>
      </c>
    </row>
    <row r="251" spans="1:29" x14ac:dyDescent="0.2">
      <c r="A251" s="2" t="s">
        <v>200</v>
      </c>
      <c r="B251" s="2" t="str">
        <f t="shared" si="10"/>
        <v>37</v>
      </c>
      <c r="C251" s="2">
        <v>37057</v>
      </c>
      <c r="D251" s="2" t="s">
        <v>257</v>
      </c>
      <c r="E251" s="6">
        <f>(Residenti!E251+Fluttuanti!E251/365+Fluttuanti!AD251/365)*'%serviti'!E251</f>
        <v>13.324945950676996</v>
      </c>
      <c r="F251" s="6">
        <f>(Residenti!F251+Fluttuanti!F251/365+Fluttuanti!AE251/365)*'%serviti'!F251</f>
        <v>13.515613255362707</v>
      </c>
      <c r="G251" s="6">
        <f>(Residenti!G251+Fluttuanti!G251/365+Fluttuanti!AF251/365)*'%serviti'!G251</f>
        <v>13.707393114381373</v>
      </c>
      <c r="H251" s="6">
        <f>(Residenti!H251+Fluttuanti!H251/365+Fluttuanti!AG251/365)*'%serviti'!H251</f>
        <v>13.742672895225189</v>
      </c>
      <c r="I251" s="6">
        <f>(Residenti!I251+Fluttuanti!I251/365+Fluttuanti!AH251/365)*'%serviti'!I251</f>
        <v>13.886629811875153</v>
      </c>
      <c r="J251" s="6">
        <f>(Residenti!J251+Fluttuanti!J251/365+Fluttuanti!AI251/365)*'%serviti'!J251</f>
        <v>14.064700896404728</v>
      </c>
      <c r="K251" s="6">
        <f>(Residenti!K251+Fluttuanti!K251/365+Fluttuanti!AJ251/365)*'%serviti'!K251</f>
        <v>14.212464348780021</v>
      </c>
      <c r="L251" s="6">
        <f>(Residenti!L251+Fluttuanti!L251/365+Fluttuanti!AK251/365)*'%serviti'!L251</f>
        <v>14.247699525409985</v>
      </c>
      <c r="M251" s="6">
        <f>(Residenti!M251+Fluttuanti!M251/365+Fluttuanti!AL251/365)*'%serviti'!M251</f>
        <v>14.48386603892882</v>
      </c>
      <c r="N251" s="6">
        <f>(Residenti!N251+Fluttuanti!N251/365+Fluttuanti!AM251/365)*'%serviti'!N251</f>
        <v>14.461903602850121</v>
      </c>
      <c r="O251" s="6">
        <f>(Residenti!O251+Fluttuanti!O251/365+Fluttuanti!AN251/365)*'%serviti'!O251</f>
        <v>14.609375480973572</v>
      </c>
      <c r="P251" s="6">
        <f>(Residenti!P251+Fluttuanti!P251/365+Fluttuanti!AO251/365)*'%serviti'!P251</f>
        <v>14.650220749114094</v>
      </c>
      <c r="Q251" s="6">
        <f>(Residenti!Q251+Fluttuanti!Q251/365+Fluttuanti!AP251/365)*'%serviti'!Q251</f>
        <v>14.720633454170049</v>
      </c>
      <c r="R251" s="6">
        <f>(Residenti!R251+Fluttuanti!R251/365+Fluttuanti!AQ251/365)*'%serviti'!R251</f>
        <v>14.72200926384598</v>
      </c>
      <c r="S251" s="6">
        <f>(Residenti!S251+Fluttuanti!S251/365+Fluttuanti!AR251/365)*'%serviti'!S251</f>
        <v>14.590254418311506</v>
      </c>
      <c r="T251" s="6">
        <f>(Residenti!T251+Fluttuanti!T251/365+Fluttuanti!AS251/365)*'%serviti'!T251</f>
        <v>14.557970779148279</v>
      </c>
      <c r="U251" s="6">
        <f>(Residenti!U251+Fluttuanti!U251/365+Fluttuanti!AT251/365)*'%serviti'!U251</f>
        <v>14.670824981326684</v>
      </c>
      <c r="V251" s="6">
        <f>(Residenti!V251+Fluttuanti!V251/365+Fluttuanti!AU251/365)*'%serviti'!V251</f>
        <v>14.773664946082576</v>
      </c>
      <c r="W251" s="6">
        <f>(Residenti!W251+Fluttuanti!W251/365+Fluttuanti!AV251/365)*'%serviti'!W251</f>
        <v>14.888227179199673</v>
      </c>
      <c r="X251" s="6">
        <f>(Residenti!X251+Fluttuanti!X251/365+Fluttuanti!AW251/365)*'%serviti'!X251</f>
        <v>14.913084854129153</v>
      </c>
      <c r="Y251" s="6">
        <f>(Residenti!Y251+Fluttuanti!Y251/365+Fluttuanti!AX251/365)*'%serviti'!Y251</f>
        <v>14.919867550028767</v>
      </c>
      <c r="Z251" s="8">
        <f>(Residenti!Z251+Fluttuanti!Z251/365+Fluttuanti!AY251/365)*'%serviti'!Z251</f>
        <v>15.052850606065286</v>
      </c>
      <c r="AA251" s="8">
        <f>(Residenti!AA251+Fluttuanti!AA251/365+Fluttuanti!AZ251/365)*'%serviti'!AA251</f>
        <v>15.22613113564873</v>
      </c>
      <c r="AB251" s="8">
        <f>(Residenti!AB251+Fluttuanti!AB251/365+Fluttuanti!BA251/365)*'%serviti'!AB251</f>
        <v>15.40449602025453</v>
      </c>
      <c r="AC251" s="8">
        <f>(Residenti!AC251+Fluttuanti!AC251/365+Fluttuanti!BB251/365)*'%serviti'!AC251</f>
        <v>15.54683037267012</v>
      </c>
    </row>
    <row r="252" spans="1:29" x14ac:dyDescent="0.2">
      <c r="A252" s="2"/>
      <c r="B252" s="2"/>
      <c r="C252" s="2">
        <v>37058</v>
      </c>
      <c r="D252" s="3" t="s">
        <v>258</v>
      </c>
      <c r="E252" s="6">
        <f>(Residenti!E252+Fluttuanti!E252/365+Fluttuanti!AD252/365)*'%serviti'!E252</f>
        <v>2.5590531107279202</v>
      </c>
      <c r="F252" s="6">
        <f>(Residenti!F252+Fluttuanti!F252/365+Fluttuanti!AE252/365)*'%serviti'!F252</f>
        <v>2.5700605497102358</v>
      </c>
      <c r="G252" s="6">
        <f>(Residenti!G252+Fluttuanti!G252/365+Fluttuanti!AF252/365)*'%serviti'!G252</f>
        <v>2.5693845897884353</v>
      </c>
      <c r="H252" s="6">
        <f>(Residenti!H252+Fluttuanti!H252/365+Fluttuanti!AG252/365)*'%serviti'!H252</f>
        <v>2.5433574868773272</v>
      </c>
      <c r="I252" s="6">
        <f>(Residenti!I252+Fluttuanti!I252/365+Fluttuanti!AH252/365)*'%serviti'!I252</f>
        <v>2.5775659316465291</v>
      </c>
      <c r="J252" s="6">
        <f>(Residenti!J252+Fluttuanti!J252/365+Fluttuanti!AI252/365)*'%serviti'!J252</f>
        <v>2.6851897178560313</v>
      </c>
      <c r="K252" s="6">
        <f>(Residenti!K252+Fluttuanti!K252/365+Fluttuanti!AJ252/365)*'%serviti'!K252</f>
        <v>2.7369270419008895</v>
      </c>
      <c r="L252" s="6">
        <f>(Residenti!L252+Fluttuanti!L252/365+Fluttuanti!AK252/365)*'%serviti'!L252</f>
        <v>2.7272372155069937</v>
      </c>
      <c r="M252" s="6">
        <f>(Residenti!M252+Fluttuanti!M252/365+Fluttuanti!AL252/365)*'%serviti'!M252</f>
        <v>2.8070366432092184</v>
      </c>
      <c r="N252" s="6">
        <f>(Residenti!N252+Fluttuanti!N252/365+Fluttuanti!AM252/365)*'%serviti'!N252</f>
        <v>2.8751129604692971</v>
      </c>
      <c r="O252" s="6">
        <f>(Residenti!O252+Fluttuanti!O252/365+Fluttuanti!AN252/365)*'%serviti'!O252</f>
        <v>2.8312830438153687</v>
      </c>
      <c r="P252" s="6">
        <f>(Residenti!P252+Fluttuanti!P252/365+Fluttuanti!AO252/365)*'%serviti'!P252</f>
        <v>2.8135450729847067</v>
      </c>
      <c r="Q252" s="6">
        <f>(Residenti!Q252+Fluttuanti!Q252/365+Fluttuanti!AP252/365)*'%serviti'!Q252</f>
        <v>2.832373842454154</v>
      </c>
      <c r="R252" s="6">
        <f>(Residenti!R252+Fluttuanti!R252/365+Fluttuanti!AQ252/365)*'%serviti'!R252</f>
        <v>2.7571014241345546</v>
      </c>
      <c r="S252" s="6">
        <f>(Residenti!S252+Fluttuanti!S252/365+Fluttuanti!AR252/365)*'%serviti'!S252</f>
        <v>2.7642190752996521</v>
      </c>
      <c r="T252" s="6">
        <f>(Residenti!T252+Fluttuanti!T252/365+Fluttuanti!AS252/365)*'%serviti'!T252</f>
        <v>2.7921898405424326</v>
      </c>
      <c r="U252" s="6">
        <f>(Residenti!U252+Fluttuanti!U252/365+Fluttuanti!AT252/365)*'%serviti'!U252</f>
        <v>2.8129624349852937</v>
      </c>
      <c r="V252" s="6">
        <f>(Residenti!V252+Fluttuanti!V252/365+Fluttuanti!AU252/365)*'%serviti'!V252</f>
        <v>2.8311031335521806</v>
      </c>
      <c r="W252" s="6">
        <f>(Residenti!W252+Fluttuanti!W252/365+Fluttuanti!AV252/365)*'%serviti'!W252</f>
        <v>2.8461404017491936</v>
      </c>
      <c r="X252" s="6">
        <f>(Residenti!X252+Fluttuanti!X252/365+Fluttuanti!AW252/365)*'%serviti'!X252</f>
        <v>2.8868496175258107</v>
      </c>
      <c r="Y252" s="6">
        <f>(Residenti!Y252+Fluttuanti!Y252/365+Fluttuanti!AX252/365)*'%serviti'!Y252</f>
        <v>2.9046390409000051</v>
      </c>
      <c r="Z252" s="8">
        <f>(Residenti!Z252+Fluttuanti!Z252/365+Fluttuanti!AY252/365)*'%serviti'!Z252</f>
        <v>2.9135637287086644</v>
      </c>
      <c r="AA252" s="8">
        <f>(Residenti!AA252+Fluttuanti!AA252/365+Fluttuanti!AZ252/365)*'%serviti'!AA252</f>
        <v>2.9320969928563412</v>
      </c>
      <c r="AB252" s="8">
        <f>(Residenti!AB252+Fluttuanti!AB252/365+Fluttuanti!BA252/365)*'%serviti'!AB252</f>
        <v>2.9334385032845178</v>
      </c>
      <c r="AC252" s="8">
        <f>(Residenti!AC252+Fluttuanti!AC252/365+Fluttuanti!BB252/365)*'%serviti'!AC252</f>
        <v>2.9519824110221937</v>
      </c>
    </row>
    <row r="253" spans="1:29" x14ac:dyDescent="0.2">
      <c r="A253" s="2" t="s">
        <v>200</v>
      </c>
      <c r="B253" s="2" t="str">
        <f>LEFT(C253,2)</f>
        <v>37</v>
      </c>
      <c r="C253" s="2">
        <v>37059</v>
      </c>
      <c r="D253" s="2" t="s">
        <v>259</v>
      </c>
      <c r="E253" s="6">
        <f>(Residenti!E253+Fluttuanti!E253/365+Fluttuanti!AD253/365)*'%serviti'!E253</f>
        <v>6.5521015835124059</v>
      </c>
      <c r="F253" s="6">
        <f>(Residenti!F253+Fluttuanti!F253/365+Fluttuanti!AE253/365)*'%serviti'!F253</f>
        <v>6.5942672894136365</v>
      </c>
      <c r="G253" s="6">
        <f>(Residenti!G253+Fluttuanti!G253/365+Fluttuanti!AF253/365)*'%serviti'!G253</f>
        <v>6.7255711495859511</v>
      </c>
      <c r="H253" s="6">
        <f>(Residenti!H253+Fluttuanti!H253/365+Fluttuanti!AG253/365)*'%serviti'!H253</f>
        <v>7.013500366012031</v>
      </c>
      <c r="I253" s="6">
        <f>(Residenti!I253+Fluttuanti!I253/365+Fluttuanti!AH253/365)*'%serviti'!I253</f>
        <v>7.2177030020933994</v>
      </c>
      <c r="J253" s="6">
        <f>(Residenti!J253+Fluttuanti!J253/365+Fluttuanti!AI253/365)*'%serviti'!J253</f>
        <v>7.3783187231555933</v>
      </c>
      <c r="K253" s="6">
        <f>(Residenti!K253+Fluttuanti!K253/365+Fluttuanti!AJ253/365)*'%serviti'!K253</f>
        <v>7.4701267314567215</v>
      </c>
      <c r="L253" s="6">
        <f>(Residenti!L253+Fluttuanti!L253/365+Fluttuanti!AK253/365)*'%serviti'!L253</f>
        <v>7.4662216733294766</v>
      </c>
      <c r="M253" s="6">
        <f>(Residenti!M253+Fluttuanti!M253/365+Fluttuanti!AL253/365)*'%serviti'!M253</f>
        <v>7.6779782573038666</v>
      </c>
      <c r="N253" s="6">
        <f>(Residenti!N253+Fluttuanti!N253/365+Fluttuanti!AM253/365)*'%serviti'!N253</f>
        <v>7.8819171302877411</v>
      </c>
      <c r="O253" s="6">
        <f>(Residenti!O253+Fluttuanti!O253/365+Fluttuanti!AN253/365)*'%serviti'!O253</f>
        <v>7.9504589599809936</v>
      </c>
      <c r="P253" s="6">
        <f>(Residenti!P253+Fluttuanti!P253/365+Fluttuanti!AO253/365)*'%serviti'!P253</f>
        <v>7.9834845106686867</v>
      </c>
      <c r="Q253" s="6">
        <f>(Residenti!Q253+Fluttuanti!Q253/365+Fluttuanti!AP253/365)*'%serviti'!Q253</f>
        <v>7.9552115086078876</v>
      </c>
      <c r="R253" s="6">
        <f>(Residenti!R253+Fluttuanti!R253/365+Fluttuanti!AQ253/365)*'%serviti'!R253</f>
        <v>7.9290084717536891</v>
      </c>
      <c r="S253" s="6">
        <f>(Residenti!S253+Fluttuanti!S253/365+Fluttuanti!AR253/365)*'%serviti'!S253</f>
        <v>7.8948688687518764</v>
      </c>
      <c r="T253" s="6">
        <f>(Residenti!T253+Fluttuanti!T253/365+Fluttuanti!AS253/365)*'%serviti'!T253</f>
        <v>7.9109294958985528</v>
      </c>
      <c r="U253" s="6">
        <f>(Residenti!U253+Fluttuanti!U253/365+Fluttuanti!AT253/365)*'%serviti'!U253</f>
        <v>7.8374684068907845</v>
      </c>
      <c r="V253" s="6">
        <f>(Residenti!V253+Fluttuanti!V253/365+Fluttuanti!AU253/365)*'%serviti'!V253</f>
        <v>7.84738336259311</v>
      </c>
      <c r="W253" s="6">
        <f>(Residenti!W253+Fluttuanti!W253/365+Fluttuanti!AV253/365)*'%serviti'!W253</f>
        <v>7.8838168867008207</v>
      </c>
      <c r="X253" s="6">
        <f>(Residenti!X253+Fluttuanti!X253/365+Fluttuanti!AW253/365)*'%serviti'!X253</f>
        <v>7.9612577233638424</v>
      </c>
      <c r="Y253" s="6">
        <f>(Residenti!Y253+Fluttuanti!Y253/365+Fluttuanti!AX253/365)*'%serviti'!Y253</f>
        <v>7.9709198800276537</v>
      </c>
      <c r="Z253" s="8">
        <f>(Residenti!Z253+Fluttuanti!Z253/365+Fluttuanti!AY253/365)*'%serviti'!Z253</f>
        <v>7.9705264860990708</v>
      </c>
      <c r="AA253" s="8">
        <f>(Residenti!AA253+Fluttuanti!AA253/365+Fluttuanti!AZ253/365)*'%serviti'!AA253</f>
        <v>7.9969114676202082</v>
      </c>
      <c r="AB253" s="8">
        <f>(Residenti!AB253+Fluttuanti!AB253/365+Fluttuanti!BA253/365)*'%serviti'!AB253</f>
        <v>7.9781032305897881</v>
      </c>
      <c r="AC253" s="8">
        <f>(Residenti!AC253+Fluttuanti!AC253/365+Fluttuanti!BB253/365)*'%serviti'!AC253</f>
        <v>7.9776607650555702</v>
      </c>
    </row>
    <row r="254" spans="1:29" x14ac:dyDescent="0.2">
      <c r="A254" s="2" t="s">
        <v>200</v>
      </c>
      <c r="B254" s="2" t="str">
        <f>LEFT(C254,2)</f>
        <v>37</v>
      </c>
      <c r="C254" s="2">
        <v>37060</v>
      </c>
      <c r="D254" s="2" t="s">
        <v>260</v>
      </c>
      <c r="E254" s="6">
        <f>(Residenti!E254+Fluttuanti!E254/365+Fluttuanti!AD254/365)*'%serviti'!E254</f>
        <v>16.001856876769196</v>
      </c>
      <c r="F254" s="6">
        <f>(Residenti!F254+Fluttuanti!F254/365+Fluttuanti!AE254/365)*'%serviti'!F254</f>
        <v>16.04886836969397</v>
      </c>
      <c r="G254" s="6">
        <f>(Residenti!G254+Fluttuanti!G254/365+Fluttuanti!AF254/365)*'%serviti'!G254</f>
        <v>16.200190886129516</v>
      </c>
      <c r="H254" s="6">
        <f>(Residenti!H254+Fluttuanti!H254/365+Fluttuanti!AG254/365)*'%serviti'!H254</f>
        <v>16.159395369705489</v>
      </c>
      <c r="I254" s="6">
        <f>(Residenti!I254+Fluttuanti!I254/365+Fluttuanti!AH254/365)*'%serviti'!I254</f>
        <v>16.346910814895299</v>
      </c>
      <c r="J254" s="6">
        <f>(Residenti!J254+Fluttuanti!J254/365+Fluttuanti!AI254/365)*'%serviti'!J254</f>
        <v>16.457494481446034</v>
      </c>
      <c r="K254" s="6">
        <f>(Residenti!K254+Fluttuanti!K254/365+Fluttuanti!AJ254/365)*'%serviti'!K254</f>
        <v>16.608286754667827</v>
      </c>
      <c r="L254" s="6">
        <f>(Residenti!L254+Fluttuanti!L254/365+Fluttuanti!AK254/365)*'%serviti'!L254</f>
        <v>16.882156674349229</v>
      </c>
      <c r="M254" s="6">
        <f>(Residenti!M254+Fluttuanti!M254/365+Fluttuanti!AL254/365)*'%serviti'!M254</f>
        <v>17.377800522913638</v>
      </c>
      <c r="N254" s="6">
        <f>(Residenti!N254+Fluttuanti!N254/365+Fluttuanti!AM254/365)*'%serviti'!N254</f>
        <v>17.753891043984233</v>
      </c>
      <c r="O254" s="6">
        <f>(Residenti!O254+Fluttuanti!O254/365+Fluttuanti!AN254/365)*'%serviti'!O254</f>
        <v>18.084500679405547</v>
      </c>
      <c r="P254" s="6">
        <f>(Residenti!P254+Fluttuanti!P254/365+Fluttuanti!AO254/365)*'%serviti'!P254</f>
        <v>18.316816985308925</v>
      </c>
      <c r="Q254" s="6">
        <f>(Residenti!Q254+Fluttuanti!Q254/365+Fluttuanti!AP254/365)*'%serviti'!Q254</f>
        <v>18.574271318749407</v>
      </c>
      <c r="R254" s="6">
        <f>(Residenti!R254+Fluttuanti!R254/365+Fluttuanti!AQ254/365)*'%serviti'!R254</f>
        <v>18.739873319914196</v>
      </c>
      <c r="S254" s="6">
        <f>(Residenti!S254+Fluttuanti!S254/365+Fluttuanti!AR254/365)*'%serviti'!S254</f>
        <v>18.867628649321926</v>
      </c>
      <c r="T254" s="6">
        <f>(Residenti!T254+Fluttuanti!T254/365+Fluttuanti!AS254/365)*'%serviti'!T254</f>
        <v>18.887819753735897</v>
      </c>
      <c r="U254" s="6">
        <f>(Residenti!U254+Fluttuanti!U254/365+Fluttuanti!AT254/365)*'%serviti'!U254</f>
        <v>19.066142820778939</v>
      </c>
      <c r="V254" s="6">
        <f>(Residenti!V254+Fluttuanti!V254/365+Fluttuanti!AU254/365)*'%serviti'!V254</f>
        <v>19.23933443310322</v>
      </c>
      <c r="W254" s="6">
        <f>(Residenti!W254+Fluttuanti!W254/365+Fluttuanti!AV254/365)*'%serviti'!W254</f>
        <v>19.399120083038</v>
      </c>
      <c r="X254" s="6">
        <f>(Residenti!X254+Fluttuanti!X254/365+Fluttuanti!AW254/365)*'%serviti'!X254</f>
        <v>19.464526447988405</v>
      </c>
      <c r="Y254" s="6">
        <f>(Residenti!Y254+Fluttuanti!Y254/365+Fluttuanti!AX254/365)*'%serviti'!Y254</f>
        <v>19.533330123275814</v>
      </c>
      <c r="Z254" s="8">
        <f>(Residenti!Z254+Fluttuanti!Z254/365+Fluttuanti!AY254/365)*'%serviti'!Z254</f>
        <v>20.162094865525393</v>
      </c>
      <c r="AA254" s="8">
        <f>(Residenti!AA254+Fluttuanti!AA254/365+Fluttuanti!AZ254/365)*'%serviti'!AA254</f>
        <v>20.790859607774973</v>
      </c>
      <c r="AB254" s="8">
        <f>(Residenti!AB254+Fluttuanti!AB254/365+Fluttuanti!BA254/365)*'%serviti'!AB254</f>
        <v>21.47634340860553</v>
      </c>
      <c r="AC254" s="8">
        <f>(Residenti!AC254+Fluttuanti!AC254/365+Fluttuanti!BB254/365)*'%serviti'!AC254</f>
        <v>22.104443467524622</v>
      </c>
    </row>
    <row r="255" spans="1:29" x14ac:dyDescent="0.2">
      <c r="A255" s="2" t="s">
        <v>200</v>
      </c>
      <c r="B255" s="2" t="str">
        <f>LEFT(C255,2)</f>
        <v>37</v>
      </c>
      <c r="C255" s="2">
        <v>37061</v>
      </c>
      <c r="D255" s="3" t="s">
        <v>373</v>
      </c>
      <c r="E255" s="6">
        <f>(Residenti!E255+Fluttuanti!E255/365+Fluttuanti!AD255/365)*'%serviti'!E255</f>
        <v>23.705700805063021</v>
      </c>
      <c r="F255" s="6">
        <f>(Residenti!F255+Fluttuanti!F255/365+Fluttuanti!AE255/365)*'%serviti'!F255</f>
        <v>24.020299415731749</v>
      </c>
      <c r="G255" s="6">
        <f>(Residenti!G255+Fluttuanti!G255/365+Fluttuanti!AF255/365)*'%serviti'!G255</f>
        <v>24.377678804056604</v>
      </c>
      <c r="H255" s="6">
        <f>(Residenti!H255+Fluttuanti!H255/365+Fluttuanti!AG255/365)*'%serviti'!H255</f>
        <v>24.894792874549271</v>
      </c>
      <c r="I255" s="6">
        <f>(Residenti!I255+Fluttuanti!I255/365+Fluttuanti!AH255/365)*'%serviti'!I255</f>
        <v>25.571155644725334</v>
      </c>
      <c r="J255" s="6">
        <f>(Residenti!J255+Fluttuanti!J255/365+Fluttuanti!AI255/365)*'%serviti'!J255</f>
        <v>26.138983170543344</v>
      </c>
      <c r="K255" s="6">
        <f>(Residenti!K255+Fluttuanti!K255/365+Fluttuanti!AJ255/365)*'%serviti'!K255</f>
        <v>26.572133858446836</v>
      </c>
      <c r="L255" s="6">
        <f>(Residenti!L255+Fluttuanti!L255/365+Fluttuanti!AK255/365)*'%serviti'!L255</f>
        <v>26.932147723308116</v>
      </c>
      <c r="M255" s="6">
        <f>(Residenti!M255+Fluttuanti!M255/365+Fluttuanti!AL255/365)*'%serviti'!M255</f>
        <v>27.753028784197323</v>
      </c>
      <c r="N255" s="6">
        <f>(Residenti!N255+Fluttuanti!N255/365+Fluttuanti!AM255/365)*'%serviti'!N255</f>
        <v>28.680861467431232</v>
      </c>
      <c r="O255" s="6">
        <f>(Residenti!O255+Fluttuanti!O255/365+Fluttuanti!AN255/365)*'%serviti'!O255</f>
        <v>29.067601850702676</v>
      </c>
      <c r="P255" s="6">
        <f>(Residenti!P255+Fluttuanti!P255/365+Fluttuanti!AO255/365)*'%serviti'!P255</f>
        <v>29.304937822620587</v>
      </c>
      <c r="Q255" s="6">
        <f>(Residenti!Q255+Fluttuanti!Q255/365+Fluttuanti!AP255/365)*'%serviti'!Q255</f>
        <v>29.558393846543218</v>
      </c>
      <c r="R255" s="6">
        <f>(Residenti!R255+Fluttuanti!R255/365+Fluttuanti!AQ255/365)*'%serviti'!R255</f>
        <v>29.612136835585051</v>
      </c>
      <c r="S255" s="6">
        <f>(Residenti!S255+Fluttuanti!S255/365+Fluttuanti!AR255/365)*'%serviti'!S255</f>
        <v>29.689322053680421</v>
      </c>
      <c r="T255" s="6">
        <f>(Residenti!T255+Fluttuanti!T255/365+Fluttuanti!AS255/365)*'%serviti'!T255</f>
        <v>30.001143074910999</v>
      </c>
      <c r="U255" s="6">
        <f>(Residenti!U255+Fluttuanti!U255/365+Fluttuanti!AT255/365)*'%serviti'!U255</f>
        <v>30.225589900435967</v>
      </c>
      <c r="V255" s="6">
        <f>(Residenti!V255+Fluttuanti!V255/365+Fluttuanti!AU255/365)*'%serviti'!V255</f>
        <v>30.429163754287959</v>
      </c>
      <c r="W255" s="6">
        <f>(Residenti!W255+Fluttuanti!W255/365+Fluttuanti!AV255/365)*'%serviti'!W255</f>
        <v>30.559942434428663</v>
      </c>
      <c r="X255" s="6">
        <f>(Residenti!X255+Fluttuanti!X255/365+Fluttuanti!AW255/365)*'%serviti'!X255</f>
        <v>30.949751176067963</v>
      </c>
      <c r="Y255" s="6">
        <f>(Residenti!Y255+Fluttuanti!Y255/365+Fluttuanti!AX255/365)*'%serviti'!Y255</f>
        <v>31.230963005480788</v>
      </c>
      <c r="Z255" s="8">
        <f>(Residenti!Z255+Fluttuanti!Z255/365+Fluttuanti!AY255/365)*'%serviti'!Z255</f>
        <v>32.355805597238877</v>
      </c>
      <c r="AA255" s="8">
        <f>(Residenti!AA255+Fluttuanti!AA255/365+Fluttuanti!AZ255/365)*'%serviti'!AA255</f>
        <v>33.484687884462389</v>
      </c>
      <c r="AB255" s="8">
        <f>(Residenti!AB255+Fluttuanti!AB255/365+Fluttuanti!BA255/365)*'%serviti'!AB255</f>
        <v>34.457167776914972</v>
      </c>
      <c r="AC255" s="8">
        <f>(Residenti!AC255+Fluttuanti!AC255/365+Fluttuanti!BB255/365)*'%serviti'!AC255</f>
        <v>35.39815373228943</v>
      </c>
    </row>
    <row r="256" spans="1:29" x14ac:dyDescent="0.2">
      <c r="A256" s="2" t="s">
        <v>200</v>
      </c>
      <c r="B256" s="2" t="str">
        <f>LEFT(C256,2)</f>
        <v>37</v>
      </c>
      <c r="C256" s="2">
        <v>37062</v>
      </c>
      <c r="D256" s="3" t="s">
        <v>374</v>
      </c>
      <c r="E256" s="6">
        <f>(Residenti!E256+Fluttuanti!E256/365+Fluttuanti!AD256/365)*'%serviti'!E256</f>
        <v>7.6426652329642764</v>
      </c>
      <c r="F256" s="6">
        <f>(Residenti!F256+Fluttuanti!F256/365+Fluttuanti!AE256/365)*'%serviti'!F256</f>
        <v>7.6424350154198875</v>
      </c>
      <c r="G256" s="6">
        <f>(Residenti!G256+Fluttuanti!G256/365+Fluttuanti!AF256/365)*'%serviti'!G256</f>
        <v>7.5932642767348302</v>
      </c>
      <c r="H256" s="6">
        <f>(Residenti!H256+Fluttuanti!H256/365+Fluttuanti!AG256/365)*'%serviti'!H256</f>
        <v>7.6140671024359667</v>
      </c>
      <c r="I256" s="6">
        <f>(Residenti!I256+Fluttuanti!I256/365+Fluttuanti!AH256/365)*'%serviti'!I256</f>
        <v>7.6291924156360968</v>
      </c>
      <c r="J256" s="6">
        <f>(Residenti!J256+Fluttuanti!J256/365+Fluttuanti!AI256/365)*'%serviti'!J256</f>
        <v>7.7425763466470254</v>
      </c>
      <c r="K256" s="6">
        <f>(Residenti!K256+Fluttuanti!K256/365+Fluttuanti!AJ256/365)*'%serviti'!K256</f>
        <v>7.6743197188784915</v>
      </c>
      <c r="L256" s="6">
        <f>(Residenti!L256+Fluttuanti!L256/365+Fluttuanti!AK256/365)*'%serviti'!L256</f>
        <v>7.6747819101415189</v>
      </c>
      <c r="M256" s="6">
        <f>(Residenti!M256+Fluttuanti!M256/365+Fluttuanti!AL256/365)*'%serviti'!M256</f>
        <v>7.7281521292436439</v>
      </c>
      <c r="N256" s="6">
        <f>(Residenti!N256+Fluttuanti!N256/365+Fluttuanti!AM256/365)*'%serviti'!N256</f>
        <v>7.6846684032660031</v>
      </c>
      <c r="O256" s="6">
        <f>(Residenti!O256+Fluttuanti!O256/365+Fluttuanti!AN256/365)*'%serviti'!O256</f>
        <v>7.6960140676424773</v>
      </c>
      <c r="P256" s="6">
        <f>(Residenti!P256+Fluttuanti!P256/365+Fluttuanti!AO256/365)*'%serviti'!P256</f>
        <v>7.7095672698268682</v>
      </c>
      <c r="Q256" s="6">
        <f>(Residenti!Q256+Fluttuanti!Q256/365+Fluttuanti!AP256/365)*'%serviti'!Q256</f>
        <v>7.7112455739399781</v>
      </c>
      <c r="R256" s="6">
        <f>(Residenti!R256+Fluttuanti!R256/365+Fluttuanti!AQ256/365)*'%serviti'!R256</f>
        <v>7.7268830589613193</v>
      </c>
      <c r="S256" s="6">
        <f>(Residenti!S256+Fluttuanti!S256/365+Fluttuanti!AR256/365)*'%serviti'!S256</f>
        <v>7.6130528159154389</v>
      </c>
      <c r="T256" s="6">
        <f>(Residenti!T256+Fluttuanti!T256/365+Fluttuanti!AS256/365)*'%serviti'!T256</f>
        <v>7.5938208719893261</v>
      </c>
      <c r="U256" s="6">
        <f>(Residenti!U256+Fluttuanti!U256/365+Fluttuanti!AT256/365)*'%serviti'!U256</f>
        <v>7.4906305954303489</v>
      </c>
      <c r="V256" s="6">
        <f>(Residenti!V256+Fluttuanti!V256/365+Fluttuanti!AU256/365)*'%serviti'!V256</f>
        <v>7.4990880034303595</v>
      </c>
      <c r="W256" s="6">
        <f>(Residenti!W256+Fluttuanti!W256/365+Fluttuanti!AV256/365)*'%serviti'!W256</f>
        <v>7.4642548746225614</v>
      </c>
      <c r="X256" s="6">
        <f>(Residenti!X256+Fluttuanti!X256/365+Fluttuanti!AW256/365)*'%serviti'!X256</f>
        <v>7.5198038731822443</v>
      </c>
      <c r="Y256" s="6">
        <f>(Residenti!Y256+Fluttuanti!Y256/365+Fluttuanti!AX256/365)*'%serviti'!Y256</f>
        <v>7.5020971251590156</v>
      </c>
      <c r="Z256" s="8">
        <f>(Residenti!Z256+Fluttuanti!Z256/365+Fluttuanti!AY256/365)*'%serviti'!Z256</f>
        <v>7.4798160615485871</v>
      </c>
      <c r="AA256" s="8">
        <f>(Residenti!AA256+Fluttuanti!AA256/365+Fluttuanti!AZ256/365)*'%serviti'!AA256</f>
        <v>7.4628028558556228</v>
      </c>
      <c r="AB256" s="8">
        <f>(Residenti!AB256+Fluttuanti!AB256/365+Fluttuanti!BA256/365)*'%serviti'!AB256</f>
        <v>7.400933609896633</v>
      </c>
      <c r="AC256" s="8">
        <f>(Residenti!AC256+Fluttuanti!AC256/365+Fluttuanti!BB256/365)*'%serviti'!AC256</f>
        <v>7.3853912794556251</v>
      </c>
    </row>
    <row r="257" spans="1:29" x14ac:dyDescent="0.2">
      <c r="A257" s="2" t="s">
        <v>261</v>
      </c>
      <c r="B257" s="2" t="str">
        <f>LEFT(C257,2)</f>
        <v>38</v>
      </c>
      <c r="C257" s="2">
        <v>38001</v>
      </c>
      <c r="D257" s="2" t="s">
        <v>262</v>
      </c>
      <c r="E257" s="6">
        <f>(Residenti!E257+Fluttuanti!E257/365+Fluttuanti!AD257/365)*'%serviti'!E257</f>
        <v>21.727240404559424</v>
      </c>
      <c r="F257" s="6">
        <f>(Residenti!F257+Fluttuanti!F257/365+Fluttuanti!AE257/365)*'%serviti'!F257</f>
        <v>21.641200529615087</v>
      </c>
      <c r="G257" s="6">
        <f>(Residenti!G257+Fluttuanti!G257/365+Fluttuanti!AF257/365)*'%serviti'!G257</f>
        <v>21.661163253018824</v>
      </c>
      <c r="H257" s="6">
        <f>(Residenti!H257+Fluttuanti!H257/365+Fluttuanti!AG257/365)*'%serviti'!H257</f>
        <v>21.702667411182812</v>
      </c>
      <c r="I257" s="6">
        <f>(Residenti!I257+Fluttuanti!I257/365+Fluttuanti!AH257/365)*'%serviti'!I257</f>
        <v>21.809209891272722</v>
      </c>
      <c r="J257" s="6">
        <f>(Residenti!J257+Fluttuanti!J257/365+Fluttuanti!AI257/365)*'%serviti'!J257</f>
        <v>21.953309246969919</v>
      </c>
      <c r="K257" s="6">
        <f>(Residenti!K257+Fluttuanti!K257/365+Fluttuanti!AJ257/365)*'%serviti'!K257</f>
        <v>22.109947350803576</v>
      </c>
      <c r="L257" s="6">
        <f>(Residenti!L257+Fluttuanti!L257/365+Fluttuanti!AK257/365)*'%serviti'!L257</f>
        <v>22.247005312681754</v>
      </c>
      <c r="M257" s="6">
        <f>(Residenti!M257+Fluttuanti!M257/365+Fluttuanti!AL257/365)*'%serviti'!M257</f>
        <v>22.367631034465383</v>
      </c>
      <c r="N257" s="6">
        <f>(Residenti!N257+Fluttuanti!N257/365+Fluttuanti!AM257/365)*'%serviti'!N257</f>
        <v>22.485556385568998</v>
      </c>
      <c r="O257" s="6">
        <f>(Residenti!O257+Fluttuanti!O257/365+Fluttuanti!AN257/365)*'%serviti'!O257</f>
        <v>22.550632441839483</v>
      </c>
      <c r="P257" s="6">
        <f>(Residenti!P257+Fluttuanti!P257/365+Fluttuanti!AO257/365)*'%serviti'!P257</f>
        <v>22.559001567399982</v>
      </c>
      <c r="Q257" s="6">
        <f>(Residenti!Q257+Fluttuanti!Q257/365+Fluttuanti!AP257/365)*'%serviti'!Q257</f>
        <v>22.535642430237889</v>
      </c>
      <c r="R257" s="6">
        <f>(Residenti!R257+Fluttuanti!R257/365+Fluttuanti!AQ257/365)*'%serviti'!R257</f>
        <v>22.393626106489474</v>
      </c>
      <c r="S257" s="6">
        <f>(Residenti!S257+Fluttuanti!S257/365+Fluttuanti!AR257/365)*'%serviti'!S257</f>
        <v>22.248618425096033</v>
      </c>
      <c r="T257" s="6">
        <f>(Residenti!T257+Fluttuanti!T257/365+Fluttuanti!AS257/365)*'%serviti'!T257</f>
        <v>22.053754782952041</v>
      </c>
      <c r="U257" s="6">
        <f>(Residenti!U257+Fluttuanti!U257/365+Fluttuanti!AT257/365)*'%serviti'!U257</f>
        <v>21.866206990829411</v>
      </c>
      <c r="V257" s="6">
        <f>(Residenti!V257+Fluttuanti!V257/365+Fluttuanti!AU257/365)*'%serviti'!V257</f>
        <v>21.662458655450862</v>
      </c>
      <c r="W257" s="6">
        <f>(Residenti!W257+Fluttuanti!W257/365+Fluttuanti!AV257/365)*'%serviti'!W257</f>
        <v>21.497330249778095</v>
      </c>
      <c r="X257" s="6">
        <f>(Residenti!X257+Fluttuanti!X257/365+Fluttuanti!AW257/365)*'%serviti'!X257</f>
        <v>21.437030489687849</v>
      </c>
      <c r="Y257" s="6">
        <f>(Residenti!Y257+Fluttuanti!Y257/365+Fluttuanti!AX257/365)*'%serviti'!Y257</f>
        <v>21.394144346719663</v>
      </c>
      <c r="Z257" s="8">
        <f>(Residenti!Z257+Fluttuanti!Z257/365+Fluttuanti!AY257/365)*'%serviti'!Z257</f>
        <v>20.876536919392965</v>
      </c>
      <c r="AA257" s="8">
        <f>(Residenti!AA257+Fluttuanti!AA257/365+Fluttuanti!AZ257/365)*'%serviti'!AA257</f>
        <v>20.358929492066267</v>
      </c>
      <c r="AB257" s="8">
        <f>(Residenti!AB257+Fluttuanti!AB257/365+Fluttuanti!BA257/365)*'%serviti'!AB257</f>
        <v>19.777351800893392</v>
      </c>
      <c r="AC257" s="8">
        <f>(Residenti!AC257+Fluttuanti!AC257/365+Fluttuanti!BB257/365)*'%serviti'!AC257</f>
        <v>19.258705340870971</v>
      </c>
    </row>
    <row r="258" spans="1:29" x14ac:dyDescent="0.2">
      <c r="A258" s="2"/>
      <c r="B258" s="2"/>
      <c r="C258" s="2">
        <v>38002</v>
      </c>
      <c r="D258" s="3" t="s">
        <v>264</v>
      </c>
      <c r="E258" s="6">
        <f>(Residenti!E258+Fluttuanti!E258/365+Fluttuanti!AD258/365)*'%serviti'!E258</f>
        <v>5.9347867431475114</v>
      </c>
      <c r="F258" s="6">
        <f>(Residenti!F258+Fluttuanti!F258/365+Fluttuanti!AE258/365)*'%serviti'!F258</f>
        <v>5.8740310113041874</v>
      </c>
      <c r="G258" s="6">
        <f>(Residenti!G258+Fluttuanti!G258/365+Fluttuanti!AF258/365)*'%serviti'!G258</f>
        <v>5.7816921086732149</v>
      </c>
      <c r="H258" s="6">
        <f>(Residenti!H258+Fluttuanti!H258/365+Fluttuanti!AG258/365)*'%serviti'!H258</f>
        <v>5.704966027267556</v>
      </c>
      <c r="I258" s="6">
        <f>(Residenti!I258+Fluttuanti!I258/365+Fluttuanti!AH258/365)*'%serviti'!I258</f>
        <v>5.6568467983756552</v>
      </c>
      <c r="J258" s="6">
        <f>(Residenti!J258+Fluttuanti!J258/365+Fluttuanti!AI258/365)*'%serviti'!J258</f>
        <v>5.6424241840756544</v>
      </c>
      <c r="K258" s="6">
        <f>(Residenti!K258+Fluttuanti!K258/365+Fluttuanti!AJ258/365)*'%serviti'!K258</f>
        <v>5.5833906712344241</v>
      </c>
      <c r="L258" s="6">
        <f>(Residenti!L258+Fluttuanti!L258/365+Fluttuanti!AK258/365)*'%serviti'!L258</f>
        <v>5.5203851400984574</v>
      </c>
      <c r="M258" s="6">
        <f>(Residenti!M258+Fluttuanti!M258/365+Fluttuanti!AL258/365)*'%serviti'!M258</f>
        <v>5.4751012289042036</v>
      </c>
      <c r="N258" s="6">
        <f>(Residenti!N258+Fluttuanti!N258/365+Fluttuanti!AM258/365)*'%serviti'!N258</f>
        <v>5.3959927021346106</v>
      </c>
      <c r="O258" s="6">
        <f>(Residenti!O258+Fluttuanti!O258/365+Fluttuanti!AN258/365)*'%serviti'!O258</f>
        <v>5.3060320819528899</v>
      </c>
      <c r="P258" s="6">
        <f>(Residenti!P258+Fluttuanti!P258/365+Fluttuanti!AO258/365)*'%serviti'!P258</f>
        <v>5.2715901121235387</v>
      </c>
      <c r="Q258" s="6">
        <f>(Residenti!Q258+Fluttuanti!Q258/365+Fluttuanti!AP258/365)*'%serviti'!Q258</f>
        <v>5.1824072385274755</v>
      </c>
      <c r="R258" s="6">
        <f>(Residenti!R258+Fluttuanti!R258/365+Fluttuanti!AQ258/365)*'%serviti'!R258</f>
        <v>5.055222708424572</v>
      </c>
      <c r="S258" s="6">
        <f>(Residenti!S258+Fluttuanti!S258/365+Fluttuanti!AR258/365)*'%serviti'!S258</f>
        <v>4.9936049799332887</v>
      </c>
      <c r="T258" s="6">
        <f>(Residenti!T258+Fluttuanti!T258/365+Fluttuanti!AS258/365)*'%serviti'!T258</f>
        <v>4.9200660147853474</v>
      </c>
      <c r="U258" s="6">
        <f>(Residenti!U258+Fluttuanti!U258/365+Fluttuanti!AT258/365)*'%serviti'!U258</f>
        <v>4.8356239218006829</v>
      </c>
      <c r="V258" s="6">
        <f>(Residenti!V258+Fluttuanti!V258/365+Fluttuanti!AU258/365)*'%serviti'!V258</f>
        <v>4.749170283608029</v>
      </c>
      <c r="W258" s="6">
        <f>(Residenti!W258+Fluttuanti!W258/365+Fluttuanti!AV258/365)*'%serviti'!W258</f>
        <v>4.6770985149622959</v>
      </c>
      <c r="X258" s="6">
        <f>(Residenti!X258+Fluttuanti!X258/365+Fluttuanti!AW258/365)*'%serviti'!X258</f>
        <v>4.6352334122691135</v>
      </c>
      <c r="Y258" s="6">
        <f>(Residenti!Y258+Fluttuanti!Y258/365+Fluttuanti!AX258/365)*'%serviti'!Y258</f>
        <v>4.5896118875211336</v>
      </c>
      <c r="Z258" s="8">
        <f>(Residenti!Z258+Fluttuanti!Z258/365+Fluttuanti!AY258/365)*'%serviti'!Z258</f>
        <v>4.2567674148474328</v>
      </c>
      <c r="AA258" s="8">
        <f>(Residenti!AA258+Fluttuanti!AA258/365+Fluttuanti!AZ258/365)*'%serviti'!AA258</f>
        <v>3.9239229421737347</v>
      </c>
      <c r="AB258" s="8">
        <f>(Residenti!AB258+Fluttuanti!AB258/365+Fluttuanti!BA258/365)*'%serviti'!AB258</f>
        <v>3.5598279353958961</v>
      </c>
      <c r="AC258" s="8">
        <f>(Residenti!AC258+Fluttuanti!AC258/365+Fluttuanti!BB258/365)*'%serviti'!AC258</f>
        <v>3.2236477478476573</v>
      </c>
    </row>
    <row r="259" spans="1:29" x14ac:dyDescent="0.2">
      <c r="A259" s="2" t="s">
        <v>261</v>
      </c>
      <c r="B259" s="2" t="str">
        <f t="shared" ref="B259:B264" si="11">LEFT(C259,2)</f>
        <v>38</v>
      </c>
      <c r="C259" s="2">
        <v>38003</v>
      </c>
      <c r="D259" s="2" t="s">
        <v>265</v>
      </c>
      <c r="E259" s="6">
        <f>(Residenti!E259+Fluttuanti!E259/365+Fluttuanti!AD259/365)*'%serviti'!E259</f>
        <v>15.922275623526254</v>
      </c>
      <c r="F259" s="6">
        <f>(Residenti!F259+Fluttuanti!F259/365+Fluttuanti!AE259/365)*'%serviti'!F259</f>
        <v>15.779352113672603</v>
      </c>
      <c r="G259" s="6">
        <f>(Residenti!G259+Fluttuanti!G259/365+Fluttuanti!AF259/365)*'%serviti'!G259</f>
        <v>15.627848417756949</v>
      </c>
      <c r="H259" s="6">
        <f>(Residenti!H259+Fluttuanti!H259/365+Fluttuanti!AG259/365)*'%serviti'!H259</f>
        <v>15.489457233904961</v>
      </c>
      <c r="I259" s="6">
        <f>(Residenti!I259+Fluttuanti!I259/365+Fluttuanti!AH259/365)*'%serviti'!I259</f>
        <v>15.501880465683639</v>
      </c>
      <c r="J259" s="6">
        <f>(Residenti!J259+Fluttuanti!J259/365+Fluttuanti!AI259/365)*'%serviti'!J259</f>
        <v>15.477277915428822</v>
      </c>
      <c r="K259" s="6">
        <f>(Residenti!K259+Fluttuanti!K259/365+Fluttuanti!AJ259/365)*'%serviti'!K259</f>
        <v>15.426714741050192</v>
      </c>
      <c r="L259" s="6">
        <f>(Residenti!L259+Fluttuanti!L259/365+Fluttuanti!AK259/365)*'%serviti'!L259</f>
        <v>15.350555148917456</v>
      </c>
      <c r="M259" s="6">
        <f>(Residenti!M259+Fluttuanti!M259/365+Fluttuanti!AL259/365)*'%serviti'!M259</f>
        <v>15.362742975305444</v>
      </c>
      <c r="N259" s="6">
        <f>(Residenti!N259+Fluttuanti!N259/365+Fluttuanti!AM259/365)*'%serviti'!N259</f>
        <v>15.372606376847992</v>
      </c>
      <c r="O259" s="6">
        <f>(Residenti!O259+Fluttuanti!O259/365+Fluttuanti!AN259/365)*'%serviti'!O259</f>
        <v>15.351319891647224</v>
      </c>
      <c r="P259" s="6">
        <f>(Residenti!P259+Fluttuanti!P259/365+Fluttuanti!AO259/365)*'%serviti'!P259</f>
        <v>15.307875664874084</v>
      </c>
      <c r="Q259" s="6">
        <f>(Residenti!Q259+Fluttuanti!Q259/365+Fluttuanti!AP259/365)*'%serviti'!Q259</f>
        <v>15.19180680013651</v>
      </c>
      <c r="R259" s="6">
        <f>(Residenti!R259+Fluttuanti!R259/365+Fluttuanti!AQ259/365)*'%serviti'!R259</f>
        <v>15.018142601867513</v>
      </c>
      <c r="S259" s="6">
        <f>(Residenti!S259+Fluttuanti!S259/365+Fluttuanti!AR259/365)*'%serviti'!S259</f>
        <v>14.793842026056664</v>
      </c>
      <c r="T259" s="6">
        <f>(Residenti!T259+Fluttuanti!T259/365+Fluttuanti!AS259/365)*'%serviti'!T259</f>
        <v>14.649963932224049</v>
      </c>
      <c r="U259" s="6">
        <f>(Residenti!U259+Fluttuanti!U259/365+Fluttuanti!AT259/365)*'%serviti'!U259</f>
        <v>14.581367157138178</v>
      </c>
      <c r="V259" s="6">
        <f>(Residenti!V259+Fluttuanti!V259/365+Fluttuanti!AU259/365)*'%serviti'!V259</f>
        <v>14.377012719167109</v>
      </c>
      <c r="W259" s="6">
        <f>(Residenti!W259+Fluttuanti!W259/365+Fluttuanti!AV259/365)*'%serviti'!W259</f>
        <v>14.142798731570636</v>
      </c>
      <c r="X259" s="6">
        <f>(Residenti!X259+Fluttuanti!X259/365+Fluttuanti!AW259/365)*'%serviti'!X259</f>
        <v>14.036983255536366</v>
      </c>
      <c r="Y259" s="6">
        <f>(Residenti!Y259+Fluttuanti!Y259/365+Fluttuanti!AX259/365)*'%serviti'!Y259</f>
        <v>14.009841909502301</v>
      </c>
      <c r="Z259" s="8">
        <f>(Residenti!Z259+Fluttuanti!Z259/365+Fluttuanti!AY259/365)*'%serviti'!Z259</f>
        <v>13.382210338322952</v>
      </c>
      <c r="AA259" s="8">
        <f>(Residenti!AA259+Fluttuanti!AA259/365+Fluttuanti!AZ259/365)*'%serviti'!AA259</f>
        <v>12.75512535063981</v>
      </c>
      <c r="AB259" s="8">
        <f>(Residenti!AB259+Fluttuanti!AB259/365+Fluttuanti!BA259/365)*'%serviti'!AB259</f>
        <v>12.020483705846898</v>
      </c>
      <c r="AC259" s="8">
        <f>(Residenti!AC259+Fluttuanti!AC259/365+Fluttuanti!BB259/365)*'%serviti'!AC259</f>
        <v>11.392464364201691</v>
      </c>
    </row>
    <row r="260" spans="1:29" x14ac:dyDescent="0.2">
      <c r="A260" s="2" t="s">
        <v>261</v>
      </c>
      <c r="B260" s="2" t="str">
        <f t="shared" si="11"/>
        <v>38</v>
      </c>
      <c r="C260" s="2">
        <v>38004</v>
      </c>
      <c r="D260" s="2" t="s">
        <v>266</v>
      </c>
      <c r="E260" s="6">
        <f>(Residenti!E260+Fluttuanti!E260/365+Fluttuanti!AD260/365)*'%serviti'!E260</f>
        <v>29.299881947999218</v>
      </c>
      <c r="F260" s="6">
        <f>(Residenti!F260+Fluttuanti!F260/365+Fluttuanti!AE260/365)*'%serviti'!F260</f>
        <v>29.482456959639986</v>
      </c>
      <c r="G260" s="6">
        <f>(Residenti!G260+Fluttuanti!G260/365+Fluttuanti!AF260/365)*'%serviti'!G260</f>
        <v>29.664849120575308</v>
      </c>
      <c r="H260" s="6">
        <f>(Residenti!H260+Fluttuanti!H260/365+Fluttuanti!AG260/365)*'%serviti'!H260</f>
        <v>30.028844375827184</v>
      </c>
      <c r="I260" s="6">
        <f>(Residenti!I260+Fluttuanti!I260/365+Fluttuanti!AH260/365)*'%serviti'!I260</f>
        <v>30.558207618636615</v>
      </c>
      <c r="J260" s="6">
        <f>(Residenti!J260+Fluttuanti!J260/365+Fluttuanti!AI260/365)*'%serviti'!J260</f>
        <v>31.479032942509193</v>
      </c>
      <c r="K260" s="6">
        <f>(Residenti!K260+Fluttuanti!K260/365+Fluttuanti!AJ260/365)*'%serviti'!K260</f>
        <v>32.211764469665887</v>
      </c>
      <c r="L260" s="6">
        <f>(Residenti!L260+Fluttuanti!L260/365+Fluttuanti!AK260/365)*'%serviti'!L260</f>
        <v>32.921853614995108</v>
      </c>
      <c r="M260" s="6">
        <f>(Residenti!M260+Fluttuanti!M260/365+Fluttuanti!AL260/365)*'%serviti'!M260</f>
        <v>33.797676579231279</v>
      </c>
      <c r="N260" s="6">
        <f>(Residenti!N260+Fluttuanti!N260/365+Fluttuanti!AM260/365)*'%serviti'!N260</f>
        <v>34.591822355836307</v>
      </c>
      <c r="O260" s="6">
        <f>(Residenti!O260+Fluttuanti!O260/365+Fluttuanti!AN260/365)*'%serviti'!O260</f>
        <v>35.171554125815589</v>
      </c>
      <c r="P260" s="6">
        <f>(Residenti!P260+Fluttuanti!P260/365+Fluttuanti!AO260/365)*'%serviti'!P260</f>
        <v>35.616829266376492</v>
      </c>
      <c r="Q260" s="6">
        <f>(Residenti!Q260+Fluttuanti!Q260/365+Fluttuanti!AP260/365)*'%serviti'!Q260</f>
        <v>35.804838963068079</v>
      </c>
      <c r="R260" s="6">
        <f>(Residenti!R260+Fluttuanti!R260/365+Fluttuanti!AQ260/365)*'%serviti'!R260</f>
        <v>35.979913848464044</v>
      </c>
      <c r="S260" s="6">
        <f>(Residenti!S260+Fluttuanti!S260/365+Fluttuanti!AR260/365)*'%serviti'!S260</f>
        <v>35.981861259595611</v>
      </c>
      <c r="T260" s="6">
        <f>(Residenti!T260+Fluttuanti!T260/365+Fluttuanti!AS260/365)*'%serviti'!T260</f>
        <v>35.914159686827709</v>
      </c>
      <c r="U260" s="6">
        <f>(Residenti!U260+Fluttuanti!U260/365+Fluttuanti!AT260/365)*'%serviti'!U260</f>
        <v>35.765406323911741</v>
      </c>
      <c r="V260" s="6">
        <f>(Residenti!V260+Fluttuanti!V260/365+Fluttuanti!AU260/365)*'%serviti'!V260</f>
        <v>35.692717225809069</v>
      </c>
      <c r="W260" s="6">
        <f>(Residenti!W260+Fluttuanti!W260/365+Fluttuanti!AV260/365)*'%serviti'!W260</f>
        <v>35.654637266633493</v>
      </c>
      <c r="X260" s="6">
        <f>(Residenti!X260+Fluttuanti!X260/365+Fluttuanti!AW260/365)*'%serviti'!X260</f>
        <v>35.565810321772133</v>
      </c>
      <c r="Y260" s="6">
        <f>(Residenti!Y260+Fluttuanti!Y260/365+Fluttuanti!AX260/365)*'%serviti'!Y260</f>
        <v>35.52320800905688</v>
      </c>
      <c r="Z260" s="8">
        <f>(Residenti!Z260+Fluttuanti!Z260/365+Fluttuanti!AY260/365)*'%serviti'!Z260</f>
        <v>35.555714832971951</v>
      </c>
      <c r="AA260" s="8">
        <f>(Residenti!AA260+Fluttuanti!AA260/365+Fluttuanti!AZ260/365)*'%serviti'!AA260</f>
        <v>35.588419428464952</v>
      </c>
      <c r="AB260" s="8">
        <f>(Residenti!AB260+Fluttuanti!AB260/365+Fluttuanti!BA260/365)*'%serviti'!AB260</f>
        <v>35.6810017799205</v>
      </c>
      <c r="AC260" s="8">
        <f>(Residenti!AC260+Fluttuanti!AC260/365+Fluttuanti!BB260/365)*'%serviti'!AC260</f>
        <v>35.713752061786863</v>
      </c>
    </row>
    <row r="261" spans="1:29" x14ac:dyDescent="0.2">
      <c r="A261" s="2" t="s">
        <v>263</v>
      </c>
      <c r="B261" s="2" t="str">
        <f t="shared" si="11"/>
        <v>38</v>
      </c>
      <c r="C261" s="2">
        <v>38005</v>
      </c>
      <c r="D261" s="2" t="s">
        <v>267</v>
      </c>
      <c r="E261" s="6">
        <f>(Residenti!E261+Fluttuanti!E261/365+Fluttuanti!AD261/365)*'%serviti'!E261</f>
        <v>13.236504082763593</v>
      </c>
      <c r="F261" s="6">
        <f>(Residenti!F261+Fluttuanti!F261/365+Fluttuanti!AE261/365)*'%serviti'!F261</f>
        <v>13.160284938768797</v>
      </c>
      <c r="G261" s="6">
        <f>(Residenti!G261+Fluttuanti!G261/365+Fluttuanti!AF261/365)*'%serviti'!G261</f>
        <v>13.090613389190766</v>
      </c>
      <c r="H261" s="6">
        <f>(Residenti!H261+Fluttuanti!H261/365+Fluttuanti!AG261/365)*'%serviti'!H261</f>
        <v>13.012512736706755</v>
      </c>
      <c r="I261" s="6">
        <f>(Residenti!I261+Fluttuanti!I261/365+Fluttuanti!AH261/365)*'%serviti'!I261</f>
        <v>12.967156389199907</v>
      </c>
      <c r="J261" s="6">
        <f>(Residenti!J261+Fluttuanti!J261/365+Fluttuanti!AI261/365)*'%serviti'!J261</f>
        <v>12.91758417498891</v>
      </c>
      <c r="K261" s="6">
        <f>(Residenti!K261+Fluttuanti!K261/365+Fluttuanti!AJ261/365)*'%serviti'!K261</f>
        <v>12.867667359504239</v>
      </c>
      <c r="L261" s="6">
        <f>(Residenti!L261+Fluttuanti!L261/365+Fluttuanti!AK261/365)*'%serviti'!L261</f>
        <v>12.797481877584858</v>
      </c>
      <c r="M261" s="6">
        <f>(Residenti!M261+Fluttuanti!M261/365+Fluttuanti!AL261/365)*'%serviti'!M261</f>
        <v>12.834831866742007</v>
      </c>
      <c r="N261" s="6">
        <f>(Residenti!N261+Fluttuanti!N261/365+Fluttuanti!AM261/365)*'%serviti'!N261</f>
        <v>12.764195702800357</v>
      </c>
      <c r="O261" s="6">
        <f>(Residenti!O261+Fluttuanti!O261/365+Fluttuanti!AN261/365)*'%serviti'!O261</f>
        <v>12.649675776359638</v>
      </c>
      <c r="P261" s="6">
        <f>(Residenti!P261+Fluttuanti!P261/365+Fluttuanti!AO261/365)*'%serviti'!P261</f>
        <v>12.690419625537018</v>
      </c>
      <c r="Q261" s="6">
        <f>(Residenti!Q261+Fluttuanti!Q261/365+Fluttuanti!AP261/365)*'%serviti'!Q261</f>
        <v>12.560802045835079</v>
      </c>
      <c r="R261" s="6">
        <f>(Residenti!R261+Fluttuanti!R261/365+Fluttuanti!AQ261/365)*'%serviti'!R261</f>
        <v>12.436183497228543</v>
      </c>
      <c r="S261" s="6">
        <f>(Residenti!S261+Fluttuanti!S261/365+Fluttuanti!AR261/365)*'%serviti'!S261</f>
        <v>12.293568436678548</v>
      </c>
      <c r="T261" s="6">
        <f>(Residenti!T261+Fluttuanti!T261/365+Fluttuanti!AS261/365)*'%serviti'!T261</f>
        <v>12.192945237329962</v>
      </c>
      <c r="U261" s="6">
        <f>(Residenti!U261+Fluttuanti!U261/365+Fluttuanti!AT261/365)*'%serviti'!U261</f>
        <v>12.062826384920919</v>
      </c>
      <c r="V261" s="6">
        <f>(Residenti!V261+Fluttuanti!V261/365+Fluttuanti!AU261/365)*'%serviti'!V261</f>
        <v>11.924354593175748</v>
      </c>
      <c r="W261" s="6">
        <f>(Residenti!W261+Fluttuanti!W261/365+Fluttuanti!AV261/365)*'%serviti'!W261</f>
        <v>11.820032347001215</v>
      </c>
      <c r="X261" s="6">
        <f>(Residenti!X261+Fluttuanti!X261/365+Fluttuanti!AW261/365)*'%serviti'!X261</f>
        <v>11.71912039875204</v>
      </c>
      <c r="Y261" s="6">
        <f>(Residenti!Y261+Fluttuanti!Y261/365+Fluttuanti!AX261/365)*'%serviti'!Y261</f>
        <v>11.586138867093929</v>
      </c>
      <c r="Z261" s="8">
        <f>(Residenti!Z261+Fluttuanti!Z261/365+Fluttuanti!AY261/365)*'%serviti'!Z261</f>
        <v>11.080525164502188</v>
      </c>
      <c r="AA261" s="8">
        <f>(Residenti!AA261+Fluttuanti!AA261/365+Fluttuanti!AZ261/365)*'%serviti'!AA261</f>
        <v>10.574911461910451</v>
      </c>
      <c r="AB261" s="8">
        <f>(Residenti!AB261+Fluttuanti!AB261/365+Fluttuanti!BA261/365)*'%serviti'!AB261</f>
        <v>10.079088638539339</v>
      </c>
      <c r="AC261" s="8">
        <f>(Residenti!AC261+Fluttuanti!AC261/365+Fluttuanti!BB261/365)*'%serviti'!AC261</f>
        <v>9.5678307539093215</v>
      </c>
    </row>
    <row r="262" spans="1:29" x14ac:dyDescent="0.2">
      <c r="A262" s="2" t="s">
        <v>263</v>
      </c>
      <c r="B262" s="2" t="str">
        <f t="shared" si="11"/>
        <v>38</v>
      </c>
      <c r="C262" s="2">
        <v>38006</v>
      </c>
      <c r="D262" s="2" t="s">
        <v>268</v>
      </c>
      <c r="E262" s="6">
        <f>(Residenti!E262+Fluttuanti!E262/365+Fluttuanti!AD262/365)*'%serviti'!E262</f>
        <v>41.399604240078801</v>
      </c>
      <c r="F262" s="6">
        <f>(Residenti!F262+Fluttuanti!F262/365+Fluttuanti!AE262/365)*'%serviti'!F262</f>
        <v>41.954433016274542</v>
      </c>
      <c r="G262" s="6">
        <f>(Residenti!G262+Fluttuanti!G262/365+Fluttuanti!AF262/365)*'%serviti'!G262</f>
        <v>42.429587308844027</v>
      </c>
      <c r="H262" s="6">
        <f>(Residenti!H262+Fluttuanti!H262/365+Fluttuanti!AG262/365)*'%serviti'!H262</f>
        <v>42.498762033512371</v>
      </c>
      <c r="I262" s="6">
        <f>(Residenti!I262+Fluttuanti!I262/365+Fluttuanti!AH262/365)*'%serviti'!I262</f>
        <v>43.793149356478786</v>
      </c>
      <c r="J262" s="6">
        <f>(Residenti!J262+Fluttuanti!J262/365+Fluttuanti!AI262/365)*'%serviti'!J262</f>
        <v>44.034541704853247</v>
      </c>
      <c r="K262" s="6">
        <f>(Residenti!K262+Fluttuanti!K262/365+Fluttuanti!AJ262/365)*'%serviti'!K262</f>
        <v>44.710285520301426</v>
      </c>
      <c r="L262" s="6">
        <f>(Residenti!L262+Fluttuanti!L262/365+Fluttuanti!AK262/365)*'%serviti'!L262</f>
        <v>44.978332818728823</v>
      </c>
      <c r="M262" s="6">
        <f>(Residenti!M262+Fluttuanti!M262/365+Fluttuanti!AL262/365)*'%serviti'!M262</f>
        <v>45.415920665810418</v>
      </c>
      <c r="N262" s="6">
        <f>(Residenti!N262+Fluttuanti!N262/365+Fluttuanti!AM262/365)*'%serviti'!N262</f>
        <v>46.002163760812465</v>
      </c>
      <c r="O262" s="6">
        <f>(Residenti!O262+Fluttuanti!O262/365+Fluttuanti!AN262/365)*'%serviti'!O262</f>
        <v>46.029666461589599</v>
      </c>
      <c r="P262" s="6">
        <f>(Residenti!P262+Fluttuanti!P262/365+Fluttuanti!AO262/365)*'%serviti'!P262</f>
        <v>46.34569702753798</v>
      </c>
      <c r="Q262" s="6">
        <f>(Residenti!Q262+Fluttuanti!Q262/365+Fluttuanti!AP262/365)*'%serviti'!Q262</f>
        <v>46.679657324294077</v>
      </c>
      <c r="R262" s="6">
        <f>(Residenti!R262+Fluttuanti!R262/365+Fluttuanti!AQ262/365)*'%serviti'!R262</f>
        <v>46.225461059400381</v>
      </c>
      <c r="S262" s="6">
        <f>(Residenti!S262+Fluttuanti!S262/365+Fluttuanti!AR262/365)*'%serviti'!S262</f>
        <v>46.110037707392166</v>
      </c>
      <c r="T262" s="6">
        <f>(Residenti!T262+Fluttuanti!T262/365+Fluttuanti!AS262/365)*'%serviti'!T262</f>
        <v>47.80616481227235</v>
      </c>
      <c r="U262" s="6">
        <f>(Residenti!U262+Fluttuanti!U262/365+Fluttuanti!AT262/365)*'%serviti'!U262</f>
        <v>46.383919348950954</v>
      </c>
      <c r="V262" s="6">
        <f>(Residenti!V262+Fluttuanti!V262/365+Fluttuanti!AU262/365)*'%serviti'!V262</f>
        <v>47.295399081493329</v>
      </c>
      <c r="W262" s="6">
        <f>(Residenti!W262+Fluttuanti!W262/365+Fluttuanti!AV262/365)*'%serviti'!W262</f>
        <v>46.948266073543074</v>
      </c>
      <c r="X262" s="6">
        <f>(Residenti!X262+Fluttuanti!X262/365+Fluttuanti!AW262/365)*'%serviti'!X262</f>
        <v>46.044970815913018</v>
      </c>
      <c r="Y262" s="6">
        <f>(Residenti!Y262+Fluttuanti!Y262/365+Fluttuanti!AX262/365)*'%serviti'!Y262</f>
        <v>47.52442080092294</v>
      </c>
      <c r="Z262" s="8">
        <f>(Residenti!Z262+Fluttuanti!Z262/365+Fluttuanti!AY262/365)*'%serviti'!Z262</f>
        <v>49.659822074262742</v>
      </c>
      <c r="AA262" s="8">
        <f>(Residenti!AA262+Fluttuanti!AA262/365+Fluttuanti!AZ262/365)*'%serviti'!AA262</f>
        <v>51.795223347602544</v>
      </c>
      <c r="AB262" s="8">
        <f>(Residenti!AB262+Fluttuanti!AB262/365+Fluttuanti!BA262/365)*'%serviti'!AB262</f>
        <v>53.894246712447647</v>
      </c>
      <c r="AC262" s="8">
        <f>(Residenti!AC262+Fluttuanti!AC262/365+Fluttuanti!BB262/365)*'%serviti'!AC262</f>
        <v>56.02839848780733</v>
      </c>
    </row>
    <row r="263" spans="1:29" x14ac:dyDescent="0.2">
      <c r="A263" s="2" t="s">
        <v>263</v>
      </c>
      <c r="B263" s="2" t="str">
        <f t="shared" si="11"/>
        <v>38</v>
      </c>
      <c r="C263" s="2">
        <v>38007</v>
      </c>
      <c r="D263" s="2" t="s">
        <v>269</v>
      </c>
      <c r="E263" s="6">
        <f>(Residenti!E263+Fluttuanti!E263/365+Fluttuanti!AD263/365)*'%serviti'!E263</f>
        <v>18.25226048843053</v>
      </c>
      <c r="F263" s="6">
        <f>(Residenti!F263+Fluttuanti!F263/365+Fluttuanti!AE263/365)*'%serviti'!F263</f>
        <v>18.090246549044831</v>
      </c>
      <c r="G263" s="6">
        <f>(Residenti!G263+Fluttuanti!G263/365+Fluttuanti!AF263/365)*'%serviti'!G263</f>
        <v>18.002942398383496</v>
      </c>
      <c r="H263" s="6">
        <f>(Residenti!H263+Fluttuanti!H263/365+Fluttuanti!AG263/365)*'%serviti'!H263</f>
        <v>17.918900314028829</v>
      </c>
      <c r="I263" s="6">
        <f>(Residenti!I263+Fluttuanti!I263/365+Fluttuanti!AH263/365)*'%serviti'!I263</f>
        <v>17.850997224430323</v>
      </c>
      <c r="J263" s="6">
        <f>(Residenti!J263+Fluttuanti!J263/365+Fluttuanti!AI263/365)*'%serviti'!J263</f>
        <v>17.837926047038565</v>
      </c>
      <c r="K263" s="6">
        <f>(Residenti!K263+Fluttuanti!K263/365+Fluttuanti!AJ263/365)*'%serviti'!K263</f>
        <v>17.71686698317713</v>
      </c>
      <c r="L263" s="6">
        <f>(Residenti!L263+Fluttuanti!L263/365+Fluttuanti!AK263/365)*'%serviti'!L263</f>
        <v>17.597935209602461</v>
      </c>
      <c r="M263" s="6">
        <f>(Residenti!M263+Fluttuanti!M263/365+Fluttuanti!AL263/365)*'%serviti'!M263</f>
        <v>17.572212049054688</v>
      </c>
      <c r="N263" s="6">
        <f>(Residenti!N263+Fluttuanti!N263/365+Fluttuanti!AM263/365)*'%serviti'!N263</f>
        <v>17.46128300149017</v>
      </c>
      <c r="O263" s="6">
        <f>(Residenti!O263+Fluttuanti!O263/365+Fluttuanti!AN263/365)*'%serviti'!O263</f>
        <v>17.400660116222735</v>
      </c>
      <c r="P263" s="6">
        <f>(Residenti!P263+Fluttuanti!P263/365+Fluttuanti!AO263/365)*'%serviti'!P263</f>
        <v>17.242650153224311</v>
      </c>
      <c r="Q263" s="6">
        <f>(Residenti!Q263+Fluttuanti!Q263/365+Fluttuanti!AP263/365)*'%serviti'!Q263</f>
        <v>17.163515913490404</v>
      </c>
      <c r="R263" s="6">
        <f>(Residenti!R263+Fluttuanti!R263/365+Fluttuanti!AQ263/365)*'%serviti'!R263</f>
        <v>16.993081726191079</v>
      </c>
      <c r="S263" s="6">
        <f>(Residenti!S263+Fluttuanti!S263/365+Fluttuanti!AR263/365)*'%serviti'!S263</f>
        <v>16.898508579511269</v>
      </c>
      <c r="T263" s="6">
        <f>(Residenti!T263+Fluttuanti!T263/365+Fluttuanti!AS263/365)*'%serviti'!T263</f>
        <v>16.75901771141201</v>
      </c>
      <c r="U263" s="6">
        <f>(Residenti!U263+Fluttuanti!U263/365+Fluttuanti!AT263/365)*'%serviti'!U263</f>
        <v>16.560722230607585</v>
      </c>
      <c r="V263" s="6">
        <f>(Residenti!V263+Fluttuanti!V263/365+Fluttuanti!AU263/365)*'%serviti'!V263</f>
        <v>16.427877898589767</v>
      </c>
      <c r="W263" s="6">
        <f>(Residenti!W263+Fluttuanti!W263/365+Fluttuanti!AV263/365)*'%serviti'!W263</f>
        <v>16.31470711834617</v>
      </c>
      <c r="X263" s="6">
        <f>(Residenti!X263+Fluttuanti!X263/365+Fluttuanti!AW263/365)*'%serviti'!X263</f>
        <v>16.230773194096201</v>
      </c>
      <c r="Y263" s="6">
        <f>(Residenti!Y263+Fluttuanti!Y263/365+Fluttuanti!AX263/365)*'%serviti'!Y263</f>
        <v>16.088585002670438</v>
      </c>
      <c r="Z263" s="8">
        <f>(Residenti!Z263+Fluttuanti!Z263/365+Fluttuanti!AY263/365)*'%serviti'!Z263</f>
        <v>15.475110777538365</v>
      </c>
      <c r="AA263" s="8">
        <f>(Residenti!AA263+Fluttuanti!AA263/365+Fluttuanti!AZ263/365)*'%serviti'!AA263</f>
        <v>14.862151346618869</v>
      </c>
      <c r="AB263" s="8">
        <f>(Residenti!AB263+Fluttuanti!AB263/365+Fluttuanti!BA263/365)*'%serviti'!AB263</f>
        <v>14.257161319472665</v>
      </c>
      <c r="AC263" s="8">
        <f>(Residenti!AC263+Fluttuanti!AC263/365+Fluttuanti!BB263/365)*'%serviti'!AC263</f>
        <v>13.638524927140498</v>
      </c>
    </row>
    <row r="264" spans="1:29" x14ac:dyDescent="0.2">
      <c r="A264" s="2" t="s">
        <v>261</v>
      </c>
      <c r="B264" s="2" t="str">
        <f t="shared" si="11"/>
        <v>38</v>
      </c>
      <c r="C264" s="2">
        <v>38008</v>
      </c>
      <c r="D264" s="2" t="s">
        <v>270</v>
      </c>
      <c r="E264" s="6">
        <f>(Residenti!E264+Fluttuanti!E264/365+Fluttuanti!AD264/365)*'%serviti'!E264</f>
        <v>133.09440717252824</v>
      </c>
      <c r="F264" s="6">
        <f>(Residenti!F264+Fluttuanti!F264/365+Fluttuanti!AE264/365)*'%serviti'!F264</f>
        <v>132.85506927941486</v>
      </c>
      <c r="G264" s="6">
        <f>(Residenti!G264+Fluttuanti!G264/365+Fluttuanti!AF264/365)*'%serviti'!G264</f>
        <v>133.09163637291948</v>
      </c>
      <c r="H264" s="6">
        <f>(Residenti!H264+Fluttuanti!H264/365+Fluttuanti!AG264/365)*'%serviti'!H264</f>
        <v>132.89767004134819</v>
      </c>
      <c r="I264" s="6">
        <f>(Residenti!I264+Fluttuanti!I264/365+Fluttuanti!AH264/365)*'%serviti'!I264</f>
        <v>133.0580389490332</v>
      </c>
      <c r="J264" s="6">
        <f>(Residenti!J264+Fluttuanti!J264/365+Fluttuanti!AI264/365)*'%serviti'!J264</f>
        <v>133.64670948999125</v>
      </c>
      <c r="K264" s="6">
        <f>(Residenti!K264+Fluttuanti!K264/365+Fluttuanti!AJ264/365)*'%serviti'!K264</f>
        <v>134.38092786499737</v>
      </c>
      <c r="L264" s="6">
        <f>(Residenti!L264+Fluttuanti!L264/365+Fluttuanti!AK264/365)*'%serviti'!L264</f>
        <v>135.45226167387855</v>
      </c>
      <c r="M264" s="6">
        <f>(Residenti!M264+Fluttuanti!M264/365+Fluttuanti!AL264/365)*'%serviti'!M264</f>
        <v>135.94247354680638</v>
      </c>
      <c r="N264" s="6">
        <f>(Residenti!N264+Fluttuanti!N264/365+Fluttuanti!AM264/365)*'%serviti'!N264</f>
        <v>136.78514442225426</v>
      </c>
      <c r="O264" s="6">
        <f>(Residenti!O264+Fluttuanti!O264/365+Fluttuanti!AN264/365)*'%serviti'!O264</f>
        <v>137.33395177016411</v>
      </c>
      <c r="P264" s="6">
        <f>(Residenti!P264+Fluttuanti!P264/365+Fluttuanti!AO264/365)*'%serviti'!P264</f>
        <v>138.08139132357124</v>
      </c>
      <c r="Q264" s="6">
        <f>(Residenti!Q264+Fluttuanti!Q264/365+Fluttuanti!AP264/365)*'%serviti'!Q264</f>
        <v>138.02320161656104</v>
      </c>
      <c r="R264" s="6">
        <f>(Residenti!R264+Fluttuanti!R264/365+Fluttuanti!AQ264/365)*'%serviti'!R264</f>
        <v>137.70076885410285</v>
      </c>
      <c r="S264" s="6">
        <f>(Residenti!S264+Fluttuanti!S264/365+Fluttuanti!AR264/365)*'%serviti'!S264</f>
        <v>136.30545961821807</v>
      </c>
      <c r="T264" s="6">
        <f>(Residenti!T264+Fluttuanti!T264/365+Fluttuanti!AS264/365)*'%serviti'!T264</f>
        <v>137.10817265902128</v>
      </c>
      <c r="U264" s="6">
        <f>(Residenti!U264+Fluttuanti!U264/365+Fluttuanti!AT264/365)*'%serviti'!U264</f>
        <v>136.7563546378249</v>
      </c>
      <c r="V264" s="6">
        <f>(Residenti!V264+Fluttuanti!V264/365+Fluttuanti!AU264/365)*'%serviti'!V264</f>
        <v>136.57161194244202</v>
      </c>
      <c r="W264" s="6">
        <f>(Residenti!W264+Fluttuanti!W264/365+Fluttuanti!AV264/365)*'%serviti'!W264</f>
        <v>136.51437949907276</v>
      </c>
      <c r="X264" s="6">
        <f>(Residenti!X264+Fluttuanti!X264/365+Fluttuanti!AW264/365)*'%serviti'!X264</f>
        <v>136.28853737302541</v>
      </c>
      <c r="Y264" s="6">
        <f>(Residenti!Y264+Fluttuanti!Y264/365+Fluttuanti!AX264/365)*'%serviti'!Y264</f>
        <v>136.19275335029545</v>
      </c>
      <c r="Z264" s="8">
        <f>(Residenti!Z264+Fluttuanti!Z264/365+Fluttuanti!AY264/365)*'%serviti'!Z264</f>
        <v>135.4895649373905</v>
      </c>
      <c r="AA264" s="8">
        <f>(Residenti!AA264+Fluttuanti!AA264/365+Fluttuanti!AZ264/365)*'%serviti'!AA264</f>
        <v>134.78637652448555</v>
      </c>
      <c r="AB264" s="8">
        <f>(Residenti!AB264+Fluttuanti!AB264/365+Fluttuanti!BA264/365)*'%serviti'!AB264</f>
        <v>133.92858862832767</v>
      </c>
      <c r="AC264" s="8">
        <f>(Residenti!AC264+Fluttuanti!AC264/365+Fluttuanti!BB264/365)*'%serviti'!AC264</f>
        <v>133.22506310318749</v>
      </c>
    </row>
    <row r="265" spans="1:29" x14ac:dyDescent="0.2">
      <c r="A265" s="2"/>
      <c r="B265" s="2"/>
      <c r="C265" s="2">
        <v>38009</v>
      </c>
      <c r="D265" s="3" t="s">
        <v>271</v>
      </c>
      <c r="E265" s="6">
        <f>(Residenti!E265+Fluttuanti!E265/365+Fluttuanti!AD265/365)*'%serviti'!E265</f>
        <v>2.86</v>
      </c>
      <c r="F265" s="6">
        <f>(Residenti!F265+Fluttuanti!F265/365+Fluttuanti!AE265/365)*'%serviti'!F265</f>
        <v>2.8450000000000002</v>
      </c>
      <c r="G265" s="6">
        <f>(Residenti!G265+Fluttuanti!G265/365+Fluttuanti!AF265/365)*'%serviti'!G265</f>
        <v>2.8380000000000001</v>
      </c>
      <c r="H265" s="6">
        <f>(Residenti!H265+Fluttuanti!H265/365+Fluttuanti!AG265/365)*'%serviti'!H265</f>
        <v>2.8370000000000002</v>
      </c>
      <c r="I265" s="6">
        <f>(Residenti!I265+Fluttuanti!I265/365+Fluttuanti!AH265/365)*'%serviti'!I265</f>
        <v>2.8839999999999999</v>
      </c>
      <c r="J265" s="6">
        <f>(Residenti!J265+Fluttuanti!J265/365+Fluttuanti!AI265/365)*'%serviti'!J265</f>
        <v>2.8980000000000001</v>
      </c>
      <c r="K265" s="6">
        <f>(Residenti!K265+Fluttuanti!K265/365+Fluttuanti!AJ265/365)*'%serviti'!K265</f>
        <v>2.891</v>
      </c>
      <c r="L265" s="6">
        <f>(Residenti!L265+Fluttuanti!L265/365+Fluttuanti!AK265/365)*'%serviti'!L265</f>
        <v>2.8650000000000002</v>
      </c>
      <c r="M265" s="6">
        <f>(Residenti!M265+Fluttuanti!M265/365+Fluttuanti!AL265/365)*'%serviti'!M265</f>
        <v>2.8450000000000002</v>
      </c>
      <c r="N265" s="6">
        <f>(Residenti!N265+Fluttuanti!N265/365+Fluttuanti!AM265/365)*'%serviti'!N265</f>
        <v>2.819</v>
      </c>
      <c r="O265" s="6">
        <f>(Residenti!O265+Fluttuanti!O265/365+Fluttuanti!AN265/365)*'%serviti'!O265</f>
        <v>2.8170000000000002</v>
      </c>
      <c r="P265" s="6">
        <f>(Residenti!P265+Fluttuanti!P265/365+Fluttuanti!AO265/365)*'%serviti'!P265</f>
        <v>2.81</v>
      </c>
      <c r="Q265" s="6">
        <f>(Residenti!Q265+Fluttuanti!Q265/365+Fluttuanti!AP265/365)*'%serviti'!Q265</f>
        <v>2.8149999999999999</v>
      </c>
      <c r="R265" s="6">
        <f>(Residenti!R265+Fluttuanti!R265/365+Fluttuanti!AQ265/365)*'%serviti'!R265</f>
        <v>2.8069999999999999</v>
      </c>
      <c r="S265" s="6">
        <f>(Residenti!S265+Fluttuanti!S265/365+Fluttuanti!AR265/365)*'%serviti'!S265</f>
        <v>2.8290000000000002</v>
      </c>
      <c r="T265" s="6">
        <f>(Residenti!T265+Fluttuanti!T265/365+Fluttuanti!AS265/365)*'%serviti'!T265</f>
        <v>2.8159999999999998</v>
      </c>
      <c r="U265" s="6">
        <f>(Residenti!U265+Fluttuanti!U265/365+Fluttuanti!AT265/365)*'%serviti'!U265</f>
        <v>2.786</v>
      </c>
      <c r="V265" s="6">
        <f>(Residenti!V265+Fluttuanti!V265/365+Fluttuanti!AU265/365)*'%serviti'!V265</f>
        <v>2.7330000000000001</v>
      </c>
      <c r="W265" s="6">
        <f>(Residenti!W265+Fluttuanti!W265/365+Fluttuanti!AV265/365)*'%serviti'!W265</f>
        <v>2.7172898064921305</v>
      </c>
      <c r="X265" s="6">
        <f>(Residenti!X265+Fluttuanti!X265/365+Fluttuanti!AW265/365)*'%serviti'!X265</f>
        <v>2.6986869973654009</v>
      </c>
      <c r="Y265" s="6">
        <f>(Residenti!Y265+Fluttuanti!Y265/365+Fluttuanti!AX265/365)*'%serviti'!Y265</f>
        <v>2.6665029744795055</v>
      </c>
      <c r="Z265" s="8">
        <f>(Residenti!Z265+Fluttuanti!Z265/365+Fluttuanti!AY265/365)*'%serviti'!Z265</f>
        <v>2.6045138453445955</v>
      </c>
      <c r="AA265" s="8">
        <f>(Residenti!AA265+Fluttuanti!AA265/365+Fluttuanti!AZ265/365)*'%serviti'!AA265</f>
        <v>2.5425247162096856</v>
      </c>
      <c r="AB265" s="8">
        <f>(Residenti!AB265+Fluttuanti!AB265/365+Fluttuanti!BA265/365)*'%serviti'!AB265</f>
        <v>2.4970541569083449</v>
      </c>
      <c r="AC265" s="8">
        <f>(Residenti!AC265+Fluttuanti!AC265/365+Fluttuanti!BB265/365)*'%serviti'!AC265</f>
        <v>2.4343325864773426</v>
      </c>
    </row>
    <row r="266" spans="1:29" x14ac:dyDescent="0.2">
      <c r="A266" s="2" t="s">
        <v>263</v>
      </c>
      <c r="B266" s="2" t="str">
        <f>LEFT(C266,2)</f>
        <v>38</v>
      </c>
      <c r="C266" s="2">
        <v>38010</v>
      </c>
      <c r="D266" s="2" t="s">
        <v>272</v>
      </c>
      <c r="E266" s="6">
        <f>(Residenti!E266+Fluttuanti!E266/365+Fluttuanti!AD266/365)*'%serviti'!E266</f>
        <v>3.4842441132128363</v>
      </c>
      <c r="F266" s="6">
        <f>(Residenti!F266+Fluttuanti!F266/365+Fluttuanti!AE266/365)*'%serviti'!F266</f>
        <v>3.4532355713118479</v>
      </c>
      <c r="G266" s="6">
        <f>(Residenti!G266+Fluttuanti!G266/365+Fluttuanti!AF266/365)*'%serviti'!G266</f>
        <v>3.3715026901552423</v>
      </c>
      <c r="H266" s="6">
        <f>(Residenti!H266+Fluttuanti!H266/365+Fluttuanti!AG266/365)*'%serviti'!H266</f>
        <v>3.322461945020871</v>
      </c>
      <c r="I266" s="6">
        <f>(Residenti!I266+Fluttuanti!I266/365+Fluttuanti!AH266/365)*'%serviti'!I266</f>
        <v>3.2963390607532705</v>
      </c>
      <c r="J266" s="6">
        <f>(Residenti!J266+Fluttuanti!J266/365+Fluttuanti!AI266/365)*'%serviti'!J266</f>
        <v>3.2993543312901052</v>
      </c>
      <c r="K266" s="6">
        <f>(Residenti!K266+Fluttuanti!K266/365+Fluttuanti!AJ266/365)*'%serviti'!K266</f>
        <v>3.2463570156336004</v>
      </c>
      <c r="L266" s="6">
        <f>(Residenti!L266+Fluttuanti!L266/365+Fluttuanti!AK266/365)*'%serviti'!L266</f>
        <v>3.1924592962315947</v>
      </c>
      <c r="M266" s="6">
        <f>(Residenti!M266+Fluttuanti!M266/365+Fluttuanti!AL266/365)*'%serviti'!M266</f>
        <v>3.1883993073764745</v>
      </c>
      <c r="N266" s="6">
        <f>(Residenti!N266+Fluttuanti!N266/365+Fluttuanti!AM266/365)*'%serviti'!N266</f>
        <v>3.1752295093175982</v>
      </c>
      <c r="O266" s="6">
        <f>(Residenti!O266+Fluttuanti!O266/365+Fluttuanti!AN266/365)*'%serviti'!O266</f>
        <v>3.1393557801245082</v>
      </c>
      <c r="P266" s="6">
        <f>(Residenti!P266+Fluttuanti!P266/365+Fluttuanti!AO266/365)*'%serviti'!P266</f>
        <v>3.0904562652344696</v>
      </c>
      <c r="Q266" s="6">
        <f>(Residenti!Q266+Fluttuanti!Q266/365+Fluttuanti!AP266/365)*'%serviti'!Q266</f>
        <v>3.0484389847903159</v>
      </c>
      <c r="R266" s="6">
        <f>(Residenti!R266+Fluttuanti!R266/365+Fluttuanti!AQ266/365)*'%serviti'!R266</f>
        <v>3.0324217043461617</v>
      </c>
      <c r="S266" s="6">
        <f>(Residenti!S266+Fluttuanti!S266/365+Fluttuanti!AR266/365)*'%serviti'!S266</f>
        <v>3.0204044239020074</v>
      </c>
      <c r="T266" s="6">
        <f>(Residenti!T266+Fluttuanti!T266/365+Fluttuanti!AS266/365)*'%serviti'!T266</f>
        <v>3.0143871434578529</v>
      </c>
      <c r="U266" s="6">
        <f>(Residenti!U266+Fluttuanti!U266/365+Fluttuanti!AT266/365)*'%serviti'!U266</f>
        <v>2.980387143457853</v>
      </c>
      <c r="V266" s="6">
        <f>(Residenti!V266+Fluttuanti!V266/365+Fluttuanti!AU266/365)*'%serviti'!V266</f>
        <v>2.9173698630136986</v>
      </c>
      <c r="W266" s="6">
        <f>(Residenti!W266+Fluttuanti!W266/365+Fluttuanti!AV266/365)*'%serviti'!W266</f>
        <v>2.8400632904188092</v>
      </c>
      <c r="X266" s="6">
        <f>(Residenti!X266+Fluttuanti!X266/365+Fluttuanti!AW266/365)*'%serviti'!X266</f>
        <v>2.8133427947169443</v>
      </c>
      <c r="Y266" s="6">
        <f>(Residenti!Y266+Fluttuanti!Y266/365+Fluttuanti!AX266/365)*'%serviti'!Y266</f>
        <v>2.7760856526051221</v>
      </c>
      <c r="Z266" s="8">
        <f>(Residenti!Z266+Fluttuanti!Z266/365+Fluttuanti!AY266/365)*'%serviti'!Z266</f>
        <v>2.6196935427019388</v>
      </c>
      <c r="AA266" s="8">
        <f>(Residenti!AA266+Fluttuanti!AA266/365+Fluttuanti!AZ266/365)*'%serviti'!AA266</f>
        <v>2.4633014327987555</v>
      </c>
      <c r="AB266" s="8">
        <f>(Residenti!AB266+Fluttuanti!AB266/365+Fluttuanti!BA266/365)*'%serviti'!AB266</f>
        <v>2.3050360136805659</v>
      </c>
      <c r="AC266" s="8">
        <f>(Residenti!AC266+Fluttuanti!AC266/365+Fluttuanti!BB266/365)*'%serviti'!AC266</f>
        <v>2.1466089199986658</v>
      </c>
    </row>
    <row r="267" spans="1:29" x14ac:dyDescent="0.2">
      <c r="A267" s="2" t="s">
        <v>263</v>
      </c>
      <c r="B267" s="2" t="str">
        <f>LEFT(C267,2)</f>
        <v>38</v>
      </c>
      <c r="C267" s="2">
        <v>38011</v>
      </c>
      <c r="D267" s="2" t="s">
        <v>273</v>
      </c>
      <c r="E267" s="6">
        <f>(Residenti!E267+Fluttuanti!E267/365+Fluttuanti!AD267/365)*'%serviti'!E267</f>
        <v>4.4047850508186022</v>
      </c>
      <c r="F267" s="6">
        <f>(Residenti!F267+Fluttuanti!F267/365+Fluttuanti!AE267/365)*'%serviti'!F267</f>
        <v>4.4057521973532614</v>
      </c>
      <c r="G267" s="6">
        <f>(Residenti!G267+Fluttuanti!G267/365+Fluttuanti!AF267/365)*'%serviti'!G267</f>
        <v>4.3907795775201617</v>
      </c>
      <c r="H267" s="6">
        <f>(Residenti!H267+Fluttuanti!H267/365+Fluttuanti!AG267/365)*'%serviti'!H267</f>
        <v>4.4336228654648888</v>
      </c>
      <c r="I267" s="6">
        <f>(Residenti!I267+Fluttuanti!I267/365+Fluttuanti!AH267/365)*'%serviti'!I267</f>
        <v>4.4661502336664265</v>
      </c>
      <c r="J267" s="6">
        <f>(Residenti!J267+Fluttuanti!J267/365+Fluttuanti!AI267/365)*'%serviti'!J267</f>
        <v>4.4852089665004051</v>
      </c>
      <c r="K267" s="6">
        <f>(Residenti!K267+Fluttuanti!K267/365+Fluttuanti!AJ267/365)*'%serviti'!K267</f>
        <v>4.5712192908984619</v>
      </c>
      <c r="L267" s="6">
        <f>(Residenti!L267+Fluttuanti!L267/365+Fluttuanti!AK267/365)*'%serviti'!L267</f>
        <v>4.5706126778138261</v>
      </c>
      <c r="M267" s="6">
        <f>(Residenti!M267+Fluttuanti!M267/365+Fluttuanti!AL267/365)*'%serviti'!M267</f>
        <v>4.7233819514479798</v>
      </c>
      <c r="N267" s="6">
        <f>(Residenti!N267+Fluttuanti!N267/365+Fluttuanti!AM267/365)*'%serviti'!N267</f>
        <v>4.7877288819907635</v>
      </c>
      <c r="O267" s="6">
        <f>(Residenti!O267+Fluttuanti!O267/365+Fluttuanti!AN267/365)*'%serviti'!O267</f>
        <v>4.8512145389404164</v>
      </c>
      <c r="P267" s="6">
        <f>(Residenti!P267+Fluttuanti!P267/365+Fluttuanti!AO267/365)*'%serviti'!P267</f>
        <v>4.9266010201325763</v>
      </c>
      <c r="Q267" s="6">
        <f>(Residenti!Q267+Fluttuanti!Q267/365+Fluttuanti!AP267/365)*'%serviti'!Q267</f>
        <v>5.0135767065170196</v>
      </c>
      <c r="R267" s="6">
        <f>(Residenti!R267+Fluttuanti!R267/365+Fluttuanti!AQ267/365)*'%serviti'!R267</f>
        <v>4.994552392901463</v>
      </c>
      <c r="S267" s="6">
        <f>(Residenti!S267+Fluttuanti!S267/365+Fluttuanti!AR267/365)*'%serviti'!S267</f>
        <v>4.9955280792859078</v>
      </c>
      <c r="T267" s="6">
        <f>(Residenti!T267+Fluttuanti!T267/365+Fluttuanti!AS267/365)*'%serviti'!T267</f>
        <v>4.9695037656703516</v>
      </c>
      <c r="U267" s="6">
        <f>(Residenti!U267+Fluttuanti!U267/365+Fluttuanti!AT267/365)*'%serviti'!U267</f>
        <v>4.9275037656703509</v>
      </c>
      <c r="V267" s="6">
        <f>(Residenti!V267+Fluttuanti!V267/365+Fluttuanti!AU267/365)*'%serviti'!V267</f>
        <v>4.8934794520547946</v>
      </c>
      <c r="W267" s="6">
        <f>(Residenti!W267+Fluttuanti!W267/365+Fluttuanti!AV267/365)*'%serviti'!W267</f>
        <v>4.8946429034030698</v>
      </c>
      <c r="X267" s="6">
        <f>(Residenti!X267+Fluttuanti!X267/365+Fluttuanti!AW267/365)*'%serviti'!X267</f>
        <v>4.8608149850247946</v>
      </c>
      <c r="Y267" s="6">
        <f>(Residenti!Y267+Fluttuanti!Y267/365+Fluttuanti!AX267/365)*'%serviti'!Y267</f>
        <v>4.8035611607389441</v>
      </c>
      <c r="Z267" s="8">
        <f>(Residenti!Z267+Fluttuanti!Z267/365+Fluttuanti!AY267/365)*'%serviti'!Z267</f>
        <v>4.7416930940992597</v>
      </c>
      <c r="AA267" s="8">
        <f>(Residenti!AA267+Fluttuanti!AA267/365+Fluttuanti!AZ267/365)*'%serviti'!AA267</f>
        <v>4.6798250274595743</v>
      </c>
      <c r="AB267" s="8">
        <f>(Residenti!AB267+Fluttuanti!AB267/365+Fluttuanti!BA267/365)*'%serviti'!AB267</f>
        <v>4.6630982109327466</v>
      </c>
      <c r="AC267" s="8">
        <f>(Residenti!AC267+Fluttuanti!AC267/365+Fluttuanti!BB267/365)*'%serviti'!AC267</f>
        <v>4.6004559822635125</v>
      </c>
    </row>
    <row r="268" spans="1:29" x14ac:dyDescent="0.2">
      <c r="A268" s="2" t="s">
        <v>261</v>
      </c>
      <c r="B268" s="2" t="str">
        <f>LEFT(C268,2)</f>
        <v>38</v>
      </c>
      <c r="C268" s="2">
        <v>38012</v>
      </c>
      <c r="D268" s="2" t="s">
        <v>274</v>
      </c>
      <c r="E268" s="6">
        <f>(Residenti!E268+Fluttuanti!E268/365+Fluttuanti!AD268/365)*'%serviti'!E268</f>
        <v>2.3661578009737294</v>
      </c>
      <c r="F268" s="6">
        <f>(Residenti!F268+Fluttuanti!F268/365+Fluttuanti!AE268/365)*'%serviti'!F268</f>
        <v>2.3691276208314367</v>
      </c>
      <c r="G268" s="6">
        <f>(Residenti!G268+Fluttuanti!G268/365+Fluttuanti!AF268/365)*'%serviti'!G268</f>
        <v>2.3471630505917704</v>
      </c>
      <c r="H268" s="6">
        <f>(Residenti!H268+Fluttuanti!H268/365+Fluttuanti!AG268/365)*'%serviti'!H268</f>
        <v>2.3350275222142947</v>
      </c>
      <c r="I268" s="6">
        <f>(Residenti!I268+Fluttuanti!I268/365+Fluttuanti!AH268/365)*'%serviti'!I268</f>
        <v>2.3265784274747525</v>
      </c>
      <c r="J268" s="6">
        <f>(Residenti!J268+Fluttuanti!J268/365+Fluttuanti!AI268/365)*'%serviti'!J268</f>
        <v>2.3576082273252781</v>
      </c>
      <c r="K268" s="6">
        <f>(Residenti!K268+Fluttuanti!K268/365+Fluttuanti!AJ268/365)*'%serviti'!K268</f>
        <v>2.3636171636132994</v>
      </c>
      <c r="L268" s="6">
        <f>(Residenti!L268+Fluttuanti!L268/365+Fluttuanti!AK268/365)*'%serviti'!L268</f>
        <v>2.3520200939605864</v>
      </c>
      <c r="M268" s="6">
        <f>(Residenti!M268+Fluttuanti!M268/365+Fluttuanti!AL268/365)*'%serviti'!M268</f>
        <v>2.4087394488811658</v>
      </c>
      <c r="N268" s="6">
        <f>(Residenti!N268+Fluttuanti!N268/365+Fluttuanti!AM268/365)*'%serviti'!N268</f>
        <v>2.4490623752431557</v>
      </c>
      <c r="O268" s="6">
        <f>(Residenti!O268+Fluttuanti!O268/365+Fluttuanti!AN268/365)*'%serviti'!O268</f>
        <v>2.4045902934445382</v>
      </c>
      <c r="P268" s="6">
        <f>(Residenti!P268+Fluttuanti!P268/365+Fluttuanti!AO268/365)*'%serviti'!P268</f>
        <v>2.3889906300718957</v>
      </c>
      <c r="Q268" s="6">
        <f>(Residenti!Q268+Fluttuanti!Q268/365+Fluttuanti!AP268/365)*'%serviti'!Q268</f>
        <v>2.3839991665423841</v>
      </c>
      <c r="R268" s="6">
        <f>(Residenti!R268+Fluttuanti!R268/365+Fluttuanti!AQ268/365)*'%serviti'!R268</f>
        <v>2.3680139390708734</v>
      </c>
      <c r="S268" s="6">
        <f>(Residenti!S268+Fluttuanti!S268/365+Fluttuanti!AR268/365)*'%serviti'!S268</f>
        <v>2.3520287115993628</v>
      </c>
      <c r="T268" s="6">
        <f>(Residenti!T268+Fluttuanti!T268/365+Fluttuanti!AS268/365)*'%serviti'!T268</f>
        <v>2.3670111664867699</v>
      </c>
      <c r="U268" s="6">
        <f>(Residenti!U268+Fluttuanti!U268/365+Fluttuanti!AT268/365)*'%serviti'!U268</f>
        <v>2.3510278465595866</v>
      </c>
      <c r="V268" s="6">
        <f>(Residenti!V268+Fluttuanti!V268/365+Fluttuanti!AU268/365)*'%serviti'!V268</f>
        <v>2.329048874115383</v>
      </c>
      <c r="W268" s="6">
        <f>(Residenti!W268+Fluttuanti!W268/365+Fluttuanti!AV268/365)*'%serviti'!W268</f>
        <v>2.3112961423432115</v>
      </c>
      <c r="X268" s="6">
        <f>(Residenti!X268+Fluttuanti!X268/365+Fluttuanti!AW268/365)*'%serviti'!X268</f>
        <v>2.3050575711011976</v>
      </c>
      <c r="Y268" s="6">
        <f>(Residenti!Y268+Fluttuanti!Y268/365+Fluttuanti!AX268/365)*'%serviti'!Y268</f>
        <v>2.3034857686289385</v>
      </c>
      <c r="Z268" s="8">
        <f>(Residenti!Z268+Fluttuanti!Z268/365+Fluttuanti!AY268/365)*'%serviti'!Z268</f>
        <v>2.2511913341901972</v>
      </c>
      <c r="AA268" s="8">
        <f>(Residenti!AA268+Fluttuanti!AA268/365+Fluttuanti!AZ268/365)*'%serviti'!AA268</f>
        <v>2.1988968997514564</v>
      </c>
      <c r="AB268" s="8">
        <f>(Residenti!AB268+Fluttuanti!AB268/365+Fluttuanti!BA268/365)*'%serviti'!AB268</f>
        <v>2.1398485049905025</v>
      </c>
      <c r="AC268" s="8">
        <f>(Residenti!AC268+Fluttuanti!AC268/365+Fluttuanti!BB268/365)*'%serviti'!AC268</f>
        <v>2.0874631632341809</v>
      </c>
    </row>
    <row r="269" spans="1:29" x14ac:dyDescent="0.2">
      <c r="A269" s="2"/>
      <c r="B269" s="2"/>
      <c r="C269" s="2">
        <v>38013</v>
      </c>
      <c r="D269" s="3" t="s">
        <v>275</v>
      </c>
      <c r="E269" s="6">
        <f>(Residenti!E269+Fluttuanti!E269/365+Fluttuanti!AD269/365)*'%serviti'!E269</f>
        <v>3.8733065457367419</v>
      </c>
      <c r="F269" s="6">
        <f>(Residenti!F269+Fluttuanti!F269/365+Fluttuanti!AE269/365)*'%serviti'!F269</f>
        <v>3.8812769776179357</v>
      </c>
      <c r="G269" s="6">
        <f>(Residenti!G269+Fluttuanti!G269/365+Fluttuanti!AF269/365)*'%serviti'!G269</f>
        <v>3.8372016197681451</v>
      </c>
      <c r="H269" s="6">
        <f>(Residenti!H269+Fluttuanti!H269/365+Fluttuanti!AG269/365)*'%serviti'!H269</f>
        <v>3.8390605789183998</v>
      </c>
      <c r="I269" s="6">
        <f>(Residenti!I269+Fluttuanti!I269/365+Fluttuanti!AH269/365)*'%serviti'!I269</f>
        <v>3.8146352102997838</v>
      </c>
      <c r="J269" s="6">
        <f>(Residenti!J269+Fluttuanti!J269/365+Fluttuanti!AI269/365)*'%serviti'!J269</f>
        <v>3.7916880698503643</v>
      </c>
      <c r="K269" s="6">
        <f>(Residenti!K269+Fluttuanti!K269/365+Fluttuanti!AJ269/365)*'%serviti'!K269</f>
        <v>3.7896973618086158</v>
      </c>
      <c r="L269" s="6">
        <f>(Residenti!L269+Fluttuanti!L269/365+Fluttuanti!AK269/365)*'%serviti'!L269</f>
        <v>3.7800514100324429</v>
      </c>
      <c r="M269" s="6">
        <f>(Residenti!M269+Fluttuanti!M269/365+Fluttuanti!AL269/365)*'%serviti'!M269</f>
        <v>3.7768437563031814</v>
      </c>
      <c r="N269" s="6">
        <f>(Residenti!N269+Fluttuanti!N269/365+Fluttuanti!AM269/365)*'%serviti'!N269</f>
        <v>3.7352559937916863</v>
      </c>
      <c r="O269" s="6">
        <f>(Residenti!O269+Fluttuanti!O269/365+Fluttuanti!AN269/365)*'%serviti'!O269</f>
        <v>3.6866930850463744</v>
      </c>
      <c r="P269" s="6">
        <f>(Residenti!P269+Fluttuanti!P269/365+Fluttuanti!AO269/365)*'%serviti'!P269</f>
        <v>3.6260409181193185</v>
      </c>
      <c r="Q269" s="6">
        <f>(Residenti!Q269+Fluttuanti!Q269/365+Fluttuanti!AP269/365)*'%serviti'!Q269</f>
        <v>3.6200190358653179</v>
      </c>
      <c r="R269" s="6">
        <f>(Residenti!R269+Fluttuanti!R269/365+Fluttuanti!AQ269/365)*'%serviti'!R269</f>
        <v>3.5569971536113174</v>
      </c>
      <c r="S269" s="6">
        <f>(Residenti!S269+Fluttuanti!S269/365+Fluttuanti!AR269/365)*'%serviti'!S269</f>
        <v>3.5344372002913267</v>
      </c>
      <c r="T269" s="6">
        <f>(Residenti!T269+Fluttuanti!T269/365+Fluttuanti!AS269/365)*'%serviti'!T269</f>
        <v>3.5099990743825038</v>
      </c>
      <c r="U269" s="6">
        <f>(Residenti!U269+Fluttuanti!U269/365+Fluttuanti!AT269/365)*'%serviti'!U269</f>
        <v>3.4266082114383414</v>
      </c>
      <c r="V269" s="6">
        <f>(Residenti!V269+Fluttuanti!V269/365+Fluttuanti!AU269/365)*'%serviti'!V269</f>
        <v>3.3924035880675891</v>
      </c>
      <c r="W269" s="6">
        <f>(Residenti!W269+Fluttuanti!W269/365+Fluttuanti!AV269/365)*'%serviti'!W269</f>
        <v>3.3406235520378456</v>
      </c>
      <c r="X269" s="6">
        <f>(Residenti!X269+Fluttuanti!X269/365+Fluttuanti!AW269/365)*'%serviti'!X269</f>
        <v>3.2930464263181096</v>
      </c>
      <c r="Y269" s="6">
        <f>(Residenti!Y269+Fluttuanti!Y269/365+Fluttuanti!AX269/365)*'%serviti'!Y269</f>
        <v>3.2536957093978405</v>
      </c>
      <c r="Z269" s="8">
        <f>(Residenti!Z269+Fluttuanti!Z269/365+Fluttuanti!AY269/365)*'%serviti'!Z269</f>
        <v>3.0549857600729808</v>
      </c>
      <c r="AA269" s="8">
        <f>(Residenti!AA269+Fluttuanti!AA269/365+Fluttuanti!AZ269/365)*'%serviti'!AA269</f>
        <v>2.8562758107481208</v>
      </c>
      <c r="AB269" s="8">
        <f>(Residenti!AB269+Fluttuanti!AB269/365+Fluttuanti!BA269/365)*'%serviti'!AB269</f>
        <v>2.6516645381678026</v>
      </c>
      <c r="AC269" s="8">
        <f>(Residenti!AC269+Fluttuanti!AC269/365+Fluttuanti!BB269/365)*'%serviti'!AC269</f>
        <v>2.4503825890365887</v>
      </c>
    </row>
    <row r="270" spans="1:29" x14ac:dyDescent="0.2">
      <c r="A270" s="2" t="s">
        <v>263</v>
      </c>
      <c r="B270" s="2" t="str">
        <f>LEFT(C270,2)</f>
        <v>38</v>
      </c>
      <c r="C270" s="2">
        <v>38014</v>
      </c>
      <c r="D270" s="2" t="s">
        <v>276</v>
      </c>
      <c r="E270" s="6">
        <f>(Residenti!E270+Fluttuanti!E270/365+Fluttuanti!AD270/365)*'%serviti'!E270</f>
        <v>7.6532736622550033</v>
      </c>
      <c r="F270" s="6">
        <f>(Residenti!F270+Fluttuanti!F270/365+Fluttuanti!AE270/365)*'%serviti'!F270</f>
        <v>7.5581222856938615</v>
      </c>
      <c r="G270" s="6">
        <f>(Residenti!G270+Fluttuanti!G270/365+Fluttuanti!AF270/365)*'%serviti'!G270</f>
        <v>7.487930248819989</v>
      </c>
      <c r="H270" s="6">
        <f>(Residenti!H270+Fluttuanti!H270/365+Fluttuanti!AG270/365)*'%serviti'!H270</f>
        <v>7.4729093129357009</v>
      </c>
      <c r="I270" s="6">
        <f>(Residenti!I270+Fluttuanti!I270/365+Fluttuanti!AH270/365)*'%serviti'!I270</f>
        <v>7.4118409839740682</v>
      </c>
      <c r="J270" s="6">
        <f>(Residenti!J270+Fluttuanti!J270/365+Fluttuanti!AI270/365)*'%serviti'!J270</f>
        <v>7.3602625715457091</v>
      </c>
      <c r="K270" s="6">
        <f>(Residenti!K270+Fluttuanti!K270/365+Fluttuanti!AJ270/365)*'%serviti'!K270</f>
        <v>7.3683250154628892</v>
      </c>
      <c r="L270" s="6">
        <f>(Residenti!L270+Fluttuanti!L270/365+Fluttuanti!AK270/365)*'%serviti'!L270</f>
        <v>7.3119518921462756</v>
      </c>
      <c r="M270" s="6">
        <f>(Residenti!M270+Fluttuanti!M270/365+Fluttuanti!AL270/365)*'%serviti'!M270</f>
        <v>7.3134327042080445</v>
      </c>
      <c r="N270" s="6">
        <f>(Residenti!N270+Fluttuanti!N270/365+Fluttuanti!AM270/365)*'%serviti'!N270</f>
        <v>7.2861540842503993</v>
      </c>
      <c r="O270" s="6">
        <f>(Residenti!O270+Fluttuanti!O270/365+Fluttuanti!AN270/365)*'%serviti'!O270</f>
        <v>7.2163972122544884</v>
      </c>
      <c r="P270" s="6">
        <f>(Residenti!P270+Fluttuanti!P270/365+Fluttuanti!AO270/365)*'%serviti'!P270</f>
        <v>7.2219364861862125</v>
      </c>
      <c r="Q270" s="6">
        <f>(Residenti!Q270+Fluttuanti!Q270/365+Fluttuanti!AP270/365)*'%serviti'!Q270</f>
        <v>7.1610743887780774</v>
      </c>
      <c r="R270" s="6">
        <f>(Residenti!R270+Fluttuanti!R270/365+Fluttuanti!AQ270/365)*'%serviti'!R270</f>
        <v>7.1251952776534573</v>
      </c>
      <c r="S270" s="6">
        <f>(Residenti!S270+Fluttuanti!S270/365+Fluttuanti!AR270/365)*'%serviti'!S270</f>
        <v>7.0953120832368803</v>
      </c>
      <c r="T270" s="6">
        <f>(Residenti!T270+Fluttuanti!T270/365+Fluttuanti!AS270/365)*'%serviti'!T270</f>
        <v>7.0404459025367894</v>
      </c>
      <c r="U270" s="6">
        <f>(Residenti!U270+Fluttuanti!U270/365+Fluttuanti!AT270/365)*'%serviti'!U270</f>
        <v>6.9404597641432906</v>
      </c>
      <c r="V270" s="6">
        <f>(Residenti!V270+Fluttuanti!V270/365+Fluttuanti!AU270/365)*'%serviti'!V270</f>
        <v>6.8726566238352076</v>
      </c>
      <c r="W270" s="6">
        <f>(Residenti!W270+Fluttuanti!W270/365+Fluttuanti!AV270/365)*'%serviti'!W270</f>
        <v>6.809351789988912</v>
      </c>
      <c r="X270" s="6">
        <f>(Residenti!X270+Fluttuanti!X270/365+Fluttuanti!AW270/365)*'%serviti'!X270</f>
        <v>6.7483933034571351</v>
      </c>
      <c r="Y270" s="6">
        <f>(Residenti!Y270+Fluttuanti!Y270/365+Fluttuanti!AX270/365)*'%serviti'!Y270</f>
        <v>6.6549719929950957</v>
      </c>
      <c r="Z270" s="8">
        <f>(Residenti!Z270+Fluttuanti!Z270/365+Fluttuanti!AY270/365)*'%serviti'!Z270</f>
        <v>6.4077966758954039</v>
      </c>
      <c r="AA270" s="8">
        <f>(Residenti!AA270+Fluttuanti!AA270/365+Fluttuanti!AZ270/365)*'%serviti'!AA270</f>
        <v>6.1606213587957122</v>
      </c>
      <c r="AB270" s="8">
        <f>(Residenti!AB270+Fluttuanti!AB270/365+Fluttuanti!BA270/365)*'%serviti'!AB270</f>
        <v>5.9467530387130036</v>
      </c>
      <c r="AC270" s="8">
        <f>(Residenti!AC270+Fluttuanti!AC270/365+Fluttuanti!BB270/365)*'%serviti'!AC270</f>
        <v>5.6960796066167187</v>
      </c>
    </row>
    <row r="271" spans="1:29" x14ac:dyDescent="0.2">
      <c r="A271" s="2"/>
      <c r="B271" s="2"/>
      <c r="C271" s="2">
        <v>38015</v>
      </c>
      <c r="D271" s="3" t="s">
        <v>277</v>
      </c>
      <c r="E271" s="6">
        <f>(Residenti!E271+Fluttuanti!E271/365+Fluttuanti!AD271/365)*'%serviti'!E271</f>
        <v>3.7256560813097628</v>
      </c>
      <c r="F271" s="6">
        <f>(Residenti!F271+Fluttuanti!F271/365+Fluttuanti!AE271/365)*'%serviti'!F271</f>
        <v>3.6916035157652192</v>
      </c>
      <c r="G271" s="6">
        <f>(Residenti!G271+Fluttuanti!G271/365+Fluttuanti!AF271/365)*'%serviti'!G271</f>
        <v>3.6972473240322588</v>
      </c>
      <c r="H271" s="6">
        <f>(Residenti!H271+Fluttuanti!H271/365+Fluttuanti!AG271/365)*'%serviti'!H271</f>
        <v>3.7089965847438218</v>
      </c>
      <c r="I271" s="6">
        <f>(Residenti!I271+Fluttuanti!I271/365+Fluttuanti!AH271/365)*'%serviti'!I271</f>
        <v>3.6952403738662816</v>
      </c>
      <c r="J271" s="6">
        <f>(Residenti!J271+Fluttuanti!J271/365+Fluttuanti!AI271/365)*'%serviti'!J271</f>
        <v>3.6903343464006482</v>
      </c>
      <c r="K271" s="6">
        <f>(Residenti!K271+Fluttuanti!K271/365+Fluttuanti!AJ271/365)*'%serviti'!K271</f>
        <v>3.7163508654375392</v>
      </c>
      <c r="L271" s="6">
        <f>(Residenti!L271+Fluttuanti!L271/365+Fluttuanti!AK271/365)*'%serviti'!L271</f>
        <v>3.7289802845021214</v>
      </c>
      <c r="M271" s="6">
        <f>(Residenti!M271+Fluttuanti!M271/365+Fluttuanti!AL271/365)*'%serviti'!M271</f>
        <v>3.7116111223167674</v>
      </c>
      <c r="N271" s="6">
        <f>(Residenti!N271+Fluttuanti!N271/365+Fluttuanti!AM271/365)*'%serviti'!N271</f>
        <v>3.7165662111852207</v>
      </c>
      <c r="O271" s="6">
        <f>(Residenti!O271+Fluttuanti!O271/365+Fluttuanti!AN271/365)*'%serviti'!O271</f>
        <v>3.7213432623046656</v>
      </c>
      <c r="P271" s="6">
        <f>(Residenti!P271+Fluttuanti!P271/365+Fluttuanti!AO271/365)*'%serviti'!P271</f>
        <v>3.7479616322121219</v>
      </c>
      <c r="Q271" s="6">
        <f>(Residenti!Q271+Fluttuanti!Q271/365+Fluttuanti!AP271/365)*'%serviti'!Q271</f>
        <v>3.7299775249477798</v>
      </c>
      <c r="R271" s="6">
        <f>(Residenti!R271+Fluttuanti!R271/365+Fluttuanti!AQ271/365)*'%serviti'!R271</f>
        <v>3.6859934176834375</v>
      </c>
      <c r="S271" s="6">
        <f>(Residenti!S271+Fluttuanti!S271/365+Fluttuanti!AR271/365)*'%serviti'!S271</f>
        <v>3.6626780921449833</v>
      </c>
      <c r="T271" s="6">
        <f>(Residenti!T271+Fluttuanti!T271/365+Fluttuanti!AS271/365)*'%serviti'!T271</f>
        <v>3.6374184984170204</v>
      </c>
      <c r="U271" s="6">
        <f>(Residenti!U271+Fluttuanti!U271/365+Fluttuanti!AT271/365)*'%serviti'!U271</f>
        <v>3.5510929908028075</v>
      </c>
      <c r="V271" s="6">
        <f>(Residenti!V271+Fluttuanti!V271/365+Fluttuanti!AU271/365)*'%serviti'!V271</f>
        <v>3.5157232024893954</v>
      </c>
      <c r="W271" s="6">
        <f>(Residenti!W271+Fluttuanti!W271/365+Fluttuanti!AV271/365)*'%serviti'!W271</f>
        <v>3.4593977211160465</v>
      </c>
      <c r="X271" s="6">
        <f>(Residenti!X271+Fluttuanti!X271/365+Fluttuanti!AW271/365)*'%serviti'!X271</f>
        <v>3.4138588032953989</v>
      </c>
      <c r="Y271" s="6">
        <f>(Residenti!Y271+Fluttuanti!Y271/365+Fluttuanti!AX271/365)*'%serviti'!Y271</f>
        <v>3.3712134015314583</v>
      </c>
      <c r="Z271" s="8">
        <f>(Residenti!Z271+Fluttuanti!Z271/365+Fluttuanti!AY271/365)*'%serviti'!Z271</f>
        <v>3.2260541631936479</v>
      </c>
      <c r="AA271" s="8">
        <f>(Residenti!AA271+Fluttuanti!AA271/365+Fluttuanti!AZ271/365)*'%serviti'!AA271</f>
        <v>3.0808949248558375</v>
      </c>
      <c r="AB271" s="8">
        <f>(Residenti!AB271+Fluttuanti!AB271/365+Fluttuanti!BA271/365)*'%serviti'!AB271</f>
        <v>2.9442430724343533</v>
      </c>
      <c r="AC271" s="8">
        <f>(Residenti!AC271+Fluttuanti!AC271/365+Fluttuanti!BB271/365)*'%serviti'!AC271</f>
        <v>2.7972049672649431</v>
      </c>
    </row>
    <row r="272" spans="1:29" x14ac:dyDescent="0.2">
      <c r="A272" s="2"/>
      <c r="B272" s="2"/>
      <c r="C272" s="2">
        <v>38016</v>
      </c>
      <c r="D272" s="3" t="s">
        <v>278</v>
      </c>
      <c r="E272" s="6">
        <f>(Residenti!E272+Fluttuanti!E272/365+Fluttuanti!AD272/365)*'%serviti'!E272</f>
        <v>3.3401034753044807</v>
      </c>
      <c r="F272" s="6">
        <f>(Residenti!F272+Fluttuanti!F272/365+Fluttuanti!AE272/365)*'%serviti'!F272</f>
        <v>3.3333292699174826</v>
      </c>
      <c r="G272" s="6">
        <f>(Residenti!G272+Fluttuanti!G272/365+Fluttuanti!AF272/365)*'%serviti'!G272</f>
        <v>3.3426867097974053</v>
      </c>
      <c r="H272" s="6">
        <f>(Residenti!H272+Fluttuanti!H272/365+Fluttuanti!AG272/365)*'%serviti'!H272</f>
        <v>3.3757504144352612</v>
      </c>
      <c r="I272" s="6">
        <f>(Residenti!I272+Fluttuanti!I272/365+Fluttuanti!AH272/365)*'%serviti'!I272</f>
        <v>3.3984842604714789</v>
      </c>
      <c r="J272" s="6">
        <f>(Residenti!J272+Fluttuanti!J272/365+Fluttuanti!AI272/365)*'%serviti'!J272</f>
        <v>3.4108009907352672</v>
      </c>
      <c r="K272" s="6">
        <f>(Residenti!K272+Fluttuanti!K272/365+Fluttuanti!AJ272/365)*'%serviti'!K272</f>
        <v>3.441059057272414</v>
      </c>
      <c r="L272" s="6">
        <f>(Residenti!L272+Fluttuanti!L272/365+Fluttuanti!AK272/365)*'%serviti'!L272</f>
        <v>3.4317505349017905</v>
      </c>
      <c r="M272" s="6">
        <f>(Residenti!M272+Fluttuanti!M272/365+Fluttuanti!AL272/365)*'%serviti'!M272</f>
        <v>3.4307639635255782</v>
      </c>
      <c r="N272" s="6">
        <f>(Residenti!N272+Fluttuanti!N272/365+Fluttuanti!AM272/365)*'%serviti'!N272</f>
        <v>3.4823090302218258</v>
      </c>
      <c r="O272" s="6">
        <f>(Residenti!O272+Fluttuanti!O272/365+Fluttuanti!AN272/365)*'%serviti'!O272</f>
        <v>3.5150946251241857</v>
      </c>
      <c r="P272" s="6">
        <f>(Residenti!P272+Fluttuanti!P272/365+Fluttuanti!AO272/365)*'%serviti'!P272</f>
        <v>3.5467781634867372</v>
      </c>
      <c r="Q272" s="6">
        <f>(Residenti!Q272+Fluttuanti!Q272/365+Fluttuanti!AP272/365)*'%serviti'!Q272</f>
        <v>3.5330447608466007</v>
      </c>
      <c r="R272" s="6">
        <f>(Residenti!R272+Fluttuanti!R272/365+Fluttuanti!AQ272/365)*'%serviti'!R272</f>
        <v>3.452040419950019</v>
      </c>
      <c r="S272" s="6">
        <f>(Residenti!S272+Fluttuanti!S272/365+Fluttuanti!AR272/365)*'%serviti'!S272</f>
        <v>3.3550360790534377</v>
      </c>
      <c r="T272" s="6">
        <f>(Residenti!T272+Fluttuanti!T272/365+Fluttuanti!AS272/365)*'%serviti'!T272</f>
        <v>3.3110317381568559</v>
      </c>
      <c r="U272" s="6">
        <f>(Residenti!U272+Fluttuanti!U272/365+Fluttuanti!AT272/365)*'%serviti'!U272</f>
        <v>3.2830317381568559</v>
      </c>
      <c r="V272" s="6">
        <f>(Residenti!V272+Fluttuanti!V272/365+Fluttuanti!AU272/365)*'%serviti'!V272</f>
        <v>3.2438845542198003</v>
      </c>
      <c r="W272" s="6">
        <f>(Residenti!W272+Fluttuanti!W272/365+Fluttuanti!AV272/365)*'%serviti'!W272</f>
        <v>3.2530693007142557</v>
      </c>
      <c r="X272" s="6">
        <f>(Residenti!X272+Fluttuanti!X272/365+Fluttuanti!AW272/365)*'%serviti'!X272</f>
        <v>3.2399933002682721</v>
      </c>
      <c r="Y272" s="6">
        <f>(Residenti!Y272+Fluttuanti!Y272/365+Fluttuanti!AX272/365)*'%serviti'!Y272</f>
        <v>3.2251656155975956</v>
      </c>
      <c r="Z272" s="8">
        <f>(Residenti!Z272+Fluttuanti!Z272/365+Fluttuanti!AY272/365)*'%serviti'!Z272</f>
        <v>3.1293744890559503</v>
      </c>
      <c r="AA272" s="8">
        <f>(Residenti!AA272+Fluttuanti!AA272/365+Fluttuanti!AZ272/365)*'%serviti'!AA272</f>
        <v>3.0335833625143054</v>
      </c>
      <c r="AB272" s="8">
        <f>(Residenti!AB272+Fluttuanti!AB272/365+Fluttuanti!BA272/365)*'%serviti'!AB272</f>
        <v>2.9341474254904281</v>
      </c>
      <c r="AC272" s="8">
        <f>(Residenti!AC272+Fluttuanti!AC272/365+Fluttuanti!BB272/365)*'%serviti'!AC272</f>
        <v>2.8378463622566668</v>
      </c>
    </row>
    <row r="273" spans="1:29" x14ac:dyDescent="0.2">
      <c r="A273" s="2" t="s">
        <v>263</v>
      </c>
      <c r="B273" s="2" t="str">
        <f>LEFT(C273,2)</f>
        <v>38</v>
      </c>
      <c r="C273" s="2">
        <v>38017</v>
      </c>
      <c r="D273" s="2" t="s">
        <v>279</v>
      </c>
      <c r="E273" s="6">
        <f>(Residenti!E273+Fluttuanti!E273/365+Fluttuanti!AD273/365)*'%serviti'!E273</f>
        <v>7.1075176076031132</v>
      </c>
      <c r="F273" s="6">
        <f>(Residenti!F273+Fluttuanti!F273/365+Fluttuanti!AE273/365)*'%serviti'!F273</f>
        <v>7.0537442196181752</v>
      </c>
      <c r="G273" s="6">
        <f>(Residenti!G273+Fluttuanti!G273/365+Fluttuanti!AF273/365)*'%serviti'!G273</f>
        <v>6.9575835938808384</v>
      </c>
      <c r="H273" s="6">
        <f>(Residenti!H273+Fluttuanti!H273/365+Fluttuanti!AG273/365)*'%serviti'!H273</f>
        <v>6.8961676900743134</v>
      </c>
      <c r="I273" s="6">
        <f>(Residenti!I273+Fluttuanti!I273/365+Fluttuanti!AH273/365)*'%serviti'!I273</f>
        <v>6.8331007246103406</v>
      </c>
      <c r="J273" s="6">
        <f>(Residenti!J273+Fluttuanti!J273/365+Fluttuanti!AI273/365)*'%serviti'!J273</f>
        <v>6.7767899354527987</v>
      </c>
      <c r="K273" s="6">
        <f>(Residenti!K273+Fluttuanti!K273/365+Fluttuanti!AJ273/365)*'%serviti'!K273</f>
        <v>6.7272097827469395</v>
      </c>
      <c r="L273" s="6">
        <f>(Residenti!L273+Fluttuanti!L273/365+Fluttuanti!AK273/365)*'%serviti'!L273</f>
        <v>6.6666443403534297</v>
      </c>
      <c r="M273" s="6">
        <f>(Residenti!M273+Fluttuanti!M273/365+Fluttuanti!AL273/365)*'%serviti'!M273</f>
        <v>6.5978301312909444</v>
      </c>
      <c r="N273" s="6">
        <f>(Residenti!N273+Fluttuanti!N273/365+Fluttuanti!AM273/365)*'%serviti'!N273</f>
        <v>6.5837144969063912</v>
      </c>
      <c r="O273" s="6">
        <f>(Residenti!O273+Fluttuanti!O273/365+Fluttuanti!AN273/365)*'%serviti'!O273</f>
        <v>6.6084786435053511</v>
      </c>
      <c r="P273" s="6">
        <f>(Residenti!P273+Fluttuanti!P273/365+Fluttuanti!AO273/365)*'%serviti'!P273</f>
        <v>6.5768165023873362</v>
      </c>
      <c r="Q273" s="6">
        <f>(Residenti!Q273+Fluttuanti!Q273/365+Fluttuanti!AP273/365)*'%serviti'!Q273</f>
        <v>6.5067981138259965</v>
      </c>
      <c r="R273" s="6">
        <f>(Residenti!R273+Fluttuanti!R273/365+Fluttuanti!AQ273/365)*'%serviti'!R273</f>
        <v>6.4874325959401391</v>
      </c>
      <c r="S273" s="6">
        <f>(Residenti!S273+Fluttuanti!S273/365+Fluttuanti!AR273/365)*'%serviti'!S273</f>
        <v>6.4211395147736541</v>
      </c>
      <c r="T273" s="6">
        <f>(Residenti!T273+Fluttuanti!T273/365+Fluttuanti!AS273/365)*'%serviti'!T273</f>
        <v>6.3418664692955078</v>
      </c>
      <c r="U273" s="6">
        <f>(Residenti!U273+Fluttuanti!U273/365+Fluttuanti!AT273/365)*'%serviti'!U273</f>
        <v>6.2254863182561992</v>
      </c>
      <c r="V273" s="6">
        <f>(Residenti!V273+Fluttuanti!V273/365+Fluttuanti!AU273/365)*'%serviti'!V273</f>
        <v>6.1527629565648274</v>
      </c>
      <c r="W273" s="6">
        <f>(Residenti!W273+Fluttuanti!W273/365+Fluttuanti!AV273/365)*'%serviti'!W273</f>
        <v>6.0543477455973447</v>
      </c>
      <c r="X273" s="6">
        <f>(Residenti!X273+Fluttuanti!X273/365+Fluttuanti!AW273/365)*'%serviti'!X273</f>
        <v>5.9578884196631288</v>
      </c>
      <c r="Y273" s="6">
        <f>(Residenti!Y273+Fluttuanti!Y273/365+Fluttuanti!AX273/365)*'%serviti'!Y273</f>
        <v>5.8891124294077963</v>
      </c>
      <c r="Z273" s="8">
        <f>(Residenti!Z273+Fluttuanti!Z273/365+Fluttuanti!AY273/365)*'%serviti'!Z273</f>
        <v>5.5936748335867961</v>
      </c>
      <c r="AA273" s="8">
        <f>(Residenti!AA273+Fluttuanti!AA273/365+Fluttuanti!AZ273/365)*'%serviti'!AA273</f>
        <v>5.2982372377657949</v>
      </c>
      <c r="AB273" s="8">
        <f>(Residenti!AB273+Fluttuanti!AB273/365+Fluttuanti!BA273/365)*'%serviti'!AB273</f>
        <v>5.0058861237191419</v>
      </c>
      <c r="AC273" s="8">
        <f>(Residenti!AC273+Fluttuanti!AC273/365+Fluttuanti!BB273/365)*'%serviti'!AC273</f>
        <v>4.7066370580661046</v>
      </c>
    </row>
    <row r="274" spans="1:29" x14ac:dyDescent="0.2">
      <c r="A274" s="2" t="s">
        <v>261</v>
      </c>
      <c r="B274" s="2" t="str">
        <f>LEFT(C274,2)</f>
        <v>38</v>
      </c>
      <c r="C274" s="2">
        <v>38018</v>
      </c>
      <c r="D274" s="2" t="s">
        <v>280</v>
      </c>
      <c r="E274" s="6">
        <f>(Residenti!E274+Fluttuanti!E274/365+Fluttuanti!AD274/365)*'%serviti'!E274</f>
        <v>7.5343922255131393</v>
      </c>
      <c r="F274" s="6">
        <f>(Residenti!F274+Fluttuanti!F274/365+Fluttuanti!AE274/365)*'%serviti'!F274</f>
        <v>7.599045063497198</v>
      </c>
      <c r="G274" s="6">
        <f>(Residenti!G274+Fluttuanti!G274/365+Fluttuanti!AF274/365)*'%serviti'!G274</f>
        <v>7.6646445333989845</v>
      </c>
      <c r="H274" s="6">
        <f>(Residenti!H274+Fluttuanti!H274/365+Fluttuanti!AG274/365)*'%serviti'!H274</f>
        <v>7.7141367035825308</v>
      </c>
      <c r="I274" s="6">
        <f>(Residenti!I274+Fluttuanti!I274/365+Fluttuanti!AH274/365)*'%serviti'!I274</f>
        <v>7.8058603005396519</v>
      </c>
      <c r="J274" s="6">
        <f>(Residenti!J274+Fluttuanti!J274/365+Fluttuanti!AI274/365)*'%serviti'!J274</f>
        <v>8.0508817884612185</v>
      </c>
      <c r="K274" s="6">
        <f>(Residenti!K274+Fluttuanti!K274/365+Fluttuanti!AJ274/365)*'%serviti'!K274</f>
        <v>8.2480265207241121</v>
      </c>
      <c r="L274" s="6">
        <f>(Residenti!L274+Fluttuanti!L274/365+Fluttuanti!AK274/365)*'%serviti'!L274</f>
        <v>8.603175397549844</v>
      </c>
      <c r="M274" s="6">
        <f>(Residenti!M274+Fluttuanti!M274/365+Fluttuanti!AL274/365)*'%serviti'!M274</f>
        <v>8.9621589007755453</v>
      </c>
      <c r="N274" s="6">
        <f>(Residenti!N274+Fluttuanti!N274/365+Fluttuanti!AM274/365)*'%serviti'!N274</f>
        <v>9.2208102291346208</v>
      </c>
      <c r="O274" s="6">
        <f>(Residenti!O274+Fluttuanti!O274/365+Fluttuanti!AN274/365)*'%serviti'!O274</f>
        <v>9.4138477871050625</v>
      </c>
      <c r="P274" s="6">
        <f>(Residenti!P274+Fluttuanti!P274/365+Fluttuanti!AO274/365)*'%serviti'!P274</f>
        <v>9.6017257426274636</v>
      </c>
      <c r="Q274" s="6">
        <f>(Residenti!Q274+Fluttuanti!Q274/365+Fluttuanti!AP274/365)*'%serviti'!Q274</f>
        <v>9.7094656841766476</v>
      </c>
      <c r="R274" s="6">
        <f>(Residenti!R274+Fluttuanti!R274/365+Fluttuanti!AQ274/365)*'%serviti'!R274</f>
        <v>9.8002806816494292</v>
      </c>
      <c r="S274" s="6">
        <f>(Residenti!S274+Fluttuanti!S274/365+Fluttuanti!AR274/365)*'%serviti'!S274</f>
        <v>9.8582413759150818</v>
      </c>
      <c r="T274" s="6">
        <f>(Residenti!T274+Fluttuanti!T274/365+Fluttuanti!AS274/365)*'%serviti'!T274</f>
        <v>9.9002727110500057</v>
      </c>
      <c r="U274" s="6">
        <f>(Residenti!U274+Fluttuanti!U274/365+Fluttuanti!AT274/365)*'%serviti'!U274</f>
        <v>9.8442593862612853</v>
      </c>
      <c r="V274" s="6">
        <f>(Residenti!V274+Fluttuanti!V274/365+Fluttuanti!AU274/365)*'%serviti'!V274</f>
        <v>9.843741136563537</v>
      </c>
      <c r="W274" s="6">
        <f>(Residenti!W274+Fluttuanti!W274/365+Fluttuanti!AV274/365)*'%serviti'!W274</f>
        <v>9.7776124751311055</v>
      </c>
      <c r="X274" s="6">
        <f>(Residenti!X274+Fluttuanti!X274/365+Fluttuanti!AW274/365)*'%serviti'!X274</f>
        <v>9.8177031806967694</v>
      </c>
      <c r="Y274" s="6">
        <f>(Residenti!Y274+Fluttuanti!Y274/365+Fluttuanti!AX274/365)*'%serviti'!Y274</f>
        <v>9.8826016810045481</v>
      </c>
      <c r="Z274" s="8">
        <f>(Residenti!Z274+Fluttuanti!Z274/365+Fluttuanti!AY274/365)*'%serviti'!Z274</f>
        <v>10.022476877493974</v>
      </c>
      <c r="AA274" s="8">
        <f>(Residenti!AA274+Fluttuanti!AA274/365+Fluttuanti!AZ274/365)*'%serviti'!AA274</f>
        <v>10.162352073983394</v>
      </c>
      <c r="AB274" s="8">
        <f>(Residenti!AB274+Fluttuanti!AB274/365+Fluttuanti!BA274/365)*'%serviti'!AB274</f>
        <v>10.259433375175687</v>
      </c>
      <c r="AC274" s="8">
        <f>(Residenti!AC274+Fluttuanti!AC274/365+Fluttuanti!BB274/365)*'%serviti'!AC274</f>
        <v>10.39834945969967</v>
      </c>
    </row>
    <row r="275" spans="1:29" x14ac:dyDescent="0.2">
      <c r="A275" s="2" t="s">
        <v>261</v>
      </c>
      <c r="B275" s="2" t="str">
        <f>LEFT(C275,2)</f>
        <v>38</v>
      </c>
      <c r="C275" s="2">
        <v>38019</v>
      </c>
      <c r="D275" s="2" t="s">
        <v>281</v>
      </c>
      <c r="E275" s="6">
        <f>(Residenti!E275+Fluttuanti!E275/365+Fluttuanti!AD275/365)*'%serviti'!E275</f>
        <v>12.061304537888075</v>
      </c>
      <c r="F275" s="6">
        <f>(Residenti!F275+Fluttuanti!F275/365+Fluttuanti!AE275/365)*'%serviti'!F275</f>
        <v>11.963270290585818</v>
      </c>
      <c r="G275" s="6">
        <f>(Residenti!G275+Fluttuanti!G275/365+Fluttuanti!AF275/365)*'%serviti'!G275</f>
        <v>11.991514683222617</v>
      </c>
      <c r="H275" s="6">
        <f>(Residenti!H275+Fluttuanti!H275/365+Fluttuanti!AG275/365)*'%serviti'!H275</f>
        <v>11.971883271357424</v>
      </c>
      <c r="I275" s="6">
        <f>(Residenti!I275+Fluttuanti!I275/365+Fluttuanti!AH275/365)*'%serviti'!I275</f>
        <v>12.06781689462851</v>
      </c>
      <c r="J275" s="6">
        <f>(Residenti!J275+Fluttuanti!J275/365+Fluttuanti!AI275/365)*'%serviti'!J275</f>
        <v>12.166957644065505</v>
      </c>
      <c r="K275" s="6">
        <f>(Residenti!K275+Fluttuanti!K275/365+Fluttuanti!AJ275/365)*'%serviti'!K275</f>
        <v>12.167999505057663</v>
      </c>
      <c r="L275" s="6">
        <f>(Residenti!L275+Fluttuanti!L275/365+Fluttuanti!AK275/365)*'%serviti'!L275</f>
        <v>12.243557054462565</v>
      </c>
      <c r="M275" s="6">
        <f>(Residenti!M275+Fluttuanti!M275/365+Fluttuanti!AL275/365)*'%serviti'!M275</f>
        <v>12.281557531071927</v>
      </c>
      <c r="N275" s="6">
        <f>(Residenti!N275+Fluttuanti!N275/365+Fluttuanti!AM275/365)*'%serviti'!N275</f>
        <v>12.31680393778722</v>
      </c>
      <c r="O275" s="6">
        <f>(Residenti!O275+Fluttuanti!O275/365+Fluttuanti!AN275/365)*'%serviti'!O275</f>
        <v>12.405731362107868</v>
      </c>
      <c r="P275" s="6">
        <f>(Residenti!P275+Fluttuanti!P275/365+Fluttuanti!AO275/365)*'%serviti'!P275</f>
        <v>12.455287349322692</v>
      </c>
      <c r="Q275" s="6">
        <f>(Residenti!Q275+Fluttuanti!Q275/365+Fluttuanti!AP275/365)*'%serviti'!Q275</f>
        <v>12.370798311800696</v>
      </c>
      <c r="R275" s="6">
        <f>(Residenti!R275+Fluttuanti!R275/365+Fluttuanti!AQ275/365)*'%serviti'!R275</f>
        <v>12.308286313356053</v>
      </c>
      <c r="S275" s="6">
        <f>(Residenti!S275+Fluttuanti!S275/365+Fluttuanti!AR275/365)*'%serviti'!S275</f>
        <v>12.291726305709515</v>
      </c>
      <c r="T275" s="6">
        <f>(Residenti!T275+Fluttuanti!T275/365+Fluttuanti!AS275/365)*'%serviti'!T275</f>
        <v>12.102346854409241</v>
      </c>
      <c r="U275" s="6">
        <f>(Residenti!U275+Fluttuanti!U275/365+Fluttuanti!AT275/365)*'%serviti'!U275</f>
        <v>11.880327531622479</v>
      </c>
      <c r="V275" s="6">
        <f>(Residenti!V275+Fluttuanti!V275/365+Fluttuanti!AU275/365)*'%serviti'!V275</f>
        <v>11.77311351807127</v>
      </c>
      <c r="W275" s="6">
        <f>(Residenti!W275+Fluttuanti!W275/365+Fluttuanti!AV275/365)*'%serviti'!W275</f>
        <v>11.666184138650076</v>
      </c>
      <c r="X275" s="6">
        <f>(Residenti!X275+Fluttuanti!X275/365+Fluttuanti!AW275/365)*'%serviti'!X275</f>
        <v>11.64701238787338</v>
      </c>
      <c r="Y275" s="6">
        <f>(Residenti!Y275+Fluttuanti!Y275/365+Fluttuanti!AX275/365)*'%serviti'!Y275</f>
        <v>11.650669753986337</v>
      </c>
      <c r="Z275" s="8">
        <f>(Residenti!Z275+Fluttuanti!Z275/365+Fluttuanti!AY275/365)*'%serviti'!Z275</f>
        <v>11.298388698371932</v>
      </c>
      <c r="AA275" s="8">
        <f>(Residenti!AA275+Fluttuanti!AA275/365+Fluttuanti!AZ275/365)*'%serviti'!AA275</f>
        <v>10.946107642757525</v>
      </c>
      <c r="AB275" s="8">
        <f>(Residenti!AB275+Fluttuanti!AB275/365+Fluttuanti!BA275/365)*'%serviti'!AB275</f>
        <v>10.523370376020239</v>
      </c>
      <c r="AC275" s="8">
        <f>(Residenti!AC275+Fluttuanti!AC275/365+Fluttuanti!BB275/365)*'%serviti'!AC275</f>
        <v>10.171089320405832</v>
      </c>
    </row>
    <row r="276" spans="1:29" x14ac:dyDescent="0.2">
      <c r="A276" s="2"/>
      <c r="B276" s="2"/>
      <c r="C276" s="2">
        <v>38020</v>
      </c>
      <c r="D276" s="3" t="s">
        <v>282</v>
      </c>
      <c r="E276" s="6">
        <f>(Residenti!E276+Fluttuanti!E276/365+Fluttuanti!AD276/365)*'%serviti'!E276</f>
        <v>3.7717334544477281</v>
      </c>
      <c r="F276" s="6">
        <f>(Residenti!F276+Fluttuanti!F276/365+Fluttuanti!AE276/365)*'%serviti'!F276</f>
        <v>3.7485433811942084</v>
      </c>
      <c r="G276" s="6">
        <f>(Residenti!G276+Fluttuanti!G276/365+Fluttuanti!AF276/365)*'%serviti'!G276</f>
        <v>3.7129649454379829</v>
      </c>
      <c r="H276" s="6">
        <f>(Residenti!H276+Fluttuanti!H276/365+Fluttuanti!AG276/365)*'%serviti'!H276</f>
        <v>3.6430379483899484</v>
      </c>
      <c r="I276" s="6">
        <f>(Residenti!I276+Fluttuanti!I276/365+Fluttuanti!AH276/365)*'%serviti'!I276</f>
        <v>3.6409463651252665</v>
      </c>
      <c r="J276" s="6">
        <f>(Residenti!J276+Fluttuanti!J276/365+Fluttuanti!AI276/365)*'%serviti'!J276</f>
        <v>3.564088188785747</v>
      </c>
      <c r="K276" s="6">
        <f>(Residenti!K276+Fluttuanti!K276/365+Fluttuanti!AJ276/365)*'%serviti'!K276</f>
        <v>3.5162937789679276</v>
      </c>
      <c r="L276" s="6">
        <f>(Residenti!L276+Fluttuanti!L276/365+Fluttuanti!AK276/365)*'%serviti'!L276</f>
        <v>3.4646196509678027</v>
      </c>
      <c r="M276" s="6">
        <f>(Residenti!M276+Fluttuanti!M276/365+Fluttuanti!AL276/365)*'%serviti'!M276</f>
        <v>3.4273254736546979</v>
      </c>
      <c r="N276" s="6">
        <f>(Residenti!N276+Fluttuanti!N276/365+Fluttuanti!AM276/365)*'%serviti'!N276</f>
        <v>3.3820552257972505</v>
      </c>
      <c r="O276" s="6">
        <f>(Residenti!O276+Fluttuanti!O276/365+Fluttuanti!AN276/365)*'%serviti'!O276</f>
        <v>3.3448102853029389</v>
      </c>
      <c r="P276" s="6">
        <f>(Residenti!P276+Fluttuanti!P276/365+Fluttuanti!AO276/365)*'%serviti'!P276</f>
        <v>3.3827258761436712</v>
      </c>
      <c r="Q276" s="6">
        <f>(Residenti!Q276+Fluttuanti!Q276/365+Fluttuanti!AP276/365)*'%serviti'!Q276</f>
        <v>3.3345156791564929</v>
      </c>
      <c r="R276" s="6">
        <f>(Residenti!R276+Fluttuanti!R276/365+Fluttuanti!AQ276/365)*'%serviti'!R276</f>
        <v>3.312999062291766</v>
      </c>
      <c r="S276" s="6">
        <f>(Residenti!S276+Fluttuanti!S276/365+Fluttuanti!AR276/365)*'%serviti'!S276</f>
        <v>3.2738029859228055</v>
      </c>
      <c r="T276" s="6">
        <f>(Residenti!T276+Fluttuanti!T276/365+Fluttuanti!AS276/365)*'%serviti'!T276</f>
        <v>3.2315899739939877</v>
      </c>
      <c r="U276" s="6">
        <f>(Residenti!U276+Fluttuanti!U276/365+Fluttuanti!AT276/365)*'%serviti'!U276</f>
        <v>3.1922582145305523</v>
      </c>
      <c r="V276" s="6">
        <f>(Residenti!V276+Fluttuanti!V276/365+Fluttuanti!AU276/365)*'%serviti'!V276</f>
        <v>3.1940946346599843</v>
      </c>
      <c r="W276" s="6">
        <f>(Residenti!W276+Fluttuanti!W276/365+Fluttuanti!AV276/365)*'%serviti'!W276</f>
        <v>3.1755663607070903</v>
      </c>
      <c r="X276" s="6">
        <f>(Residenti!X276+Fluttuanti!X276/365+Fluttuanti!AW276/365)*'%serviti'!X276</f>
        <v>3.1485841699639665</v>
      </c>
      <c r="Y276" s="6">
        <f>(Residenti!Y276+Fluttuanti!Y276/365+Fluttuanti!AX276/365)*'%serviti'!Y276</f>
        <v>3.1191277603559988</v>
      </c>
      <c r="Z276" s="8">
        <f>(Residenti!Z276+Fluttuanti!Z276/365+Fluttuanti!AY276/365)*'%serviti'!Z276</f>
        <v>2.9935091747958071</v>
      </c>
      <c r="AA276" s="8">
        <f>(Residenti!AA276+Fluttuanti!AA276/365+Fluttuanti!AZ276/365)*'%serviti'!AA276</f>
        <v>2.8777992198880442</v>
      </c>
      <c r="AB276" s="8">
        <f>(Residenti!AB276+Fluttuanti!AB276/365+Fluttuanti!BA276/365)*'%serviti'!AB276</f>
        <v>2.7567981822114684</v>
      </c>
      <c r="AC276" s="8">
        <f>(Residenti!AC276+Fluttuanti!AC276/365+Fluttuanti!BB276/365)*'%serviti'!AC276</f>
        <v>2.6326391046160929</v>
      </c>
    </row>
    <row r="277" spans="1:29" x14ac:dyDescent="0.2">
      <c r="A277" s="2"/>
      <c r="B277" s="2"/>
      <c r="C277" s="2">
        <v>38021</v>
      </c>
      <c r="D277" s="3" t="s">
        <v>283</v>
      </c>
      <c r="E277" s="6">
        <f>(Residenti!E277+Fluttuanti!E277/365+Fluttuanti!AD277/365)*'%serviti'!E277</f>
        <v>6.0857086706047436</v>
      </c>
      <c r="F277" s="6">
        <f>(Residenti!F277+Fluttuanti!F277/365+Fluttuanti!AE277/365)*'%serviti'!F277</f>
        <v>6.1006203773136525</v>
      </c>
      <c r="G277" s="6">
        <f>(Residenti!G277+Fluttuanti!G277/365+Fluttuanti!AF277/365)*'%serviti'!G277</f>
        <v>6.1488764787188988</v>
      </c>
      <c r="H277" s="6">
        <f>(Residenti!H277+Fluttuanti!H277/365+Fluttuanti!AG277/365)*'%serviti'!H277</f>
        <v>6.2104831679605415</v>
      </c>
      <c r="I277" s="6">
        <f>(Residenti!I277+Fluttuanti!I277/365+Fluttuanti!AH277/365)*'%serviti'!I277</f>
        <v>6.2606935374045856</v>
      </c>
      <c r="J277" s="6">
        <f>(Residenti!J277+Fluttuanti!J277/365+Fluttuanti!AI277/365)*'%serviti'!J277</f>
        <v>6.3455253048272242</v>
      </c>
      <c r="K277" s="6">
        <f>(Residenti!K277+Fluttuanti!K277/365+Fluttuanti!AJ277/365)*'%serviti'!K277</f>
        <v>6.455218523972948</v>
      </c>
      <c r="L277" s="6">
        <f>(Residenti!L277+Fluttuanti!L277/365+Fluttuanti!AK277/365)*'%serviti'!L277</f>
        <v>6.6980433354099791</v>
      </c>
      <c r="M277" s="6">
        <f>(Residenti!M277+Fluttuanti!M277/365+Fluttuanti!AL277/365)*'%serviti'!M277</f>
        <v>6.9031297271243037</v>
      </c>
      <c r="N277" s="6">
        <f>(Residenti!N277+Fluttuanti!N277/365+Fluttuanti!AM277/365)*'%serviti'!N277</f>
        <v>7.0089321102357918</v>
      </c>
      <c r="O277" s="6">
        <f>(Residenti!O277+Fluttuanti!O277/365+Fluttuanti!AN277/365)*'%serviti'!O277</f>
        <v>7.0654273708256419</v>
      </c>
      <c r="P277" s="6">
        <f>(Residenti!P277+Fluttuanti!P277/365+Fluttuanti!AO277/365)*'%serviti'!P277</f>
        <v>7.0928727152782036</v>
      </c>
      <c r="Q277" s="6">
        <f>(Residenti!Q277+Fluttuanti!Q277/365+Fluttuanti!AP277/365)*'%serviti'!Q277</f>
        <v>7.1387493081537503</v>
      </c>
      <c r="R277" s="6">
        <f>(Residenti!R277+Fluttuanti!R277/365+Fluttuanti!AQ277/365)*'%serviti'!R277</f>
        <v>7.0540079221442085</v>
      </c>
      <c r="S277" s="6">
        <f>(Residenti!S277+Fluttuanti!S277/365+Fluttuanti!AR277/365)*'%serviti'!S277</f>
        <v>7.0669807493464125</v>
      </c>
      <c r="T277" s="6">
        <f>(Residenti!T277+Fluttuanti!T277/365+Fluttuanti!AS277/365)*'%serviti'!T277</f>
        <v>6.9313880891144306</v>
      </c>
      <c r="U277" s="6">
        <f>(Residenti!U277+Fluttuanti!U277/365+Fluttuanti!AT277/365)*'%serviti'!U277</f>
        <v>6.8406534625606659</v>
      </c>
      <c r="V277" s="6">
        <f>(Residenti!V277+Fluttuanti!V277/365+Fluttuanti!AU277/365)*'%serviti'!V277</f>
        <v>6.7590457544587554</v>
      </c>
      <c r="W277" s="6">
        <f>(Residenti!W277+Fluttuanti!W277/365+Fluttuanti!AV277/365)*'%serviti'!W277</f>
        <v>6.7826085317764022</v>
      </c>
      <c r="X277" s="6">
        <f>(Residenti!X277+Fluttuanti!X277/365+Fluttuanti!AW277/365)*'%serviti'!X277</f>
        <v>6.7561891986547931</v>
      </c>
      <c r="Y277" s="6">
        <f>(Residenti!Y277+Fluttuanti!Y277/365+Fluttuanti!AX277/365)*'%serviti'!Y277</f>
        <v>6.7214779052673457</v>
      </c>
      <c r="Z277" s="8">
        <f>(Residenti!Z277+Fluttuanti!Z277/365+Fluttuanti!AY277/365)*'%serviti'!Z277</f>
        <v>6.5837778105388569</v>
      </c>
      <c r="AA277" s="8">
        <f>(Residenti!AA277+Fluttuanti!AA277/365+Fluttuanti!AZ277/365)*'%serviti'!AA277</f>
        <v>6.4460777158103646</v>
      </c>
      <c r="AB277" s="8">
        <f>(Residenti!AB277+Fluttuanti!AB277/365+Fluttuanti!BA277/365)*'%serviti'!AB277</f>
        <v>6.3142421157087325</v>
      </c>
      <c r="AC277" s="8">
        <f>(Residenti!AC277+Fluttuanti!AC277/365+Fluttuanti!BB277/365)*'%serviti'!AC277</f>
        <v>6.1758089851203994</v>
      </c>
    </row>
    <row r="278" spans="1:29" x14ac:dyDescent="0.2">
      <c r="A278" s="2" t="s">
        <v>261</v>
      </c>
      <c r="B278" s="2" t="str">
        <f>LEFT(C278,2)</f>
        <v>38</v>
      </c>
      <c r="C278" s="2">
        <v>38022</v>
      </c>
      <c r="D278" s="2" t="s">
        <v>284</v>
      </c>
      <c r="E278" s="6">
        <f>(Residenti!E278+Fluttuanti!E278/365+Fluttuanti!AD278/365)*'%serviti'!E278</f>
        <v>6.4904708297232299</v>
      </c>
      <c r="F278" s="6">
        <f>(Residenti!F278+Fluttuanti!F278/365+Fluttuanti!AE278/365)*'%serviti'!F278</f>
        <v>6.5442586627227035</v>
      </c>
      <c r="G278" s="6">
        <f>(Residenti!G278+Fluttuanti!G278/365+Fluttuanti!AF278/365)*'%serviti'!G278</f>
        <v>6.5967580969314366</v>
      </c>
      <c r="H278" s="6">
        <f>(Residenti!H278+Fluttuanti!H278/365+Fluttuanti!AG278/365)*'%serviti'!H278</f>
        <v>6.5781718650545074</v>
      </c>
      <c r="I278" s="6">
        <f>(Residenti!I278+Fluttuanti!I278/365+Fluttuanti!AH278/365)*'%serviti'!I278</f>
        <v>6.6250261092571607</v>
      </c>
      <c r="J278" s="6">
        <f>(Residenti!J278+Fluttuanti!J278/365+Fluttuanti!AI278/365)*'%serviti'!J278</f>
        <v>6.714139904003412</v>
      </c>
      <c r="K278" s="6">
        <f>(Residenti!K278+Fluttuanti!K278/365+Fluttuanti!AJ278/365)*'%serviti'!K278</f>
        <v>6.8519250999492609</v>
      </c>
      <c r="L278" s="6">
        <f>(Residenti!L278+Fluttuanti!L278/365+Fluttuanti!AK278/365)*'%serviti'!L278</f>
        <v>6.9125959137160669</v>
      </c>
      <c r="M278" s="6">
        <f>(Residenti!M278+Fluttuanti!M278/365+Fluttuanti!AL278/365)*'%serviti'!M278</f>
        <v>7.0912194686452583</v>
      </c>
      <c r="N278" s="6">
        <f>(Residenti!N278+Fluttuanti!N278/365+Fluttuanti!AM278/365)*'%serviti'!N278</f>
        <v>7.257001408792414</v>
      </c>
      <c r="O278" s="6">
        <f>(Residenti!O278+Fluttuanti!O278/365+Fluttuanti!AN278/365)*'%serviti'!O278</f>
        <v>7.4178540518035678</v>
      </c>
      <c r="P278" s="6">
        <f>(Residenti!P278+Fluttuanti!P278/365+Fluttuanti!AO278/365)*'%serviti'!P278</f>
        <v>7.5273886886576298</v>
      </c>
      <c r="Q278" s="6">
        <f>(Residenti!Q278+Fluttuanti!Q278/365+Fluttuanti!AP278/365)*'%serviti'!Q278</f>
        <v>7.6315080459770623</v>
      </c>
      <c r="R278" s="6">
        <f>(Residenti!R278+Fluttuanti!R278/365+Fluttuanti!AQ278/365)*'%serviti'!R278</f>
        <v>7.6836734429343521</v>
      </c>
      <c r="S278" s="6">
        <f>(Residenti!S278+Fluttuanti!S278/365+Fluttuanti!AR278/365)*'%serviti'!S278</f>
        <v>7.6939357333646097</v>
      </c>
      <c r="T278" s="6">
        <f>(Residenti!T278+Fluttuanti!T278/365+Fluttuanti!AS278/365)*'%serviti'!T278</f>
        <v>7.7301380421211245</v>
      </c>
      <c r="U278" s="6">
        <f>(Residenti!U278+Fluttuanti!U278/365+Fluttuanti!AT278/365)*'%serviti'!U278</f>
        <v>7.7087556969177573</v>
      </c>
      <c r="V278" s="6">
        <f>(Residenti!V278+Fluttuanti!V278/365+Fluttuanti!AU278/365)*'%serviti'!V278</f>
        <v>7.5867556086189296</v>
      </c>
      <c r="W278" s="6">
        <f>(Residenti!W278+Fluttuanti!W278/365+Fluttuanti!AV278/365)*'%serviti'!W278</f>
        <v>7.6095303433601726</v>
      </c>
      <c r="X278" s="6">
        <f>(Residenti!X278+Fluttuanti!X278/365+Fluttuanti!AW278/365)*'%serviti'!X278</f>
        <v>7.6158417766916084</v>
      </c>
      <c r="Y278" s="6">
        <f>(Residenti!Y278+Fluttuanti!Y278/365+Fluttuanti!AX278/365)*'%serviti'!Y278</f>
        <v>7.631023110915427</v>
      </c>
      <c r="Z278" s="8">
        <f>(Residenti!Z278+Fluttuanti!Z278/365+Fluttuanti!AY278/365)*'%serviti'!Z278</f>
        <v>7.6703979758409604</v>
      </c>
      <c r="AA278" s="8">
        <f>(Residenti!AA278+Fluttuanti!AA278/365+Fluttuanti!AZ278/365)*'%serviti'!AA278</f>
        <v>7.7097728407664938</v>
      </c>
      <c r="AB278" s="8">
        <f>(Residenti!AB278+Fluttuanti!AB278/365+Fluttuanti!BA278/365)*'%serviti'!AB278</f>
        <v>7.7276107466303472</v>
      </c>
      <c r="AC278" s="8">
        <f>(Residenti!AC278+Fluttuanti!AC278/365+Fluttuanti!BB278/365)*'%serviti'!AC278</f>
        <v>7.7668359757174779</v>
      </c>
    </row>
    <row r="279" spans="1:29" x14ac:dyDescent="0.2">
      <c r="A279" s="2" t="s">
        <v>261</v>
      </c>
      <c r="B279" s="2" t="str">
        <f>LEFT(C279,2)</f>
        <v>38</v>
      </c>
      <c r="C279" s="2">
        <v>38023</v>
      </c>
      <c r="D279" s="2" t="s">
        <v>285</v>
      </c>
      <c r="E279" s="6">
        <f>(Residenti!E279+Fluttuanti!E279/365+Fluttuanti!AD279/365)*'%serviti'!E279</f>
        <v>3.961313777382955</v>
      </c>
      <c r="F279" s="6">
        <f>(Residenti!F279+Fluttuanti!F279/365+Fluttuanti!AE279/365)*'%serviti'!F279</f>
        <v>3.9463294383639655</v>
      </c>
      <c r="G279" s="6">
        <f>(Residenti!G279+Fluttuanti!G279/365+Fluttuanti!AF279/365)*'%serviti'!G279</f>
        <v>3.9454744276553773</v>
      </c>
      <c r="H279" s="6">
        <f>(Residenti!H279+Fluttuanti!H279/365+Fluttuanti!AG279/365)*'%serviti'!H279</f>
        <v>3.9604322633368931</v>
      </c>
      <c r="I279" s="6">
        <f>(Residenti!I279+Fluttuanti!I279/365+Fluttuanti!AH279/365)*'%serviti'!I279</f>
        <v>3.9284093933097939</v>
      </c>
      <c r="J279" s="6">
        <f>(Residenti!J279+Fluttuanti!J279/365+Fluttuanti!AI279/365)*'%serviti'!J279</f>
        <v>3.9194297573570416</v>
      </c>
      <c r="K279" s="6">
        <f>(Residenti!K279+Fluttuanti!K279/365+Fluttuanti!AJ279/365)*'%serviti'!K279</f>
        <v>3.939404195146984</v>
      </c>
      <c r="L279" s="6">
        <f>(Residenti!L279+Fluttuanti!L279/365+Fluttuanti!AK279/365)*'%serviti'!L279</f>
        <v>3.9274753983538218</v>
      </c>
      <c r="M279" s="6">
        <f>(Residenti!M279+Fluttuanti!M279/365+Fluttuanti!AL279/365)*'%serviti'!M279</f>
        <v>3.9534080329027668</v>
      </c>
      <c r="N279" s="6">
        <f>(Residenti!N279+Fluttuanti!N279/365+Fluttuanti!AM279/365)*'%serviti'!N279</f>
        <v>3.9033842408199835</v>
      </c>
      <c r="O279" s="6">
        <f>(Residenti!O279+Fluttuanti!O279/365+Fluttuanti!AN279/365)*'%serviti'!O279</f>
        <v>3.8874737455237338</v>
      </c>
      <c r="P279" s="6">
        <f>(Residenti!P279+Fluttuanti!P279/365+Fluttuanti!AO279/365)*'%serviti'!P279</f>
        <v>3.9134926724540571</v>
      </c>
      <c r="Q279" s="6">
        <f>(Residenti!Q279+Fluttuanti!Q279/365+Fluttuanti!AP279/365)*'%serviti'!Q279</f>
        <v>3.838315300143889</v>
      </c>
      <c r="R279" s="6">
        <f>(Residenti!R279+Fluttuanti!R279/365+Fluttuanti!AQ279/365)*'%serviti'!R279</f>
        <v>3.8340420576907919</v>
      </c>
      <c r="S279" s="6">
        <f>(Residenti!S279+Fluttuanti!S279/365+Fluttuanti!AR279/365)*'%serviti'!S279</f>
        <v>3.8277715158051011</v>
      </c>
      <c r="T279" s="6">
        <f>(Residenti!T279+Fluttuanti!T279/365+Fluttuanti!AS279/365)*'%serviti'!T279</f>
        <v>3.7965347310119912</v>
      </c>
      <c r="U279" s="6">
        <f>(Residenti!U279+Fluttuanti!U279/365+Fluttuanti!AT279/365)*'%serviti'!U279</f>
        <v>3.7799822010883735</v>
      </c>
      <c r="V279" s="6">
        <f>(Residenti!V279+Fluttuanti!V279/365+Fluttuanti!AU279/365)*'%serviti'!V279</f>
        <v>3.7383344038788682</v>
      </c>
      <c r="W279" s="6">
        <f>(Residenti!W279+Fluttuanti!W279/365+Fluttuanti!AV279/365)*'%serviti'!W279</f>
        <v>3.7041778475548983</v>
      </c>
      <c r="X279" s="6">
        <f>(Residenti!X279+Fluttuanti!X279/365+Fluttuanti!AW279/365)*'%serviti'!X279</f>
        <v>3.692806920922215</v>
      </c>
      <c r="Y279" s="6">
        <f>(Residenti!Y279+Fluttuanti!Y279/365+Fluttuanti!AX279/365)*'%serviti'!Y279</f>
        <v>3.6844687644299601</v>
      </c>
      <c r="Z279" s="8">
        <f>(Residenti!Z279+Fluttuanti!Z279/365+Fluttuanti!AY279/365)*'%serviti'!Z279</f>
        <v>3.5763223130526618</v>
      </c>
      <c r="AA279" s="8">
        <f>(Residenti!AA279+Fluttuanti!AA279/365+Fluttuanti!AZ279/365)*'%serviti'!AA279</f>
        <v>3.4681758616753631</v>
      </c>
      <c r="AB279" s="8">
        <f>(Residenti!AB279+Fluttuanti!AB279/365+Fluttuanti!BA279/365)*'%serviti'!AB279</f>
        <v>3.3470004143275833</v>
      </c>
      <c r="AC279" s="8">
        <f>(Residenti!AC279+Fluttuanti!AC279/365+Fluttuanti!BB279/365)*'%serviti'!AC279</f>
        <v>3.2385545938928781</v>
      </c>
    </row>
    <row r="280" spans="1:29" x14ac:dyDescent="0.2">
      <c r="A280" s="2"/>
      <c r="B280" s="2"/>
      <c r="C280" s="2">
        <v>38024</v>
      </c>
      <c r="D280" s="3" t="s">
        <v>286</v>
      </c>
      <c r="E280" s="6">
        <f>(Residenti!E280+Fluttuanti!E280/365+Fluttuanti!AD280/365)*'%serviti'!E280</f>
        <v>4.8435524189609991</v>
      </c>
      <c r="F280" s="6">
        <f>(Residenti!F280+Fluttuanti!F280/365+Fluttuanti!AE280/365)*'%serviti'!F280</f>
        <v>4.8444822720301595</v>
      </c>
      <c r="G280" s="6">
        <f>(Residenti!G280+Fluttuanti!G280/365+Fluttuanti!AF280/365)*'%serviti'!G280</f>
        <v>4.7577067534249844</v>
      </c>
      <c r="H280" s="6">
        <f>(Residenti!H280+Fluttuanti!H280/365+Fluttuanti!AG280/365)*'%serviti'!H280</f>
        <v>4.7453811195788118</v>
      </c>
      <c r="I280" s="6">
        <f>(Residenti!I280+Fluttuanti!I280/365+Fluttuanti!AH280/365)*'%serviti'!I280</f>
        <v>4.7293876985886403</v>
      </c>
      <c r="J280" s="6">
        <f>(Residenti!J280+Fluttuanti!J280/365+Fluttuanti!AI280/365)*'%serviti'!J280</f>
        <v>4.7155196332958287</v>
      </c>
      <c r="K280" s="6">
        <f>(Residenti!K280+Fluttuanti!K280/365+Fluttuanti!AJ280/365)*'%serviti'!K280</f>
        <v>4.6955522060182675</v>
      </c>
      <c r="L280" s="6">
        <f>(Residenti!L280+Fluttuanti!L280/365+Fluttuanti!AK280/365)*'%serviti'!L280</f>
        <v>4.6713991111179078</v>
      </c>
      <c r="M280" s="6">
        <f>(Residenti!M280+Fluttuanti!M280/365+Fluttuanti!AL280/365)*'%serviti'!M280</f>
        <v>4.6349294869003632</v>
      </c>
      <c r="N280" s="6">
        <f>(Residenti!N280+Fluttuanti!N280/365+Fluttuanti!AM280/365)*'%serviti'!N280</f>
        <v>4.6835189783721232</v>
      </c>
      <c r="O280" s="6">
        <f>(Residenti!O280+Fluttuanti!O280/365+Fluttuanti!AN280/365)*'%serviti'!O280</f>
        <v>4.6215817150632956</v>
      </c>
      <c r="P280" s="6">
        <f>(Residenti!P280+Fluttuanti!P280/365+Fluttuanti!AO280/365)*'%serviti'!P280</f>
        <v>4.6263984776377205</v>
      </c>
      <c r="Q280" s="6">
        <f>(Residenti!Q280+Fluttuanti!Q280/365+Fluttuanti!AP280/365)*'%serviti'!Q280</f>
        <v>4.5913985387030039</v>
      </c>
      <c r="R280" s="6">
        <f>(Residenti!R280+Fluttuanti!R280/365+Fluttuanti!AQ280/365)*'%serviti'!R280</f>
        <v>4.5683921817453577</v>
      </c>
      <c r="S280" s="6">
        <f>(Residenti!S280+Fluttuanti!S280/365+Fluttuanti!AR280/365)*'%serviti'!S280</f>
        <v>4.5483842202819762</v>
      </c>
      <c r="T280" s="6">
        <f>(Residenti!T280+Fluttuanti!T280/365+Fluttuanti!AS280/365)*'%serviti'!T280</f>
        <v>4.5473660969489567</v>
      </c>
      <c r="U280" s="6">
        <f>(Residenti!U280+Fluttuanti!U280/365+Fluttuanti!AT280/365)*'%serviti'!U280</f>
        <v>4.4963933735464128</v>
      </c>
      <c r="V280" s="6">
        <f>(Residenti!V280+Fluttuanti!V280/365+Fluttuanti!AU280/365)*'%serviti'!V280</f>
        <v>4.4434030616460927</v>
      </c>
      <c r="W280" s="6">
        <f>(Residenti!W280+Fluttuanti!W280/365+Fluttuanti!AV280/365)*'%serviti'!W280</f>
        <v>4.397257191645136</v>
      </c>
      <c r="X280" s="6">
        <f>(Residenti!X280+Fluttuanti!X280/365+Fluttuanti!AW280/365)*'%serviti'!X280</f>
        <v>4.3675966996113891</v>
      </c>
      <c r="Y280" s="6">
        <f>(Residenti!Y280+Fluttuanti!Y280/365+Fluttuanti!AX280/365)*'%serviti'!Y280</f>
        <v>4.3198005761882969</v>
      </c>
      <c r="Z280" s="8">
        <f>(Residenti!Z280+Fluttuanti!Z280/365+Fluttuanti!AY280/365)*'%serviti'!Z280</f>
        <v>4.1864191899961902</v>
      </c>
      <c r="AA280" s="8">
        <f>(Residenti!AA280+Fluttuanti!AA280/365+Fluttuanti!AZ280/365)*'%serviti'!AA280</f>
        <v>4.0530378038040853</v>
      </c>
      <c r="AB280" s="8">
        <f>(Residenti!AB280+Fluttuanti!AB280/365+Fluttuanti!BA280/365)*'%serviti'!AB280</f>
        <v>3.9386092037070317</v>
      </c>
      <c r="AC280" s="8">
        <f>(Residenti!AC280+Fluttuanti!AC280/365+Fluttuanti!BB280/365)*'%serviti'!AC280</f>
        <v>3.8036604237534246</v>
      </c>
    </row>
    <row r="281" spans="1:29" x14ac:dyDescent="0.2">
      <c r="A281" s="2" t="s">
        <v>263</v>
      </c>
      <c r="B281" s="2" t="str">
        <f>LEFT(C281,2)</f>
        <v>38</v>
      </c>
      <c r="C281" s="2">
        <v>38025</v>
      </c>
      <c r="D281" s="2" t="s">
        <v>287</v>
      </c>
      <c r="E281" s="6">
        <f>(Residenti!E281+Fluttuanti!E281/365+Fluttuanti!AD281/365)*'%serviti'!E281</f>
        <v>4.1676965162166439</v>
      </c>
      <c r="F281" s="6">
        <f>(Residenti!F281+Fluttuanti!F281/365+Fluttuanti!AE281/365)*'%serviti'!F281</f>
        <v>4.1349164967642409</v>
      </c>
      <c r="G281" s="6">
        <f>(Residenti!G281+Fluttuanti!G281/365+Fluttuanti!AF281/365)*'%serviti'!G281</f>
        <v>4.1018330560125884</v>
      </c>
      <c r="H281" s="6">
        <f>(Residenti!H281+Fluttuanti!H281/365+Fluttuanti!AG281/365)*'%serviti'!H281</f>
        <v>4.0538651186548185</v>
      </c>
      <c r="I281" s="6">
        <f>(Residenti!I281+Fluttuanti!I281/365+Fluttuanti!AH281/365)*'%serviti'!I281</f>
        <v>4.0463643837047298</v>
      </c>
      <c r="J281" s="6">
        <f>(Residenti!J281+Fluttuanti!J281/365+Fluttuanti!AI281/365)*'%serviti'!J281</f>
        <v>4.0676943638522918</v>
      </c>
      <c r="K281" s="6">
        <f>(Residenti!K281+Fluttuanti!K281/365+Fluttuanti!AJ281/365)*'%serviti'!K281</f>
        <v>4.0449766342895854</v>
      </c>
      <c r="L281" s="6">
        <f>(Residenti!L281+Fluttuanti!L281/365+Fluttuanti!AK281/365)*'%serviti'!L281</f>
        <v>4.0088808384673014</v>
      </c>
      <c r="M281" s="6">
        <f>(Residenti!M281+Fluttuanti!M281/365+Fluttuanti!AL281/365)*'%serviti'!M281</f>
        <v>3.975784436015811</v>
      </c>
      <c r="N281" s="6">
        <f>(Residenti!N281+Fluttuanti!N281/365+Fluttuanti!AM281/365)*'%serviti'!N281</f>
        <v>3.9889810246755388</v>
      </c>
      <c r="O281" s="6">
        <f>(Residenti!O281+Fluttuanti!O281/365+Fluttuanti!AN281/365)*'%serviti'!O281</f>
        <v>3.9870098178368685</v>
      </c>
      <c r="P281" s="6">
        <f>(Residenti!P281+Fluttuanti!P281/365+Fluttuanti!AO281/365)*'%serviti'!P281</f>
        <v>3.9568989314697354</v>
      </c>
      <c r="Q281" s="6">
        <f>(Residenti!Q281+Fluttuanti!Q281/365+Fluttuanti!AP281/365)*'%serviti'!Q281</f>
        <v>3.9223278791058145</v>
      </c>
      <c r="R281" s="6">
        <f>(Residenti!R281+Fluttuanti!R281/365+Fluttuanti!AQ281/365)*'%serviti'!R281</f>
        <v>3.894752103090823</v>
      </c>
      <c r="S281" s="6">
        <f>(Residenti!S281+Fluttuanti!S281/365+Fluttuanti!AR281/365)*'%serviti'!S281</f>
        <v>3.8701743026539432</v>
      </c>
      <c r="T281" s="6">
        <f>(Residenti!T281+Fluttuanti!T281/365+Fluttuanti!AS281/365)*'%serviti'!T281</f>
        <v>3.8336045999046147</v>
      </c>
      <c r="U281" s="6">
        <f>(Residenti!U281+Fluttuanti!U281/365+Fluttuanti!AT281/365)*'%serviti'!U281</f>
        <v>3.8054483939146824</v>
      </c>
      <c r="V281" s="6">
        <f>(Residenti!V281+Fluttuanti!V281/365+Fluttuanti!AU281/365)*'%serviti'!V281</f>
        <v>3.7675278202118672</v>
      </c>
      <c r="W281" s="6">
        <f>(Residenti!W281+Fluttuanti!W281/365+Fluttuanti!AV281/365)*'%serviti'!W281</f>
        <v>3.751603352257503</v>
      </c>
      <c r="X281" s="6">
        <f>(Residenti!X281+Fluttuanti!X281/365+Fluttuanti!AW281/365)*'%serviti'!X281</f>
        <v>3.7069284354029035</v>
      </c>
      <c r="Y281" s="6">
        <f>(Residenti!Y281+Fluttuanti!Y281/365+Fluttuanti!AX281/365)*'%serviti'!Y281</f>
        <v>3.6562639978961045</v>
      </c>
      <c r="Z281" s="8">
        <f>(Residenti!Z281+Fluttuanti!Z281/365+Fluttuanti!AY281/365)*'%serviti'!Z281</f>
        <v>3.5236145878347322</v>
      </c>
      <c r="AA281" s="8">
        <f>(Residenti!AA281+Fluttuanti!AA281/365+Fluttuanti!AZ281/365)*'%serviti'!AA281</f>
        <v>3.3909651777733596</v>
      </c>
      <c r="AB281" s="8">
        <f>(Residenti!AB281+Fluttuanti!AB281/365+Fluttuanti!BA281/365)*'%serviti'!AB281</f>
        <v>3.2776419021016405</v>
      </c>
      <c r="AC281" s="8">
        <f>(Residenti!AC281+Fluttuanti!AC281/365+Fluttuanti!BB281/365)*'%serviti'!AC281</f>
        <v>3.1430974313738878</v>
      </c>
    </row>
    <row r="282" spans="1:29" x14ac:dyDescent="0.2">
      <c r="A282" s="2"/>
      <c r="B282" s="2"/>
      <c r="C282" s="2">
        <v>38026</v>
      </c>
      <c r="D282" s="3" t="s">
        <v>288</v>
      </c>
      <c r="E282" s="6">
        <f>(Residenti!E282+Fluttuanti!E282/365+Fluttuanti!AD282/365)*'%serviti'!E282</f>
        <v>2.3193661971381849</v>
      </c>
      <c r="F282" s="6">
        <f>(Residenti!F282+Fluttuanti!F282/365+Fluttuanti!AE282/365)*'%serviti'!F282</f>
        <v>2.2952001599710554</v>
      </c>
      <c r="G282" s="6">
        <f>(Residenti!G282+Fluttuanti!G282/365+Fluttuanti!AF282/365)*'%serviti'!G282</f>
        <v>2.323857530410069</v>
      </c>
      <c r="H282" s="6">
        <f>(Residenti!H282+Fluttuanti!H282/365+Fluttuanti!AG282/365)*'%serviti'!H282</f>
        <v>2.3334141703663152</v>
      </c>
      <c r="I282" s="6">
        <f>(Residenti!I282+Fluttuanti!I282/365+Fluttuanti!AH282/365)*'%serviti'!I282</f>
        <v>2.3508679838029645</v>
      </c>
      <c r="J282" s="6">
        <f>(Residenti!J282+Fluttuanti!J282/365+Fluttuanti!AI282/365)*'%serviti'!J282</f>
        <v>2.3565193366617319</v>
      </c>
      <c r="K282" s="6">
        <f>(Residenti!K282+Fluttuanti!K282/365+Fluttuanti!AJ282/365)*'%serviti'!K282</f>
        <v>2.3263172096242992</v>
      </c>
      <c r="L282" s="6">
        <f>(Residenti!L282+Fluttuanti!L282/365+Fluttuanti!AK282/365)*'%serviti'!L282</f>
        <v>2.3350174090020492</v>
      </c>
      <c r="M282" s="6">
        <f>(Residenti!M282+Fluttuanti!M282/365+Fluttuanti!AL282/365)*'%serviti'!M282</f>
        <v>2.308688821139488</v>
      </c>
      <c r="N282" s="6">
        <f>(Residenti!N282+Fluttuanti!N282/365+Fluttuanti!AM282/365)*'%serviti'!N282</f>
        <v>2.2952008118901688</v>
      </c>
      <c r="O282" s="6">
        <f>(Residenti!O282+Fluttuanti!O282/365+Fluttuanti!AN282/365)*'%serviti'!O282</f>
        <v>2.25697679690894</v>
      </c>
      <c r="P282" s="6">
        <f>(Residenti!P282+Fluttuanti!P282/365+Fluttuanti!AO282/365)*'%serviti'!P282</f>
        <v>2.2386609913778348</v>
      </c>
      <c r="Q282" s="6">
        <f>(Residenti!Q282+Fluttuanti!Q282/365+Fluttuanti!AP282/365)*'%serviti'!Q282</f>
        <v>2.2422049576255247</v>
      </c>
      <c r="R282" s="6">
        <f>(Residenti!R282+Fluttuanti!R282/365+Fluttuanti!AQ282/365)*'%serviti'!R282</f>
        <v>2.2281776908218833</v>
      </c>
      <c r="S282" s="6">
        <f>(Residenti!S282+Fluttuanti!S282/365+Fluttuanti!AR282/365)*'%serviti'!S282</f>
        <v>2.2140197133583435</v>
      </c>
      <c r="T282" s="6">
        <f>(Residenti!T282+Fluttuanti!T282/365+Fluttuanti!AS282/365)*'%serviti'!T282</f>
        <v>2.1986841766731455</v>
      </c>
      <c r="U282" s="6">
        <f>(Residenti!U282+Fluttuanti!U282/365+Fluttuanti!AT282/365)*'%serviti'!U282</f>
        <v>2.1464005472315213</v>
      </c>
      <c r="V282" s="6">
        <f>(Residenti!V282+Fluttuanti!V282/365+Fluttuanti!AU282/365)*'%serviti'!V282</f>
        <v>2.1249417025937003</v>
      </c>
      <c r="W282" s="6">
        <f>(Residenti!W282+Fluttuanti!W282/365+Fluttuanti!AV282/365)*'%serviti'!W282</f>
        <v>2.0962232042440254</v>
      </c>
      <c r="X282" s="6">
        <f>(Residenti!X282+Fluttuanti!X282/365+Fluttuanti!AW282/365)*'%serviti'!X282</f>
        <v>2.0654810717563548</v>
      </c>
      <c r="Y282" s="6">
        <f>(Residenti!Y282+Fluttuanti!Y282/365+Fluttuanti!AX282/365)*'%serviti'!Y282</f>
        <v>2.0392675211279103</v>
      </c>
      <c r="Z282" s="8">
        <f>(Residenti!Z282+Fluttuanti!Z282/365+Fluttuanti!AY282/365)*'%serviti'!Z282</f>
        <v>1.9356752723222037</v>
      </c>
      <c r="AA282" s="8">
        <f>(Residenti!AA282+Fluttuanti!AA282/365+Fluttuanti!AZ282/365)*'%serviti'!AA282</f>
        <v>1.8320830235164971</v>
      </c>
      <c r="AB282" s="8">
        <f>(Residenti!AB282+Fluttuanti!AB282/365+Fluttuanti!BA282/365)*'%serviti'!AB282</f>
        <v>1.7298280344148871</v>
      </c>
      <c r="AC282" s="8">
        <f>(Residenti!AC282+Fluttuanti!AC282/365+Fluttuanti!BB282/365)*'%serviti'!AC282</f>
        <v>1.6248932832212257</v>
      </c>
    </row>
    <row r="283" spans="1:29" x14ac:dyDescent="0.2">
      <c r="A283" s="2" t="s">
        <v>263</v>
      </c>
      <c r="B283" s="2" t="str">
        <f t="shared" ref="B283:B340" si="12">LEFT(C283,2)</f>
        <v>38</v>
      </c>
      <c r="C283" s="2">
        <v>38027</v>
      </c>
      <c r="D283" s="3" t="s">
        <v>375</v>
      </c>
      <c r="E283" s="6">
        <f>(Residenti!E283+Fluttuanti!E283/365+Fluttuanti!AD283/365)*'%serviti'!E283</f>
        <v>9.9183861649207703</v>
      </c>
      <c r="F283" s="6">
        <f>(Residenti!F283+Fluttuanti!F283/365+Fluttuanti!AE283/365)*'%serviti'!F283</f>
        <v>9.8679591410811973</v>
      </c>
      <c r="G283" s="6">
        <f>(Residenti!G283+Fluttuanti!G283/365+Fluttuanti!AF283/365)*'%serviti'!G283</f>
        <v>9.858501936537035</v>
      </c>
      <c r="H283" s="6">
        <f>(Residenti!H283+Fluttuanti!H283/365+Fluttuanti!AG283/365)*'%serviti'!H283</f>
        <v>9.881473790559042</v>
      </c>
      <c r="I283" s="6">
        <f>(Residenti!I283+Fluttuanti!I283/365+Fluttuanti!AH283/365)*'%serviti'!I283</f>
        <v>9.8608490186828579</v>
      </c>
      <c r="J283" s="6">
        <f>(Residenti!J283+Fluttuanti!J283/365+Fluttuanti!AI283/365)*'%serviti'!J283</f>
        <v>9.8385785855193344</v>
      </c>
      <c r="K283" s="6">
        <f>(Residenti!K283+Fluttuanti!K283/365+Fluttuanti!AJ283/365)*'%serviti'!K283</f>
        <v>9.8322293306462676</v>
      </c>
      <c r="L283" s="6">
        <f>(Residenti!L283+Fluttuanti!L283/365+Fluttuanti!AK283/365)*'%serviti'!L283</f>
        <v>9.8440577633613486</v>
      </c>
      <c r="M283" s="6">
        <f>(Residenti!M283+Fluttuanti!M283/365+Fluttuanti!AL283/365)*'%serviti'!M283</f>
        <v>9.7970907509407485</v>
      </c>
      <c r="N283" s="6">
        <f>(Residenti!N283+Fluttuanti!N283/365+Fluttuanti!AM283/365)*'%serviti'!N283</f>
        <v>9.7470121158662408</v>
      </c>
      <c r="O283" s="6">
        <f>(Residenti!O283+Fluttuanti!O283/365+Fluttuanti!AN283/365)*'%serviti'!O283</f>
        <v>9.664982093482438</v>
      </c>
      <c r="P283" s="6">
        <f>(Residenti!P283+Fluttuanti!P283/365+Fluttuanti!AO283/365)*'%serviti'!P283</f>
        <v>9.6126569047365393</v>
      </c>
      <c r="Q283" s="6">
        <f>(Residenti!Q283+Fluttuanti!Q283/365+Fluttuanti!AP283/365)*'%serviti'!Q283</f>
        <v>9.5922015184386229</v>
      </c>
      <c r="R283" s="6">
        <f>(Residenti!R283+Fluttuanti!R283/365+Fluttuanti!AQ283/365)*'%serviti'!R283</f>
        <v>9.4711682621166382</v>
      </c>
      <c r="S283" s="6">
        <f>(Residenti!S283+Fluttuanti!S283/365+Fluttuanti!AR283/365)*'%serviti'!S283</f>
        <v>9.4111350057946552</v>
      </c>
      <c r="T283" s="6">
        <f>(Residenti!T283+Fluttuanti!T283/365+Fluttuanti!AS283/365)*'%serviti'!T283</f>
        <v>9.3461017494726697</v>
      </c>
      <c r="U283" s="6">
        <f>(Residenti!U283+Fluttuanti!U283/365+Fluttuanti!AT283/365)*'%serviti'!U283</f>
        <v>9.1241017494726702</v>
      </c>
      <c r="V283" s="6">
        <f>(Residenti!V283+Fluttuanti!V283/365+Fluttuanti!AU283/365)*'%serviti'!V283</f>
        <v>9.0330684931506848</v>
      </c>
      <c r="W283" s="6">
        <f>(Residenti!W283+Fluttuanti!W283/365+Fluttuanti!AV283/365)*'%serviti'!W283</f>
        <v>8.8962444773979179</v>
      </c>
      <c r="X283" s="6">
        <f>(Residenti!X283+Fluttuanti!X283/365+Fluttuanti!AW283/365)*'%serviti'!X283</f>
        <v>8.7723863013698633</v>
      </c>
      <c r="Y283" s="6">
        <f>(Residenti!Y283+Fluttuanti!Y283/365+Fluttuanti!AX283/365)*'%serviti'!Y283</f>
        <v>8.664138240007091</v>
      </c>
      <c r="Z283" s="8">
        <f>(Residenti!Z283+Fluttuanti!Z283/365+Fluttuanti!AY283/365)*'%serviti'!Z283</f>
        <v>8.2162396613871884</v>
      </c>
      <c r="AA283" s="8">
        <f>(Residenti!AA283+Fluttuanti!AA283/365+Fluttuanti!AZ283/365)*'%serviti'!AA283</f>
        <v>7.7686337244020987</v>
      </c>
      <c r="AB283" s="8">
        <f>(Residenti!AB283+Fluttuanti!AB283/365+Fluttuanti!BA283/365)*'%serviti'!AB283</f>
        <v>7.3248948966577041</v>
      </c>
      <c r="AC283" s="8">
        <f>(Residenti!AC283+Fluttuanti!AC283/365+Fluttuanti!BB283/365)*'%serviti'!AC283</f>
        <v>6.8715565321938978</v>
      </c>
    </row>
    <row r="284" spans="1:29" x14ac:dyDescent="0.2">
      <c r="A284" s="2" t="s">
        <v>261</v>
      </c>
      <c r="B284" s="2" t="str">
        <f t="shared" si="12"/>
        <v>38</v>
      </c>
      <c r="C284" s="2">
        <v>38028</v>
      </c>
      <c r="D284" s="3" t="s">
        <v>376</v>
      </c>
      <c r="E284" s="6">
        <f>(Residenti!E284+Fluttuanti!E284/365+Fluttuanti!AD284/365)*'%serviti'!E284</f>
        <v>9.4259002441222428</v>
      </c>
      <c r="F284" s="6">
        <f>(Residenti!F284+Fluttuanti!F284/365+Fluttuanti!AE284/365)*'%serviti'!F284</f>
        <v>9.4339679162573873</v>
      </c>
      <c r="G284" s="6">
        <f>(Residenti!G284+Fluttuanti!G284/365+Fluttuanti!AF284/365)*'%serviti'!G284</f>
        <v>9.4915849998175705</v>
      </c>
      <c r="H284" s="6">
        <f>(Residenti!H284+Fluttuanti!H284/365+Fluttuanti!AG284/365)*'%serviti'!H284</f>
        <v>9.5862316823938034</v>
      </c>
      <c r="I284" s="6">
        <f>(Residenti!I284+Fluttuanti!I284/365+Fluttuanti!AH284/365)*'%serviti'!I284</f>
        <v>9.6591821002486817</v>
      </c>
      <c r="J284" s="6">
        <f>(Residenti!J284+Fluttuanti!J284/365+Fluttuanti!AI284/365)*'%serviti'!J284</f>
        <v>9.756376078148266</v>
      </c>
      <c r="K284" s="6">
        <f>(Residenti!K284+Fluttuanti!K284/365+Fluttuanti!AJ284/365)*'%serviti'!K284</f>
        <v>9.8963209820143643</v>
      </c>
      <c r="L284" s="6">
        <f>(Residenti!L284+Fluttuanti!L284/365+Fluttuanti!AK284/365)*'%serviti'!L284</f>
        <v>10.130020812313292</v>
      </c>
      <c r="M284" s="6">
        <f>(Residenti!M284+Fluttuanti!M284/365+Fluttuanti!AL284/365)*'%serviti'!M284</f>
        <v>10.334073645799743</v>
      </c>
      <c r="N284" s="6">
        <f>(Residenti!N284+Fluttuanti!N284/365+Fluttuanti!AM284/365)*'%serviti'!N284</f>
        <v>10.491239493787308</v>
      </c>
      <c r="O284" s="6">
        <f>(Residenti!O284+Fluttuanti!O284/365+Fluttuanti!AN284/365)*'%serviti'!O284</f>
        <v>10.580510192187662</v>
      </c>
      <c r="P284" s="6">
        <f>(Residenti!P284+Fluttuanti!P284/365+Fluttuanti!AO284/365)*'%serviti'!P284</f>
        <v>10.639613128134085</v>
      </c>
      <c r="Q284" s="6">
        <f>(Residenti!Q284+Fluttuanti!Q284/365+Fluttuanti!AP284/365)*'%serviti'!Q284</f>
        <v>10.671861564919517</v>
      </c>
      <c r="R284" s="6">
        <f>(Residenti!R284+Fluttuanti!R284/365+Fluttuanti!AQ284/365)*'%serviti'!R284</f>
        <v>10.506120231970243</v>
      </c>
      <c r="S284" s="6">
        <f>(Residenti!S284+Fluttuanti!S284/365+Fluttuanti!AR284/365)*'%serviti'!S284</f>
        <v>10.422214884467948</v>
      </c>
      <c r="T284" s="6">
        <f>(Residenti!T284+Fluttuanti!T284/365+Fluttuanti!AS284/365)*'%serviti'!T284</f>
        <v>10.242374809645071</v>
      </c>
      <c r="U284" s="6">
        <f>(Residenti!U284+Fluttuanti!U284/365+Fluttuanti!AT284/365)*'%serviti'!U284</f>
        <v>10.123650234427336</v>
      </c>
      <c r="V284" s="6">
        <f>(Residenti!V284+Fluttuanti!V284/365+Fluttuanti!AU284/365)*'%serviti'!V284</f>
        <v>10.002925654539267</v>
      </c>
      <c r="W284" s="6">
        <f>(Residenti!W284+Fluttuanti!W284/365+Fluttuanti!AV284/365)*'%serviti'!W284</f>
        <v>10.035677351984946</v>
      </c>
      <c r="X284" s="6">
        <f>(Residenti!X284+Fluttuanti!X284/365+Fluttuanti!AW284/365)*'%serviti'!X284</f>
        <v>9.9961828188487463</v>
      </c>
      <c r="Y284" s="6">
        <f>(Residenti!Y284+Fluttuanti!Y284/365+Fluttuanti!AX284/365)*'%serviti'!Y284</f>
        <v>9.9466402516958183</v>
      </c>
      <c r="Z284" s="8">
        <f>(Residenti!Z284+Fluttuanti!Z284/365+Fluttuanti!AY284/365)*'%serviti'!Z284</f>
        <v>9.676726863440944</v>
      </c>
      <c r="AA284" s="8">
        <f>(Residenti!AA284+Fluttuanti!AA284/365+Fluttuanti!AZ284/365)*'%serviti'!AA284</f>
        <v>9.4422573765760713</v>
      </c>
      <c r="AB284" s="8">
        <f>(Residenti!AB284+Fluttuanti!AB284/365+Fluttuanti!BA284/365)*'%serviti'!AB284</f>
        <v>9.2020024164549934</v>
      </c>
      <c r="AC284" s="8">
        <f>(Residenti!AC284+Fluttuanti!AC284/365+Fluttuanti!BB284/365)*'%serviti'!AC284</f>
        <v>8.9736822223373753</v>
      </c>
    </row>
    <row r="285" spans="1:29" x14ac:dyDescent="0.2">
      <c r="A285" s="2" t="s">
        <v>263</v>
      </c>
      <c r="B285" s="2" t="str">
        <f t="shared" si="12"/>
        <v>38</v>
      </c>
      <c r="C285" s="2">
        <v>38029</v>
      </c>
      <c r="D285" s="3" t="s">
        <v>380</v>
      </c>
      <c r="E285" s="6">
        <f>(Residenti!E285+Fluttuanti!E285/365+Fluttuanti!AD285/365)*'%serviti'!E285</f>
        <v>9.7065814202939364</v>
      </c>
      <c r="F285" s="6">
        <f>(Residenti!F285+Fluttuanti!F285/365+Fluttuanti!AE285/365)*'%serviti'!F285</f>
        <v>9.6227536105147973</v>
      </c>
      <c r="G285" s="6">
        <f>(Residenti!G285+Fluttuanti!G285/365+Fluttuanti!AF285/365)*'%serviti'!G285</f>
        <v>9.4949261983245457</v>
      </c>
      <c r="H285" s="6">
        <f>(Residenti!H285+Fluttuanti!H285/365+Fluttuanti!AG285/365)*'%serviti'!H285</f>
        <v>9.3477616742500302</v>
      </c>
      <c r="I285" s="6">
        <f>(Residenti!I285+Fluttuanti!I285/365+Fluttuanti!AH285/365)*'%serviti'!I285</f>
        <v>9.2981141491727559</v>
      </c>
      <c r="J285" s="6">
        <f>(Residenti!J285+Fluttuanti!J285/365+Fluttuanti!AI285/365)*'%serviti'!J285</f>
        <v>9.2057586642783757</v>
      </c>
      <c r="K285" s="6">
        <f>(Residenti!K285+Fluttuanti!K285/365+Fluttuanti!AJ285/365)*'%serviti'!K285</f>
        <v>9.0995654328791087</v>
      </c>
      <c r="L285" s="6">
        <f>(Residenti!L285+Fluttuanti!L285/365+Fluttuanti!AK285/365)*'%serviti'!L285</f>
        <v>8.9848723468145408</v>
      </c>
      <c r="M285" s="6">
        <f>(Residenti!M285+Fluttuanti!M285/365+Fluttuanti!AL285/365)*'%serviti'!M285</f>
        <v>8.9023306415567713</v>
      </c>
      <c r="N285" s="6">
        <f>(Residenti!N285+Fluttuanti!N285/365+Fluttuanti!AM285/365)*'%serviti'!N285</f>
        <v>8.7780888412285911</v>
      </c>
      <c r="O285" s="6">
        <f>(Residenti!O285+Fluttuanti!O285/365+Fluttuanti!AN285/365)*'%serviti'!O285</f>
        <v>8.6510314185149149</v>
      </c>
      <c r="P285" s="6">
        <f>(Residenti!P285+Fluttuanti!P285/365+Fluttuanti!AO285/365)*'%serviti'!P285</f>
        <v>8.6548993440304969</v>
      </c>
      <c r="Q285" s="6">
        <f>(Residenti!Q285+Fluttuanti!Q285/365+Fluttuanti!AP285/365)*'%serviti'!Q285</f>
        <v>8.5170067651279489</v>
      </c>
      <c r="R285" s="6">
        <f>(Residenti!R285+Fluttuanti!R285/365+Fluttuanti!AQ285/365)*'%serviti'!R285</f>
        <v>8.3687463044699779</v>
      </c>
      <c r="S285" s="6">
        <f>(Residenti!S285+Fluttuanti!S285/365+Fluttuanti!AR285/365)*'%serviti'!S285</f>
        <v>8.2674016506326868</v>
      </c>
      <c r="T285" s="6">
        <f>(Residenti!T285+Fluttuanti!T285/365+Fluttuanti!AS285/365)*'%serviti'!T285</f>
        <v>8.1516881433142281</v>
      </c>
      <c r="U285" s="6">
        <f>(Residenti!U285+Fluttuanti!U285/365+Fluttuanti!AT285/365)*'%serviti'!U285</f>
        <v>8.0279863035938455</v>
      </c>
      <c r="V285" s="6">
        <f>(Residenti!V285+Fluttuanti!V285/365+Fluttuanti!AU285/365)*'%serviti'!V285</f>
        <v>7.9436500073268697</v>
      </c>
      <c r="W285" s="6">
        <f>(Residenti!W285+Fluttuanti!W285/365+Fluttuanti!AV285/365)*'%serviti'!W285</f>
        <v>7.8528381712195463</v>
      </c>
      <c r="X285" s="6">
        <f>(Residenti!X285+Fluttuanti!X285/365+Fluttuanti!AW285/365)*'%serviti'!X285</f>
        <v>7.7838409109716693</v>
      </c>
      <c r="Y285" s="6">
        <f>(Residenti!Y285+Fluttuanti!Y285/365+Fluttuanti!AX285/365)*'%serviti'!Y285</f>
        <v>7.7086734813142943</v>
      </c>
      <c r="Z285" s="8">
        <f>(Residenti!Z285+Fluttuanti!Z285/365+Fluttuanti!AY285/365)*'%serviti'!Z285</f>
        <v>7.2496847136735623</v>
      </c>
      <c r="AA285" s="8">
        <f>(Residenti!AA285+Fluttuanti!AA285/365+Fluttuanti!AZ285/365)*'%serviti'!AA285</f>
        <v>6.8006253745794378</v>
      </c>
      <c r="AB285" s="8">
        <f>(Residenti!AB285+Fluttuanti!AB285/365+Fluttuanti!BA285/365)*'%serviti'!AB285</f>
        <v>6.3149411048418269</v>
      </c>
      <c r="AC285" s="8">
        <f>(Residenti!AC285+Fluttuanti!AC285/365+Fluttuanti!BB285/365)*'%serviti'!AC285</f>
        <v>5.854302967465622</v>
      </c>
    </row>
    <row r="286" spans="1:29" x14ac:dyDescent="0.2">
      <c r="A286" s="2" t="s">
        <v>263</v>
      </c>
      <c r="B286" s="2" t="str">
        <f t="shared" si="12"/>
        <v>38</v>
      </c>
      <c r="C286" s="2">
        <v>38030</v>
      </c>
      <c r="D286" s="3" t="s">
        <v>381</v>
      </c>
      <c r="E286" s="6">
        <f>(Residenti!E286+Fluttuanti!E286/365+Fluttuanti!AD286/365)*'%serviti'!E286</f>
        <v>7.7035577960584547</v>
      </c>
      <c r="F286" s="6">
        <f>(Residenti!F286+Fluttuanti!F286/365+Fluttuanti!AE286/365)*'%serviti'!F286</f>
        <v>7.6894895143722888</v>
      </c>
      <c r="G286" s="6">
        <f>(Residenti!G286+Fluttuanti!G286/365+Fluttuanti!AF286/365)*'%serviti'!G286</f>
        <v>7.5956939090902109</v>
      </c>
      <c r="H286" s="6">
        <f>(Residenti!H286+Fluttuanti!H286/365+Fluttuanti!AG286/365)*'%serviti'!H286</f>
        <v>7.5823814384147479</v>
      </c>
      <c r="I286" s="6">
        <f>(Residenti!I286+Fluttuanti!I286/365+Fluttuanti!AH286/365)*'%serviti'!I286</f>
        <v>7.6133711604893062</v>
      </c>
      <c r="J286" s="6">
        <f>(Residenti!J286+Fluttuanti!J286/365+Fluttuanti!AI286/365)*'%serviti'!J286</f>
        <v>7.6135143853727092</v>
      </c>
      <c r="K286" s="6">
        <f>(Residenti!K286+Fluttuanti!K286/365+Fluttuanti!AJ286/365)*'%serviti'!K286</f>
        <v>7.5865527021787464</v>
      </c>
      <c r="L286" s="6">
        <f>(Residenti!L286+Fluttuanti!L286/365+Fluttuanti!AK286/365)*'%serviti'!L286</f>
        <v>7.5364050386742862</v>
      </c>
      <c r="M286" s="6">
        <f>(Residenti!M286+Fluttuanti!M286/365+Fluttuanti!AL286/365)*'%serviti'!M286</f>
        <v>7.4799311061783138</v>
      </c>
      <c r="N286" s="6">
        <f>(Residenti!N286+Fluttuanti!N286/365+Fluttuanti!AM286/365)*'%serviti'!N286</f>
        <v>7.5025398139510129</v>
      </c>
      <c r="O286" s="6">
        <f>(Residenti!O286+Fluttuanti!O286/365+Fluttuanti!AN286/365)*'%serviti'!O286</f>
        <v>7.4385719330761582</v>
      </c>
      <c r="P286" s="6">
        <f>(Residenti!P286+Fluttuanti!P286/365+Fluttuanti!AO286/365)*'%serviti'!P286</f>
        <v>7.4364040209578555</v>
      </c>
      <c r="Q286" s="6">
        <f>(Residenti!Q286+Fluttuanti!Q286/365+Fluttuanti!AP286/365)*'%serviti'!Q286</f>
        <v>7.4063921929040477</v>
      </c>
      <c r="R286" s="6">
        <f>(Residenti!R286+Fluttuanti!R286/365+Fluttuanti!AQ286/365)*'%serviti'!R286</f>
        <v>7.3753925600175618</v>
      </c>
      <c r="S286" s="6">
        <f>(Residenti!S286+Fluttuanti!S286/365+Fluttuanti!AR286/365)*'%serviti'!S286</f>
        <v>7.3773752702193303</v>
      </c>
      <c r="T286" s="6">
        <f>(Residenti!T286+Fluttuanti!T286/365+Fluttuanti!AS286/365)*'%serviti'!T286</f>
        <v>7.3633725979234264</v>
      </c>
      <c r="U286" s="6">
        <f>(Residenti!U286+Fluttuanti!U286/365+Fluttuanti!AT286/365)*'%serviti'!U286</f>
        <v>7.2823952463689681</v>
      </c>
      <c r="V286" s="6">
        <f>(Residenti!V286+Fluttuanti!V286/365+Fluttuanti!AU286/365)*'%serviti'!V286</f>
        <v>7.1764121048232052</v>
      </c>
      <c r="W286" s="6">
        <f>(Residenti!W286+Fluttuanti!W286/365+Fluttuanti!AV286/365)*'%serviti'!W286</f>
        <v>7.1145451826551014</v>
      </c>
      <c r="X286" s="6">
        <f>(Residenti!X286+Fluttuanti!X286/365+Fluttuanti!AW286/365)*'%serviti'!X286</f>
        <v>7.0662847057440281</v>
      </c>
      <c r="Y286" s="6">
        <f>(Residenti!Y286+Fluttuanti!Y286/365+Fluttuanti!AX286/365)*'%serviti'!Y286</f>
        <v>6.9861837552154622</v>
      </c>
      <c r="Z286" s="8">
        <f>(Residenti!Z286+Fluttuanti!Z286/365+Fluttuanti!AY286/365)*'%serviti'!Z286</f>
        <v>6.7904119307135637</v>
      </c>
      <c r="AA286" s="8">
        <f>(Residenti!AA286+Fluttuanti!AA286/365+Fluttuanti!AZ286/365)*'%serviti'!AA286</f>
        <v>6.5946998968004635</v>
      </c>
      <c r="AB286" s="8">
        <f>(Residenti!AB286+Fluttuanti!AB286/365+Fluttuanti!BA286/365)*'%serviti'!AB286</f>
        <v>6.4344451753561556</v>
      </c>
      <c r="AC286" s="8">
        <f>(Residenti!AC286+Fluttuanti!AC286/365+Fluttuanti!BB286/365)*'%serviti'!AC286</f>
        <v>6.2364458555953357</v>
      </c>
    </row>
    <row r="287" spans="1:29" x14ac:dyDescent="0.2">
      <c r="A287" s="2" t="s">
        <v>289</v>
      </c>
      <c r="B287" s="2" t="str">
        <f t="shared" si="12"/>
        <v>39</v>
      </c>
      <c r="C287" s="2">
        <v>39001</v>
      </c>
      <c r="D287" s="2" t="s">
        <v>290</v>
      </c>
      <c r="E287" s="6">
        <f>(Residenti!E287+Fluttuanti!E287/365+Fluttuanti!AD287/365)*'%serviti'!E287</f>
        <v>11.388132923955466</v>
      </c>
      <c r="F287" s="6">
        <f>(Residenti!F287+Fluttuanti!F287/365+Fluttuanti!AE287/365)*'%serviti'!F287</f>
        <v>11.396897883485625</v>
      </c>
      <c r="G287" s="6">
        <f>(Residenti!G287+Fluttuanti!G287/365+Fluttuanti!AF287/365)*'%serviti'!G287</f>
        <v>11.412272684899172</v>
      </c>
      <c r="H287" s="6">
        <f>(Residenti!H287+Fluttuanti!H287/365+Fluttuanti!AG287/365)*'%serviti'!H287</f>
        <v>11.457144651241011</v>
      </c>
      <c r="I287" s="6">
        <f>(Residenti!I287+Fluttuanti!I287/365+Fluttuanti!AH287/365)*'%serviti'!I287</f>
        <v>11.478503475545214</v>
      </c>
      <c r="J287" s="6">
        <f>(Residenti!J287+Fluttuanti!J287/365+Fluttuanti!AI287/365)*'%serviti'!J287</f>
        <v>11.466191739572199</v>
      </c>
      <c r="K287" s="6">
        <f>(Residenti!K287+Fluttuanti!K287/365+Fluttuanti!AJ287/365)*'%serviti'!K287</f>
        <v>11.569475174018494</v>
      </c>
      <c r="L287" s="6">
        <f>(Residenti!L287+Fluttuanti!L287/365+Fluttuanti!AK287/365)*'%serviti'!L287</f>
        <v>11.766495451224088</v>
      </c>
      <c r="M287" s="6">
        <f>(Residenti!M287+Fluttuanti!M287/365+Fluttuanti!AL287/365)*'%serviti'!M287</f>
        <v>12.0025574683375</v>
      </c>
      <c r="N287" s="6">
        <f>(Residenti!N287+Fluttuanti!N287/365+Fluttuanti!AM287/365)*'%serviti'!N287</f>
        <v>12.159052389305995</v>
      </c>
      <c r="O287" s="6">
        <f>(Residenti!O287+Fluttuanti!O287/365+Fluttuanti!AN287/365)*'%serviti'!O287</f>
        <v>12.158307178858836</v>
      </c>
      <c r="P287" s="6">
        <f>(Residenti!P287+Fluttuanti!P287/365+Fluttuanti!AO287/365)*'%serviti'!P287</f>
        <v>12.208030364200768</v>
      </c>
      <c r="Q287" s="6">
        <f>(Residenti!Q287+Fluttuanti!Q287/365+Fluttuanti!AP287/365)*'%serviti'!Q287</f>
        <v>12.237895263165408</v>
      </c>
      <c r="R287" s="6">
        <f>(Residenti!R287+Fluttuanti!R287/365+Fluttuanti!AQ287/365)*'%serviti'!R287</f>
        <v>12.165597963407079</v>
      </c>
      <c r="S287" s="6">
        <f>(Residenti!S287+Fluttuanti!S287/365+Fluttuanti!AR287/365)*'%serviti'!S287</f>
        <v>12.117722512584464</v>
      </c>
      <c r="T287" s="6">
        <f>(Residenti!T287+Fluttuanti!T287/365+Fluttuanti!AS287/365)*'%serviti'!T287</f>
        <v>12.019510292435319</v>
      </c>
      <c r="U287" s="6">
        <f>(Residenti!U287+Fluttuanti!U287/365+Fluttuanti!AT287/365)*'%serviti'!U287</f>
        <v>11.889718403445933</v>
      </c>
      <c r="V287" s="6">
        <f>(Residenti!V287+Fluttuanti!V287/365+Fluttuanti!AU287/365)*'%serviti'!V287</f>
        <v>11.863923768219232</v>
      </c>
      <c r="W287" s="6">
        <f>(Residenti!W287+Fluttuanti!W287/365+Fluttuanti!AV287/365)*'%serviti'!W287</f>
        <v>11.842296525959613</v>
      </c>
      <c r="X287" s="6">
        <f>(Residenti!X287+Fluttuanti!X287/365+Fluttuanti!AW287/365)*'%serviti'!X287</f>
        <v>11.83259005257413</v>
      </c>
      <c r="Y287" s="6">
        <f>(Residenti!Y287+Fluttuanti!Y287/365+Fluttuanti!AX287/365)*'%serviti'!Y287</f>
        <v>11.717461995116558</v>
      </c>
      <c r="Z287" s="8">
        <f>(Residenti!Z287+Fluttuanti!Z287/365+Fluttuanti!AY287/365)*'%serviti'!Z287</f>
        <v>11.505650782391772</v>
      </c>
      <c r="AA287" s="8">
        <f>(Residenti!AA287+Fluttuanti!AA287/365+Fluttuanti!AZ287/365)*'%serviti'!AA287</f>
        <v>11.334740420559324</v>
      </c>
      <c r="AB287" s="8">
        <f>(Residenti!AB287+Fluttuanti!AB287/365+Fluttuanti!BA287/365)*'%serviti'!AB287</f>
        <v>11.191706399158441</v>
      </c>
      <c r="AC287" s="8">
        <f>(Residenti!AC287+Fluttuanti!AC287/365+Fluttuanti!BB287/365)*'%serviti'!AC287</f>
        <v>10.974784797328262</v>
      </c>
    </row>
    <row r="288" spans="1:29" x14ac:dyDescent="0.2">
      <c r="A288" s="2" t="s">
        <v>289</v>
      </c>
      <c r="B288" s="2" t="str">
        <f t="shared" si="12"/>
        <v>39</v>
      </c>
      <c r="C288" s="2">
        <v>39002</v>
      </c>
      <c r="D288" s="2" t="s">
        <v>291</v>
      </c>
      <c r="E288" s="6">
        <f>(Residenti!E288+Fluttuanti!E288/365+Fluttuanti!AD288/365)*'%serviti'!E288</f>
        <v>14.956143888883838</v>
      </c>
      <c r="F288" s="6">
        <f>(Residenti!F288+Fluttuanti!F288/365+Fluttuanti!AE288/365)*'%serviti'!F288</f>
        <v>15.016444799231774</v>
      </c>
      <c r="G288" s="6">
        <f>(Residenti!G288+Fluttuanti!G288/365+Fluttuanti!AF288/365)*'%serviti'!G288</f>
        <v>15.118774929921834</v>
      </c>
      <c r="H288" s="6">
        <f>(Residenti!H288+Fluttuanti!H288/365+Fluttuanti!AG288/365)*'%serviti'!H288</f>
        <v>15.144283914499884</v>
      </c>
      <c r="I288" s="6">
        <f>(Residenti!I288+Fluttuanti!I288/365+Fluttuanti!AH288/365)*'%serviti'!I288</f>
        <v>15.183925988636682</v>
      </c>
      <c r="J288" s="6">
        <f>(Residenti!J288+Fluttuanti!J288/365+Fluttuanti!AI288/365)*'%serviti'!J288</f>
        <v>15.310426453019604</v>
      </c>
      <c r="K288" s="6">
        <f>(Residenti!K288+Fluttuanti!K288/365+Fluttuanti!AJ288/365)*'%serviti'!K288</f>
        <v>15.418531712933339</v>
      </c>
      <c r="L288" s="6">
        <f>(Residenti!L288+Fluttuanti!L288/365+Fluttuanti!AK288/365)*'%serviti'!L288</f>
        <v>15.464022435269902</v>
      </c>
      <c r="M288" s="6">
        <f>(Residenti!M288+Fluttuanti!M288/365+Fluttuanti!AL288/365)*'%serviti'!M288</f>
        <v>15.66963918205472</v>
      </c>
      <c r="N288" s="6">
        <f>(Residenti!N288+Fluttuanti!N288/365+Fluttuanti!AM288/365)*'%serviti'!N288</f>
        <v>15.934323927315354</v>
      </c>
      <c r="O288" s="6">
        <f>(Residenti!O288+Fluttuanti!O288/365+Fluttuanti!AN288/365)*'%serviti'!O288</f>
        <v>16.078360266600718</v>
      </c>
      <c r="P288" s="6">
        <f>(Residenti!P288+Fluttuanti!P288/365+Fluttuanti!AO288/365)*'%serviti'!P288</f>
        <v>16.121365022941507</v>
      </c>
      <c r="Q288" s="6">
        <f>(Residenti!Q288+Fluttuanti!Q288/365+Fluttuanti!AP288/365)*'%serviti'!Q288</f>
        <v>16.345692424779877</v>
      </c>
      <c r="R288" s="6">
        <f>(Residenti!R288+Fluttuanti!R288/365+Fluttuanti!AQ288/365)*'%serviti'!R288</f>
        <v>16.308083925625013</v>
      </c>
      <c r="S288" s="6">
        <f>(Residenti!S288+Fluttuanti!S288/365+Fluttuanti!AR288/365)*'%serviti'!S288</f>
        <v>16.468323375963887</v>
      </c>
      <c r="T288" s="6">
        <f>(Residenti!T288+Fluttuanti!T288/365+Fluttuanti!AS288/365)*'%serviti'!T288</f>
        <v>16.474150135554282</v>
      </c>
      <c r="U288" s="6">
        <f>(Residenti!U288+Fluttuanti!U288/365+Fluttuanti!AT288/365)*'%serviti'!U288</f>
        <v>16.485186940740942</v>
      </c>
      <c r="V288" s="6">
        <f>(Residenti!V288+Fluttuanti!V288/365+Fluttuanti!AU288/365)*'%serviti'!V288</f>
        <v>16.523171959320706</v>
      </c>
      <c r="W288" s="6">
        <f>(Residenti!W288+Fluttuanti!W288/365+Fluttuanti!AV288/365)*'%serviti'!W288</f>
        <v>16.590758893010122</v>
      </c>
      <c r="X288" s="6">
        <f>(Residenti!X288+Fluttuanti!X288/365+Fluttuanti!AW288/365)*'%serviti'!X288</f>
        <v>16.60539338706365</v>
      </c>
      <c r="Y288" s="6">
        <f>(Residenti!Y288+Fluttuanti!Y288/365+Fluttuanti!AX288/365)*'%serviti'!Y288</f>
        <v>16.544484000000015</v>
      </c>
      <c r="Z288" s="8">
        <f>(Residenti!Z288+Fluttuanti!Z288/365+Fluttuanti!AY288/365)*'%serviti'!Z288</f>
        <v>16.5438160501208</v>
      </c>
      <c r="AA288" s="8">
        <f>(Residenti!AA288+Fluttuanti!AA288/365+Fluttuanti!AZ288/365)*'%serviti'!AA288</f>
        <v>16.598730689393168</v>
      </c>
      <c r="AB288" s="8">
        <f>(Residenti!AB288+Fluttuanti!AB288/365+Fluttuanti!BA288/365)*'%serviti'!AB288</f>
        <v>16.703270048114518</v>
      </c>
      <c r="AC288" s="8">
        <f>(Residenti!AC288+Fluttuanti!AC288/365+Fluttuanti!BB288/365)*'%serviti'!AC288</f>
        <v>16.702471538272885</v>
      </c>
    </row>
    <row r="289" spans="1:29" x14ac:dyDescent="0.2">
      <c r="A289" s="2" t="s">
        <v>289</v>
      </c>
      <c r="B289" s="2" t="str">
        <f t="shared" si="12"/>
        <v>39</v>
      </c>
      <c r="C289" s="2">
        <v>39003</v>
      </c>
      <c r="D289" s="2" t="s">
        <v>292</v>
      </c>
      <c r="E289" s="6">
        <f>(Residenti!E289+Fluttuanti!E289/365+Fluttuanti!AD289/365)*'%serviti'!E289</f>
        <v>1.7347419093620753</v>
      </c>
      <c r="F289" s="6">
        <f>(Residenti!F289+Fluttuanti!F289/365+Fluttuanti!AE289/365)*'%serviti'!F289</f>
        <v>1.7249324288658012</v>
      </c>
      <c r="G289" s="6">
        <f>(Residenti!G289+Fluttuanti!G289/365+Fluttuanti!AF289/365)*'%serviti'!G289</f>
        <v>1.7209098712183306</v>
      </c>
      <c r="H289" s="6">
        <f>(Residenti!H289+Fluttuanti!H289/365+Fluttuanti!AG289/365)*'%serviti'!H289</f>
        <v>1.7196419979516608</v>
      </c>
      <c r="I289" s="6">
        <f>(Residenti!I289+Fluttuanti!I289/365+Fluttuanti!AH289/365)*'%serviti'!I289</f>
        <v>1.7661420248494852</v>
      </c>
      <c r="J289" s="6">
        <f>(Residenti!J289+Fluttuanti!J289/365+Fluttuanti!AI289/365)*'%serviti'!J289</f>
        <v>1.8060871510348566</v>
      </c>
      <c r="K289" s="6">
        <f>(Residenti!K289+Fluttuanti!K289/365+Fluttuanti!AJ289/365)*'%serviti'!K289</f>
        <v>1.8191788926129946</v>
      </c>
      <c r="L289" s="6">
        <f>(Residenti!L289+Fluttuanti!L289/365+Fluttuanti!AK289/365)*'%serviti'!L289</f>
        <v>1.9053323437988836</v>
      </c>
      <c r="M289" s="6">
        <f>(Residenti!M289+Fluttuanti!M289/365+Fluttuanti!AL289/365)*'%serviti'!M289</f>
        <v>1.9857250153506438</v>
      </c>
      <c r="N289" s="6">
        <f>(Residenti!N289+Fluttuanti!N289/365+Fluttuanti!AM289/365)*'%serviti'!N289</f>
        <v>2.1078762635595343</v>
      </c>
      <c r="O289" s="6">
        <f>(Residenti!O289+Fluttuanti!O289/365+Fluttuanti!AN289/365)*'%serviti'!O289</f>
        <v>2.2157902544492583</v>
      </c>
      <c r="P289" s="6">
        <f>(Residenti!P289+Fluttuanti!P289/365+Fluttuanti!AO289/365)*'%serviti'!P289</f>
        <v>2.2977372234972342</v>
      </c>
      <c r="Q289" s="6">
        <f>(Residenti!Q289+Fluttuanti!Q289/365+Fluttuanti!AP289/365)*'%serviti'!Q289</f>
        <v>2.3668181357164566</v>
      </c>
      <c r="R289" s="6">
        <f>(Residenti!R289+Fluttuanti!R289/365+Fluttuanti!AQ289/365)*'%serviti'!R289</f>
        <v>2.4126018128267797</v>
      </c>
      <c r="S289" s="6">
        <f>(Residenti!S289+Fluttuanti!S289/365+Fluttuanti!AR289/365)*'%serviti'!S289</f>
        <v>2.393390694567882</v>
      </c>
      <c r="T289" s="6">
        <f>(Residenti!T289+Fluttuanti!T289/365+Fluttuanti!AS289/365)*'%serviti'!T289</f>
        <v>2.3997969123842982</v>
      </c>
      <c r="U289" s="6">
        <f>(Residenti!U289+Fluttuanti!U289/365+Fluttuanti!AT289/365)*'%serviti'!U289</f>
        <v>2.4059935138093467</v>
      </c>
      <c r="V289" s="6">
        <f>(Residenti!V289+Fluttuanti!V289/365+Fluttuanti!AU289/365)*'%serviti'!V289</f>
        <v>2.4109066656619684</v>
      </c>
      <c r="W289" s="6">
        <f>(Residenti!W289+Fluttuanti!W289/365+Fluttuanti!AV289/365)*'%serviti'!W289</f>
        <v>2.4228202769481078</v>
      </c>
      <c r="X289" s="6">
        <f>(Residenti!X289+Fluttuanti!X289/365+Fluttuanti!AW289/365)*'%serviti'!X289</f>
        <v>2.4185323222502788</v>
      </c>
      <c r="Y289" s="6">
        <f>(Residenti!Y289+Fluttuanti!Y289/365+Fluttuanti!AX289/365)*'%serviti'!Y289</f>
        <v>2.4034774181422827</v>
      </c>
      <c r="Z289" s="8">
        <f>(Residenti!Z289+Fluttuanti!Z289/365+Fluttuanti!AY289/365)*'%serviti'!Z289</f>
        <v>2.4115136506941339</v>
      </c>
      <c r="AA289" s="8">
        <f>(Residenti!AA289+Fluttuanti!AA289/365+Fluttuanti!AZ289/365)*'%serviti'!AA289</f>
        <v>2.4267105325629101</v>
      </c>
      <c r="AB289" s="8">
        <f>(Residenti!AB289+Fluttuanti!AB289/365+Fluttuanti!BA289/365)*'%serviti'!AB289</f>
        <v>2.4542695366209912</v>
      </c>
      <c r="AC289" s="8">
        <f>(Residenti!AC289+Fluttuanti!AC289/365+Fluttuanti!BB289/365)*'%serviti'!AC289</f>
        <v>2.4635306219072546</v>
      </c>
    </row>
    <row r="290" spans="1:29" x14ac:dyDescent="0.2">
      <c r="A290" s="2" t="s">
        <v>289</v>
      </c>
      <c r="B290" s="2" t="str">
        <f t="shared" si="12"/>
        <v>39</v>
      </c>
      <c r="C290" s="2">
        <v>39004</v>
      </c>
      <c r="D290" s="2" t="s">
        <v>293</v>
      </c>
      <c r="E290" s="6">
        <f>(Residenti!E290+Fluttuanti!E290/365+Fluttuanti!AD290/365)*'%serviti'!E290</f>
        <v>6.33191859385719</v>
      </c>
      <c r="F290" s="6">
        <f>(Residenti!F290+Fluttuanti!F290/365+Fluttuanti!AE290/365)*'%serviti'!F290</f>
        <v>6.3232128207451259</v>
      </c>
      <c r="G290" s="6">
        <f>(Residenti!G290+Fluttuanti!G290/365+Fluttuanti!AF290/365)*'%serviti'!G290</f>
        <v>6.3420280558942137</v>
      </c>
      <c r="H290" s="6">
        <f>(Residenti!H290+Fluttuanti!H290/365+Fluttuanti!AG290/365)*'%serviti'!H290</f>
        <v>6.3838673423114463</v>
      </c>
      <c r="I290" s="6">
        <f>(Residenti!I290+Fluttuanti!I290/365+Fluttuanti!AH290/365)*'%serviti'!I290</f>
        <v>6.4860139587000329</v>
      </c>
      <c r="J290" s="6">
        <f>(Residenti!J290+Fluttuanti!J290/365+Fluttuanti!AI290/365)*'%serviti'!J290</f>
        <v>6.5520272987935924</v>
      </c>
      <c r="K290" s="6">
        <f>(Residenti!K290+Fluttuanti!K290/365+Fluttuanti!AJ290/365)*'%serviti'!K290</f>
        <v>6.5057020386154463</v>
      </c>
      <c r="L290" s="6">
        <f>(Residenti!L290+Fluttuanti!L290/365+Fluttuanti!AK290/365)*'%serviti'!L290</f>
        <v>6.5085419631197698</v>
      </c>
      <c r="M290" s="6">
        <f>(Residenti!M290+Fluttuanti!M290/365+Fluttuanti!AL290/365)*'%serviti'!M290</f>
        <v>6.5775517329504138</v>
      </c>
      <c r="N290" s="6">
        <f>(Residenti!N290+Fluttuanti!N290/365+Fluttuanti!AM290/365)*'%serviti'!N290</f>
        <v>6.5997896638993465</v>
      </c>
      <c r="O290" s="6">
        <f>(Residenti!O290+Fluttuanti!O290/365+Fluttuanti!AN290/365)*'%serviti'!O290</f>
        <v>6.6659921171353407</v>
      </c>
      <c r="P290" s="6">
        <f>(Residenti!P290+Fluttuanti!P290/365+Fluttuanti!AO290/365)*'%serviti'!P290</f>
        <v>6.6865240920129043</v>
      </c>
      <c r="Q290" s="6">
        <f>(Residenti!Q290+Fluttuanti!Q290/365+Fluttuanti!AP290/365)*'%serviti'!Q290</f>
        <v>6.6593951125587969</v>
      </c>
      <c r="R290" s="6">
        <f>(Residenti!R290+Fluttuanti!R290/365+Fluttuanti!AQ290/365)*'%serviti'!R290</f>
        <v>6.6765703175502322</v>
      </c>
      <c r="S290" s="6">
        <f>(Residenti!S290+Fluttuanti!S290/365+Fluttuanti!AR290/365)*'%serviti'!S290</f>
        <v>6.6230045142574037</v>
      </c>
      <c r="T290" s="6">
        <f>(Residenti!T290+Fluttuanti!T290/365+Fluttuanti!AS290/365)*'%serviti'!T290</f>
        <v>6.625942702680323</v>
      </c>
      <c r="U290" s="6">
        <f>(Residenti!U290+Fluttuanti!U290/365+Fluttuanti!AT290/365)*'%serviti'!U290</f>
        <v>6.5913535129559655</v>
      </c>
      <c r="V290" s="6">
        <f>(Residenti!V290+Fluttuanti!V290/365+Fluttuanti!AU290/365)*'%serviti'!V290</f>
        <v>6.608567362484143</v>
      </c>
      <c r="W290" s="6">
        <f>(Residenti!W290+Fluttuanti!W290/365+Fluttuanti!AV290/365)*'%serviti'!W290</f>
        <v>6.5809108802835512</v>
      </c>
      <c r="X290" s="6">
        <f>(Residenti!X290+Fluttuanti!X290/365+Fluttuanti!AW290/365)*'%serviti'!X290</f>
        <v>6.4606109944363768</v>
      </c>
      <c r="Y290" s="6">
        <f>(Residenti!Y290+Fluttuanti!Y290/365+Fluttuanti!AX290/365)*'%serviti'!Y290</f>
        <v>6.4162206422834727</v>
      </c>
      <c r="Z290" s="8">
        <f>(Residenti!Z290+Fluttuanti!Z290/365+Fluttuanti!AY290/365)*'%serviti'!Z290</f>
        <v>6.3007223503845315</v>
      </c>
      <c r="AA290" s="8">
        <f>(Residenti!AA290+Fluttuanti!AA290/365+Fluttuanti!AZ290/365)*'%serviti'!AA290</f>
        <v>6.221557805834542</v>
      </c>
      <c r="AB290" s="8">
        <f>(Residenti!AB290+Fluttuanti!AB290/365+Fluttuanti!BA290/365)*'%serviti'!AB290</f>
        <v>6.2204060321709385</v>
      </c>
      <c r="AC290" s="8">
        <f>(Residenti!AC290+Fluttuanti!AC290/365+Fluttuanti!BB290/365)*'%serviti'!AC290</f>
        <v>6.1357318906285574</v>
      </c>
    </row>
    <row r="291" spans="1:29" x14ac:dyDescent="0.2">
      <c r="A291" s="2" t="s">
        <v>289</v>
      </c>
      <c r="B291" s="2" t="str">
        <f t="shared" si="12"/>
        <v>39</v>
      </c>
      <c r="C291" s="2">
        <v>39005</v>
      </c>
      <c r="D291" s="2" t="s">
        <v>294</v>
      </c>
      <c r="E291" s="6">
        <f>(Residenti!E291+Fluttuanti!E291/365+Fluttuanti!AD291/365)*'%serviti'!E291</f>
        <v>2.3664517533802276</v>
      </c>
      <c r="F291" s="6">
        <f>(Residenti!F291+Fluttuanti!F291/365+Fluttuanti!AE291/365)*'%serviti'!F291</f>
        <v>2.3741282898602347</v>
      </c>
      <c r="G291" s="6">
        <f>(Residenti!G291+Fluttuanti!G291/365+Fluttuanti!AF291/365)*'%serviti'!G291</f>
        <v>2.3670196335698228</v>
      </c>
      <c r="H291" s="6">
        <f>(Residenti!H291+Fluttuanti!H291/365+Fluttuanti!AG291/365)*'%serviti'!H291</f>
        <v>2.3454657146040541</v>
      </c>
      <c r="I291" s="6">
        <f>(Residenti!I291+Fluttuanti!I291/365+Fluttuanti!AH291/365)*'%serviti'!I291</f>
        <v>2.3793638450646921</v>
      </c>
      <c r="J291" s="6">
        <f>(Residenti!J291+Fluttuanti!J291/365+Fluttuanti!AI291/365)*'%serviti'!J291</f>
        <v>2.3824539043867476</v>
      </c>
      <c r="K291" s="6">
        <f>(Residenti!K291+Fluttuanti!K291/365+Fluttuanti!AJ291/365)*'%serviti'!K291</f>
        <v>2.3561766997600424</v>
      </c>
      <c r="L291" s="6">
        <f>(Residenti!L291+Fluttuanti!L291/365+Fluttuanti!AK291/365)*'%serviti'!L291</f>
        <v>2.3586989673119465</v>
      </c>
      <c r="M291" s="6">
        <f>(Residenti!M291+Fluttuanti!M291/365+Fluttuanti!AL291/365)*'%serviti'!M291</f>
        <v>2.3434735211419206</v>
      </c>
      <c r="N291" s="6">
        <f>(Residenti!N291+Fluttuanti!N291/365+Fluttuanti!AM291/365)*'%serviti'!N291</f>
        <v>2.3493900302257584</v>
      </c>
      <c r="O291" s="6">
        <f>(Residenti!O291+Fluttuanti!O291/365+Fluttuanti!AN291/365)*'%serviti'!O291</f>
        <v>2.3639235771806169</v>
      </c>
      <c r="P291" s="6">
        <f>(Residenti!P291+Fluttuanti!P291/365+Fluttuanti!AO291/365)*'%serviti'!P291</f>
        <v>2.3512202050608906</v>
      </c>
      <c r="Q291" s="6">
        <f>(Residenti!Q291+Fluttuanti!Q291/365+Fluttuanti!AP291/365)*'%serviti'!Q291</f>
        <v>2.3421092587698245</v>
      </c>
      <c r="R291" s="6">
        <f>(Residenti!R291+Fluttuanti!R291/365+Fluttuanti!AQ291/365)*'%serviti'!R291</f>
        <v>2.3162151301983922</v>
      </c>
      <c r="S291" s="6">
        <f>(Residenti!S291+Fluttuanti!S291/365+Fluttuanti!AR291/365)*'%serviti'!S291</f>
        <v>2.2794100162087596</v>
      </c>
      <c r="T291" s="6">
        <f>(Residenti!T291+Fluttuanti!T291/365+Fluttuanti!AS291/365)*'%serviti'!T291</f>
        <v>2.2850051668009268</v>
      </c>
      <c r="U291" s="6">
        <f>(Residenti!U291+Fluttuanti!U291/365+Fluttuanti!AT291/365)*'%serviti'!U291</f>
        <v>2.2403558456735237</v>
      </c>
      <c r="V291" s="6">
        <f>(Residenti!V291+Fluttuanti!V291/365+Fluttuanti!AU291/365)*'%serviti'!V291</f>
        <v>2.2748970890244742</v>
      </c>
      <c r="W291" s="6">
        <f>(Residenti!W291+Fluttuanti!W291/365+Fluttuanti!AV291/365)*'%serviti'!W291</f>
        <v>2.2449545820000187</v>
      </c>
      <c r="X291" s="6">
        <f>(Residenti!X291+Fluttuanti!X291/365+Fluttuanti!AW291/365)*'%serviti'!X291</f>
        <v>2.1679540335042651</v>
      </c>
      <c r="Y291" s="6">
        <f>(Residenti!Y291+Fluttuanti!Y291/365+Fluttuanti!AX291/365)*'%serviti'!Y291</f>
        <v>2.1707050244577064</v>
      </c>
      <c r="Z291" s="8">
        <f>(Residenti!Z291+Fluttuanti!Z291/365+Fluttuanti!AY291/365)*'%serviti'!Z291</f>
        <v>2.0842787744114699</v>
      </c>
      <c r="AA291" s="8">
        <f>(Residenti!AA291+Fluttuanti!AA291/365+Fluttuanti!AZ291/365)*'%serviti'!AA291</f>
        <v>2.009441196434341</v>
      </c>
      <c r="AB291" s="8">
        <f>(Residenti!AB291+Fluttuanti!AB291/365+Fluttuanti!BA291/365)*'%serviti'!AB291</f>
        <v>1.9236561002657186</v>
      </c>
      <c r="AC291" s="8">
        <f>(Residenti!AC291+Fluttuanti!AC291/365+Fluttuanti!BB291/365)*'%serviti'!AC291</f>
        <v>1.8456390133419491</v>
      </c>
    </row>
    <row r="292" spans="1:29" x14ac:dyDescent="0.2">
      <c r="A292" s="2" t="s">
        <v>289</v>
      </c>
      <c r="B292" s="2" t="str">
        <f t="shared" si="12"/>
        <v>39</v>
      </c>
      <c r="C292" s="2">
        <v>39006</v>
      </c>
      <c r="D292" s="2" t="s">
        <v>295</v>
      </c>
      <c r="E292" s="6">
        <f>(Residenti!E292+Fluttuanti!E292/365+Fluttuanti!AD292/365)*'%serviti'!E292</f>
        <v>7.4239289703715681</v>
      </c>
      <c r="F292" s="6">
        <f>(Residenti!F292+Fluttuanti!F292/365+Fluttuanti!AE292/365)*'%serviti'!F292</f>
        <v>7.5451999018054936</v>
      </c>
      <c r="G292" s="6">
        <f>(Residenti!G292+Fluttuanti!G292/365+Fluttuanti!AF292/365)*'%serviti'!G292</f>
        <v>7.6455835027342625</v>
      </c>
      <c r="H292" s="6">
        <f>(Residenti!H292+Fluttuanti!H292/365+Fluttuanti!AG292/365)*'%serviti'!H292</f>
        <v>7.7733825559087526</v>
      </c>
      <c r="I292" s="6">
        <f>(Residenti!I292+Fluttuanti!I292/365+Fluttuanti!AH292/365)*'%serviti'!I292</f>
        <v>7.9787990039157286</v>
      </c>
      <c r="J292" s="6">
        <f>(Residenti!J292+Fluttuanti!J292/365+Fluttuanti!AI292/365)*'%serviti'!J292</f>
        <v>8.1234413693594121</v>
      </c>
      <c r="K292" s="6">
        <f>(Residenti!K292+Fluttuanti!K292/365+Fluttuanti!AJ292/365)*'%serviti'!K292</f>
        <v>8.3837356099800449</v>
      </c>
      <c r="L292" s="6">
        <f>(Residenti!L292+Fluttuanti!L292/365+Fluttuanti!AK292/365)*'%serviti'!L292</f>
        <v>8.5264600102491048</v>
      </c>
      <c r="M292" s="6">
        <f>(Residenti!M292+Fluttuanti!M292/365+Fluttuanti!AL292/365)*'%serviti'!M292</f>
        <v>8.7079498341714956</v>
      </c>
      <c r="N292" s="6">
        <f>(Residenti!N292+Fluttuanti!N292/365+Fluttuanti!AM292/365)*'%serviti'!N292</f>
        <v>8.9367840780420238</v>
      </c>
      <c r="O292" s="6">
        <f>(Residenti!O292+Fluttuanti!O292/365+Fluttuanti!AN292/365)*'%serviti'!O292</f>
        <v>9.0464805351548829</v>
      </c>
      <c r="P292" s="6">
        <f>(Residenti!P292+Fluttuanti!P292/365+Fluttuanti!AO292/365)*'%serviti'!P292</f>
        <v>9.2164412565924732</v>
      </c>
      <c r="Q292" s="6">
        <f>(Residenti!Q292+Fluttuanti!Q292/365+Fluttuanti!AP292/365)*'%serviti'!Q292</f>
        <v>9.2876498137958112</v>
      </c>
      <c r="R292" s="6">
        <f>(Residenti!R292+Fluttuanti!R292/365+Fluttuanti!AQ292/365)*'%serviti'!R292</f>
        <v>9.3022974328166121</v>
      </c>
      <c r="S292" s="6">
        <f>(Residenti!S292+Fluttuanti!S292/365+Fluttuanti!AR292/365)*'%serviti'!S292</f>
        <v>9.2791482692821532</v>
      </c>
      <c r="T292" s="6">
        <f>(Residenti!T292+Fluttuanti!T292/365+Fluttuanti!AS292/365)*'%serviti'!T292</f>
        <v>9.3438763249586234</v>
      </c>
      <c r="U292" s="6">
        <f>(Residenti!U292+Fluttuanti!U292/365+Fluttuanti!AT292/365)*'%serviti'!U292</f>
        <v>9.3125851369126433</v>
      </c>
      <c r="V292" s="6">
        <f>(Residenti!V292+Fluttuanti!V292/365+Fluttuanti!AU292/365)*'%serviti'!V292</f>
        <v>9.3801110867959441</v>
      </c>
      <c r="W292" s="6">
        <f>(Residenti!W292+Fluttuanti!W292/365+Fluttuanti!AV292/365)*'%serviti'!W292</f>
        <v>9.4401929908781081</v>
      </c>
      <c r="X292" s="6">
        <f>(Residenti!X292+Fluttuanti!X292/365+Fluttuanti!AW292/365)*'%serviti'!X292</f>
        <v>9.4511509949185726</v>
      </c>
      <c r="Y292" s="6">
        <f>(Residenti!Y292+Fluttuanti!Y292/365+Fluttuanti!AX292/365)*'%serviti'!Y292</f>
        <v>9.4818809600947755</v>
      </c>
      <c r="Z292" s="8">
        <f>(Residenti!Z292+Fluttuanti!Z292/365+Fluttuanti!AY292/365)*'%serviti'!Z292</f>
        <v>9.5141904349536706</v>
      </c>
      <c r="AA292" s="8">
        <f>(Residenti!AA292+Fluttuanti!AA292/365+Fluttuanti!AZ292/365)*'%serviti'!AA292</f>
        <v>9.607573926692929</v>
      </c>
      <c r="AB292" s="8">
        <f>(Residenti!AB292+Fluttuanti!AB292/365+Fluttuanti!BA292/365)*'%serviti'!AB292</f>
        <v>9.6353318454789338</v>
      </c>
      <c r="AC292" s="8">
        <f>(Residenti!AC292+Fluttuanti!AC292/365+Fluttuanti!BB292/365)*'%serviti'!AC292</f>
        <v>9.6606683245951643</v>
      </c>
    </row>
    <row r="293" spans="1:29" x14ac:dyDescent="0.2">
      <c r="A293" s="2" t="s">
        <v>289</v>
      </c>
      <c r="B293" s="2" t="str">
        <f t="shared" si="12"/>
        <v>39</v>
      </c>
      <c r="C293" s="2">
        <v>39007</v>
      </c>
      <c r="D293" s="2" t="s">
        <v>296</v>
      </c>
      <c r="E293" s="6">
        <f>(Residenti!E293+Fluttuanti!E293/365+Fluttuanti!AD293/365)*'%serviti'!E293</f>
        <v>38.513103176535566</v>
      </c>
      <c r="F293" s="6">
        <f>(Residenti!F293+Fluttuanti!F293/365+Fluttuanti!AE293/365)*'%serviti'!F293</f>
        <v>38.859210433662035</v>
      </c>
      <c r="G293" s="6">
        <f>(Residenti!G293+Fluttuanti!G293/365+Fluttuanti!AF293/365)*'%serviti'!G293</f>
        <v>39.286757735014099</v>
      </c>
      <c r="H293" s="6">
        <f>(Residenti!H293+Fluttuanti!H293/365+Fluttuanti!AG293/365)*'%serviti'!H293</f>
        <v>39.712093230626479</v>
      </c>
      <c r="I293" s="6">
        <f>(Residenti!I293+Fluttuanti!I293/365+Fluttuanti!AH293/365)*'%serviti'!I293</f>
        <v>39.938204983702171</v>
      </c>
      <c r="J293" s="6">
        <f>(Residenti!J293+Fluttuanti!J293/365+Fluttuanti!AI293/365)*'%serviti'!J293</f>
        <v>40.64277306091649</v>
      </c>
      <c r="K293" s="6">
        <f>(Residenti!K293+Fluttuanti!K293/365+Fluttuanti!AJ293/365)*'%serviti'!K293</f>
        <v>41.425895783092386</v>
      </c>
      <c r="L293" s="6">
        <f>(Residenti!L293+Fluttuanti!L293/365+Fluttuanti!AK293/365)*'%serviti'!L293</f>
        <v>42.402097429775289</v>
      </c>
      <c r="M293" s="6">
        <f>(Residenti!M293+Fluttuanti!M293/365+Fluttuanti!AL293/365)*'%serviti'!M293</f>
        <v>43.122352202604674</v>
      </c>
      <c r="N293" s="6">
        <f>(Residenti!N293+Fluttuanti!N293/365+Fluttuanti!AM293/365)*'%serviti'!N293</f>
        <v>43.892293984213872</v>
      </c>
      <c r="O293" s="6">
        <f>(Residenti!O293+Fluttuanti!O293/365+Fluttuanti!AN293/365)*'%serviti'!O293</f>
        <v>44.214381844404798</v>
      </c>
      <c r="P293" s="6">
        <f>(Residenti!P293+Fluttuanti!P293/365+Fluttuanti!AO293/365)*'%serviti'!P293</f>
        <v>45.1102253280811</v>
      </c>
      <c r="Q293" s="6">
        <f>(Residenti!Q293+Fluttuanti!Q293/365+Fluttuanti!AP293/365)*'%serviti'!Q293</f>
        <v>44.753085447155634</v>
      </c>
      <c r="R293" s="6">
        <f>(Residenti!R293+Fluttuanti!R293/365+Fluttuanti!AQ293/365)*'%serviti'!R293</f>
        <v>44.472776417271895</v>
      </c>
      <c r="S293" s="6">
        <f>(Residenti!S293+Fluttuanti!S293/365+Fluttuanti!AR293/365)*'%serviti'!S293</f>
        <v>44.624819067440065</v>
      </c>
      <c r="T293" s="6">
        <f>(Residenti!T293+Fluttuanti!T293/365+Fluttuanti!AS293/365)*'%serviti'!T293</f>
        <v>44.795314329946059</v>
      </c>
      <c r="U293" s="6">
        <f>(Residenti!U293+Fluttuanti!U293/365+Fluttuanti!AT293/365)*'%serviti'!U293</f>
        <v>44.809064133347704</v>
      </c>
      <c r="V293" s="6">
        <f>(Residenti!V293+Fluttuanti!V293/365+Fluttuanti!AU293/365)*'%serviti'!V293</f>
        <v>45.203353958926947</v>
      </c>
      <c r="W293" s="6">
        <f>(Residenti!W293+Fluttuanti!W293/365+Fluttuanti!AV293/365)*'%serviti'!W293</f>
        <v>45.047885628776797</v>
      </c>
      <c r="X293" s="6">
        <f>(Residenti!X293+Fluttuanti!X293/365+Fluttuanti!AW293/365)*'%serviti'!X293</f>
        <v>44.896535967282553</v>
      </c>
      <c r="Y293" s="6">
        <f>(Residenti!Y293+Fluttuanti!Y293/365+Fluttuanti!AX293/365)*'%serviti'!Y293</f>
        <v>44.996411023369994</v>
      </c>
      <c r="Z293" s="8">
        <f>(Residenti!Z293+Fluttuanti!Z293/365+Fluttuanti!AY293/365)*'%serviti'!Z293</f>
        <v>45.238744884123541</v>
      </c>
      <c r="AA293" s="8">
        <f>(Residenti!AA293+Fluttuanti!AA293/365+Fluttuanti!AZ293/365)*'%serviti'!AA293</f>
        <v>45.481078744877067</v>
      </c>
      <c r="AB293" s="8">
        <f>(Residenti!AB293+Fluttuanti!AB293/365+Fluttuanti!BA293/365)*'%serviti'!AB293</f>
        <v>45.754953212548756</v>
      </c>
      <c r="AC293" s="8">
        <f>(Residenti!AC293+Fluttuanti!AC293/365+Fluttuanti!BB293/365)*'%serviti'!AC293</f>
        <v>45.997135405512495</v>
      </c>
    </row>
    <row r="294" spans="1:29" x14ac:dyDescent="0.2">
      <c r="A294" s="2" t="s">
        <v>289</v>
      </c>
      <c r="B294" s="2" t="str">
        <f t="shared" si="12"/>
        <v>39</v>
      </c>
      <c r="C294" s="2">
        <v>39008</v>
      </c>
      <c r="D294" s="2" t="s">
        <v>297</v>
      </c>
      <c r="E294" s="6">
        <f>(Residenti!E294+Fluttuanti!E294/365+Fluttuanti!AD294/365)*'%serviti'!E294</f>
        <v>8.3789889429661883</v>
      </c>
      <c r="F294" s="6">
        <f>(Residenti!F294+Fluttuanti!F294/365+Fluttuanti!AE294/365)*'%serviti'!F294</f>
        <v>8.3325276268686306</v>
      </c>
      <c r="G294" s="6">
        <f>(Residenti!G294+Fluttuanti!G294/365+Fluttuanti!AF294/365)*'%serviti'!G294</f>
        <v>8.3808877401040682</v>
      </c>
      <c r="H294" s="6">
        <f>(Residenti!H294+Fluttuanti!H294/365+Fluttuanti!AG294/365)*'%serviti'!H294</f>
        <v>8.4732344921119829</v>
      </c>
      <c r="I294" s="6">
        <f>(Residenti!I294+Fluttuanti!I294/365+Fluttuanti!AH294/365)*'%serviti'!I294</f>
        <v>8.7020786002259722</v>
      </c>
      <c r="J294" s="6">
        <f>(Residenti!J294+Fluttuanti!J294/365+Fluttuanti!AI294/365)*'%serviti'!J294</f>
        <v>8.7966305789841233</v>
      </c>
      <c r="K294" s="6">
        <f>(Residenti!K294+Fluttuanti!K294/365+Fluttuanti!AJ294/365)*'%serviti'!K294</f>
        <v>8.9844187646588338</v>
      </c>
      <c r="L294" s="6">
        <f>(Residenti!L294+Fluttuanti!L294/365+Fluttuanti!AK294/365)*'%serviti'!L294</f>
        <v>9.0692287884148364</v>
      </c>
      <c r="M294" s="6">
        <f>(Residenti!M294+Fluttuanti!M294/365+Fluttuanti!AL294/365)*'%serviti'!M294</f>
        <v>9.2519327309788295</v>
      </c>
      <c r="N294" s="6">
        <f>(Residenti!N294+Fluttuanti!N294/365+Fluttuanti!AM294/365)*'%serviti'!N294</f>
        <v>9.4192186009256567</v>
      </c>
      <c r="O294" s="6">
        <f>(Residenti!O294+Fluttuanti!O294/365+Fluttuanti!AN294/365)*'%serviti'!O294</f>
        <v>9.5895158701140648</v>
      </c>
      <c r="P294" s="6">
        <f>(Residenti!P294+Fluttuanti!P294/365+Fluttuanti!AO294/365)*'%serviti'!P294</f>
        <v>9.7112835353649487</v>
      </c>
      <c r="Q294" s="6">
        <f>(Residenti!Q294+Fluttuanti!Q294/365+Fluttuanti!AP294/365)*'%serviti'!Q294</f>
        <v>9.709310129323443</v>
      </c>
      <c r="R294" s="6">
        <f>(Residenti!R294+Fluttuanti!R294/365+Fluttuanti!AQ294/365)*'%serviti'!R294</f>
        <v>9.7759893470979886</v>
      </c>
      <c r="S294" s="6">
        <f>(Residenti!S294+Fluttuanti!S294/365+Fluttuanti!AR294/365)*'%serviti'!S294</f>
        <v>9.6110068676921987</v>
      </c>
      <c r="T294" s="6">
        <f>(Residenti!T294+Fluttuanti!T294/365+Fluttuanti!AS294/365)*'%serviti'!T294</f>
        <v>9.6328881224474188</v>
      </c>
      <c r="U294" s="6">
        <f>(Residenti!U294+Fluttuanti!U294/365+Fluttuanti!AT294/365)*'%serviti'!U294</f>
        <v>9.6365124243049625</v>
      </c>
      <c r="V294" s="6">
        <f>(Residenti!V294+Fluttuanti!V294/365+Fluttuanti!AU294/365)*'%serviti'!V294</f>
        <v>9.57930898974036</v>
      </c>
      <c r="W294" s="6">
        <f>(Residenti!W294+Fluttuanti!W294/365+Fluttuanti!AV294/365)*'%serviti'!W294</f>
        <v>9.5883244956128273</v>
      </c>
      <c r="X294" s="6">
        <f>(Residenti!X294+Fluttuanti!X294/365+Fluttuanti!AW294/365)*'%serviti'!X294</f>
        <v>9.5939987800941715</v>
      </c>
      <c r="Y294" s="6">
        <f>(Residenti!Y294+Fluttuanti!Y294/365+Fluttuanti!AX294/365)*'%serviti'!Y294</f>
        <v>9.5486284754269022</v>
      </c>
      <c r="Z294" s="8">
        <f>(Residenti!Z294+Fluttuanti!Z294/365+Fluttuanti!AY294/365)*'%serviti'!Z294</f>
        <v>9.5454557581515473</v>
      </c>
      <c r="AA294" s="8">
        <f>(Residenti!AA294+Fluttuanti!AA294/365+Fluttuanti!AZ294/365)*'%serviti'!AA294</f>
        <v>9.6171693720470621</v>
      </c>
      <c r="AB294" s="8">
        <f>(Residenti!AB294+Fluttuanti!AB294/365+Fluttuanti!BA294/365)*'%serviti'!AB294</f>
        <v>9.6661743479207871</v>
      </c>
      <c r="AC294" s="8">
        <f>(Residenti!AC294+Fluttuanti!AC294/365+Fluttuanti!BB294/365)*'%serviti'!AC294</f>
        <v>9.6572981827720721</v>
      </c>
    </row>
    <row r="295" spans="1:29" x14ac:dyDescent="0.2">
      <c r="A295" s="2" t="s">
        <v>289</v>
      </c>
      <c r="B295" s="2" t="str">
        <f t="shared" si="12"/>
        <v>39</v>
      </c>
      <c r="C295" s="2">
        <v>39009</v>
      </c>
      <c r="D295" s="2" t="s">
        <v>298</v>
      </c>
      <c r="E295" s="6">
        <f>(Residenti!E295+Fluttuanti!E295/365+Fluttuanti!AD295/365)*'%serviti'!E295</f>
        <v>5.7819178150297876</v>
      </c>
      <c r="F295" s="6">
        <f>(Residenti!F295+Fluttuanti!F295/365+Fluttuanti!AE295/365)*'%serviti'!F295</f>
        <v>5.8247424572085658</v>
      </c>
      <c r="G295" s="6">
        <f>(Residenti!G295+Fluttuanti!G295/365+Fluttuanti!AF295/365)*'%serviti'!G295</f>
        <v>5.8946770717381565</v>
      </c>
      <c r="H295" s="6">
        <f>(Residenti!H295+Fluttuanti!H295/365+Fluttuanti!AG295/365)*'%serviti'!H295</f>
        <v>5.9612673432812855</v>
      </c>
      <c r="I295" s="6">
        <f>(Residenti!I295+Fluttuanti!I295/365+Fluttuanti!AH295/365)*'%serviti'!I295</f>
        <v>6.0395070237084747</v>
      </c>
      <c r="J295" s="6">
        <f>(Residenti!J295+Fluttuanti!J295/365+Fluttuanti!AI295/365)*'%serviti'!J295</f>
        <v>6.1376455891774429</v>
      </c>
      <c r="K295" s="6">
        <f>(Residenti!K295+Fluttuanti!K295/365+Fluttuanti!AJ295/365)*'%serviti'!K295</f>
        <v>6.2537654128184483</v>
      </c>
      <c r="L295" s="6">
        <f>(Residenti!L295+Fluttuanti!L295/365+Fluttuanti!AK295/365)*'%serviti'!L295</f>
        <v>6.3797392072808732</v>
      </c>
      <c r="M295" s="6">
        <f>(Residenti!M295+Fluttuanti!M295/365+Fluttuanti!AL295/365)*'%serviti'!M295</f>
        <v>6.5422529525084725</v>
      </c>
      <c r="N295" s="6">
        <f>(Residenti!N295+Fluttuanti!N295/365+Fluttuanti!AM295/365)*'%serviti'!N295</f>
        <v>6.7198746296272764</v>
      </c>
      <c r="O295" s="6">
        <f>(Residenti!O295+Fluttuanti!O295/365+Fluttuanti!AN295/365)*'%serviti'!O295</f>
        <v>6.8793916505423667</v>
      </c>
      <c r="P295" s="6">
        <f>(Residenti!P295+Fluttuanti!P295/365+Fluttuanti!AO295/365)*'%serviti'!P295</f>
        <v>6.9224931417715334</v>
      </c>
      <c r="Q295" s="6">
        <f>(Residenti!Q295+Fluttuanti!Q295/365+Fluttuanti!AP295/365)*'%serviti'!Q295</f>
        <v>6.9986139967384666</v>
      </c>
      <c r="R295" s="6">
        <f>(Residenti!R295+Fluttuanti!R295/365+Fluttuanti!AQ295/365)*'%serviti'!R295</f>
        <v>7.0634354599135465</v>
      </c>
      <c r="S295" s="6">
        <f>(Residenti!S295+Fluttuanti!S295/365+Fluttuanti!AR295/365)*'%serviti'!S295</f>
        <v>7.1103932405149877</v>
      </c>
      <c r="T295" s="6">
        <f>(Residenti!T295+Fluttuanti!T295/365+Fluttuanti!AS295/365)*'%serviti'!T295</f>
        <v>7.1995864066802504</v>
      </c>
      <c r="U295" s="6">
        <f>(Residenti!U295+Fluttuanti!U295/365+Fluttuanti!AT295/365)*'%serviti'!U295</f>
        <v>7.2429264413275796</v>
      </c>
      <c r="V295" s="6">
        <f>(Residenti!V295+Fluttuanti!V295/365+Fluttuanti!AU295/365)*'%serviti'!V295</f>
        <v>7.2994678740168766</v>
      </c>
      <c r="W295" s="6">
        <f>(Residenti!W295+Fluttuanti!W295/365+Fluttuanti!AV295/365)*'%serviti'!W295</f>
        <v>7.3359027717822345</v>
      </c>
      <c r="X295" s="6">
        <f>(Residenti!X295+Fluttuanti!X295/365+Fluttuanti!AW295/365)*'%serviti'!X295</f>
        <v>7.2770139653633876</v>
      </c>
      <c r="Y295" s="6">
        <f>(Residenti!Y295+Fluttuanti!Y295/365+Fluttuanti!AX295/365)*'%serviti'!Y295</f>
        <v>7.3251624851154187</v>
      </c>
      <c r="Z295" s="8">
        <f>(Residenti!Z295+Fluttuanti!Z295/365+Fluttuanti!AY295/365)*'%serviti'!Z295</f>
        <v>7.3261349093282071</v>
      </c>
      <c r="AA295" s="8">
        <f>(Residenti!AA295+Fluttuanti!AA295/365+Fluttuanti!AZ295/365)*'%serviti'!AA295</f>
        <v>7.3517275004143903</v>
      </c>
      <c r="AB295" s="8">
        <f>(Residenti!AB295+Fluttuanti!AB295/365+Fluttuanti!BA295/365)*'%serviti'!AB295</f>
        <v>7.3472008040536139</v>
      </c>
      <c r="AC295" s="8">
        <f>(Residenti!AC295+Fluttuanti!AC295/365+Fluttuanti!BB295/365)*'%serviti'!AC295</f>
        <v>7.3481300497146931</v>
      </c>
    </row>
    <row r="296" spans="1:29" x14ac:dyDescent="0.2">
      <c r="A296" s="2" t="s">
        <v>289</v>
      </c>
      <c r="B296" s="2" t="str">
        <f t="shared" si="12"/>
        <v>39</v>
      </c>
      <c r="C296" s="2">
        <v>39010</v>
      </c>
      <c r="D296" s="2" t="s">
        <v>299</v>
      </c>
      <c r="E296" s="6">
        <f>(Residenti!E296+Fluttuanti!E296/365+Fluttuanti!AD296/365)*'%serviti'!E296</f>
        <v>49.06883482021086</v>
      </c>
      <c r="F296" s="6">
        <f>(Residenti!F296+Fluttuanti!F296/365+Fluttuanti!AE296/365)*'%serviti'!F296</f>
        <v>49.33892029926475</v>
      </c>
      <c r="G296" s="6">
        <f>(Residenti!G296+Fluttuanti!G296/365+Fluttuanti!AF296/365)*'%serviti'!G296</f>
        <v>49.634129302981805</v>
      </c>
      <c r="H296" s="6">
        <f>(Residenti!H296+Fluttuanti!H296/365+Fluttuanti!AG296/365)*'%serviti'!H296</f>
        <v>50.036792947364596</v>
      </c>
      <c r="I296" s="6">
        <f>(Residenti!I296+Fluttuanti!I296/365+Fluttuanti!AH296/365)*'%serviti'!I296</f>
        <v>50.639617499526302</v>
      </c>
      <c r="J296" s="6">
        <f>(Residenti!J296+Fluttuanti!J296/365+Fluttuanti!AI296/365)*'%serviti'!J296</f>
        <v>51.255816346963442</v>
      </c>
      <c r="K296" s="6">
        <f>(Residenti!K296+Fluttuanti!K296/365+Fluttuanti!AJ296/365)*'%serviti'!K296</f>
        <v>51.871411076944618</v>
      </c>
      <c r="L296" s="6">
        <f>(Residenti!L296+Fluttuanti!L296/365+Fluttuanti!AK296/365)*'%serviti'!L296</f>
        <v>52.452801187065987</v>
      </c>
      <c r="M296" s="6">
        <f>(Residenti!M296+Fluttuanti!M296/365+Fluttuanti!AL296/365)*'%serviti'!M296</f>
        <v>53.25943159283328</v>
      </c>
      <c r="N296" s="6">
        <f>(Residenti!N296+Fluttuanti!N296/365+Fluttuanti!AM296/365)*'%serviti'!N296</f>
        <v>54.185176440743419</v>
      </c>
      <c r="O296" s="6">
        <f>(Residenti!O296+Fluttuanti!O296/365+Fluttuanti!AN296/365)*'%serviti'!O296</f>
        <v>55.123236647351526</v>
      </c>
      <c r="P296" s="6">
        <f>(Residenti!P296+Fluttuanti!P296/365+Fluttuanti!AO296/365)*'%serviti'!P296</f>
        <v>55.804201474343486</v>
      </c>
      <c r="Q296" s="6">
        <f>(Residenti!Q296+Fluttuanti!Q296/365+Fluttuanti!AP296/365)*'%serviti'!Q296</f>
        <v>56.498836381190728</v>
      </c>
      <c r="R296" s="6">
        <f>(Residenti!R296+Fluttuanti!R296/365+Fluttuanti!AQ296/365)*'%serviti'!R296</f>
        <v>57.004076032517645</v>
      </c>
      <c r="S296" s="6">
        <f>(Residenti!S296+Fluttuanti!S296/365+Fluttuanti!AR296/365)*'%serviti'!S296</f>
        <v>57.261011887565182</v>
      </c>
      <c r="T296" s="6">
        <f>(Residenti!T296+Fluttuanti!T296/365+Fluttuanti!AS296/365)*'%serviti'!T296</f>
        <v>57.318203176133842</v>
      </c>
      <c r="U296" s="6">
        <f>(Residenti!U296+Fluttuanti!U296/365+Fluttuanti!AT296/365)*'%serviti'!U296</f>
        <v>57.445002000772803</v>
      </c>
      <c r="V296" s="6">
        <f>(Residenti!V296+Fluttuanti!V296/365+Fluttuanti!AU296/365)*'%serviti'!V296</f>
        <v>57.980420860884543</v>
      </c>
      <c r="W296" s="6">
        <f>(Residenti!W296+Fluttuanti!W296/365+Fluttuanti!AV296/365)*'%serviti'!W296</f>
        <v>58.193342575061152</v>
      </c>
      <c r="X296" s="6">
        <f>(Residenti!X296+Fluttuanti!X296/365+Fluttuanti!AW296/365)*'%serviti'!X296</f>
        <v>58.404797058890232</v>
      </c>
      <c r="Y296" s="6">
        <f>(Residenti!Y296+Fluttuanti!Y296/365+Fluttuanti!AX296/365)*'%serviti'!Y296</f>
        <v>58.749442076690919</v>
      </c>
      <c r="Z296" s="8">
        <f>(Residenti!Z296+Fluttuanti!Z296/365+Fluttuanti!AY296/365)*'%serviti'!Z296</f>
        <v>59.146748877741373</v>
      </c>
      <c r="AA296" s="8">
        <f>(Residenti!AA296+Fluttuanti!AA296/365+Fluttuanti!AZ296/365)*'%serviti'!AA296</f>
        <v>59.989245032927734</v>
      </c>
      <c r="AB296" s="8">
        <f>(Residenti!AB296+Fluttuanti!AB296/365+Fluttuanti!BA296/365)*'%serviti'!AB296</f>
        <v>60.247129576094302</v>
      </c>
      <c r="AC296" s="8">
        <f>(Residenti!AC296+Fluttuanti!AC296/365+Fluttuanti!BB296/365)*'%serviti'!AC296</f>
        <v>60.587819837551052</v>
      </c>
    </row>
    <row r="297" spans="1:29" x14ac:dyDescent="0.2">
      <c r="A297" s="2" t="s">
        <v>289</v>
      </c>
      <c r="B297" s="2" t="str">
        <f t="shared" si="12"/>
        <v>39</v>
      </c>
      <c r="C297" s="2">
        <v>39011</v>
      </c>
      <c r="D297" s="2" t="s">
        <v>300</v>
      </c>
      <c r="E297" s="6">
        <f>(Residenti!E297+Fluttuanti!E297/365+Fluttuanti!AD297/365)*'%serviti'!E297</f>
        <v>7.1425166956601567</v>
      </c>
      <c r="F297" s="6">
        <f>(Residenti!F297+Fluttuanti!F297/365+Fluttuanti!AE297/365)*'%serviti'!F297</f>
        <v>7.2088505107491612</v>
      </c>
      <c r="G297" s="6">
        <f>(Residenti!G297+Fluttuanti!G297/365+Fluttuanti!AF297/365)*'%serviti'!G297</f>
        <v>7.263754447945546</v>
      </c>
      <c r="H297" s="6">
        <f>(Residenti!H297+Fluttuanti!H297/365+Fluttuanti!AG297/365)*'%serviti'!H297</f>
        <v>7.3646618973205298</v>
      </c>
      <c r="I297" s="6">
        <f>(Residenti!I297+Fluttuanti!I297/365+Fluttuanti!AH297/365)*'%serviti'!I297</f>
        <v>7.4739672968406259</v>
      </c>
      <c r="J297" s="6">
        <f>(Residenti!J297+Fluttuanti!J297/365+Fluttuanti!AI297/365)*'%serviti'!J297</f>
        <v>7.6718965289367613</v>
      </c>
      <c r="K297" s="6">
        <f>(Residenti!K297+Fluttuanti!K297/365+Fluttuanti!AJ297/365)*'%serviti'!K297</f>
        <v>7.7987227645296606</v>
      </c>
      <c r="L297" s="6">
        <f>(Residenti!L297+Fluttuanti!L297/365+Fluttuanti!AK297/365)*'%serviti'!L297</f>
        <v>7.878613168719685</v>
      </c>
      <c r="M297" s="6">
        <f>(Residenti!M297+Fluttuanti!M297/365+Fluttuanti!AL297/365)*'%serviti'!M297</f>
        <v>8.0399750241772185</v>
      </c>
      <c r="N297" s="6">
        <f>(Residenti!N297+Fluttuanti!N297/365+Fluttuanti!AM297/365)*'%serviti'!N297</f>
        <v>8.1582419564758482</v>
      </c>
      <c r="O297" s="6">
        <f>(Residenti!O297+Fluttuanti!O297/365+Fluttuanti!AN297/365)*'%serviti'!O297</f>
        <v>8.2312910614300794</v>
      </c>
      <c r="P297" s="6">
        <f>(Residenti!P297+Fluttuanti!P297/365+Fluttuanti!AO297/365)*'%serviti'!P297</f>
        <v>8.2624108032772394</v>
      </c>
      <c r="Q297" s="6">
        <f>(Residenti!Q297+Fluttuanti!Q297/365+Fluttuanti!AP297/365)*'%serviti'!Q297</f>
        <v>8.2344619899866967</v>
      </c>
      <c r="R297" s="6">
        <f>(Residenti!R297+Fluttuanti!R297/365+Fluttuanti!AQ297/365)*'%serviti'!R297</f>
        <v>8.1633245296986683</v>
      </c>
      <c r="S297" s="6">
        <f>(Residenti!S297+Fluttuanti!S297/365+Fluttuanti!AR297/365)*'%serviti'!S297</f>
        <v>8.1654557656364677</v>
      </c>
      <c r="T297" s="6">
        <f>(Residenti!T297+Fluttuanti!T297/365+Fluttuanti!AS297/365)*'%serviti'!T297</f>
        <v>8.1145427115995936</v>
      </c>
      <c r="U297" s="6">
        <f>(Residenti!U297+Fluttuanti!U297/365+Fluttuanti!AT297/365)*'%serviti'!U297</f>
        <v>8.1110706732739306</v>
      </c>
      <c r="V297" s="6">
        <f>(Residenti!V297+Fluttuanti!V297/365+Fluttuanti!AU297/365)*'%serviti'!V297</f>
        <v>8.0696027617822601</v>
      </c>
      <c r="W297" s="6">
        <f>(Residenti!W297+Fluttuanti!W297/365+Fluttuanti!AV297/365)*'%serviti'!W297</f>
        <v>8.1176253535021612</v>
      </c>
      <c r="X297" s="6">
        <f>(Residenti!X297+Fluttuanti!X297/365+Fluttuanti!AW297/365)*'%serviti'!X297</f>
        <v>8.0772045729971698</v>
      </c>
      <c r="Y297" s="6">
        <f>(Residenti!Y297+Fluttuanti!Y297/365+Fluttuanti!AX297/365)*'%serviti'!Y297</f>
        <v>8.074436894851079</v>
      </c>
      <c r="Z297" s="8">
        <f>(Residenti!Z297+Fluttuanti!Z297/365+Fluttuanti!AY297/365)*'%serviti'!Z297</f>
        <v>7.9859638050904795</v>
      </c>
      <c r="AA297" s="8">
        <f>(Residenti!AA297+Fluttuanti!AA297/365+Fluttuanti!AZ297/365)*'%serviti'!AA297</f>
        <v>7.9286593929995774</v>
      </c>
      <c r="AB297" s="8">
        <f>(Residenti!AB297+Fluttuanti!AB297/365+Fluttuanti!BA297/365)*'%serviti'!AB297</f>
        <v>7.8322291486075128</v>
      </c>
      <c r="AC297" s="8">
        <f>(Residenti!AC297+Fluttuanti!AC297/365+Fluttuanti!BB297/365)*'%serviti'!AC297</f>
        <v>7.7414695044358224</v>
      </c>
    </row>
    <row r="298" spans="1:29" x14ac:dyDescent="0.2">
      <c r="A298" s="2" t="s">
        <v>289</v>
      </c>
      <c r="B298" s="2" t="str">
        <f t="shared" si="12"/>
        <v>39</v>
      </c>
      <c r="C298" s="2">
        <v>39012</v>
      </c>
      <c r="D298" s="2" t="s">
        <v>301</v>
      </c>
      <c r="E298" s="6">
        <f>(Residenti!E298+Fluttuanti!E298/365+Fluttuanti!AD298/365)*'%serviti'!E298</f>
        <v>30.132395674564552</v>
      </c>
      <c r="F298" s="6">
        <f>(Residenti!F298+Fluttuanti!F298/365+Fluttuanti!AE298/365)*'%serviti'!F298</f>
        <v>30.186503180409868</v>
      </c>
      <c r="G298" s="6">
        <f>(Residenti!G298+Fluttuanti!G298/365+Fluttuanti!AF298/365)*'%serviti'!G298</f>
        <v>30.193712821954847</v>
      </c>
      <c r="H298" s="6">
        <f>(Residenti!H298+Fluttuanti!H298/365+Fluttuanti!AG298/365)*'%serviti'!H298</f>
        <v>30.285072014227367</v>
      </c>
      <c r="I298" s="6">
        <f>(Residenti!I298+Fluttuanti!I298/365+Fluttuanti!AH298/365)*'%serviti'!I298</f>
        <v>30.41940400908085</v>
      </c>
      <c r="J298" s="6">
        <f>(Residenti!J298+Fluttuanti!J298/365+Fluttuanti!AI298/365)*'%serviti'!J298</f>
        <v>30.663763417605537</v>
      </c>
      <c r="K298" s="6">
        <f>(Residenti!K298+Fluttuanti!K298/365+Fluttuanti!AJ298/365)*'%serviti'!K298</f>
        <v>30.729567654553122</v>
      </c>
      <c r="L298" s="6">
        <f>(Residenti!L298+Fluttuanti!L298/365+Fluttuanti!AK298/365)*'%serviti'!L298</f>
        <v>30.790373870760369</v>
      </c>
      <c r="M298" s="6">
        <f>(Residenti!M298+Fluttuanti!M298/365+Fluttuanti!AL298/365)*'%serviti'!M298</f>
        <v>31.267587048171109</v>
      </c>
      <c r="N298" s="6">
        <f>(Residenti!N298+Fluttuanti!N298/365+Fluttuanti!AM298/365)*'%serviti'!N298</f>
        <v>31.599803286775487</v>
      </c>
      <c r="O298" s="6">
        <f>(Residenti!O298+Fluttuanti!O298/365+Fluttuanti!AN298/365)*'%serviti'!O298</f>
        <v>31.72547947259692</v>
      </c>
      <c r="P298" s="6">
        <f>(Residenti!P298+Fluttuanti!P298/365+Fluttuanti!AO298/365)*'%serviti'!P298</f>
        <v>31.793007868384397</v>
      </c>
      <c r="Q298" s="6">
        <f>(Residenti!Q298+Fluttuanti!Q298/365+Fluttuanti!AP298/365)*'%serviti'!Q298</f>
        <v>31.960394087663111</v>
      </c>
      <c r="R298" s="6">
        <f>(Residenti!R298+Fluttuanti!R298/365+Fluttuanti!AQ298/365)*'%serviti'!R298</f>
        <v>31.997023984841796</v>
      </c>
      <c r="S298" s="6">
        <f>(Residenti!S298+Fluttuanti!S298/365+Fluttuanti!AR298/365)*'%serviti'!S298</f>
        <v>31.796612765270471</v>
      </c>
      <c r="T298" s="6">
        <f>(Residenti!T298+Fluttuanti!T298/365+Fluttuanti!AS298/365)*'%serviti'!T298</f>
        <v>31.786131659359281</v>
      </c>
      <c r="U298" s="6">
        <f>(Residenti!U298+Fluttuanti!U298/365+Fluttuanti!AT298/365)*'%serviti'!U298</f>
        <v>31.783190581528078</v>
      </c>
      <c r="V298" s="6">
        <f>(Residenti!V298+Fluttuanti!V298/365+Fluttuanti!AU298/365)*'%serviti'!V298</f>
        <v>31.803983092098662</v>
      </c>
      <c r="W298" s="6">
        <f>(Residenti!W298+Fluttuanti!W298/365+Fluttuanti!AV298/365)*'%serviti'!W298</f>
        <v>31.758810936696584</v>
      </c>
      <c r="X298" s="6">
        <f>(Residenti!X298+Fluttuanti!X298/365+Fluttuanti!AW298/365)*'%serviti'!X298</f>
        <v>31.840469219803289</v>
      </c>
      <c r="Y298" s="6">
        <f>(Residenti!Y298+Fluttuanti!Y298/365+Fluttuanti!AX298/365)*'%serviti'!Y298</f>
        <v>31.856990071368728</v>
      </c>
      <c r="Z298" s="8">
        <f>(Residenti!Z298+Fluttuanti!Z298/365+Fluttuanti!AY298/365)*'%serviti'!Z298</f>
        <v>31.790232988261238</v>
      </c>
      <c r="AA298" s="8">
        <f>(Residenti!AA298+Fluttuanti!AA298/365+Fluttuanti!AZ298/365)*'%serviti'!AA298</f>
        <v>31.909343637485481</v>
      </c>
      <c r="AB298" s="8">
        <f>(Residenti!AB298+Fluttuanti!AB298/365+Fluttuanti!BA298/365)*'%serviti'!AB298</f>
        <v>31.897100001898313</v>
      </c>
      <c r="AC298" s="8">
        <f>(Residenti!AC298+Fluttuanti!AC298/365+Fluttuanti!BB298/365)*'%serviti'!AC298</f>
        <v>31.876619203135739</v>
      </c>
    </row>
    <row r="299" spans="1:29" x14ac:dyDescent="0.2">
      <c r="A299" s="2" t="s">
        <v>289</v>
      </c>
      <c r="B299" s="2" t="str">
        <f t="shared" si="12"/>
        <v>39</v>
      </c>
      <c r="C299" s="2">
        <v>39013</v>
      </c>
      <c r="D299" s="2" t="s">
        <v>302</v>
      </c>
      <c r="E299" s="6">
        <f>(Residenti!E299+Fluttuanti!E299/365+Fluttuanti!AD299/365)*'%serviti'!E299</f>
        <v>8.3589026730126879</v>
      </c>
      <c r="F299" s="6">
        <f>(Residenti!F299+Fluttuanti!F299/365+Fluttuanti!AE299/365)*'%serviti'!F299</f>
        <v>8.4106376492622932</v>
      </c>
      <c r="G299" s="6">
        <f>(Residenti!G299+Fluttuanti!G299/365+Fluttuanti!AF299/365)*'%serviti'!G299</f>
        <v>8.5034591261709789</v>
      </c>
      <c r="H299" s="6">
        <f>(Residenti!H299+Fluttuanti!H299/365+Fluttuanti!AG299/365)*'%serviti'!H299</f>
        <v>8.6391709092965066</v>
      </c>
      <c r="I299" s="6">
        <f>(Residenti!I299+Fluttuanti!I299/365+Fluttuanti!AH299/365)*'%serviti'!I299</f>
        <v>8.8311677512714546</v>
      </c>
      <c r="J299" s="6">
        <f>(Residenti!J299+Fluttuanti!J299/365+Fluttuanti!AI299/365)*'%serviti'!J299</f>
        <v>9.0232447805006561</v>
      </c>
      <c r="K299" s="6">
        <f>(Residenti!K299+Fluttuanti!K299/365+Fluttuanti!AJ299/365)*'%serviti'!K299</f>
        <v>9.3613987879052978</v>
      </c>
      <c r="L299" s="6">
        <f>(Residenti!L299+Fluttuanti!L299/365+Fluttuanti!AK299/365)*'%serviti'!L299</f>
        <v>9.6650418635059889</v>
      </c>
      <c r="M299" s="6">
        <f>(Residenti!M299+Fluttuanti!M299/365+Fluttuanti!AL299/365)*'%serviti'!M299</f>
        <v>10.063629406305413</v>
      </c>
      <c r="N299" s="6">
        <f>(Residenti!N299+Fluttuanti!N299/365+Fluttuanti!AM299/365)*'%serviti'!N299</f>
        <v>10.309284647892172</v>
      </c>
      <c r="O299" s="6">
        <f>(Residenti!O299+Fluttuanti!O299/365+Fluttuanti!AN299/365)*'%serviti'!O299</f>
        <v>10.479273804573783</v>
      </c>
      <c r="P299" s="6">
        <f>(Residenti!P299+Fluttuanti!P299/365+Fluttuanti!AO299/365)*'%serviti'!P299</f>
        <v>10.677563479589395</v>
      </c>
      <c r="Q299" s="6">
        <f>(Residenti!Q299+Fluttuanti!Q299/365+Fluttuanti!AP299/365)*'%serviti'!Q299</f>
        <v>10.740923077607574</v>
      </c>
      <c r="R299" s="6">
        <f>(Residenti!R299+Fluttuanti!R299/365+Fluttuanti!AQ299/365)*'%serviti'!R299</f>
        <v>10.797961418500661</v>
      </c>
      <c r="S299" s="6">
        <f>(Residenti!S299+Fluttuanti!S299/365+Fluttuanti!AR299/365)*'%serviti'!S299</f>
        <v>10.656059452025561</v>
      </c>
      <c r="T299" s="6">
        <f>(Residenti!T299+Fluttuanti!T299/365+Fluttuanti!AS299/365)*'%serviti'!T299</f>
        <v>10.625995400476688</v>
      </c>
      <c r="U299" s="6">
        <f>(Residenti!U299+Fluttuanti!U299/365+Fluttuanti!AT299/365)*'%serviti'!U299</f>
        <v>10.5888400826677</v>
      </c>
      <c r="V299" s="6">
        <f>(Residenti!V299+Fluttuanti!V299/365+Fluttuanti!AU299/365)*'%serviti'!V299</f>
        <v>10.525060012430448</v>
      </c>
      <c r="W299" s="6">
        <f>(Residenti!W299+Fluttuanti!W299/365+Fluttuanti!AV299/365)*'%serviti'!W299</f>
        <v>10.603479783970879</v>
      </c>
      <c r="X299" s="6">
        <f>(Residenti!X299+Fluttuanti!X299/365+Fluttuanti!AW299/365)*'%serviti'!X299</f>
        <v>10.484026927777872</v>
      </c>
      <c r="Y299" s="6">
        <f>(Residenti!Y299+Fluttuanti!Y299/365+Fluttuanti!AX299/365)*'%serviti'!Y299</f>
        <v>10.473015616438357</v>
      </c>
      <c r="Z299" s="8">
        <f>(Residenti!Z299+Fluttuanti!Z299/365+Fluttuanti!AY299/365)*'%serviti'!Z299</f>
        <v>10.458260674574438</v>
      </c>
      <c r="AA299" s="8">
        <f>(Residenti!AA299+Fluttuanti!AA299/365+Fluttuanti!AZ299/365)*'%serviti'!AA299</f>
        <v>10.445092444465535</v>
      </c>
      <c r="AB299" s="8">
        <f>(Residenti!AB299+Fluttuanti!AB299/365+Fluttuanti!BA299/365)*'%serviti'!AB299</f>
        <v>10.441702230739352</v>
      </c>
      <c r="AC299" s="8">
        <f>(Residenti!AC299+Fluttuanti!AC299/365+Fluttuanti!BB299/365)*'%serviti'!AC299</f>
        <v>10.428505635466664</v>
      </c>
    </row>
    <row r="300" spans="1:29" x14ac:dyDescent="0.2">
      <c r="A300" s="2" t="s">
        <v>289</v>
      </c>
      <c r="B300" s="2" t="str">
        <f t="shared" si="12"/>
        <v>39</v>
      </c>
      <c r="C300" s="2">
        <v>39014</v>
      </c>
      <c r="D300" s="2" t="s">
        <v>303</v>
      </c>
      <c r="E300" s="6">
        <f>(Residenti!E300+Fluttuanti!E300/365+Fluttuanti!AD300/365)*'%serviti'!E300</f>
        <v>156.24801726993161</v>
      </c>
      <c r="F300" s="6">
        <f>(Residenti!F300+Fluttuanti!F300/365+Fluttuanti!AE300/365)*'%serviti'!F300</f>
        <v>158.45173951243731</v>
      </c>
      <c r="G300" s="6">
        <f>(Residenti!G300+Fluttuanti!G300/365+Fluttuanti!AF300/365)*'%serviti'!G300</f>
        <v>159.99971290527057</v>
      </c>
      <c r="H300" s="6">
        <f>(Residenti!H300+Fluttuanti!H300/365+Fluttuanti!AG300/365)*'%serviti'!H300</f>
        <v>162.38448570392413</v>
      </c>
      <c r="I300" s="6">
        <f>(Residenti!I300+Fluttuanti!I300/365+Fluttuanti!AH300/365)*'%serviti'!I300</f>
        <v>164.7471530437663</v>
      </c>
      <c r="J300" s="6">
        <f>(Residenti!J300+Fluttuanti!J300/365+Fluttuanti!AI300/365)*'%serviti'!J300</f>
        <v>167.78837140826496</v>
      </c>
      <c r="K300" s="6">
        <f>(Residenti!K300+Fluttuanti!K300/365+Fluttuanti!AJ300/365)*'%serviti'!K300</f>
        <v>170.77411874256359</v>
      </c>
      <c r="L300" s="6">
        <f>(Residenti!L300+Fluttuanti!L300/365+Fluttuanti!AK300/365)*'%serviti'!L300</f>
        <v>173.55871977191813</v>
      </c>
      <c r="M300" s="6">
        <f>(Residenti!M300+Fluttuanti!M300/365+Fluttuanti!AL300/365)*'%serviti'!M300</f>
        <v>176.22872515611448</v>
      </c>
      <c r="N300" s="6">
        <f>(Residenti!N300+Fluttuanti!N300/365+Fluttuanti!AM300/365)*'%serviti'!N300</f>
        <v>179.9486666340631</v>
      </c>
      <c r="O300" s="6">
        <f>(Residenti!O300+Fluttuanti!O300/365+Fluttuanti!AN300/365)*'%serviti'!O300</f>
        <v>181.3371348157745</v>
      </c>
      <c r="P300" s="6">
        <f>(Residenti!P300+Fluttuanti!P300/365+Fluttuanti!AO300/365)*'%serviti'!P300</f>
        <v>183.40790978720017</v>
      </c>
      <c r="Q300" s="6">
        <f>(Residenti!Q300+Fluttuanti!Q300/365+Fluttuanti!AP300/365)*'%serviti'!Q300</f>
        <v>184.63707201163501</v>
      </c>
      <c r="R300" s="6">
        <f>(Residenti!R300+Fluttuanti!R300/365+Fluttuanti!AQ300/365)*'%serviti'!R300</f>
        <v>185.65549455345871</v>
      </c>
      <c r="S300" s="6">
        <f>(Residenti!S300+Fluttuanti!S300/365+Fluttuanti!AR300/365)*'%serviti'!S300</f>
        <v>184.71206313334099</v>
      </c>
      <c r="T300" s="6">
        <f>(Residenti!T300+Fluttuanti!T300/365+Fluttuanti!AS300/365)*'%serviti'!T300</f>
        <v>185.52018048472866</v>
      </c>
      <c r="U300" s="6">
        <f>(Residenti!U300+Fluttuanti!U300/365+Fluttuanti!AT300/365)*'%serviti'!U300</f>
        <v>186.39990776271921</v>
      </c>
      <c r="V300" s="6">
        <f>(Residenti!V300+Fluttuanti!V300/365+Fluttuanti!AU300/365)*'%serviti'!V300</f>
        <v>186.95996773414063</v>
      </c>
      <c r="W300" s="6">
        <f>(Residenti!W300+Fluttuanti!W300/365+Fluttuanti!AV300/365)*'%serviti'!W300</f>
        <v>187.23809719035711</v>
      </c>
      <c r="X300" s="6">
        <f>(Residenti!X300+Fluttuanti!X300/365+Fluttuanti!AW300/365)*'%serviti'!X300</f>
        <v>186.99899624310345</v>
      </c>
      <c r="Y300" s="6">
        <f>(Residenti!Y300+Fluttuanti!Y300/365+Fluttuanti!AX300/365)*'%serviti'!Y300</f>
        <v>186.40380869100269</v>
      </c>
      <c r="Z300" s="8">
        <f>(Residenti!Z300+Fluttuanti!Z300/365+Fluttuanti!AY300/365)*'%serviti'!Z300</f>
        <v>187.39827809133567</v>
      </c>
      <c r="AA300" s="8">
        <f>(Residenti!AA300+Fluttuanti!AA300/365+Fluttuanti!AZ300/365)*'%serviti'!AA300</f>
        <v>188.53002724000987</v>
      </c>
      <c r="AB300" s="8">
        <f>(Residenti!AB300+Fluttuanti!AB300/365+Fluttuanti!BA300/365)*'%serviti'!AB300</f>
        <v>190.49727668427218</v>
      </c>
      <c r="AC300" s="8">
        <f>(Residenti!AC300+Fluttuanti!AC300/365+Fluttuanti!BB300/365)*'%serviti'!AC300</f>
        <v>191.63335567519331</v>
      </c>
    </row>
    <row r="301" spans="1:29" x14ac:dyDescent="0.2">
      <c r="A301" s="2" t="s">
        <v>289</v>
      </c>
      <c r="B301" s="2" t="str">
        <f t="shared" si="12"/>
        <v>39</v>
      </c>
      <c r="C301" s="2">
        <v>39015</v>
      </c>
      <c r="D301" s="2" t="s">
        <v>304</v>
      </c>
      <c r="E301" s="6">
        <f>(Residenti!E301+Fluttuanti!E301/365+Fluttuanti!AD301/365)*'%serviti'!E301</f>
        <v>5.2187017967722493</v>
      </c>
      <c r="F301" s="6">
        <f>(Residenti!F301+Fluttuanti!F301/365+Fluttuanti!AE301/365)*'%serviti'!F301</f>
        <v>5.2808477610408708</v>
      </c>
      <c r="G301" s="6">
        <f>(Residenti!G301+Fluttuanti!G301/365+Fluttuanti!AF301/365)*'%serviti'!G301</f>
        <v>5.3412601910349657</v>
      </c>
      <c r="H301" s="6">
        <f>(Residenti!H301+Fluttuanti!H301/365+Fluttuanti!AG301/365)*'%serviti'!H301</f>
        <v>5.3446420918811279</v>
      </c>
      <c r="I301" s="6">
        <f>(Residenti!I301+Fluttuanti!I301/365+Fluttuanti!AH301/365)*'%serviti'!I301</f>
        <v>5.3866395414619808</v>
      </c>
      <c r="J301" s="6">
        <f>(Residenti!J301+Fluttuanti!J301/365+Fluttuanti!AI301/365)*'%serviti'!J301</f>
        <v>5.4385508270074441</v>
      </c>
      <c r="K301" s="6">
        <f>(Residenti!K301+Fluttuanti!K301/365+Fluttuanti!AJ301/365)*'%serviti'!K301</f>
        <v>5.4868926322980789</v>
      </c>
      <c r="L301" s="6">
        <f>(Residenti!L301+Fluttuanti!L301/365+Fluttuanti!AK301/365)*'%serviti'!L301</f>
        <v>5.5239048826510944</v>
      </c>
      <c r="M301" s="6">
        <f>(Residenti!M301+Fluttuanti!M301/365+Fluttuanti!AL301/365)*'%serviti'!M301</f>
        <v>5.6437138185961588</v>
      </c>
      <c r="N301" s="6">
        <f>(Residenti!N301+Fluttuanti!N301/365+Fluttuanti!AM301/365)*'%serviti'!N301</f>
        <v>5.7080304829951318</v>
      </c>
      <c r="O301" s="6">
        <f>(Residenti!O301+Fluttuanti!O301/365+Fluttuanti!AN301/365)*'%serviti'!O301</f>
        <v>5.7419435725546677</v>
      </c>
      <c r="P301" s="6">
        <f>(Residenti!P301+Fluttuanti!P301/365+Fluttuanti!AO301/365)*'%serviti'!P301</f>
        <v>5.781384260127008</v>
      </c>
      <c r="Q301" s="6">
        <f>(Residenti!Q301+Fluttuanti!Q301/365+Fluttuanti!AP301/365)*'%serviti'!Q301</f>
        <v>5.8269646038664487</v>
      </c>
      <c r="R301" s="6">
        <f>(Residenti!R301+Fluttuanti!R301/365+Fluttuanti!AQ301/365)*'%serviti'!R301</f>
        <v>5.8463684216645495</v>
      </c>
      <c r="S301" s="6">
        <f>(Residenti!S301+Fluttuanti!S301/365+Fluttuanti!AR301/365)*'%serviti'!S301</f>
        <v>5.8406461657093827</v>
      </c>
      <c r="T301" s="6">
        <f>(Residenti!T301+Fluttuanti!T301/365+Fluttuanti!AS301/365)*'%serviti'!T301</f>
        <v>5.8222403487357361</v>
      </c>
      <c r="U301" s="6">
        <f>(Residenti!U301+Fluttuanti!U301/365+Fluttuanti!AT301/365)*'%serviti'!U301</f>
        <v>5.7833043948300196</v>
      </c>
      <c r="V301" s="6">
        <f>(Residenti!V301+Fluttuanti!V301/365+Fluttuanti!AU301/365)*'%serviti'!V301</f>
        <v>5.7845616911322359</v>
      </c>
      <c r="W301" s="6">
        <f>(Residenti!W301+Fluttuanti!W301/365+Fluttuanti!AV301/365)*'%serviti'!W301</f>
        <v>5.8177228407434258</v>
      </c>
      <c r="X301" s="6">
        <f>(Residenti!X301+Fluttuanti!X301/365+Fluttuanti!AW301/365)*'%serviti'!X301</f>
        <v>5.7521170657892924</v>
      </c>
      <c r="Y301" s="6">
        <f>(Residenti!Y301+Fluttuanti!Y301/365+Fluttuanti!AX301/365)*'%serviti'!Y301</f>
        <v>5.8177936863103472</v>
      </c>
      <c r="Z301" s="8">
        <f>(Residenti!Z301+Fluttuanti!Z301/365+Fluttuanti!AY301/365)*'%serviti'!Z301</f>
        <v>5.8059566851930047</v>
      </c>
      <c r="AA301" s="8">
        <f>(Residenti!AA301+Fluttuanti!AA301/365+Fluttuanti!AZ301/365)*'%serviti'!AA301</f>
        <v>5.8430070645763514</v>
      </c>
      <c r="AB301" s="8">
        <f>(Residenti!AB301+Fluttuanti!AB301/365+Fluttuanti!BA301/365)*'%serviti'!AB301</f>
        <v>5.8339187922843685</v>
      </c>
      <c r="AC301" s="8">
        <f>(Residenti!AC301+Fluttuanti!AC301/365+Fluttuanti!BB301/365)*'%serviti'!AC301</f>
        <v>5.8191583604619028</v>
      </c>
    </row>
    <row r="302" spans="1:29" x14ac:dyDescent="0.2">
      <c r="A302" s="2" t="s">
        <v>289</v>
      </c>
      <c r="B302" s="2" t="str">
        <f t="shared" si="12"/>
        <v>39</v>
      </c>
      <c r="C302" s="2">
        <v>39016</v>
      </c>
      <c r="D302" s="2" t="s">
        <v>305</v>
      </c>
      <c r="E302" s="6">
        <f>(Residenti!E302+Fluttuanti!E302/365+Fluttuanti!AD302/365)*'%serviti'!E302</f>
        <v>9.8209627474155123</v>
      </c>
      <c r="F302" s="6">
        <f>(Residenti!F302+Fluttuanti!F302/365+Fluttuanti!AE302/365)*'%serviti'!F302</f>
        <v>9.8135097527885549</v>
      </c>
      <c r="G302" s="6">
        <f>(Residenti!G302+Fluttuanti!G302/365+Fluttuanti!AF302/365)*'%serviti'!G302</f>
        <v>9.8748824592737954</v>
      </c>
      <c r="H302" s="6">
        <f>(Residenti!H302+Fluttuanti!H302/365+Fluttuanti!AG302/365)*'%serviti'!H302</f>
        <v>9.9600851688118208</v>
      </c>
      <c r="I302" s="6">
        <f>(Residenti!I302+Fluttuanti!I302/365+Fluttuanti!AH302/365)*'%serviti'!I302</f>
        <v>10.066265937301425</v>
      </c>
      <c r="J302" s="6">
        <f>(Residenti!J302+Fluttuanti!J302/365+Fluttuanti!AI302/365)*'%serviti'!J302</f>
        <v>10.175438380509497</v>
      </c>
      <c r="K302" s="6">
        <f>(Residenti!K302+Fluttuanti!K302/365+Fluttuanti!AJ302/365)*'%serviti'!K302</f>
        <v>10.428508807366052</v>
      </c>
      <c r="L302" s="6">
        <f>(Residenti!L302+Fluttuanti!L302/365+Fluttuanti!AK302/365)*'%serviti'!L302</f>
        <v>10.671230497677952</v>
      </c>
      <c r="M302" s="6">
        <f>(Residenti!M302+Fluttuanti!M302/365+Fluttuanti!AL302/365)*'%serviti'!M302</f>
        <v>10.99708957611174</v>
      </c>
      <c r="N302" s="6">
        <f>(Residenti!N302+Fluttuanti!N302/365+Fluttuanti!AM302/365)*'%serviti'!N302</f>
        <v>11.358177379149808</v>
      </c>
      <c r="O302" s="6">
        <f>(Residenti!O302+Fluttuanti!O302/365+Fluttuanti!AN302/365)*'%serviti'!O302</f>
        <v>11.652598833062275</v>
      </c>
      <c r="P302" s="6">
        <f>(Residenti!P302+Fluttuanti!P302/365+Fluttuanti!AO302/365)*'%serviti'!P302</f>
        <v>11.924379253352731</v>
      </c>
      <c r="Q302" s="6">
        <f>(Residenti!Q302+Fluttuanti!Q302/365+Fluttuanti!AP302/365)*'%serviti'!Q302</f>
        <v>12.04271520798423</v>
      </c>
      <c r="R302" s="6">
        <f>(Residenti!R302+Fluttuanti!R302/365+Fluttuanti!AQ302/365)*'%serviti'!R302</f>
        <v>12.096931171844497</v>
      </c>
      <c r="S302" s="6">
        <f>(Residenti!S302+Fluttuanti!S302/365+Fluttuanti!AR302/365)*'%serviti'!S302</f>
        <v>11.962057382870952</v>
      </c>
      <c r="T302" s="6">
        <f>(Residenti!T302+Fluttuanti!T302/365+Fluttuanti!AS302/365)*'%serviti'!T302</f>
        <v>11.953461783395356</v>
      </c>
      <c r="U302" s="6">
        <f>(Residenti!U302+Fluttuanti!U302/365+Fluttuanti!AT302/365)*'%serviti'!U302</f>
        <v>12.046681173104659</v>
      </c>
      <c r="V302" s="6">
        <f>(Residenti!V302+Fluttuanti!V302/365+Fluttuanti!AU302/365)*'%serviti'!V302</f>
        <v>12.142546212985769</v>
      </c>
      <c r="W302" s="6">
        <f>(Residenti!W302+Fluttuanti!W302/365+Fluttuanti!AV302/365)*'%serviti'!W302</f>
        <v>12.160430136502125</v>
      </c>
      <c r="X302" s="6">
        <f>(Residenti!X302+Fluttuanti!X302/365+Fluttuanti!AW302/365)*'%serviti'!X302</f>
        <v>12.198092851667795</v>
      </c>
      <c r="Y302" s="6">
        <f>(Residenti!Y302+Fluttuanti!Y302/365+Fluttuanti!AX302/365)*'%serviti'!Y302</f>
        <v>12.238894192040059</v>
      </c>
      <c r="Z302" s="8">
        <f>(Residenti!Z302+Fluttuanti!Z302/365+Fluttuanti!AY302/365)*'%serviti'!Z302</f>
        <v>12.361868526607298</v>
      </c>
      <c r="AA302" s="8">
        <f>(Residenti!AA302+Fluttuanti!AA302/365+Fluttuanti!AZ302/365)*'%serviti'!AA302</f>
        <v>12.527124939329211</v>
      </c>
      <c r="AB302" s="8">
        <f>(Residenti!AB302+Fluttuanti!AB302/365+Fluttuanti!BA302/365)*'%serviti'!AB302</f>
        <v>12.672631779892864</v>
      </c>
      <c r="AC302" s="8">
        <f>(Residenti!AC302+Fluttuanti!AC302/365+Fluttuanti!BB302/365)*'%serviti'!AC302</f>
        <v>12.7966891304697</v>
      </c>
    </row>
    <row r="303" spans="1:29" x14ac:dyDescent="0.2">
      <c r="A303" s="2" t="s">
        <v>289</v>
      </c>
      <c r="B303" s="2" t="str">
        <f t="shared" si="12"/>
        <v>39</v>
      </c>
      <c r="C303" s="2">
        <v>39017</v>
      </c>
      <c r="D303" s="2" t="s">
        <v>306</v>
      </c>
      <c r="E303" s="6">
        <f>(Residenti!E303+Fluttuanti!E303/365+Fluttuanti!AD303/365)*'%serviti'!E303</f>
        <v>1.90603991302041</v>
      </c>
      <c r="F303" s="6">
        <f>(Residenti!F303+Fluttuanti!F303/365+Fluttuanti!AE303/365)*'%serviti'!F303</f>
        <v>1.9770304532805056</v>
      </c>
      <c r="G303" s="6">
        <f>(Residenti!G303+Fluttuanti!G303/365+Fluttuanti!AF303/365)*'%serviti'!G303</f>
        <v>2.0459652577739429</v>
      </c>
      <c r="H303" s="6">
        <f>(Residenti!H303+Fluttuanti!H303/365+Fluttuanti!AG303/365)*'%serviti'!H303</f>
        <v>2.1026437481289872</v>
      </c>
      <c r="I303" s="6">
        <f>(Residenti!I303+Fluttuanti!I303/365+Fluttuanti!AH303/365)*'%serviti'!I303</f>
        <v>2.1571353585698803</v>
      </c>
      <c r="J303" s="6">
        <f>(Residenti!J303+Fluttuanti!J303/365+Fluttuanti!AI303/365)*'%serviti'!J303</f>
        <v>2.1961164057881972</v>
      </c>
      <c r="K303" s="6">
        <f>(Residenti!K303+Fluttuanti!K303/365+Fluttuanti!AJ303/365)*'%serviti'!K303</f>
        <v>2.2850482996352097</v>
      </c>
      <c r="L303" s="6">
        <f>(Residenti!L303+Fluttuanti!L303/365+Fluttuanti!AK303/365)*'%serviti'!L303</f>
        <v>2.4262346117812479</v>
      </c>
      <c r="M303" s="6">
        <f>(Residenti!M303+Fluttuanti!M303/365+Fluttuanti!AL303/365)*'%serviti'!M303</f>
        <v>2.4871552060927531</v>
      </c>
      <c r="N303" s="6">
        <f>(Residenti!N303+Fluttuanti!N303/365+Fluttuanti!AM303/365)*'%serviti'!N303</f>
        <v>2.6403245418139285</v>
      </c>
      <c r="O303" s="6">
        <f>(Residenti!O303+Fluttuanti!O303/365+Fluttuanti!AN303/365)*'%serviti'!O303</f>
        <v>2.7166901850476441</v>
      </c>
      <c r="P303" s="6">
        <f>(Residenti!P303+Fluttuanti!P303/365+Fluttuanti!AO303/365)*'%serviti'!P303</f>
        <v>2.7725247198031884</v>
      </c>
      <c r="Q303" s="6">
        <f>(Residenti!Q303+Fluttuanti!Q303/365+Fluttuanti!AP303/365)*'%serviti'!Q303</f>
        <v>2.7895813688084767</v>
      </c>
      <c r="R303" s="6">
        <f>(Residenti!R303+Fluttuanti!R303/365+Fluttuanti!AQ303/365)*'%serviti'!R303</f>
        <v>2.7957882789185882</v>
      </c>
      <c r="S303" s="6">
        <f>(Residenti!S303+Fluttuanti!S303/365+Fluttuanti!AR303/365)*'%serviti'!S303</f>
        <v>2.8517345129609284</v>
      </c>
      <c r="T303" s="6">
        <f>(Residenti!T303+Fluttuanti!T303/365+Fluttuanti!AS303/365)*'%serviti'!T303</f>
        <v>2.852139746164188</v>
      </c>
      <c r="U303" s="6">
        <f>(Residenti!U303+Fluttuanti!U303/365+Fluttuanti!AT303/365)*'%serviti'!U303</f>
        <v>2.8124988117860061</v>
      </c>
      <c r="V303" s="6">
        <f>(Residenti!V303+Fluttuanti!V303/365+Fluttuanti!AU303/365)*'%serviti'!V303</f>
        <v>2.8285056951445253</v>
      </c>
      <c r="W303" s="6">
        <f>(Residenti!W303+Fluttuanti!W303/365+Fluttuanti!AV303/365)*'%serviti'!W303</f>
        <v>2.860952868336553</v>
      </c>
      <c r="X303" s="6">
        <f>(Residenti!X303+Fluttuanti!X303/365+Fluttuanti!AW303/365)*'%serviti'!X303</f>
        <v>2.8756524157453387</v>
      </c>
      <c r="Y303" s="6">
        <f>(Residenti!Y303+Fluttuanti!Y303/365+Fluttuanti!AX303/365)*'%serviti'!Y303</f>
        <v>2.8841375362206203</v>
      </c>
      <c r="Z303" s="8">
        <f>(Residenti!Z303+Fluttuanti!Z303/365+Fluttuanti!AY303/365)*'%serviti'!Z303</f>
        <v>2.9102517001672572</v>
      </c>
      <c r="AA303" s="8">
        <f>(Residenti!AA303+Fluttuanti!AA303/365+Fluttuanti!AZ303/365)*'%serviti'!AA303</f>
        <v>2.9460685234932491</v>
      </c>
      <c r="AB303" s="8">
        <f>(Residenti!AB303+Fluttuanti!AB303/365+Fluttuanti!BA303/365)*'%serviti'!AB303</f>
        <v>2.9837385443111697</v>
      </c>
      <c r="AC303" s="8">
        <f>(Residenti!AC303+Fluttuanti!AC303/365+Fluttuanti!BB303/365)*'%serviti'!AC303</f>
        <v>3.0199289511447609</v>
      </c>
    </row>
    <row r="304" spans="1:29" x14ac:dyDescent="0.2">
      <c r="A304" s="2" t="s">
        <v>289</v>
      </c>
      <c r="B304" s="2" t="str">
        <f t="shared" si="12"/>
        <v>39</v>
      </c>
      <c r="C304" s="2">
        <v>39018</v>
      </c>
      <c r="D304" s="2" t="s">
        <v>307</v>
      </c>
      <c r="E304" s="6">
        <f>(Residenti!E304+Fluttuanti!E304/365+Fluttuanti!AD304/365)*'%serviti'!E304</f>
        <v>3.4733959857471159</v>
      </c>
      <c r="F304" s="6">
        <f>(Residenti!F304+Fluttuanti!F304/365+Fluttuanti!AE304/365)*'%serviti'!F304</f>
        <v>3.4980075525498635</v>
      </c>
      <c r="G304" s="6">
        <f>(Residenti!G304+Fluttuanti!G304/365+Fluttuanti!AF304/365)*'%serviti'!G304</f>
        <v>3.5173052245247662</v>
      </c>
      <c r="H304" s="6">
        <f>(Residenti!H304+Fluttuanti!H304/365+Fluttuanti!AG304/365)*'%serviti'!H304</f>
        <v>3.5623382352810125</v>
      </c>
      <c r="I304" s="6">
        <f>(Residenti!I304+Fluttuanti!I304/365+Fluttuanti!AH304/365)*'%serviti'!I304</f>
        <v>3.5691173005059662</v>
      </c>
      <c r="J304" s="6">
        <f>(Residenti!J304+Fluttuanti!J304/365+Fluttuanti!AI304/365)*'%serviti'!J304</f>
        <v>3.6403782379942204</v>
      </c>
      <c r="K304" s="6">
        <f>(Residenti!K304+Fluttuanti!K304/365+Fluttuanti!AJ304/365)*'%serviti'!K304</f>
        <v>3.685022061512131</v>
      </c>
      <c r="L304" s="6">
        <f>(Residenti!L304+Fluttuanti!L304/365+Fluttuanti!AK304/365)*'%serviti'!L304</f>
        <v>3.746017656818458</v>
      </c>
      <c r="M304" s="6">
        <f>(Residenti!M304+Fluttuanti!M304/365+Fluttuanti!AL304/365)*'%serviti'!M304</f>
        <v>3.8398957866956214</v>
      </c>
      <c r="N304" s="6">
        <f>(Residenti!N304+Fluttuanti!N304/365+Fluttuanti!AM304/365)*'%serviti'!N304</f>
        <v>3.9279651293298707</v>
      </c>
      <c r="O304" s="6">
        <f>(Residenti!O304+Fluttuanti!O304/365+Fluttuanti!AN304/365)*'%serviti'!O304</f>
        <v>3.9598247317136503</v>
      </c>
      <c r="P304" s="6">
        <f>(Residenti!P304+Fluttuanti!P304/365+Fluttuanti!AO304/365)*'%serviti'!P304</f>
        <v>3.9727792494032523</v>
      </c>
      <c r="Q304" s="6">
        <f>(Residenti!Q304+Fluttuanti!Q304/365+Fluttuanti!AP304/365)*'%serviti'!Q304</f>
        <v>4.0708505946538764</v>
      </c>
      <c r="R304" s="6">
        <f>(Residenti!R304+Fluttuanti!R304/365+Fluttuanti!AQ304/365)*'%serviti'!R304</f>
        <v>4.0574941852330255</v>
      </c>
      <c r="S304" s="6">
        <f>(Residenti!S304+Fluttuanti!S304/365+Fluttuanti!AR304/365)*'%serviti'!S304</f>
        <v>4.1063856081210766</v>
      </c>
      <c r="T304" s="6">
        <f>(Residenti!T304+Fluttuanti!T304/365+Fluttuanti!AS304/365)*'%serviti'!T304</f>
        <v>4.0666168343909215</v>
      </c>
      <c r="U304" s="6">
        <f>(Residenti!U304+Fluttuanti!U304/365+Fluttuanti!AT304/365)*'%serviti'!U304</f>
        <v>4.0920162565198224</v>
      </c>
      <c r="V304" s="6">
        <f>(Residenti!V304+Fluttuanti!V304/365+Fluttuanti!AU304/365)*'%serviti'!V304</f>
        <v>4.0928846784931041</v>
      </c>
      <c r="W304" s="6">
        <f>(Residenti!W304+Fluttuanti!W304/365+Fluttuanti!AV304/365)*'%serviti'!W304</f>
        <v>4.0908181776187185</v>
      </c>
      <c r="X304" s="6">
        <f>(Residenti!X304+Fluttuanti!X304/365+Fluttuanti!AW304/365)*'%serviti'!X304</f>
        <v>4.1192829990045601</v>
      </c>
      <c r="Y304" s="6">
        <f>(Residenti!Y304+Fluttuanti!Y304/365+Fluttuanti!AX304/365)*'%serviti'!Y304</f>
        <v>4.1566715917795403</v>
      </c>
      <c r="Z304" s="8">
        <f>(Residenti!Z304+Fluttuanti!Z304/365+Fluttuanti!AY304/365)*'%serviti'!Z304</f>
        <v>4.1768936922021433</v>
      </c>
      <c r="AA304" s="8">
        <f>(Residenti!AA304+Fluttuanti!AA304/365+Fluttuanti!AZ304/365)*'%serviti'!AA304</f>
        <v>4.2447533150906782</v>
      </c>
      <c r="AB304" s="8">
        <f>(Residenti!AB304+Fluttuanti!AB304/365+Fluttuanti!BA304/365)*'%serviti'!AB304</f>
        <v>4.2926133023216062</v>
      </c>
      <c r="AC304" s="8">
        <f>(Residenti!AC304+Fluttuanti!AC304/365+Fluttuanti!BB304/365)*'%serviti'!AC304</f>
        <v>4.3606256357990345</v>
      </c>
    </row>
    <row r="305" spans="1:29" x14ac:dyDescent="0.2">
      <c r="A305" s="2" t="s">
        <v>308</v>
      </c>
      <c r="B305" s="2" t="str">
        <f t="shared" si="12"/>
        <v>40</v>
      </c>
      <c r="C305" s="2">
        <v>40001</v>
      </c>
      <c r="D305" s="2" t="s">
        <v>309</v>
      </c>
      <c r="E305" s="6">
        <f>(Residenti!E305+Fluttuanti!E305/365+Fluttuanti!AD305/365)*'%serviti'!E305</f>
        <v>6.1753583872205304</v>
      </c>
      <c r="F305" s="6">
        <f>(Residenti!F305+Fluttuanti!F305/365+Fluttuanti!AE305/365)*'%serviti'!F305</f>
        <v>6.1672119615661707</v>
      </c>
      <c r="G305" s="6">
        <f>(Residenti!G305+Fluttuanti!G305/365+Fluttuanti!AF305/365)*'%serviti'!G305</f>
        <v>6.1487737924885391</v>
      </c>
      <c r="H305" s="6">
        <f>(Residenti!H305+Fluttuanti!H305/365+Fluttuanti!AG305/365)*'%serviti'!H305</f>
        <v>6.1394976659112519</v>
      </c>
      <c r="I305" s="6">
        <f>(Residenti!I305+Fluttuanti!I305/365+Fluttuanti!AH305/365)*'%serviti'!I305</f>
        <v>6.172989176696575</v>
      </c>
      <c r="J305" s="6">
        <f>(Residenti!J305+Fluttuanti!J305/365+Fluttuanti!AI305/365)*'%serviti'!J305</f>
        <v>6.1583403999287478</v>
      </c>
      <c r="K305" s="6">
        <f>(Residenti!K305+Fluttuanti!K305/365+Fluttuanti!AJ305/365)*'%serviti'!K305</f>
        <v>6.1308541740672808</v>
      </c>
      <c r="L305" s="6">
        <f>(Residenti!L305+Fluttuanti!L305/365+Fluttuanti!AK305/365)*'%serviti'!L305</f>
        <v>6.1448241880482133</v>
      </c>
      <c r="M305" s="6">
        <f>(Residenti!M305+Fluttuanti!M305/365+Fluttuanti!AL305/365)*'%serviti'!M305</f>
        <v>6.2364892612931486</v>
      </c>
      <c r="N305" s="6">
        <f>(Residenti!N305+Fluttuanti!N305/365+Fluttuanti!AM305/365)*'%serviti'!N305</f>
        <v>6.2534879652941981</v>
      </c>
      <c r="O305" s="6">
        <f>(Residenti!O305+Fluttuanti!O305/365+Fluttuanti!AN305/365)*'%serviti'!O305</f>
        <v>6.2505958578540977</v>
      </c>
      <c r="P305" s="6">
        <f>(Residenti!P305+Fluttuanti!P305/365+Fluttuanti!AO305/365)*'%serviti'!P305</f>
        <v>6.2527280272050794</v>
      </c>
      <c r="Q305" s="6">
        <f>(Residenti!Q305+Fluttuanti!Q305/365+Fluttuanti!AP305/365)*'%serviti'!Q305</f>
        <v>6.2789153568608143</v>
      </c>
      <c r="R305" s="6">
        <f>(Residenti!R305+Fluttuanti!R305/365+Fluttuanti!AQ305/365)*'%serviti'!R305</f>
        <v>6.2578571232680869</v>
      </c>
      <c r="S305" s="6">
        <f>(Residenti!S305+Fluttuanti!S305/365+Fluttuanti!AR305/365)*'%serviti'!S305</f>
        <v>6.2712149458343545</v>
      </c>
      <c r="T305" s="6">
        <f>(Residenti!T305+Fluttuanti!T305/365+Fluttuanti!AS305/365)*'%serviti'!T305</f>
        <v>6.2982413596658704</v>
      </c>
      <c r="U305" s="6">
        <f>(Residenti!U305+Fluttuanti!U305/365+Fluttuanti!AT305/365)*'%serviti'!U305</f>
        <v>6.245669849487915</v>
      </c>
      <c r="V305" s="6">
        <f>(Residenti!V305+Fluttuanti!V305/365+Fluttuanti!AU305/365)*'%serviti'!V305</f>
        <v>6.2166128594423089</v>
      </c>
      <c r="W305" s="6">
        <f>(Residenti!W305+Fluttuanti!W305/365+Fluttuanti!AV305/365)*'%serviti'!W305</f>
        <v>6.1758889239878529</v>
      </c>
      <c r="X305" s="6">
        <f>(Residenti!X305+Fluttuanti!X305/365+Fluttuanti!AW305/365)*'%serviti'!X305</f>
        <v>5.5951364957171315</v>
      </c>
      <c r="Y305" s="6">
        <f>(Residenti!Y305+Fluttuanti!Y305/365+Fluttuanti!AX305/365)*'%serviti'!Y305</f>
        <v>6.1099014787204675</v>
      </c>
      <c r="Z305" s="8">
        <f>(Residenti!Z305+Fluttuanti!Z305/365+Fluttuanti!AY305/365)*'%serviti'!Z305</f>
        <v>6.0363860042931519</v>
      </c>
      <c r="AA305" s="8">
        <f>(Residenti!AA305+Fluttuanti!AA305/365+Fluttuanti!AZ305/365)*'%serviti'!AA305</f>
        <v>6.0090555130080903</v>
      </c>
      <c r="AB305" s="8">
        <f>(Residenti!AB305+Fluttuanti!AB305/365+Fluttuanti!BA305/365)*'%serviti'!AB305</f>
        <v>5.9911990388903087</v>
      </c>
      <c r="AC305" s="8">
        <f>(Residenti!AC305+Fluttuanti!AC305/365+Fluttuanti!BB305/365)*'%serviti'!AC305</f>
        <v>5.9591948541826367</v>
      </c>
    </row>
    <row r="306" spans="1:29" x14ac:dyDescent="0.2">
      <c r="A306" s="2" t="s">
        <v>308</v>
      </c>
      <c r="B306" s="2" t="str">
        <f t="shared" si="12"/>
        <v>40</v>
      </c>
      <c r="C306" s="2">
        <v>40003</v>
      </c>
      <c r="D306" s="2" t="s">
        <v>310</v>
      </c>
      <c r="E306" s="6">
        <f>(Residenti!E306+Fluttuanti!E306/365+Fluttuanti!AD306/365)*'%serviti'!E306</f>
        <v>8.8152262791520855</v>
      </c>
      <c r="F306" s="6">
        <f>(Residenti!F306+Fluttuanti!F306/365+Fluttuanti!AE306/365)*'%serviti'!F306</f>
        <v>8.9736113648786411</v>
      </c>
      <c r="G306" s="6">
        <f>(Residenti!G306+Fluttuanti!G306/365+Fluttuanti!AF306/365)*'%serviti'!G306</f>
        <v>9.0248647094063887</v>
      </c>
      <c r="H306" s="6">
        <f>(Residenti!H306+Fluttuanti!H306/365+Fluttuanti!AG306/365)*'%serviti'!H306</f>
        <v>9.0751118522913394</v>
      </c>
      <c r="I306" s="6">
        <f>(Residenti!I306+Fluttuanti!I306/365+Fluttuanti!AH306/365)*'%serviti'!I306</f>
        <v>9.1707110087149886</v>
      </c>
      <c r="J306" s="6">
        <f>(Residenti!J306+Fluttuanti!J306/365+Fluttuanti!AI306/365)*'%serviti'!J306</f>
        <v>9.2486592852256226</v>
      </c>
      <c r="K306" s="6">
        <f>(Residenti!K306+Fluttuanti!K306/365+Fluttuanti!AJ306/365)*'%serviti'!K306</f>
        <v>9.4179098738137164</v>
      </c>
      <c r="L306" s="6">
        <f>(Residenti!L306+Fluttuanti!L306/365+Fluttuanti!AK306/365)*'%serviti'!L306</f>
        <v>9.6335148141073699</v>
      </c>
      <c r="M306" s="6">
        <f>(Residenti!M306+Fluttuanti!M306/365+Fluttuanti!AL306/365)*'%serviti'!M306</f>
        <v>10.09071222192118</v>
      </c>
      <c r="N306" s="6">
        <f>(Residenti!N306+Fluttuanti!N306/365+Fluttuanti!AM306/365)*'%serviti'!N306</f>
        <v>10.48957167157586</v>
      </c>
      <c r="O306" s="6">
        <f>(Residenti!O306+Fluttuanti!O306/365+Fluttuanti!AN306/365)*'%serviti'!O306</f>
        <v>10.752300262346626</v>
      </c>
      <c r="P306" s="6">
        <f>(Residenti!P306+Fluttuanti!P306/365+Fluttuanti!AO306/365)*'%serviti'!P306</f>
        <v>10.897896109552258</v>
      </c>
      <c r="Q306" s="6">
        <f>(Residenti!Q306+Fluttuanti!Q306/365+Fluttuanti!AP306/365)*'%serviti'!Q306</f>
        <v>11.082140189990383</v>
      </c>
      <c r="R306" s="6">
        <f>(Residenti!R306+Fluttuanti!R306/365+Fluttuanti!AQ306/365)*'%serviti'!R306</f>
        <v>11.127713195068758</v>
      </c>
      <c r="S306" s="6">
        <f>(Residenti!S306+Fluttuanti!S306/365+Fluttuanti!AR306/365)*'%serviti'!S306</f>
        <v>11.15386750787836</v>
      </c>
      <c r="T306" s="6">
        <f>(Residenti!T306+Fluttuanti!T306/365+Fluttuanti!AS306/365)*'%serviti'!T306</f>
        <v>11.148773322106694</v>
      </c>
      <c r="U306" s="6">
        <f>(Residenti!U306+Fluttuanti!U306/365+Fluttuanti!AT306/365)*'%serviti'!U306</f>
        <v>11.094762743340882</v>
      </c>
      <c r="V306" s="6">
        <f>(Residenti!V306+Fluttuanti!V306/365+Fluttuanti!AU306/365)*'%serviti'!V306</f>
        <v>11.003197674154791</v>
      </c>
      <c r="W306" s="6">
        <f>(Residenti!W306+Fluttuanti!W306/365+Fluttuanti!AV306/365)*'%serviti'!W306</f>
        <v>11.059495170892166</v>
      </c>
      <c r="X306" s="6">
        <f>(Residenti!X306+Fluttuanti!X306/365+Fluttuanti!AW306/365)*'%serviti'!X306</f>
        <v>11.068089412020825</v>
      </c>
      <c r="Y306" s="6">
        <f>(Residenti!Y306+Fluttuanti!Y306/365+Fluttuanti!AX306/365)*'%serviti'!Y306</f>
        <v>11.140493178977795</v>
      </c>
      <c r="Z306" s="8">
        <f>(Residenti!Z306+Fluttuanti!Z306/365+Fluttuanti!AY306/365)*'%serviti'!Z306</f>
        <v>11.184145151589053</v>
      </c>
      <c r="AA306" s="8">
        <f>(Residenti!AA306+Fluttuanti!AA306/365+Fluttuanti!AZ306/365)*'%serviti'!AA306</f>
        <v>11.2973875321546</v>
      </c>
      <c r="AB306" s="8">
        <f>(Residenti!AB306+Fluttuanti!AB306/365+Fluttuanti!BA306/365)*'%serviti'!AB306</f>
        <v>11.288558012249746</v>
      </c>
      <c r="AC306" s="8">
        <f>(Residenti!AC306+Fluttuanti!AC306/365+Fluttuanti!BB306/365)*'%serviti'!AC306</f>
        <v>11.32463232872178</v>
      </c>
    </row>
    <row r="307" spans="1:29" x14ac:dyDescent="0.2">
      <c r="A307" s="2" t="s">
        <v>308</v>
      </c>
      <c r="B307" s="2" t="str">
        <f t="shared" si="12"/>
        <v>40</v>
      </c>
      <c r="C307" s="2">
        <v>40004</v>
      </c>
      <c r="D307" s="2" t="s">
        <v>311</v>
      </c>
      <c r="E307" s="6">
        <f>(Residenti!E307+Fluttuanti!E307/365+Fluttuanti!AD307/365)*'%serviti'!E307</f>
        <v>1.8705403546004271</v>
      </c>
      <c r="F307" s="6">
        <f>(Residenti!F307+Fluttuanti!F307/365+Fluttuanti!AE307/365)*'%serviti'!F307</f>
        <v>1.9229564457695612</v>
      </c>
      <c r="G307" s="6">
        <f>(Residenti!G307+Fluttuanti!G307/365+Fluttuanti!AF307/365)*'%serviti'!G307</f>
        <v>1.9426712175344762</v>
      </c>
      <c r="H307" s="6">
        <f>(Residenti!H307+Fluttuanti!H307/365+Fluttuanti!AG307/365)*'%serviti'!H307</f>
        <v>1.9825051661476534</v>
      </c>
      <c r="I307" s="6">
        <f>(Residenti!I307+Fluttuanti!I307/365+Fluttuanti!AH307/365)*'%serviti'!I307</f>
        <v>2.0554769196751903</v>
      </c>
      <c r="J307" s="6">
        <f>(Residenti!J307+Fluttuanti!J307/365+Fluttuanti!AI307/365)*'%serviti'!J307</f>
        <v>2.0909852502195601</v>
      </c>
      <c r="K307" s="6">
        <f>(Residenti!K307+Fluttuanti!K307/365+Fluttuanti!AJ307/365)*'%serviti'!K307</f>
        <v>2.204004034895974</v>
      </c>
      <c r="L307" s="6">
        <f>(Residenti!L307+Fluttuanti!L307/365+Fluttuanti!AK307/365)*'%serviti'!L307</f>
        <v>2.2670053566723207</v>
      </c>
      <c r="M307" s="6">
        <f>(Residenti!M307+Fluttuanti!M307/365+Fluttuanti!AL307/365)*'%serviti'!M307</f>
        <v>2.3170237045190181</v>
      </c>
      <c r="N307" s="6">
        <f>(Residenti!N307+Fluttuanti!N307/365+Fluttuanti!AM307/365)*'%serviti'!N307</f>
        <v>2.5069577680243413</v>
      </c>
      <c r="O307" s="6">
        <f>(Residenti!O307+Fluttuanti!O307/365+Fluttuanti!AN307/365)*'%serviti'!O307</f>
        <v>2.6372331865430798</v>
      </c>
      <c r="P307" s="6">
        <f>(Residenti!P307+Fluttuanti!P307/365+Fluttuanti!AO307/365)*'%serviti'!P307</f>
        <v>2.7055900719737247</v>
      </c>
      <c r="Q307" s="6">
        <f>(Residenti!Q307+Fluttuanti!Q307/365+Fluttuanti!AP307/365)*'%serviti'!Q307</f>
        <v>2.7629913417036005</v>
      </c>
      <c r="R307" s="6">
        <f>(Residenti!R307+Fluttuanti!R307/365+Fluttuanti!AQ307/365)*'%serviti'!R307</f>
        <v>2.7025026496078697</v>
      </c>
      <c r="S307" s="6">
        <f>(Residenti!S307+Fluttuanti!S307/365+Fluttuanti!AR307/365)*'%serviti'!S307</f>
        <v>2.8242309150822895</v>
      </c>
      <c r="T307" s="6">
        <f>(Residenti!T307+Fluttuanti!T307/365+Fluttuanti!AS307/365)*'%serviti'!T307</f>
        <v>2.8287447649645481</v>
      </c>
      <c r="U307" s="6">
        <f>(Residenti!U307+Fluttuanti!U307/365+Fluttuanti!AT307/365)*'%serviti'!U307</f>
        <v>2.8377380083834813</v>
      </c>
      <c r="V307" s="6">
        <f>(Residenti!V307+Fluttuanti!V307/365+Fluttuanti!AU307/365)*'%serviti'!V307</f>
        <v>2.8285196337479417</v>
      </c>
      <c r="W307" s="6">
        <f>(Residenti!W307+Fluttuanti!W307/365+Fluttuanti!AV307/365)*'%serviti'!W307</f>
        <v>2.8630219794776104</v>
      </c>
      <c r="X307" s="6">
        <f>(Residenti!X307+Fluttuanti!X307/365+Fluttuanti!AW307/365)*'%serviti'!X307</f>
        <v>2.9041148210272478</v>
      </c>
      <c r="Y307" s="6">
        <f>(Residenti!Y307+Fluttuanti!Y307/365+Fluttuanti!AX307/365)*'%serviti'!Y307</f>
        <v>2.941799001971519</v>
      </c>
      <c r="Z307" s="8">
        <f>(Residenti!Z307+Fluttuanti!Z307/365+Fluttuanti!AY307/365)*'%serviti'!Z307</f>
        <v>2.9981837504242548</v>
      </c>
      <c r="AA307" s="8">
        <f>(Residenti!AA307+Fluttuanti!AA307/365+Fluttuanti!AZ307/365)*'%serviti'!AA307</f>
        <v>3.0707237415258382</v>
      </c>
      <c r="AB307" s="8">
        <f>(Residenti!AB307+Fluttuanti!AB307/365+Fluttuanti!BA307/365)*'%serviti'!AB307</f>
        <v>3.1049643072534598</v>
      </c>
      <c r="AC307" s="8">
        <f>(Residenti!AC307+Fluttuanti!AC307/365+Fluttuanti!BB307/365)*'%serviti'!AC307</f>
        <v>3.1599840283790654</v>
      </c>
    </row>
    <row r="308" spans="1:29" x14ac:dyDescent="0.2">
      <c r="A308" s="2" t="s">
        <v>308</v>
      </c>
      <c r="B308" s="2" t="str">
        <f t="shared" si="12"/>
        <v>40</v>
      </c>
      <c r="C308" s="2">
        <v>40005</v>
      </c>
      <c r="D308" s="2" t="s">
        <v>312</v>
      </c>
      <c r="E308" s="6">
        <f>(Residenti!E308+Fluttuanti!E308/365+Fluttuanti!AD308/365)*'%serviti'!E308</f>
        <v>6.2465474509865206</v>
      </c>
      <c r="F308" s="6">
        <f>(Residenti!F308+Fluttuanti!F308/365+Fluttuanti!AE308/365)*'%serviti'!F308</f>
        <v>6.261928908878752</v>
      </c>
      <c r="G308" s="6">
        <f>(Residenti!G308+Fluttuanti!G308/365+Fluttuanti!AF308/365)*'%serviti'!G308</f>
        <v>6.3316773192304936</v>
      </c>
      <c r="H308" s="6">
        <f>(Residenti!H308+Fluttuanti!H308/365+Fluttuanti!AG308/365)*'%serviti'!H308</f>
        <v>6.4058777320327032</v>
      </c>
      <c r="I308" s="6">
        <f>(Residenti!I308+Fluttuanti!I308/365+Fluttuanti!AH308/365)*'%serviti'!I308</f>
        <v>6.5134800646807083</v>
      </c>
      <c r="J308" s="6">
        <f>(Residenti!J308+Fluttuanti!J308/365+Fluttuanti!AI308/365)*'%serviti'!J308</f>
        <v>6.5899162976054466</v>
      </c>
      <c r="K308" s="6">
        <f>(Residenti!K308+Fluttuanti!K308/365+Fluttuanti!AJ308/365)*'%serviti'!K308</f>
        <v>6.675714376802353</v>
      </c>
      <c r="L308" s="6">
        <f>(Residenti!L308+Fluttuanti!L308/365+Fluttuanti!AK308/365)*'%serviti'!L308</f>
        <v>6.6839250227944191</v>
      </c>
      <c r="M308" s="6">
        <f>(Residenti!M308+Fluttuanti!M308/365+Fluttuanti!AL308/365)*'%serviti'!M308</f>
        <v>6.8256856726682464</v>
      </c>
      <c r="N308" s="6">
        <f>(Residenti!N308+Fluttuanti!N308/365+Fluttuanti!AM308/365)*'%serviti'!N308</f>
        <v>6.870938980457038</v>
      </c>
      <c r="O308" s="6">
        <f>(Residenti!O308+Fluttuanti!O308/365+Fluttuanti!AN308/365)*'%serviti'!O308</f>
        <v>6.8940449732629023</v>
      </c>
      <c r="P308" s="6">
        <f>(Residenti!P308+Fluttuanti!P308/365+Fluttuanti!AO308/365)*'%serviti'!P308</f>
        <v>6.8844286619765906</v>
      </c>
      <c r="Q308" s="6">
        <f>(Residenti!Q308+Fluttuanti!Q308/365+Fluttuanti!AP308/365)*'%serviti'!Q308</f>
        <v>6.9113395124590484</v>
      </c>
      <c r="R308" s="6">
        <f>(Residenti!R308+Fluttuanti!R308/365+Fluttuanti!AQ308/365)*'%serviti'!R308</f>
        <v>6.7547702823745617</v>
      </c>
      <c r="S308" s="6">
        <f>(Residenti!S308+Fluttuanti!S308/365+Fluttuanti!AR308/365)*'%serviti'!S308</f>
        <v>6.6975722748065003</v>
      </c>
      <c r="T308" s="6">
        <f>(Residenti!T308+Fluttuanti!T308/365+Fluttuanti!AS308/365)*'%serviti'!T308</f>
        <v>6.6031742397548703</v>
      </c>
      <c r="U308" s="6">
        <f>(Residenti!U308+Fluttuanti!U308/365+Fluttuanti!AT308/365)*'%serviti'!U308</f>
        <v>6.5624311737950141</v>
      </c>
      <c r="V308" s="6">
        <f>(Residenti!V308+Fluttuanti!V308/365+Fluttuanti!AU308/365)*'%serviti'!V308</f>
        <v>6.4843565700388233</v>
      </c>
      <c r="W308" s="6">
        <f>(Residenti!W308+Fluttuanti!W308/365+Fluttuanti!AV308/365)*'%serviti'!W308</f>
        <v>6.5026654891819629</v>
      </c>
      <c r="X308" s="6">
        <f>(Residenti!X308+Fluttuanti!X308/365+Fluttuanti!AW308/365)*'%serviti'!X308</f>
        <v>7.0257650579367583</v>
      </c>
      <c r="Y308" s="6">
        <f>(Residenti!Y308+Fluttuanti!Y308/365+Fluttuanti!AX308/365)*'%serviti'!Y308</f>
        <v>6.4861575179998363</v>
      </c>
      <c r="Z308" s="8">
        <f>(Residenti!Z308+Fluttuanti!Z308/365+Fluttuanti!AY308/365)*'%serviti'!Z308</f>
        <v>6.3788157255577387</v>
      </c>
      <c r="AA308" s="8">
        <f>(Residenti!AA308+Fluttuanti!AA308/365+Fluttuanti!AZ308/365)*'%serviti'!AA308</f>
        <v>6.2873097474351356</v>
      </c>
      <c r="AB308" s="8">
        <f>(Residenti!AB308+Fluttuanti!AB308/365+Fluttuanti!BA308/365)*'%serviti'!AB308</f>
        <v>6.2167754478825996</v>
      </c>
      <c r="AC308" s="8">
        <f>(Residenti!AC308+Fluttuanti!AC308/365+Fluttuanti!BB308/365)*'%serviti'!AC308</f>
        <v>6.1230453091093269</v>
      </c>
    </row>
    <row r="309" spans="1:29" x14ac:dyDescent="0.2">
      <c r="A309" s="2" t="s">
        <v>308</v>
      </c>
      <c r="B309" s="2" t="str">
        <f t="shared" si="12"/>
        <v>40</v>
      </c>
      <c r="C309" s="2">
        <v>40007</v>
      </c>
      <c r="D309" s="2" t="s">
        <v>313</v>
      </c>
      <c r="E309" s="6">
        <f>(Residenti!E309+Fluttuanti!E309/365+Fluttuanti!AD309/365)*'%serviti'!E309</f>
        <v>87.544787901003275</v>
      </c>
      <c r="F309" s="6">
        <f>(Residenti!F309+Fluttuanti!F309/365+Fluttuanti!AE309/365)*'%serviti'!F309</f>
        <v>88.044823840205424</v>
      </c>
      <c r="G309" s="6">
        <f>(Residenti!G309+Fluttuanti!G309/365+Fluttuanti!AF309/365)*'%serviti'!G309</f>
        <v>88.715934925942406</v>
      </c>
      <c r="H309" s="6">
        <f>(Residenti!H309+Fluttuanti!H309/365+Fluttuanti!AG309/365)*'%serviti'!H309</f>
        <v>89.487771423632154</v>
      </c>
      <c r="I309" s="6">
        <f>(Residenti!I309+Fluttuanti!I309/365+Fluttuanti!AH309/365)*'%serviti'!I309</f>
        <v>90.744499241781298</v>
      </c>
      <c r="J309" s="6">
        <f>(Residenti!J309+Fluttuanti!J309/365+Fluttuanti!AI309/365)*'%serviti'!J309</f>
        <v>91.629300397484442</v>
      </c>
      <c r="K309" s="6">
        <f>(Residenti!K309+Fluttuanti!K309/365+Fluttuanti!AJ309/365)*'%serviti'!K309</f>
        <v>92.129969435449468</v>
      </c>
      <c r="L309" s="6">
        <f>(Residenti!L309+Fluttuanti!L309/365+Fluttuanti!AK309/365)*'%serviti'!L309</f>
        <v>92.486563158311469</v>
      </c>
      <c r="M309" s="6">
        <f>(Residenti!M309+Fluttuanti!M309/365+Fluttuanti!AL309/365)*'%serviti'!M309</f>
        <v>93.442743975272251</v>
      </c>
      <c r="N309" s="6">
        <f>(Residenti!N309+Fluttuanti!N309/365+Fluttuanti!AM309/365)*'%serviti'!N309</f>
        <v>94.185994388827964</v>
      </c>
      <c r="O309" s="6">
        <f>(Residenti!O309+Fluttuanti!O309/365+Fluttuanti!AN309/365)*'%serviti'!O309</f>
        <v>94.943283430891313</v>
      </c>
      <c r="P309" s="6">
        <f>(Residenti!P309+Fluttuanti!P309/365+Fluttuanti!AO309/365)*'%serviti'!P309</f>
        <v>95.938110123459097</v>
      </c>
      <c r="Q309" s="6">
        <f>(Residenti!Q309+Fluttuanti!Q309/365+Fluttuanti!AP309/365)*'%serviti'!Q309</f>
        <v>96.517747939105405</v>
      </c>
      <c r="R309" s="6">
        <f>(Residenti!R309+Fluttuanti!R309/365+Fluttuanti!AQ309/365)*'%serviti'!R309</f>
        <v>96.724598720899891</v>
      </c>
      <c r="S309" s="6">
        <f>(Residenti!S309+Fluttuanti!S309/365+Fluttuanti!AR309/365)*'%serviti'!S309</f>
        <v>96.3483204299324</v>
      </c>
      <c r="T309" s="6">
        <f>(Residenti!T309+Fluttuanti!T309/365+Fluttuanti!AS309/365)*'%serviti'!T309</f>
        <v>96.440649022937279</v>
      </c>
      <c r="U309" s="6">
        <f>(Residenti!U309+Fluttuanti!U309/365+Fluttuanti!AT309/365)*'%serviti'!U309</f>
        <v>96.32991653376493</v>
      </c>
      <c r="V309" s="6">
        <f>(Residenti!V309+Fluttuanti!V309/365+Fluttuanti!AU309/365)*'%serviti'!V309</f>
        <v>96.392501740933923</v>
      </c>
      <c r="W309" s="6">
        <f>(Residenti!W309+Fluttuanti!W309/365+Fluttuanti!AV309/365)*'%serviti'!W309</f>
        <v>96.802979342645159</v>
      </c>
      <c r="X309" s="6">
        <f>(Residenti!X309+Fluttuanti!X309/365+Fluttuanti!AW309/365)*'%serviti'!X309</f>
        <v>96.905699367017647</v>
      </c>
      <c r="Y309" s="6">
        <f>(Residenti!Y309+Fluttuanti!Y309/365+Fluttuanti!AX309/365)*'%serviti'!Y309</f>
        <v>96.754581006848582</v>
      </c>
      <c r="Z309" s="8">
        <f>(Residenti!Z309+Fluttuanti!Z309/365+Fluttuanti!AY309/365)*'%serviti'!Z309</f>
        <v>96.999669434815374</v>
      </c>
      <c r="AA309" s="8">
        <f>(Residenti!AA309+Fluttuanti!AA309/365+Fluttuanti!AZ309/365)*'%serviti'!AA309</f>
        <v>97.444114950826844</v>
      </c>
      <c r="AB309" s="8">
        <f>(Residenti!AB309+Fluttuanti!AB309/365+Fluttuanti!BA309/365)*'%serviti'!AB309</f>
        <v>98.056461851899172</v>
      </c>
      <c r="AC309" s="8">
        <f>(Residenti!AC309+Fluttuanti!AC309/365+Fluttuanti!BB309/365)*'%serviti'!AC309</f>
        <v>98.399646624406543</v>
      </c>
    </row>
    <row r="310" spans="1:29" x14ac:dyDescent="0.2">
      <c r="A310" s="2" t="s">
        <v>308</v>
      </c>
      <c r="B310" s="2" t="str">
        <f t="shared" si="12"/>
        <v>40</v>
      </c>
      <c r="C310" s="2">
        <v>40008</v>
      </c>
      <c r="D310" s="2" t="s">
        <v>314</v>
      </c>
      <c r="E310" s="6">
        <f>(Residenti!E310+Fluttuanti!E310/365+Fluttuanti!AD310/365)*'%serviti'!E310</f>
        <v>32.960929711176391</v>
      </c>
      <c r="F310" s="6">
        <f>(Residenti!F310+Fluttuanti!F310/365+Fluttuanti!AE310/365)*'%serviti'!F310</f>
        <v>33.664956205924469</v>
      </c>
      <c r="G310" s="6">
        <f>(Residenti!G310+Fluttuanti!G310/365+Fluttuanti!AF310/365)*'%serviti'!G310</f>
        <v>34.080860938483035</v>
      </c>
      <c r="H310" s="6">
        <f>(Residenti!H310+Fluttuanti!H310/365+Fluttuanti!AG310/365)*'%serviti'!H310</f>
        <v>34.290807294402278</v>
      </c>
      <c r="I310" s="6">
        <f>(Residenti!I310+Fluttuanti!I310/365+Fluttuanti!AH310/365)*'%serviti'!I310</f>
        <v>34.716082572288158</v>
      </c>
      <c r="J310" s="6">
        <f>(Residenti!J310+Fluttuanti!J310/365+Fluttuanti!AI310/365)*'%serviti'!J310</f>
        <v>35.070323246899825</v>
      </c>
      <c r="K310" s="6">
        <f>(Residenti!K310+Fluttuanti!K310/365+Fluttuanti!AJ310/365)*'%serviti'!K310</f>
        <v>36.238109128416497</v>
      </c>
      <c r="L310" s="6">
        <f>(Residenti!L310+Fluttuanti!L310/365+Fluttuanti!AK310/365)*'%serviti'!L310</f>
        <v>37.402098313485439</v>
      </c>
      <c r="M310" s="6">
        <f>(Residenti!M310+Fluttuanti!M310/365+Fluttuanti!AL310/365)*'%serviti'!M310</f>
        <v>38.131779009661045</v>
      </c>
      <c r="N310" s="6">
        <f>(Residenti!N310+Fluttuanti!N310/365+Fluttuanti!AM310/365)*'%serviti'!N310</f>
        <v>38.844189329383596</v>
      </c>
      <c r="O310" s="6">
        <f>(Residenti!O310+Fluttuanti!O310/365+Fluttuanti!AN310/365)*'%serviti'!O310</f>
        <v>39.442708156537911</v>
      </c>
      <c r="P310" s="6">
        <f>(Residenti!P310+Fluttuanti!P310/365+Fluttuanti!AO310/365)*'%serviti'!P310</f>
        <v>39.861118786556275</v>
      </c>
      <c r="Q310" s="6">
        <f>(Residenti!Q310+Fluttuanti!Q310/365+Fluttuanti!AP310/365)*'%serviti'!Q310</f>
        <v>39.425092556641808</v>
      </c>
      <c r="R310" s="6">
        <f>(Residenti!R310+Fluttuanti!R310/365+Fluttuanti!AQ310/365)*'%serviti'!R310</f>
        <v>39.599440657848376</v>
      </c>
      <c r="S310" s="6">
        <f>(Residenti!S310+Fluttuanti!S310/365+Fluttuanti!AR310/365)*'%serviti'!S310</f>
        <v>38.336264396235478</v>
      </c>
      <c r="T310" s="6">
        <f>(Residenti!T310+Fluttuanti!T310/365+Fluttuanti!AS310/365)*'%serviti'!T310</f>
        <v>38.564859716547041</v>
      </c>
      <c r="U310" s="6">
        <f>(Residenti!U310+Fluttuanti!U310/365+Fluttuanti!AT310/365)*'%serviti'!U310</f>
        <v>38.791413612047123</v>
      </c>
      <c r="V310" s="6">
        <f>(Residenti!V310+Fluttuanti!V310/365+Fluttuanti!AU310/365)*'%serviti'!V310</f>
        <v>39.889059739617274</v>
      </c>
      <c r="W310" s="6">
        <f>(Residenti!W310+Fluttuanti!W310/365+Fluttuanti!AV310/365)*'%serviti'!W310</f>
        <v>40.376003677127471</v>
      </c>
      <c r="X310" s="6">
        <f>(Residenti!X310+Fluttuanti!X310/365+Fluttuanti!AW310/365)*'%serviti'!X310</f>
        <v>40.350681807168058</v>
      </c>
      <c r="Y310" s="6">
        <f>(Residenti!Y310+Fluttuanti!Y310/365+Fluttuanti!AX310/365)*'%serviti'!Y310</f>
        <v>39.924732737178864</v>
      </c>
      <c r="Z310" s="8">
        <f>(Residenti!Z310+Fluttuanti!Z310/365+Fluttuanti!AY310/365)*'%serviti'!Z310</f>
        <v>40.098033705240411</v>
      </c>
      <c r="AA310" s="8">
        <f>(Residenti!AA310+Fluttuanti!AA310/365+Fluttuanti!AZ310/365)*'%serviti'!AA310</f>
        <v>40.363590112811309</v>
      </c>
      <c r="AB310" s="8">
        <f>(Residenti!AB310+Fluttuanti!AB310/365+Fluttuanti!BA310/365)*'%serviti'!AB310</f>
        <v>40.579651207142767</v>
      </c>
      <c r="AC310" s="8">
        <f>(Residenti!AC310+Fluttuanti!AC310/365+Fluttuanti!BB310/365)*'%serviti'!AC310</f>
        <v>40.786711565513734</v>
      </c>
    </row>
    <row r="311" spans="1:29" x14ac:dyDescent="0.2">
      <c r="A311" s="2" t="s">
        <v>308</v>
      </c>
      <c r="B311" s="2" t="str">
        <f t="shared" si="12"/>
        <v>40</v>
      </c>
      <c r="C311" s="2">
        <v>40009</v>
      </c>
      <c r="D311" s="2" t="s">
        <v>315</v>
      </c>
      <c r="E311" s="6">
        <f>(Residenti!E311+Fluttuanti!E311/365+Fluttuanti!AD311/365)*'%serviti'!E311</f>
        <v>3.2056012590580116</v>
      </c>
      <c r="F311" s="6">
        <f>(Residenti!F311+Fluttuanti!F311/365+Fluttuanti!AE311/365)*'%serviti'!F311</f>
        <v>3.2629117947367634</v>
      </c>
      <c r="G311" s="6">
        <f>(Residenti!G311+Fluttuanti!G311/365+Fluttuanti!AF311/365)*'%serviti'!G311</f>
        <v>3.2927501576791607</v>
      </c>
      <c r="H311" s="6">
        <f>(Residenti!H311+Fluttuanti!H311/365+Fluttuanti!AG311/365)*'%serviti'!H311</f>
        <v>3.3039718100220958</v>
      </c>
      <c r="I311" s="6">
        <f>(Residenti!I311+Fluttuanti!I311/365+Fluttuanti!AH311/365)*'%serviti'!I311</f>
        <v>3.3211612680461293</v>
      </c>
      <c r="J311" s="6">
        <f>(Residenti!J311+Fluttuanti!J311/365+Fluttuanti!AI311/365)*'%serviti'!J311</f>
        <v>3.3464606146698057</v>
      </c>
      <c r="K311" s="6">
        <f>(Residenti!K311+Fluttuanti!K311/365+Fluttuanti!AJ311/365)*'%serviti'!K311</f>
        <v>3.345908233379939</v>
      </c>
      <c r="L311" s="6">
        <f>(Residenti!L311+Fluttuanti!L311/365+Fluttuanti!AK311/365)*'%serviti'!L311</f>
        <v>3.3713701954055812</v>
      </c>
      <c r="M311" s="6">
        <f>(Residenti!M311+Fluttuanti!M311/365+Fluttuanti!AL311/365)*'%serviti'!M311</f>
        <v>3.4027164067039499</v>
      </c>
      <c r="N311" s="6">
        <f>(Residenti!N311+Fluttuanti!N311/365+Fluttuanti!AM311/365)*'%serviti'!N311</f>
        <v>3.4231248986773251</v>
      </c>
      <c r="O311" s="6">
        <f>(Residenti!O311+Fluttuanti!O311/365+Fluttuanti!AN311/365)*'%serviti'!O311</f>
        <v>3.4887537881089461</v>
      </c>
      <c r="P311" s="6">
        <f>(Residenti!P311+Fluttuanti!P311/365+Fluttuanti!AO311/365)*'%serviti'!P311</f>
        <v>3.5370227408778931</v>
      </c>
      <c r="Q311" s="6">
        <f>(Residenti!Q311+Fluttuanti!Q311/365+Fluttuanti!AP311/365)*'%serviti'!Q311</f>
        <v>3.523588330754317</v>
      </c>
      <c r="R311" s="6">
        <f>(Residenti!R311+Fluttuanti!R311/365+Fluttuanti!AQ311/365)*'%serviti'!R311</f>
        <v>3.5098688511794216</v>
      </c>
      <c r="S311" s="6">
        <f>(Residenti!S311+Fluttuanti!S311/365+Fluttuanti!AR311/365)*'%serviti'!S311</f>
        <v>3.4860658812430443</v>
      </c>
      <c r="T311" s="6">
        <f>(Residenti!T311+Fluttuanti!T311/365+Fluttuanti!AS311/365)*'%serviti'!T311</f>
        <v>3.51390230051173</v>
      </c>
      <c r="U311" s="6">
        <f>(Residenti!U311+Fluttuanti!U311/365+Fluttuanti!AT311/365)*'%serviti'!U311</f>
        <v>3.5128780304730149</v>
      </c>
      <c r="V311" s="6">
        <f>(Residenti!V311+Fluttuanti!V311/365+Fluttuanti!AU311/365)*'%serviti'!V311</f>
        <v>3.5143249018961038</v>
      </c>
      <c r="W311" s="6">
        <f>(Residenti!W311+Fluttuanti!W311/365+Fluttuanti!AV311/365)*'%serviti'!W311</f>
        <v>3.5026432842587183</v>
      </c>
      <c r="X311" s="6">
        <f>(Residenti!X311+Fluttuanti!X311/365+Fluttuanti!AW311/365)*'%serviti'!X311</f>
        <v>3.4774753907492735</v>
      </c>
      <c r="Y311" s="6">
        <f>(Residenti!Y311+Fluttuanti!Y311/365+Fluttuanti!AX311/365)*'%serviti'!Y311</f>
        <v>3.4916517240159068</v>
      </c>
      <c r="Z311" s="8">
        <f>(Residenti!Z311+Fluttuanti!Z311/365+Fluttuanti!AY311/365)*'%serviti'!Z311</f>
        <v>3.4659640246882124</v>
      </c>
      <c r="AA311" s="8">
        <f>(Residenti!AA311+Fluttuanti!AA311/365+Fluttuanti!AZ311/365)*'%serviti'!AA311</f>
        <v>3.4735147228033019</v>
      </c>
      <c r="AB311" s="8">
        <f>(Residenti!AB311+Fluttuanti!AB311/365+Fluttuanti!BA311/365)*'%serviti'!AB311</f>
        <v>3.4692784289129093</v>
      </c>
      <c r="AC311" s="8">
        <f>(Residenti!AC311+Fluttuanti!AC311/365+Fluttuanti!BB311/365)*'%serviti'!AC311</f>
        <v>3.475073886714791</v>
      </c>
    </row>
    <row r="312" spans="1:29" x14ac:dyDescent="0.2">
      <c r="A312" s="2" t="s">
        <v>308</v>
      </c>
      <c r="B312" s="2" t="str">
        <f t="shared" si="12"/>
        <v>40</v>
      </c>
      <c r="C312" s="2">
        <v>40011</v>
      </c>
      <c r="D312" s="2" t="s">
        <v>316</v>
      </c>
      <c r="E312" s="6">
        <f>(Residenti!E312+Fluttuanti!E312/365+Fluttuanti!AD312/365)*'%serviti'!E312</f>
        <v>1.4988944538744049</v>
      </c>
      <c r="F312" s="6">
        <f>(Residenti!F312+Fluttuanti!F312/365+Fluttuanti!AE312/365)*'%serviti'!F312</f>
        <v>1.51877223320218</v>
      </c>
      <c r="G312" s="6">
        <f>(Residenti!G312+Fluttuanti!G312/365+Fluttuanti!AF312/365)*'%serviti'!G312</f>
        <v>1.5279733499782644</v>
      </c>
      <c r="H312" s="6">
        <f>(Residenti!H312+Fluttuanti!H312/365+Fluttuanti!AG312/365)*'%serviti'!H312</f>
        <v>1.5577242238357831</v>
      </c>
      <c r="I312" s="6">
        <f>(Residenti!I312+Fluttuanti!I312/365+Fluttuanti!AH312/365)*'%serviti'!I312</f>
        <v>1.5729223563778323</v>
      </c>
      <c r="J312" s="6">
        <f>(Residenti!J312+Fluttuanti!J312/365+Fluttuanti!AI312/365)*'%serviti'!J312</f>
        <v>1.6276240700906737</v>
      </c>
      <c r="K312" s="6">
        <f>(Residenti!K312+Fluttuanti!K312/365+Fluttuanti!AJ312/365)*'%serviti'!K312</f>
        <v>1.6531302410579931</v>
      </c>
      <c r="L312" s="6">
        <f>(Residenti!L312+Fluttuanti!L312/365+Fluttuanti!AK312/365)*'%serviti'!L312</f>
        <v>1.6486375397848234</v>
      </c>
      <c r="M312" s="6">
        <f>(Residenti!M312+Fluttuanti!M312/365+Fluttuanti!AL312/365)*'%serviti'!M312</f>
        <v>1.6500205791683848</v>
      </c>
      <c r="N312" s="6">
        <f>(Residenti!N312+Fluttuanti!N312/365+Fluttuanti!AM312/365)*'%serviti'!N312</f>
        <v>1.6482540883921104</v>
      </c>
      <c r="O312" s="6">
        <f>(Residenti!O312+Fluttuanti!O312/365+Fluttuanti!AN312/365)*'%serviti'!O312</f>
        <v>1.6616787252404779</v>
      </c>
      <c r="P312" s="6">
        <f>(Residenti!P312+Fluttuanti!P312/365+Fluttuanti!AO312/365)*'%serviti'!P312</f>
        <v>1.6519799817158394</v>
      </c>
      <c r="Q312" s="6">
        <f>(Residenti!Q312+Fluttuanti!Q312/365+Fluttuanti!AP312/365)*'%serviti'!Q312</f>
        <v>1.6353103399913056</v>
      </c>
      <c r="R312" s="6">
        <f>(Residenti!R312+Fluttuanti!R312/365+Fluttuanti!AQ312/365)*'%serviti'!R312</f>
        <v>1.6458695941265313</v>
      </c>
      <c r="S312" s="6">
        <f>(Residenti!S312+Fluttuanti!S312/365+Fluttuanti!AR312/365)*'%serviti'!S312</f>
        <v>1.6110273961456583</v>
      </c>
      <c r="T312" s="6">
        <f>(Residenti!T312+Fluttuanti!T312/365+Fluttuanti!AS312/365)*'%serviti'!T312</f>
        <v>1.6109462460486865</v>
      </c>
      <c r="U312" s="6">
        <f>(Residenti!U312+Fluttuanti!U312/365+Fluttuanti!AT312/365)*'%serviti'!U312</f>
        <v>1.604889</v>
      </c>
      <c r="V312" s="6">
        <f>(Residenti!V312+Fluttuanti!V312/365+Fluttuanti!AU312/365)*'%serviti'!V312</f>
        <v>1.5644661284246577</v>
      </c>
      <c r="W312" s="6">
        <f>(Residenti!W312+Fluttuanti!W312/365+Fluttuanti!AV312/365)*'%serviti'!W312</f>
        <v>1.5435505136986307</v>
      </c>
      <c r="X312" s="6">
        <f>(Residenti!X312+Fluttuanti!X312/365+Fluttuanti!AW312/365)*'%serviti'!X312</f>
        <v>1.5341089726027399</v>
      </c>
      <c r="Y312" s="6">
        <f>(Residenti!Y312+Fluttuanti!Y312/365+Fluttuanti!AX312/365)*'%serviti'!Y312</f>
        <v>1.5323240348215983</v>
      </c>
      <c r="Z312" s="8">
        <f>(Residenti!Z312+Fluttuanti!Z312/365+Fluttuanti!AY312/365)*'%serviti'!Z312</f>
        <v>1.4736843565833002</v>
      </c>
      <c r="AA312" s="8">
        <f>(Residenti!AA312+Fluttuanti!AA312/365+Fluttuanti!AZ312/365)*'%serviti'!AA312</f>
        <v>1.4186100198928324</v>
      </c>
      <c r="AB312" s="8">
        <f>(Residenti!AB312+Fluttuanti!AB312/365+Fluttuanti!BA312/365)*'%serviti'!AB312</f>
        <v>1.3536679108416656</v>
      </c>
      <c r="AC312" s="8">
        <f>(Residenti!AC312+Fluttuanti!AC312/365+Fluttuanti!BB312/365)*'%serviti'!AC312</f>
        <v>1.2976802380391539</v>
      </c>
    </row>
    <row r="313" spans="1:29" x14ac:dyDescent="0.2">
      <c r="A313" s="2" t="s">
        <v>308</v>
      </c>
      <c r="B313" s="2" t="str">
        <f t="shared" si="12"/>
        <v>40</v>
      </c>
      <c r="C313" s="2">
        <v>40012</v>
      </c>
      <c r="D313" s="2" t="s">
        <v>317</v>
      </c>
      <c r="E313" s="6">
        <f>(Residenti!E313+Fluttuanti!E313/365+Fluttuanti!AD313/365)*'%serviti'!E313</f>
        <v>106.31863220014144</v>
      </c>
      <c r="F313" s="6">
        <f>(Residenti!F313+Fluttuanti!F313/365+Fluttuanti!AE313/365)*'%serviti'!F313</f>
        <v>106.79085824235283</v>
      </c>
      <c r="G313" s="6">
        <f>(Residenti!G313+Fluttuanti!G313/365+Fluttuanti!AF313/365)*'%serviti'!G313</f>
        <v>107.38023166763172</v>
      </c>
      <c r="H313" s="6">
        <f>(Residenti!H313+Fluttuanti!H313/365+Fluttuanti!AG313/365)*'%serviti'!H313</f>
        <v>108.13075727178617</v>
      </c>
      <c r="I313" s="6">
        <f>(Residenti!I313+Fluttuanti!I313/365+Fluttuanti!AH313/365)*'%serviti'!I313</f>
        <v>109.30963756493998</v>
      </c>
      <c r="J313" s="6">
        <f>(Residenti!J313+Fluttuanti!J313/365+Fluttuanti!AI313/365)*'%serviti'!J313</f>
        <v>110.6490551724457</v>
      </c>
      <c r="K313" s="6">
        <f>(Residenti!K313+Fluttuanti!K313/365+Fluttuanti!AJ313/365)*'%serviti'!K313</f>
        <v>111.79120892587289</v>
      </c>
      <c r="L313" s="6">
        <f>(Residenti!L313+Fluttuanti!L313/365+Fluttuanti!AK313/365)*'%serviti'!L313</f>
        <v>113.02004783280961</v>
      </c>
      <c r="M313" s="6">
        <f>(Residenti!M313+Fluttuanti!M313/365+Fluttuanti!AL313/365)*'%serviti'!M313</f>
        <v>114.17605631287292</v>
      </c>
      <c r="N313" s="6">
        <f>(Residenti!N313+Fluttuanti!N313/365+Fluttuanti!AM313/365)*'%serviti'!N313</f>
        <v>115.7315297437153</v>
      </c>
      <c r="O313" s="6">
        <f>(Residenti!O313+Fluttuanti!O313/365+Fluttuanti!AN313/365)*'%serviti'!O313</f>
        <v>117.10723290112338</v>
      </c>
      <c r="P313" s="6">
        <f>(Residenti!P313+Fluttuanti!P313/365+Fluttuanti!AO313/365)*'%serviti'!P313</f>
        <v>117.87337105636834</v>
      </c>
      <c r="Q313" s="6">
        <f>(Residenti!Q313+Fluttuanti!Q313/365+Fluttuanti!AP313/365)*'%serviti'!Q313</f>
        <v>118.68426876056185</v>
      </c>
      <c r="R313" s="6">
        <f>(Residenti!R313+Fluttuanti!R313/365+Fluttuanti!AQ313/365)*'%serviti'!R313</f>
        <v>118.39691000826049</v>
      </c>
      <c r="S313" s="6">
        <f>(Residenti!S313+Fluttuanti!S313/365+Fluttuanti!AR313/365)*'%serviti'!S313</f>
        <v>118.17534308110345</v>
      </c>
      <c r="T313" s="6">
        <f>(Residenti!T313+Fluttuanti!T313/365+Fluttuanti!AS313/365)*'%serviti'!T313</f>
        <v>118.32919174364386</v>
      </c>
      <c r="U313" s="6">
        <f>(Residenti!U313+Fluttuanti!U313/365+Fluttuanti!AT313/365)*'%serviti'!U313</f>
        <v>118.04480118653311</v>
      </c>
      <c r="V313" s="6">
        <f>(Residenti!V313+Fluttuanti!V313/365+Fluttuanti!AU313/365)*'%serviti'!V313</f>
        <v>118.20262283129114</v>
      </c>
      <c r="W313" s="6">
        <f>(Residenti!W313+Fluttuanti!W313/365+Fluttuanti!AV313/365)*'%serviti'!W313</f>
        <v>118.23272789799421</v>
      </c>
      <c r="X313" s="6">
        <f>(Residenti!X313+Fluttuanti!X313/365+Fluttuanti!AW313/365)*'%serviti'!X313</f>
        <v>118.20162785654925</v>
      </c>
      <c r="Y313" s="6">
        <f>(Residenti!Y313+Fluttuanti!Y313/365+Fluttuanti!AX313/365)*'%serviti'!Y313</f>
        <v>118.19743247482668</v>
      </c>
      <c r="Z313" s="8">
        <f>(Residenti!Z313+Fluttuanti!Z313/365+Fluttuanti!AY313/365)*'%serviti'!Z313</f>
        <v>118.67728549149665</v>
      </c>
      <c r="AA313" s="8">
        <f>(Residenti!AA313+Fluttuanti!AA313/365+Fluttuanti!AZ313/365)*'%serviti'!AA313</f>
        <v>119.15713850816655</v>
      </c>
      <c r="AB313" s="8">
        <f>(Residenti!AB313+Fluttuanti!AB313/365+Fluttuanti!BA313/365)*'%serviti'!AB313</f>
        <v>119.75225918402769</v>
      </c>
      <c r="AC313" s="8">
        <f>(Residenti!AC313+Fluttuanti!AC313/365+Fluttuanti!BB313/365)*'%serviti'!AC313</f>
        <v>120.23224593132238</v>
      </c>
    </row>
    <row r="314" spans="1:29" x14ac:dyDescent="0.2">
      <c r="A314" s="2" t="s">
        <v>308</v>
      </c>
      <c r="B314" s="2" t="str">
        <f t="shared" si="12"/>
        <v>40</v>
      </c>
      <c r="C314" s="2">
        <v>40013</v>
      </c>
      <c r="D314" s="2" t="s">
        <v>318</v>
      </c>
      <c r="E314" s="6">
        <f>(Residenti!E314+Fluttuanti!E314/365+Fluttuanti!AD314/365)*'%serviti'!E314</f>
        <v>11.179549971909095</v>
      </c>
      <c r="F314" s="6">
        <f>(Residenti!F314+Fluttuanti!F314/365+Fluttuanti!AE314/365)*'%serviti'!F314</f>
        <v>11.266017466198635</v>
      </c>
      <c r="G314" s="6">
        <f>(Residenti!G314+Fluttuanti!G314/365+Fluttuanti!AF314/365)*'%serviti'!G314</f>
        <v>11.359364029499826</v>
      </c>
      <c r="H314" s="6">
        <f>(Residenti!H314+Fluttuanti!H314/365+Fluttuanti!AG314/365)*'%serviti'!H314</f>
        <v>11.445991294974455</v>
      </c>
      <c r="I314" s="6">
        <f>(Residenti!I314+Fluttuanti!I314/365+Fluttuanti!AH314/365)*'%serviti'!I314</f>
        <v>11.377101771967931</v>
      </c>
      <c r="J314" s="6">
        <f>(Residenti!J314+Fluttuanti!J314/365+Fluttuanti!AI314/365)*'%serviti'!J314</f>
        <v>11.888425447487817</v>
      </c>
      <c r="K314" s="6">
        <f>(Residenti!K314+Fluttuanti!K314/365+Fluttuanti!AJ314/365)*'%serviti'!K314</f>
        <v>12.127902933851697</v>
      </c>
      <c r="L314" s="6">
        <f>(Residenti!L314+Fluttuanti!L314/365+Fluttuanti!AK314/365)*'%serviti'!L314</f>
        <v>12.424590345013765</v>
      </c>
      <c r="M314" s="6">
        <f>(Residenti!M314+Fluttuanti!M314/365+Fluttuanti!AL314/365)*'%serviti'!M314</f>
        <v>12.672940046977908</v>
      </c>
      <c r="N314" s="6">
        <f>(Residenti!N314+Fluttuanti!N314/365+Fluttuanti!AM314/365)*'%serviti'!N314</f>
        <v>12.770674720030314</v>
      </c>
      <c r="O314" s="6">
        <f>(Residenti!O314+Fluttuanti!O314/365+Fluttuanti!AN314/365)*'%serviti'!O314</f>
        <v>12.885488906628204</v>
      </c>
      <c r="P314" s="6">
        <f>(Residenti!P314+Fluttuanti!P314/365+Fluttuanti!AO314/365)*'%serviti'!P314</f>
        <v>13.012455534466083</v>
      </c>
      <c r="Q314" s="6">
        <f>(Residenti!Q314+Fluttuanti!Q314/365+Fluttuanti!AP314/365)*'%serviti'!Q314</f>
        <v>13.087259719504097</v>
      </c>
      <c r="R314" s="6">
        <f>(Residenti!R314+Fluttuanti!R314/365+Fluttuanti!AQ314/365)*'%serviti'!R314</f>
        <v>13.198340293242852</v>
      </c>
      <c r="S314" s="6">
        <f>(Residenti!S314+Fluttuanti!S314/365+Fluttuanti!AR314/365)*'%serviti'!S314</f>
        <v>13.202083373278006</v>
      </c>
      <c r="T314" s="6">
        <f>(Residenti!T314+Fluttuanti!T314/365+Fluttuanti!AS314/365)*'%serviti'!T314</f>
        <v>13.213777378772688</v>
      </c>
      <c r="U314" s="6">
        <f>(Residenti!U314+Fluttuanti!U314/365+Fluttuanti!AT314/365)*'%serviti'!U314</f>
        <v>13.275434237437517</v>
      </c>
      <c r="V314" s="6">
        <f>(Residenti!V314+Fluttuanti!V314/365+Fluttuanti!AU314/365)*'%serviti'!V314</f>
        <v>13.228452981314689</v>
      </c>
      <c r="W314" s="6">
        <f>(Residenti!W314+Fluttuanti!W314/365+Fluttuanti!AV314/365)*'%serviti'!W314</f>
        <v>13.287047489863848</v>
      </c>
      <c r="X314" s="6">
        <f>(Residenti!X314+Fluttuanti!X314/365+Fluttuanti!AW314/365)*'%serviti'!X314</f>
        <v>13.271671162442635</v>
      </c>
      <c r="Y314" s="6">
        <f>(Residenti!Y314+Fluttuanti!Y314/365+Fluttuanti!AX314/365)*'%serviti'!Y314</f>
        <v>13.279914829536551</v>
      </c>
      <c r="Z314" s="8">
        <f>(Residenti!Z314+Fluttuanti!Z314/365+Fluttuanti!AY314/365)*'%serviti'!Z314</f>
        <v>13.347369631267641</v>
      </c>
      <c r="AA314" s="8">
        <f>(Residenti!AA314+Fluttuanti!AA314/365+Fluttuanti!AZ314/365)*'%serviti'!AA314</f>
        <v>13.414824432998726</v>
      </c>
      <c r="AB314" s="8">
        <f>(Residenti!AB314+Fluttuanti!AB314/365+Fluttuanti!BA314/365)*'%serviti'!AB314</f>
        <v>13.486955123619692</v>
      </c>
      <c r="AC314" s="8">
        <f>(Residenti!AC314+Fluttuanti!AC314/365+Fluttuanti!BB314/365)*'%serviti'!AC314</f>
        <v>13.554391664810638</v>
      </c>
    </row>
    <row r="315" spans="1:29" x14ac:dyDescent="0.2">
      <c r="A315" s="2" t="s">
        <v>308</v>
      </c>
      <c r="B315" s="2" t="str">
        <f t="shared" si="12"/>
        <v>40</v>
      </c>
      <c r="C315" s="2">
        <v>40014</v>
      </c>
      <c r="D315" s="2" t="s">
        <v>319</v>
      </c>
      <c r="E315" s="6">
        <f>(Residenti!E315+Fluttuanti!E315/365+Fluttuanti!AD315/365)*'%serviti'!E315</f>
        <v>2.0932790462027056</v>
      </c>
      <c r="F315" s="6">
        <f>(Residenti!F315+Fluttuanti!F315/365+Fluttuanti!AE315/365)*'%serviti'!F315</f>
        <v>2.1050261453951964</v>
      </c>
      <c r="G315" s="6">
        <f>(Residenti!G315+Fluttuanti!G315/365+Fluttuanti!AF315/365)*'%serviti'!G315</f>
        <v>2.1667969244470662</v>
      </c>
      <c r="H315" s="6">
        <f>(Residenti!H315+Fluttuanti!H315/365+Fluttuanti!AG315/365)*'%serviti'!H315</f>
        <v>2.2051819277876343</v>
      </c>
      <c r="I315" s="6">
        <f>(Residenti!I315+Fluttuanti!I315/365+Fluttuanti!AH315/365)*'%serviti'!I315</f>
        <v>2.2947213344354167</v>
      </c>
      <c r="J315" s="6">
        <f>(Residenti!J315+Fluttuanti!J315/365+Fluttuanti!AI315/365)*'%serviti'!J315</f>
        <v>2.3425910839579096</v>
      </c>
      <c r="K315" s="6">
        <f>(Residenti!K315+Fluttuanti!K315/365+Fluttuanti!AJ315/365)*'%serviti'!K315</f>
        <v>2.3560246124078463</v>
      </c>
      <c r="L315" s="6">
        <f>(Residenti!L315+Fluttuanti!L315/365+Fluttuanti!AK315/365)*'%serviti'!L315</f>
        <v>2.3672844472383168</v>
      </c>
      <c r="M315" s="6">
        <f>(Residenti!M315+Fluttuanti!M315/365+Fluttuanti!AL315/365)*'%serviti'!M315</f>
        <v>2.3834479703394797</v>
      </c>
      <c r="N315" s="6">
        <f>(Residenti!N315+Fluttuanti!N315/365+Fluttuanti!AM315/365)*'%serviti'!N315</f>
        <v>2.3916654926060215</v>
      </c>
      <c r="O315" s="6">
        <f>(Residenti!O315+Fluttuanti!O315/365+Fluttuanti!AN315/365)*'%serviti'!O315</f>
        <v>2.398548058903379</v>
      </c>
      <c r="P315" s="6">
        <f>(Residenti!P315+Fluttuanti!P315/365+Fluttuanti!AO315/365)*'%serviti'!P315</f>
        <v>2.4271748280227508</v>
      </c>
      <c r="Q315" s="6">
        <f>(Residenti!Q315+Fluttuanti!Q315/365+Fluttuanti!AP315/365)*'%serviti'!Q315</f>
        <v>2.4525982709431982</v>
      </c>
      <c r="R315" s="6">
        <f>(Residenti!R315+Fluttuanti!R315/365+Fluttuanti!AQ315/365)*'%serviti'!R315</f>
        <v>2.4613184351112971</v>
      </c>
      <c r="S315" s="6">
        <f>(Residenti!S315+Fluttuanti!S315/365+Fluttuanti!AR315/365)*'%serviti'!S315</f>
        <v>2.4482725817462141</v>
      </c>
      <c r="T315" s="6">
        <f>(Residenti!T315+Fluttuanti!T315/365+Fluttuanti!AS315/365)*'%serviti'!T315</f>
        <v>2.4532079972742276</v>
      </c>
      <c r="U315" s="6">
        <f>(Residenti!U315+Fluttuanti!U315/365+Fluttuanti!AT315/365)*'%serviti'!U315</f>
        <v>2.4248962088685335</v>
      </c>
      <c r="V315" s="6">
        <f>(Residenti!V315+Fluttuanti!V315/365+Fluttuanti!AU315/365)*'%serviti'!V315</f>
        <v>2.4476861792506126</v>
      </c>
      <c r="W315" s="6">
        <f>(Residenti!W315+Fluttuanti!W315/365+Fluttuanti!AV315/365)*'%serviti'!W315</f>
        <v>2.4310133820379618</v>
      </c>
      <c r="X315" s="6">
        <f>(Residenti!X315+Fluttuanti!X315/365+Fluttuanti!AW315/365)*'%serviti'!X315</f>
        <v>2.4169963962245196</v>
      </c>
      <c r="Y315" s="6">
        <f>(Residenti!Y315+Fluttuanti!Y315/365+Fluttuanti!AX315/365)*'%serviti'!Y315</f>
        <v>2.3727006945490179</v>
      </c>
      <c r="Z315" s="8">
        <f>(Residenti!Z315+Fluttuanti!Z315/365+Fluttuanti!AY315/365)*'%serviti'!Z315</f>
        <v>2.3660079460868202</v>
      </c>
      <c r="AA315" s="8">
        <f>(Residenti!AA315+Fluttuanti!AA315/365+Fluttuanti!AZ315/365)*'%serviti'!AA315</f>
        <v>2.3647370917986055</v>
      </c>
      <c r="AB315" s="8">
        <f>(Residenti!AB315+Fluttuanti!AB315/365+Fluttuanti!BA315/365)*'%serviti'!AB315</f>
        <v>2.4097606867209569</v>
      </c>
      <c r="AC315" s="8">
        <f>(Residenti!AC315+Fluttuanti!AC315/365+Fluttuanti!BB315/365)*'%serviti'!AC315</f>
        <v>2.4083405367013522</v>
      </c>
    </row>
    <row r="316" spans="1:29" x14ac:dyDescent="0.2">
      <c r="A316" s="2" t="s">
        <v>308</v>
      </c>
      <c r="B316" s="2" t="str">
        <f t="shared" si="12"/>
        <v>40</v>
      </c>
      <c r="C316" s="2">
        <v>40015</v>
      </c>
      <c r="D316" s="2" t="s">
        <v>320</v>
      </c>
      <c r="E316" s="6">
        <f>(Residenti!E316+Fluttuanti!E316/365+Fluttuanti!AD316/365)*'%serviti'!E316</f>
        <v>9.0565580881710144</v>
      </c>
      <c r="F316" s="6">
        <f>(Residenti!F316+Fluttuanti!F316/365+Fluttuanti!AE316/365)*'%serviti'!F316</f>
        <v>9.0745702553873482</v>
      </c>
      <c r="G316" s="6">
        <f>(Residenti!G316+Fluttuanti!G316/365+Fluttuanti!AF316/365)*'%serviti'!G316</f>
        <v>9.207381076105321</v>
      </c>
      <c r="H316" s="6">
        <f>(Residenti!H316+Fluttuanti!H316/365+Fluttuanti!AG316/365)*'%serviti'!H316</f>
        <v>9.2968061650053695</v>
      </c>
      <c r="I316" s="6">
        <f>(Residenti!I316+Fluttuanti!I316/365+Fluttuanti!AH316/365)*'%serviti'!I316</f>
        <v>9.4174829390119026</v>
      </c>
      <c r="J316" s="6">
        <f>(Residenti!J316+Fluttuanti!J316/365+Fluttuanti!AI316/365)*'%serviti'!J316</f>
        <v>9.5169326243238928</v>
      </c>
      <c r="K316" s="6">
        <f>(Residenti!K316+Fluttuanti!K316/365+Fluttuanti!AJ316/365)*'%serviti'!K316</f>
        <v>9.6471915559533006</v>
      </c>
      <c r="L316" s="6">
        <f>(Residenti!L316+Fluttuanti!L316/365+Fluttuanti!AK316/365)*'%serviti'!L316</f>
        <v>9.7589763831499976</v>
      </c>
      <c r="M316" s="6">
        <f>(Residenti!M316+Fluttuanti!M316/365+Fluttuanti!AL316/365)*'%serviti'!M316</f>
        <v>9.8876538322324894</v>
      </c>
      <c r="N316" s="6">
        <f>(Residenti!N316+Fluttuanti!N316/365+Fluttuanti!AM316/365)*'%serviti'!N316</f>
        <v>10.069292659621084</v>
      </c>
      <c r="O316" s="6">
        <f>(Residenti!O316+Fluttuanti!O316/365+Fluttuanti!AN316/365)*'%serviti'!O316</f>
        <v>10.169713584063333</v>
      </c>
      <c r="P316" s="6">
        <f>(Residenti!P316+Fluttuanti!P316/365+Fluttuanti!AO316/365)*'%serviti'!P316</f>
        <v>10.240863417645823</v>
      </c>
      <c r="Q316" s="6">
        <f>(Residenti!Q316+Fluttuanti!Q316/365+Fluttuanti!AP316/365)*'%serviti'!Q316</f>
        <v>10.460371999077092</v>
      </c>
      <c r="R316" s="6">
        <f>(Residenti!R316+Fluttuanti!R316/365+Fluttuanti!AQ316/365)*'%serviti'!R316</f>
        <v>10.530804075135126</v>
      </c>
      <c r="S316" s="6">
        <f>(Residenti!S316+Fluttuanti!S316/365+Fluttuanti!AR316/365)*'%serviti'!S316</f>
        <v>10.388763740754323</v>
      </c>
      <c r="T316" s="6">
        <f>(Residenti!T316+Fluttuanti!T316/365+Fluttuanti!AS316/365)*'%serviti'!T316</f>
        <v>10.488776549409499</v>
      </c>
      <c r="U316" s="6">
        <f>(Residenti!U316+Fluttuanti!U316/365+Fluttuanti!AT316/365)*'%serviti'!U316</f>
        <v>10.500154312424927</v>
      </c>
      <c r="V316" s="6">
        <f>(Residenti!V316+Fluttuanti!V316/365+Fluttuanti!AU316/365)*'%serviti'!V316</f>
        <v>10.528501541907625</v>
      </c>
      <c r="W316" s="6">
        <f>(Residenti!W316+Fluttuanti!W316/365+Fluttuanti!AV316/365)*'%serviti'!W316</f>
        <v>10.56093679410883</v>
      </c>
      <c r="X316" s="6">
        <f>(Residenti!X316+Fluttuanti!X316/365+Fluttuanti!AW316/365)*'%serviti'!X316</f>
        <v>10.61246078033345</v>
      </c>
      <c r="Y316" s="6">
        <f>(Residenti!Y316+Fluttuanti!Y316/365+Fluttuanti!AX316/365)*'%serviti'!Y316</f>
        <v>10.596958909913068</v>
      </c>
      <c r="Z316" s="8">
        <f>(Residenti!Z316+Fluttuanti!Z316/365+Fluttuanti!AY316/365)*'%serviti'!Z316</f>
        <v>10.726130305495605</v>
      </c>
      <c r="AA316" s="8">
        <f>(Residenti!AA316+Fluttuanti!AA316/365+Fluttuanti!AZ316/365)*'%serviti'!AA316</f>
        <v>10.894733188345802</v>
      </c>
      <c r="AB316" s="8">
        <f>(Residenti!AB316+Fluttuanti!AB316/365+Fluttuanti!BA316/365)*'%serviti'!AB316</f>
        <v>11.07418247682123</v>
      </c>
      <c r="AC316" s="8">
        <f>(Residenti!AC316+Fluttuanti!AC316/365+Fluttuanti!BB316/365)*'%serviti'!AC316</f>
        <v>11.204338082853932</v>
      </c>
    </row>
    <row r="317" spans="1:29" x14ac:dyDescent="0.2">
      <c r="A317" s="2" t="s">
        <v>308</v>
      </c>
      <c r="B317" s="2" t="str">
        <f t="shared" si="12"/>
        <v>40</v>
      </c>
      <c r="C317" s="2">
        <v>40016</v>
      </c>
      <c r="D317" s="2" t="s">
        <v>321</v>
      </c>
      <c r="E317" s="6">
        <f>(Residenti!E317+Fluttuanti!E317/365+Fluttuanti!AD317/365)*'%serviti'!E317</f>
        <v>8.5919784251451308</v>
      </c>
      <c r="F317" s="6">
        <f>(Residenti!F317+Fluttuanti!F317/365+Fluttuanti!AE317/365)*'%serviti'!F317</f>
        <v>8.7611163676886612</v>
      </c>
      <c r="G317" s="6">
        <f>(Residenti!G317+Fluttuanti!G317/365+Fluttuanti!AF317/365)*'%serviti'!G317</f>
        <v>8.9191505846311614</v>
      </c>
      <c r="H317" s="6">
        <f>(Residenti!H317+Fluttuanti!H317/365+Fluttuanti!AG317/365)*'%serviti'!H317</f>
        <v>8.9406568350013114</v>
      </c>
      <c r="I317" s="6">
        <f>(Residenti!I317+Fluttuanti!I317/365+Fluttuanti!AH317/365)*'%serviti'!I317</f>
        <v>9.0464268157642369</v>
      </c>
      <c r="J317" s="6">
        <f>(Residenti!J317+Fluttuanti!J317/365+Fluttuanti!AI317/365)*'%serviti'!J317</f>
        <v>9.3627552225965651</v>
      </c>
      <c r="K317" s="6">
        <f>(Residenti!K317+Fluttuanti!K317/365+Fluttuanti!AJ317/365)*'%serviti'!K317</f>
        <v>9.7750937218049536</v>
      </c>
      <c r="L317" s="6">
        <f>(Residenti!L317+Fluttuanti!L317/365+Fluttuanti!AK317/365)*'%serviti'!L317</f>
        <v>10.050830233807746</v>
      </c>
      <c r="M317" s="6">
        <f>(Residenti!M317+Fluttuanti!M317/365+Fluttuanti!AL317/365)*'%serviti'!M317</f>
        <v>10.485415488743222</v>
      </c>
      <c r="N317" s="6">
        <f>(Residenti!N317+Fluttuanti!N317/365+Fluttuanti!AM317/365)*'%serviti'!N317</f>
        <v>10.697089226247824</v>
      </c>
      <c r="O317" s="6">
        <f>(Residenti!O317+Fluttuanti!O317/365+Fluttuanti!AN317/365)*'%serviti'!O317</f>
        <v>10.993627405217001</v>
      </c>
      <c r="P317" s="6">
        <f>(Residenti!P317+Fluttuanti!P317/365+Fluttuanti!AO317/365)*'%serviti'!P317</f>
        <v>11.234675155712704</v>
      </c>
      <c r="Q317" s="6">
        <f>(Residenti!Q317+Fluttuanti!Q317/365+Fluttuanti!AP317/365)*'%serviti'!Q317</f>
        <v>11.346675402677668</v>
      </c>
      <c r="R317" s="6">
        <f>(Residenti!R317+Fluttuanti!R317/365+Fluttuanti!AQ317/365)*'%serviti'!R317</f>
        <v>11.480982331213429</v>
      </c>
      <c r="S317" s="6">
        <f>(Residenti!S317+Fluttuanti!S317/365+Fluttuanti!AR317/365)*'%serviti'!S317</f>
        <v>11.464748460576134</v>
      </c>
      <c r="T317" s="6">
        <f>(Residenti!T317+Fluttuanti!T317/365+Fluttuanti!AS317/365)*'%serviti'!T317</f>
        <v>11.530455418227714</v>
      </c>
      <c r="U317" s="6">
        <f>(Residenti!U317+Fluttuanti!U317/365+Fluttuanti!AT317/365)*'%serviti'!U317</f>
        <v>11.48471842514534</v>
      </c>
      <c r="V317" s="6">
        <f>(Residenti!V317+Fluttuanti!V317/365+Fluttuanti!AU317/365)*'%serviti'!V317</f>
        <v>11.448381442586479</v>
      </c>
      <c r="W317" s="6">
        <f>(Residenti!W317+Fluttuanti!W317/365+Fluttuanti!AV317/365)*'%serviti'!W317</f>
        <v>11.357627449262683</v>
      </c>
      <c r="X317" s="6">
        <f>(Residenti!X317+Fluttuanti!X317/365+Fluttuanti!AW317/365)*'%serviti'!X317</f>
        <v>11.515919661470269</v>
      </c>
      <c r="Y317" s="6">
        <f>(Residenti!Y317+Fluttuanti!Y317/365+Fluttuanti!AX317/365)*'%serviti'!Y317</f>
        <v>11.618175181699636</v>
      </c>
      <c r="Z317" s="8">
        <f>(Residenti!Z317+Fluttuanti!Z317/365+Fluttuanti!AY317/365)*'%serviti'!Z317</f>
        <v>11.668133808420896</v>
      </c>
      <c r="AA317" s="8">
        <f>(Residenti!AA317+Fluttuanti!AA317/365+Fluttuanti!AZ317/365)*'%serviti'!AA317</f>
        <v>11.762927293981965</v>
      </c>
      <c r="AB317" s="8">
        <f>(Residenti!AB317+Fluttuanti!AB317/365+Fluttuanti!BA317/365)*'%serviti'!AB317</f>
        <v>11.790490457788234</v>
      </c>
      <c r="AC317" s="8">
        <f>(Residenti!AC317+Fluttuanti!AC317/365+Fluttuanti!BB317/365)*'%serviti'!AC317</f>
        <v>11.846046013662214</v>
      </c>
    </row>
    <row r="318" spans="1:29" x14ac:dyDescent="0.2">
      <c r="A318" s="2" t="s">
        <v>308</v>
      </c>
      <c r="B318" s="2" t="str">
        <f t="shared" si="12"/>
        <v>40</v>
      </c>
      <c r="C318" s="2">
        <v>40018</v>
      </c>
      <c r="D318" s="2" t="s">
        <v>322</v>
      </c>
      <c r="E318" s="6">
        <f>(Residenti!E318+Fluttuanti!E318/365+Fluttuanti!AD318/365)*'%serviti'!E318</f>
        <v>4.9895357673667906</v>
      </c>
      <c r="F318" s="6">
        <f>(Residenti!F318+Fluttuanti!F318/365+Fluttuanti!AE318/365)*'%serviti'!F318</f>
        <v>5.1063343066048512</v>
      </c>
      <c r="G318" s="6">
        <f>(Residenti!G318+Fluttuanti!G318/365+Fluttuanti!AF318/365)*'%serviti'!G318</f>
        <v>5.226576520091017</v>
      </c>
      <c r="H318" s="6">
        <f>(Residenti!H318+Fluttuanti!H318/365+Fluttuanti!AG318/365)*'%serviti'!H318</f>
        <v>5.3337063657455488</v>
      </c>
      <c r="I318" s="6">
        <f>(Residenti!I318+Fluttuanti!I318/365+Fluttuanti!AH318/365)*'%serviti'!I318</f>
        <v>5.5294747735143144</v>
      </c>
      <c r="J318" s="6">
        <f>(Residenti!J318+Fluttuanti!J318/365+Fluttuanti!AI318/365)*'%serviti'!J318</f>
        <v>5.737564133271797</v>
      </c>
      <c r="K318" s="6">
        <f>(Residenti!K318+Fluttuanti!K318/365+Fluttuanti!AJ318/365)*'%serviti'!K318</f>
        <v>5.9469622800737447</v>
      </c>
      <c r="L318" s="6">
        <f>(Residenti!L318+Fluttuanti!L318/365+Fluttuanti!AK318/365)*'%serviti'!L318</f>
        <v>6.1173649902421108</v>
      </c>
      <c r="M318" s="6">
        <f>(Residenti!M318+Fluttuanti!M318/365+Fluttuanti!AL318/365)*'%serviti'!M318</f>
        <v>6.3098219689886266</v>
      </c>
      <c r="N318" s="6">
        <f>(Residenti!N318+Fluttuanti!N318/365+Fluttuanti!AM318/365)*'%serviti'!N318</f>
        <v>6.5504199725947618</v>
      </c>
      <c r="O318" s="6">
        <f>(Residenti!O318+Fluttuanti!O318/365+Fluttuanti!AN318/365)*'%serviti'!O318</f>
        <v>6.6647783438212338</v>
      </c>
      <c r="P318" s="6">
        <f>(Residenti!P318+Fluttuanti!P318/365+Fluttuanti!AO318/365)*'%serviti'!P318</f>
        <v>6.7934574748461101</v>
      </c>
      <c r="Q318" s="6">
        <f>(Residenti!Q318+Fluttuanti!Q318/365+Fluttuanti!AP318/365)*'%serviti'!Q318</f>
        <v>6.8581455597125167</v>
      </c>
      <c r="R318" s="6">
        <f>(Residenti!R318+Fluttuanti!R318/365+Fluttuanti!AQ318/365)*'%serviti'!R318</f>
        <v>6.9633636362993974</v>
      </c>
      <c r="S318" s="6">
        <f>(Residenti!S318+Fluttuanti!S318/365+Fluttuanti!AR318/365)*'%serviti'!S318</f>
        <v>6.986147238337729</v>
      </c>
      <c r="T318" s="6">
        <f>(Residenti!T318+Fluttuanti!T318/365+Fluttuanti!AS318/365)*'%serviti'!T318</f>
        <v>6.969853359990311</v>
      </c>
      <c r="U318" s="6">
        <f>(Residenti!U318+Fluttuanti!U318/365+Fluttuanti!AT318/365)*'%serviti'!U318</f>
        <v>7.0495741029181929</v>
      </c>
      <c r="V318" s="6">
        <f>(Residenti!V318+Fluttuanti!V318/365+Fluttuanti!AU318/365)*'%serviti'!V318</f>
        <v>7.093310481398464</v>
      </c>
      <c r="W318" s="6">
        <f>(Residenti!W318+Fluttuanti!W318/365+Fluttuanti!AV318/365)*'%serviti'!W318</f>
        <v>7.1525738236736647</v>
      </c>
      <c r="X318" s="6">
        <f>(Residenti!X318+Fluttuanti!X318/365+Fluttuanti!AW318/365)*'%serviti'!X318</f>
        <v>7.179923052983006</v>
      </c>
      <c r="Y318" s="6">
        <f>(Residenti!Y318+Fluttuanti!Y318/365+Fluttuanti!AX318/365)*'%serviti'!Y318</f>
        <v>7.1993197564007962</v>
      </c>
      <c r="Z318" s="8">
        <f>(Residenti!Z318+Fluttuanti!Z318/365+Fluttuanti!AY318/365)*'%serviti'!Z318</f>
        <v>7.315146195688528</v>
      </c>
      <c r="AA318" s="8">
        <f>(Residenti!AA318+Fluttuanti!AA318/365+Fluttuanti!AZ318/365)*'%serviti'!AA318</f>
        <v>7.4573599971688811</v>
      </c>
      <c r="AB318" s="8">
        <f>(Residenti!AB318+Fluttuanti!AB318/365+Fluttuanti!BA318/365)*'%serviti'!AB318</f>
        <v>7.5850385051006715</v>
      </c>
      <c r="AC318" s="8">
        <f>(Residenti!AC318+Fluttuanti!AC318/365+Fluttuanti!BB318/365)*'%serviti'!AC318</f>
        <v>7.7030867921179427</v>
      </c>
    </row>
    <row r="319" spans="1:29" x14ac:dyDescent="0.2">
      <c r="A319" s="2" t="s">
        <v>308</v>
      </c>
      <c r="B319" s="2" t="str">
        <f t="shared" si="12"/>
        <v>40</v>
      </c>
      <c r="C319" s="2">
        <v>40019</v>
      </c>
      <c r="D319" s="2" t="s">
        <v>323</v>
      </c>
      <c r="E319" s="6">
        <f>(Residenti!E319+Fluttuanti!E319/365+Fluttuanti!AD319/365)*'%serviti'!E319</f>
        <v>8.8858473914403078</v>
      </c>
      <c r="F319" s="6">
        <f>(Residenti!F319+Fluttuanti!F319/365+Fluttuanti!AE319/365)*'%serviti'!F319</f>
        <v>8.9184153092558862</v>
      </c>
      <c r="G319" s="6">
        <f>(Residenti!G319+Fluttuanti!G319/365+Fluttuanti!AF319/365)*'%serviti'!G319</f>
        <v>9.020324393179342</v>
      </c>
      <c r="H319" s="6">
        <f>(Residenti!H319+Fluttuanti!H319/365+Fluttuanti!AG319/365)*'%serviti'!H319</f>
        <v>9.1236674612469653</v>
      </c>
      <c r="I319" s="6">
        <f>(Residenti!I319+Fluttuanti!I319/365+Fluttuanti!AH319/365)*'%serviti'!I319</f>
        <v>9.2766895307306303</v>
      </c>
      <c r="J319" s="6">
        <f>(Residenti!J319+Fluttuanti!J319/365+Fluttuanti!AI319/365)*'%serviti'!J319</f>
        <v>9.4162579253966161</v>
      </c>
      <c r="K319" s="6">
        <f>(Residenti!K319+Fluttuanti!K319/365+Fluttuanti!AJ319/365)*'%serviti'!K319</f>
        <v>9.4780554466318954</v>
      </c>
      <c r="L319" s="6">
        <f>(Residenti!L319+Fluttuanti!L319/365+Fluttuanti!AK319/365)*'%serviti'!L319</f>
        <v>9.5643206493549826</v>
      </c>
      <c r="M319" s="6">
        <f>(Residenti!M319+Fluttuanti!M319/365+Fluttuanti!AL319/365)*'%serviti'!M319</f>
        <v>9.7489488287961041</v>
      </c>
      <c r="N319" s="6">
        <f>(Residenti!N319+Fluttuanti!N319/365+Fluttuanti!AM319/365)*'%serviti'!N319</f>
        <v>9.9858041162486444</v>
      </c>
      <c r="O319" s="6">
        <f>(Residenti!O319+Fluttuanti!O319/365+Fluttuanti!AN319/365)*'%serviti'!O319</f>
        <v>10.013793888657409</v>
      </c>
      <c r="P319" s="6">
        <f>(Residenti!P319+Fluttuanti!P319/365+Fluttuanti!AO319/365)*'%serviti'!P319</f>
        <v>10.092949748763177</v>
      </c>
      <c r="Q319" s="6">
        <f>(Residenti!Q319+Fluttuanti!Q319/365+Fluttuanti!AP319/365)*'%serviti'!Q319</f>
        <v>10.176873625042054</v>
      </c>
      <c r="R319" s="6">
        <f>(Residenti!R319+Fluttuanti!R319/365+Fluttuanti!AQ319/365)*'%serviti'!R319</f>
        <v>10.270865306492857</v>
      </c>
      <c r="S319" s="6">
        <f>(Residenti!S319+Fluttuanti!S319/365+Fluttuanti!AR319/365)*'%serviti'!S319</f>
        <v>10.146967423632178</v>
      </c>
      <c r="T319" s="6">
        <f>(Residenti!T319+Fluttuanti!T319/365+Fluttuanti!AS319/365)*'%serviti'!T319</f>
        <v>10.051534784522412</v>
      </c>
      <c r="U319" s="6">
        <f>(Residenti!U319+Fluttuanti!U319/365+Fluttuanti!AT319/365)*'%serviti'!U319</f>
        <v>9.9530620941084624</v>
      </c>
      <c r="V319" s="6">
        <f>(Residenti!V319+Fluttuanti!V319/365+Fluttuanti!AU319/365)*'%serviti'!V319</f>
        <v>9.9651770692494139</v>
      </c>
      <c r="W319" s="6">
        <f>(Residenti!W319+Fluttuanti!W319/365+Fluttuanti!AV319/365)*'%serviti'!W319</f>
        <v>9.9934101248667364</v>
      </c>
      <c r="X319" s="6">
        <f>(Residenti!X319+Fluttuanti!X319/365+Fluttuanti!AW319/365)*'%serviti'!X319</f>
        <v>9.9912263120763765</v>
      </c>
      <c r="Y319" s="6">
        <f>(Residenti!Y319+Fluttuanti!Y319/365+Fluttuanti!AX319/365)*'%serviti'!Y319</f>
        <v>10.027424684732553</v>
      </c>
      <c r="Z319" s="8">
        <f>(Residenti!Z319+Fluttuanti!Z319/365+Fluttuanti!AY319/365)*'%serviti'!Z319</f>
        <v>9.9747106648806021</v>
      </c>
      <c r="AA319" s="8">
        <f>(Residenti!AA319+Fluttuanti!AA319/365+Fluttuanti!AZ319/365)*'%serviti'!AA319</f>
        <v>9.9469325459015447</v>
      </c>
      <c r="AB319" s="8">
        <f>(Residenti!AB319+Fluttuanti!AB319/365+Fluttuanti!BA319/365)*'%serviti'!AB319</f>
        <v>9.8573426044046446</v>
      </c>
      <c r="AC319" s="8">
        <f>(Residenti!AC319+Fluttuanti!AC319/365+Fluttuanti!BB319/365)*'%serviti'!AC319</f>
        <v>9.8128539976693485</v>
      </c>
    </row>
    <row r="320" spans="1:29" x14ac:dyDescent="0.2">
      <c r="A320" s="2" t="s">
        <v>308</v>
      </c>
      <c r="B320" s="2" t="str">
        <f t="shared" si="12"/>
        <v>40</v>
      </c>
      <c r="C320" s="2">
        <v>40020</v>
      </c>
      <c r="D320" s="2" t="s">
        <v>324</v>
      </c>
      <c r="E320" s="6">
        <f>(Residenti!E320+Fluttuanti!E320/365+Fluttuanti!AD320/365)*'%serviti'!E320</f>
        <v>5.5969264417947562</v>
      </c>
      <c r="F320" s="6">
        <f>(Residenti!F320+Fluttuanti!F320/365+Fluttuanti!AE320/365)*'%serviti'!F320</f>
        <v>5.6039998849299808</v>
      </c>
      <c r="G320" s="6">
        <f>(Residenti!G320+Fluttuanti!G320/365+Fluttuanti!AF320/365)*'%serviti'!G320</f>
        <v>5.6584152567514234</v>
      </c>
      <c r="H320" s="6">
        <f>(Residenti!H320+Fluttuanti!H320/365+Fluttuanti!AG320/365)*'%serviti'!H320</f>
        <v>5.7275266613041742</v>
      </c>
      <c r="I320" s="6">
        <f>(Residenti!I320+Fluttuanti!I320/365+Fluttuanti!AH320/365)*'%serviti'!I320</f>
        <v>5.8011898407320253</v>
      </c>
      <c r="J320" s="6">
        <f>(Residenti!J320+Fluttuanti!J320/365+Fluttuanti!AI320/365)*'%serviti'!J320</f>
        <v>5.9311776125585363</v>
      </c>
      <c r="K320" s="6">
        <f>(Residenti!K320+Fluttuanti!K320/365+Fluttuanti!AJ320/365)*'%serviti'!K320</f>
        <v>6.053292158455462</v>
      </c>
      <c r="L320" s="6">
        <f>(Residenti!L320+Fluttuanti!L320/365+Fluttuanti!AK320/365)*'%serviti'!L320</f>
        <v>6.1085130106791166</v>
      </c>
      <c r="M320" s="6">
        <f>(Residenti!M320+Fluttuanti!M320/365+Fluttuanti!AL320/365)*'%serviti'!M320</f>
        <v>6.2706852394826429</v>
      </c>
      <c r="N320" s="6">
        <f>(Residenti!N320+Fluttuanti!N320/365+Fluttuanti!AM320/365)*'%serviti'!N320</f>
        <v>6.4613036021296306</v>
      </c>
      <c r="O320" s="6">
        <f>(Residenti!O320+Fluttuanti!O320/365+Fluttuanti!AN320/365)*'%serviti'!O320</f>
        <v>6.6032921172011756</v>
      </c>
      <c r="P320" s="6">
        <f>(Residenti!P320+Fluttuanti!P320/365+Fluttuanti!AO320/365)*'%serviti'!P320</f>
        <v>6.7143988385452271</v>
      </c>
      <c r="Q320" s="6">
        <f>(Residenti!Q320+Fluttuanti!Q320/365+Fluttuanti!AP320/365)*'%serviti'!Q320</f>
        <v>6.7342858268571453</v>
      </c>
      <c r="R320" s="6">
        <f>(Residenti!R320+Fluttuanti!R320/365+Fluttuanti!AQ320/365)*'%serviti'!R320</f>
        <v>6.6879437548504415</v>
      </c>
      <c r="S320" s="6">
        <f>(Residenti!S320+Fluttuanti!S320/365+Fluttuanti!AR320/365)*'%serviti'!S320</f>
        <v>6.720749863876275</v>
      </c>
      <c r="T320" s="6">
        <f>(Residenti!T320+Fluttuanti!T320/365+Fluttuanti!AS320/365)*'%serviti'!T320</f>
        <v>6.7269510331564257</v>
      </c>
      <c r="U320" s="6">
        <f>(Residenti!U320+Fluttuanti!U320/365+Fluttuanti!AT320/365)*'%serviti'!U320</f>
        <v>6.6615574451383468</v>
      </c>
      <c r="V320" s="6">
        <f>(Residenti!V320+Fluttuanti!V320/365+Fluttuanti!AU320/365)*'%serviti'!V320</f>
        <v>6.6770010132668283</v>
      </c>
      <c r="W320" s="6">
        <f>(Residenti!W320+Fluttuanti!W320/365+Fluttuanti!AV320/365)*'%serviti'!W320</f>
        <v>6.676391419556837</v>
      </c>
      <c r="X320" s="6">
        <f>(Residenti!X320+Fluttuanti!X320/365+Fluttuanti!AW320/365)*'%serviti'!X320</f>
        <v>6.7282539167960849</v>
      </c>
      <c r="Y320" s="6">
        <f>(Residenti!Y320+Fluttuanti!Y320/365+Fluttuanti!AX320/365)*'%serviti'!Y320</f>
        <v>6.7899556100370422</v>
      </c>
      <c r="Z320" s="8">
        <f>(Residenti!Z320+Fluttuanti!Z320/365+Fluttuanti!AY320/365)*'%serviti'!Z320</f>
        <v>6.8015467711927409</v>
      </c>
      <c r="AA320" s="8">
        <f>(Residenti!AA320+Fluttuanti!AA320/365+Fluttuanti!AZ320/365)*'%serviti'!AA320</f>
        <v>6.9121993078668478</v>
      </c>
      <c r="AB320" s="8">
        <f>(Residenti!AB320+Fluttuanti!AB320/365+Fluttuanti!BA320/365)*'%serviti'!AB320</f>
        <v>6.8753133783748899</v>
      </c>
      <c r="AC320" s="8">
        <f>(Residenti!AC320+Fluttuanti!AC320/365+Fluttuanti!BB320/365)*'%serviti'!AC320</f>
        <v>6.8760293043890002</v>
      </c>
    </row>
    <row r="321" spans="1:29" x14ac:dyDescent="0.2">
      <c r="A321" s="2" t="s">
        <v>308</v>
      </c>
      <c r="B321" s="2" t="str">
        <f t="shared" si="12"/>
        <v>40</v>
      </c>
      <c r="C321" s="2">
        <v>40022</v>
      </c>
      <c r="D321" s="2" t="s">
        <v>325</v>
      </c>
      <c r="E321" s="6">
        <f>(Residenti!E321+Fluttuanti!E321/365+Fluttuanti!AD321/365)*'%serviti'!E321</f>
        <v>3.9841365173992926</v>
      </c>
      <c r="F321" s="6">
        <f>(Residenti!F321+Fluttuanti!F321/365+Fluttuanti!AE321/365)*'%serviti'!F321</f>
        <v>3.9676113965034467</v>
      </c>
      <c r="G321" s="6">
        <f>(Residenti!G321+Fluttuanti!G321/365+Fluttuanti!AF321/365)*'%serviti'!G321</f>
        <v>3.9928899207514972</v>
      </c>
      <c r="H321" s="6">
        <f>(Residenti!H321+Fluttuanti!H321/365+Fluttuanti!AG321/365)*'%serviti'!H321</f>
        <v>4.0010271049901309</v>
      </c>
      <c r="I321" s="6">
        <f>(Residenti!I321+Fluttuanti!I321/365+Fluttuanti!AH321/365)*'%serviti'!I321</f>
        <v>4.0195056528875508</v>
      </c>
      <c r="J321" s="6">
        <f>(Residenti!J321+Fluttuanti!J321/365+Fluttuanti!AI321/365)*'%serviti'!J321</f>
        <v>4.0566163369171928</v>
      </c>
      <c r="K321" s="6">
        <f>(Residenti!K321+Fluttuanti!K321/365+Fluttuanti!AJ321/365)*'%serviti'!K321</f>
        <v>4.0779434809585942</v>
      </c>
      <c r="L321" s="6">
        <f>(Residenti!L321+Fluttuanti!L321/365+Fluttuanti!AK321/365)*'%serviti'!L321</f>
        <v>4.1063333092446239</v>
      </c>
      <c r="M321" s="6">
        <f>(Residenti!M321+Fluttuanti!M321/365+Fluttuanti!AL321/365)*'%serviti'!M321</f>
        <v>4.1283819090106926</v>
      </c>
      <c r="N321" s="6">
        <f>(Residenti!N321+Fluttuanti!N321/365+Fluttuanti!AM321/365)*'%serviti'!N321</f>
        <v>4.1370586398932181</v>
      </c>
      <c r="O321" s="6">
        <f>(Residenti!O321+Fluttuanti!O321/365+Fluttuanti!AN321/365)*'%serviti'!O321</f>
        <v>4.1425078993363824</v>
      </c>
      <c r="P321" s="6">
        <f>(Residenti!P321+Fluttuanti!P321/365+Fluttuanti!AO321/365)*'%serviti'!P321</f>
        <v>4.1564510593376909</v>
      </c>
      <c r="Q321" s="6">
        <f>(Residenti!Q321+Fluttuanti!Q321/365+Fluttuanti!AP321/365)*'%serviti'!Q321</f>
        <v>4.1573044391180414</v>
      </c>
      <c r="R321" s="6">
        <f>(Residenti!R321+Fluttuanti!R321/365+Fluttuanti!AQ321/365)*'%serviti'!R321</f>
        <v>4.1119634120170074</v>
      </c>
      <c r="S321" s="6">
        <f>(Residenti!S321+Fluttuanti!S321/365+Fluttuanti!AR321/365)*'%serviti'!S321</f>
        <v>4.0979197403816601</v>
      </c>
      <c r="T321" s="6">
        <f>(Residenti!T321+Fluttuanti!T321/365+Fluttuanti!AS321/365)*'%serviti'!T321</f>
        <v>4.0725759242120176</v>
      </c>
      <c r="U321" s="6">
        <f>(Residenti!U321+Fluttuanti!U321/365+Fluttuanti!AT321/365)*'%serviti'!U321</f>
        <v>4.0125013676176575</v>
      </c>
      <c r="V321" s="6">
        <f>(Residenti!V321+Fluttuanti!V321/365+Fluttuanti!AU321/365)*'%serviti'!V321</f>
        <v>4.0006502830276709</v>
      </c>
      <c r="W321" s="6">
        <f>(Residenti!W321+Fluttuanti!W321/365+Fluttuanti!AV321/365)*'%serviti'!W321</f>
        <v>3.9762945625996173</v>
      </c>
      <c r="X321" s="6">
        <f>(Residenti!X321+Fluttuanti!X321/365+Fluttuanti!AW321/365)*'%serviti'!X321</f>
        <v>3.9715837063334907</v>
      </c>
      <c r="Y321" s="6">
        <f>(Residenti!Y321+Fluttuanti!Y321/365+Fluttuanti!AX321/365)*'%serviti'!Y321</f>
        <v>3.9644572854486846</v>
      </c>
      <c r="Z321" s="8">
        <f>(Residenti!Z321+Fluttuanti!Z321/365+Fluttuanti!AY321/365)*'%serviti'!Z321</f>
        <v>3.8285899337564206</v>
      </c>
      <c r="AA321" s="8">
        <f>(Residenti!AA321+Fluttuanti!AA321/365+Fluttuanti!AZ321/365)*'%serviti'!AA321</f>
        <v>3.7340715875456882</v>
      </c>
      <c r="AB321" s="8">
        <f>(Residenti!AB321+Fluttuanti!AB321/365+Fluttuanti!BA321/365)*'%serviti'!AB321</f>
        <v>3.6307508134289765</v>
      </c>
      <c r="AC321" s="8">
        <f>(Residenti!AC321+Fluttuanti!AC321/365+Fluttuanti!BB321/365)*'%serviti'!AC321</f>
        <v>3.526452056459235</v>
      </c>
    </row>
    <row r="322" spans="1:29" x14ac:dyDescent="0.2">
      <c r="A322" s="2" t="s">
        <v>308</v>
      </c>
      <c r="B322" s="2" t="str">
        <f t="shared" si="12"/>
        <v>40</v>
      </c>
      <c r="C322" s="2">
        <v>40028</v>
      </c>
      <c r="D322" s="2" t="s">
        <v>326</v>
      </c>
      <c r="E322" s="6">
        <f>(Residenti!E322+Fluttuanti!E322/365+Fluttuanti!AD322/365)*'%serviti'!E322</f>
        <v>1.5462348463284739</v>
      </c>
      <c r="F322" s="6">
        <f>(Residenti!F322+Fluttuanti!F322/365+Fluttuanti!AE322/365)*'%serviti'!F322</f>
        <v>1.54674975146099</v>
      </c>
      <c r="G322" s="6">
        <f>(Residenti!G322+Fluttuanti!G322/365+Fluttuanti!AF322/365)*'%serviti'!G322</f>
        <v>1.5549873556042197</v>
      </c>
      <c r="H322" s="6">
        <f>(Residenti!H322+Fluttuanti!H322/365+Fluttuanti!AG322/365)*'%serviti'!H322</f>
        <v>1.5615125091905504</v>
      </c>
      <c r="I322" s="6">
        <f>(Residenti!I322+Fluttuanti!I322/365+Fluttuanti!AH322/365)*'%serviti'!I322</f>
        <v>1.5610984112417521</v>
      </c>
      <c r="J322" s="6">
        <f>(Residenti!J322+Fluttuanti!J322/365+Fluttuanti!AI322/365)*'%serviti'!J322</f>
        <v>1.5480077869422166</v>
      </c>
      <c r="K322" s="6">
        <f>(Residenti!K322+Fluttuanti!K322/365+Fluttuanti!AJ322/365)*'%serviti'!K322</f>
        <v>1.6096464343768666</v>
      </c>
      <c r="L322" s="6">
        <f>(Residenti!L322+Fluttuanti!L322/365+Fluttuanti!AK322/365)*'%serviti'!L322</f>
        <v>1.6183582318703345</v>
      </c>
      <c r="M322" s="6">
        <f>(Residenti!M322+Fluttuanti!M322/365+Fluttuanti!AL322/365)*'%serviti'!M322</f>
        <v>1.6359675501783304</v>
      </c>
      <c r="N322" s="6">
        <f>(Residenti!N322+Fluttuanti!N322/365+Fluttuanti!AM322/365)*'%serviti'!N322</f>
        <v>1.6573620835322918</v>
      </c>
      <c r="O322" s="6">
        <f>(Residenti!O322+Fluttuanti!O322/365+Fluttuanti!AN322/365)*'%serviti'!O322</f>
        <v>1.6796233420550408</v>
      </c>
      <c r="P322" s="6">
        <f>(Residenti!P322+Fluttuanti!P322/365+Fluttuanti!AO322/365)*'%serviti'!P322</f>
        <v>1.6930806226204385</v>
      </c>
      <c r="Q322" s="6">
        <f>(Residenti!Q322+Fluttuanti!Q322/365+Fluttuanti!AP322/365)*'%serviti'!Q322</f>
        <v>1.6987894755936257</v>
      </c>
      <c r="R322" s="6">
        <f>(Residenti!R322+Fluttuanti!R322/365+Fluttuanti!AQ322/365)*'%serviti'!R322</f>
        <v>1.7153258359163206</v>
      </c>
      <c r="S322" s="6">
        <f>(Residenti!S322+Fluttuanti!S322/365+Fluttuanti!AR322/365)*'%serviti'!S322</f>
        <v>1.6787244384441105</v>
      </c>
      <c r="T322" s="6">
        <f>(Residenti!T322+Fluttuanti!T322/365+Fluttuanti!AS322/365)*'%serviti'!T322</f>
        <v>1.6942814791638061</v>
      </c>
      <c r="U322" s="6">
        <f>(Residenti!U322+Fluttuanti!U322/365+Fluttuanti!AT322/365)*'%serviti'!U322</f>
        <v>1.7088568967272619</v>
      </c>
      <c r="V322" s="6">
        <f>(Residenti!V322+Fluttuanti!V322/365+Fluttuanti!AU322/365)*'%serviti'!V322</f>
        <v>1.7116290510127459</v>
      </c>
      <c r="W322" s="6">
        <f>(Residenti!W322+Fluttuanti!W322/365+Fluttuanti!AV322/365)*'%serviti'!W322</f>
        <v>1.6892451057084605</v>
      </c>
      <c r="X322" s="6">
        <f>(Residenti!X322+Fluttuanti!X322/365+Fluttuanti!AW322/365)*'%serviti'!X322</f>
        <v>1.7166459605934024</v>
      </c>
      <c r="Y322" s="6">
        <f>(Residenti!Y322+Fluttuanti!Y322/365+Fluttuanti!AX322/365)*'%serviti'!Y322</f>
        <v>1.7275411095540218</v>
      </c>
      <c r="Z322" s="8">
        <f>(Residenti!Z322+Fluttuanti!Z322/365+Fluttuanti!AY322/365)*'%serviti'!Z322</f>
        <v>1.7472731174970062</v>
      </c>
      <c r="AA322" s="8">
        <f>(Residenti!AA322+Fluttuanti!AA322/365+Fluttuanti!AZ322/365)*'%serviti'!AA322</f>
        <v>1.7720461958427463</v>
      </c>
      <c r="AB322" s="8">
        <f>(Residenti!AB322+Fluttuanti!AB322/365+Fluttuanti!BA322/365)*'%serviti'!AB322</f>
        <v>1.7889379649523873</v>
      </c>
      <c r="AC322" s="8">
        <f>(Residenti!AC322+Fluttuanti!AC322/365+Fluttuanti!BB322/365)*'%serviti'!AC322</f>
        <v>1.8103630399686168</v>
      </c>
    </row>
    <row r="323" spans="1:29" x14ac:dyDescent="0.2">
      <c r="A323" s="2" t="s">
        <v>308</v>
      </c>
      <c r="B323" s="2" t="str">
        <f t="shared" si="12"/>
        <v>40</v>
      </c>
      <c r="C323" s="2">
        <v>40031</v>
      </c>
      <c r="D323" s="2" t="s">
        <v>327</v>
      </c>
      <c r="E323" s="6">
        <f>(Residenti!E323+Fluttuanti!E323/365+Fluttuanti!AD323/365)*'%serviti'!E323</f>
        <v>0.83271140831182444</v>
      </c>
      <c r="F323" s="6">
        <f>(Residenti!F323+Fluttuanti!F323/365+Fluttuanti!AE323/365)*'%serviti'!F323</f>
        <v>0.81846000821960907</v>
      </c>
      <c r="G323" s="6">
        <f>(Residenti!G323+Fluttuanti!G323/365+Fluttuanti!AF323/365)*'%serviti'!G323</f>
        <v>0.81081010226905592</v>
      </c>
      <c r="H323" s="6">
        <f>(Residenti!H323+Fluttuanti!H323/365+Fluttuanti!AG323/365)*'%serviti'!H323</f>
        <v>0.80072507279109628</v>
      </c>
      <c r="I323" s="6">
        <f>(Residenti!I323+Fluttuanti!I323/365+Fluttuanti!AH323/365)*'%serviti'!I323</f>
        <v>0.78181292304387395</v>
      </c>
      <c r="J323" s="6">
        <f>(Residenti!J323+Fluttuanti!J323/365+Fluttuanti!AI323/365)*'%serviti'!J323</f>
        <v>0.79134638402628643</v>
      </c>
      <c r="K323" s="6">
        <f>(Residenti!K323+Fluttuanti!K323/365+Fluttuanti!AJ323/365)*'%serviti'!K323</f>
        <v>0.78691369189725735</v>
      </c>
      <c r="L323" s="6">
        <f>(Residenti!L323+Fluttuanti!L323/365+Fluttuanti!AK323/365)*'%serviti'!L323</f>
        <v>0.79075147672475365</v>
      </c>
      <c r="M323" s="6">
        <f>(Residenti!M323+Fluttuanti!M323/365+Fluttuanti!AL323/365)*'%serviti'!M323</f>
        <v>0.78190566598100941</v>
      </c>
      <c r="N323" s="6">
        <f>(Residenti!N323+Fluttuanti!N323/365+Fluttuanti!AM323/365)*'%serviti'!N323</f>
        <v>0.79482031947694465</v>
      </c>
      <c r="O323" s="6">
        <f>(Residenti!O323+Fluttuanti!O323/365+Fluttuanti!AN323/365)*'%serviti'!O323</f>
        <v>0.78583483149749545</v>
      </c>
      <c r="P323" s="6">
        <f>(Residenti!P323+Fluttuanti!P323/365+Fluttuanti!AO323/365)*'%serviti'!P323</f>
        <v>0.78896151238137868</v>
      </c>
      <c r="Q323" s="6">
        <f>(Residenti!Q323+Fluttuanti!Q323/365+Fluttuanti!AP323/365)*'%serviti'!Q323</f>
        <v>0.7779046423318362</v>
      </c>
      <c r="R323" s="6">
        <f>(Residenti!R323+Fluttuanti!R323/365+Fluttuanti!AQ323/365)*'%serviti'!R323</f>
        <v>0.79465383184790106</v>
      </c>
      <c r="S323" s="6">
        <f>(Residenti!S323+Fluttuanti!S323/365+Fluttuanti!AR323/365)*'%serviti'!S323</f>
        <v>0.78633067006649859</v>
      </c>
      <c r="T323" s="6">
        <f>(Residenti!T323+Fluttuanti!T323/365+Fluttuanti!AS323/365)*'%serviti'!T323</f>
        <v>0.78822653480006</v>
      </c>
      <c r="U323" s="6">
        <f>(Residenti!U323+Fluttuanti!U323/365+Fluttuanti!AT323/365)*'%serviti'!U323</f>
        <v>0.77900647364758713</v>
      </c>
      <c r="V323" s="6">
        <f>(Residenti!V323+Fluttuanti!V323/365+Fluttuanti!AU323/365)*'%serviti'!V323</f>
        <v>0.76466214894341145</v>
      </c>
      <c r="W323" s="6">
        <f>(Residenti!W323+Fluttuanti!W323/365+Fluttuanti!AV323/365)*'%serviti'!W323</f>
        <v>0.79549406772614861</v>
      </c>
      <c r="X323" s="6">
        <f>(Residenti!X323+Fluttuanti!X323/365+Fluttuanti!AW323/365)*'%serviti'!X323</f>
        <v>0.7806205252316355</v>
      </c>
      <c r="Y323" s="6">
        <f>(Residenti!Y323+Fluttuanti!Y323/365+Fluttuanti!AX323/365)*'%serviti'!Y323</f>
        <v>0.77209849264902508</v>
      </c>
      <c r="Z323" s="8">
        <f>(Residenti!Z323+Fluttuanti!Z323/365+Fluttuanti!AY323/365)*'%serviti'!Z323</f>
        <v>0.76263639244330272</v>
      </c>
      <c r="AA323" s="8">
        <f>(Residenti!AA323+Fluttuanti!AA323/365+Fluttuanti!AZ323/365)*'%serviti'!AA323</f>
        <v>0.76041542590318512</v>
      </c>
      <c r="AB323" s="8">
        <f>(Residenti!AB323+Fluttuanti!AB323/365+Fluttuanti!BA323/365)*'%serviti'!AB323</f>
        <v>0.76909164890996229</v>
      </c>
      <c r="AC323" s="8">
        <f>(Residenti!AC323+Fluttuanti!AC323/365+Fluttuanti!BB323/365)*'%serviti'!AC323</f>
        <v>0.76577955157678612</v>
      </c>
    </row>
    <row r="324" spans="1:29" x14ac:dyDescent="0.2">
      <c r="A324" s="2" t="s">
        <v>308</v>
      </c>
      <c r="B324" s="2" t="str">
        <f t="shared" si="12"/>
        <v>40</v>
      </c>
      <c r="C324" s="2">
        <v>40032</v>
      </c>
      <c r="D324" s="2" t="s">
        <v>328</v>
      </c>
      <c r="E324" s="6">
        <f>(Residenti!E324+Fluttuanti!E324/365+Fluttuanti!AD324/365)*'%serviti'!E324</f>
        <v>5.8865961659652237</v>
      </c>
      <c r="F324" s="6">
        <f>(Residenti!F324+Fluttuanti!F324/365+Fluttuanti!AE324/365)*'%serviti'!F324</f>
        <v>5.9303068336082339</v>
      </c>
      <c r="G324" s="6">
        <f>(Residenti!G324+Fluttuanti!G324/365+Fluttuanti!AF324/365)*'%serviti'!G324</f>
        <v>6.0582887223248667</v>
      </c>
      <c r="H324" s="6">
        <f>(Residenti!H324+Fluttuanti!H324/365+Fluttuanti!AG324/365)*'%serviti'!H324</f>
        <v>6.0856433195780397</v>
      </c>
      <c r="I324" s="6">
        <f>(Residenti!I324+Fluttuanti!I324/365+Fluttuanti!AH324/365)*'%serviti'!I324</f>
        <v>6.1505097556279811</v>
      </c>
      <c r="J324" s="6">
        <f>(Residenti!J324+Fluttuanti!J324/365+Fluttuanti!AI324/365)*'%serviti'!J324</f>
        <v>6.2121246014342066</v>
      </c>
      <c r="K324" s="6">
        <f>(Residenti!K324+Fluttuanti!K324/365+Fluttuanti!AJ324/365)*'%serviti'!K324</f>
        <v>6.2726217756317615</v>
      </c>
      <c r="L324" s="6">
        <f>(Residenti!L324+Fluttuanti!L324/365+Fluttuanti!AK324/365)*'%serviti'!L324</f>
        <v>6.2723192935329513</v>
      </c>
      <c r="M324" s="6">
        <f>(Residenti!M324+Fluttuanti!M324/365+Fluttuanti!AL324/365)*'%serviti'!M324</f>
        <v>6.3254401294055542</v>
      </c>
      <c r="N324" s="6">
        <f>(Residenti!N324+Fluttuanti!N324/365+Fluttuanti!AM324/365)*'%serviti'!N324</f>
        <v>6.3823722519946573</v>
      </c>
      <c r="O324" s="6">
        <f>(Residenti!O324+Fluttuanti!O324/365+Fluttuanti!AN324/365)*'%serviti'!O324</f>
        <v>6.3809400986842153</v>
      </c>
      <c r="P324" s="6">
        <f>(Residenti!P324+Fluttuanti!P324/365+Fluttuanti!AO324/365)*'%serviti'!P324</f>
        <v>6.445968109011087</v>
      </c>
      <c r="Q324" s="6">
        <f>(Residenti!Q324+Fluttuanti!Q324/365+Fluttuanti!AP324/365)*'%serviti'!Q324</f>
        <v>6.4780219840157551</v>
      </c>
      <c r="R324" s="6">
        <f>(Residenti!R324+Fluttuanti!R324/365+Fluttuanti!AQ324/365)*'%serviti'!R324</f>
        <v>6.4387542211651372</v>
      </c>
      <c r="S324" s="6">
        <f>(Residenti!S324+Fluttuanti!S324/365+Fluttuanti!AR324/365)*'%serviti'!S324</f>
        <v>6.4111602018204081</v>
      </c>
      <c r="T324" s="6">
        <f>(Residenti!T324+Fluttuanti!T324/365+Fluttuanti!AS324/365)*'%serviti'!T324</f>
        <v>6.3717695960930314</v>
      </c>
      <c r="U324" s="6">
        <f>(Residenti!U324+Fluttuanti!U324/365+Fluttuanti!AT324/365)*'%serviti'!U324</f>
        <v>6.3039969780536165</v>
      </c>
      <c r="V324" s="6">
        <f>(Residenti!V324+Fluttuanti!V324/365+Fluttuanti!AU324/365)*'%serviti'!V324</f>
        <v>6.2575414584146278</v>
      </c>
      <c r="W324" s="6">
        <f>(Residenti!W324+Fluttuanti!W324/365+Fluttuanti!AV324/365)*'%serviti'!W324</f>
        <v>6.2590596685143405</v>
      </c>
      <c r="X324" s="6">
        <f>(Residenti!X324+Fluttuanti!X324/365+Fluttuanti!AW324/365)*'%serviti'!X324</f>
        <v>6.2383679000551053</v>
      </c>
      <c r="Y324" s="6">
        <f>(Residenti!Y324+Fluttuanti!Y324/365+Fluttuanti!AX324/365)*'%serviti'!Y324</f>
        <v>6.2189521889239323</v>
      </c>
      <c r="Z324" s="8">
        <f>(Residenti!Z324+Fluttuanti!Z324/365+Fluttuanti!AY324/365)*'%serviti'!Z324</f>
        <v>6.1212646369576307</v>
      </c>
      <c r="AA324" s="8">
        <f>(Residenti!AA324+Fluttuanti!AA324/365+Fluttuanti!AZ324/365)*'%serviti'!AA324</f>
        <v>6.0412778201873643</v>
      </c>
      <c r="AB324" s="8">
        <f>(Residenti!AB324+Fluttuanti!AB324/365+Fluttuanti!BA324/365)*'%serviti'!AB324</f>
        <v>5.9815733119363799</v>
      </c>
      <c r="AC324" s="8">
        <f>(Residenti!AC324+Fluttuanti!AC324/365+Fluttuanti!BB324/365)*'%serviti'!AC324</f>
        <v>5.8983833616312831</v>
      </c>
    </row>
    <row r="325" spans="1:29" x14ac:dyDescent="0.2">
      <c r="A325" s="2" t="s">
        <v>308</v>
      </c>
      <c r="B325" s="2" t="str">
        <f t="shared" si="12"/>
        <v>40</v>
      </c>
      <c r="C325" s="2">
        <v>40033</v>
      </c>
      <c r="D325" s="2" t="s">
        <v>329</v>
      </c>
      <c r="E325" s="6">
        <f>(Residenti!E325+Fluttuanti!E325/365+Fluttuanti!AD325/365)*'%serviti'!E325</f>
        <v>0.78043595835652146</v>
      </c>
      <c r="F325" s="6">
        <f>(Residenti!F325+Fluttuanti!F325/365+Fluttuanti!AE325/365)*'%serviti'!F325</f>
        <v>0.78734531694039855</v>
      </c>
      <c r="G325" s="6">
        <f>(Residenti!G325+Fluttuanti!G325/365+Fluttuanti!AF325/365)*'%serviti'!G325</f>
        <v>0.7776682554233405</v>
      </c>
      <c r="H325" s="6">
        <f>(Residenti!H325+Fluttuanti!H325/365+Fluttuanti!AG325/365)*'%serviti'!H325</f>
        <v>0.79139656296858862</v>
      </c>
      <c r="I325" s="6">
        <f>(Residenti!I325+Fluttuanti!I325/365+Fluttuanti!AH325/365)*'%serviti'!I325</f>
        <v>0.8020538269956532</v>
      </c>
      <c r="J325" s="6">
        <f>(Residenti!J325+Fluttuanti!J325/365+Fluttuanti!AI325/365)*'%serviti'!J325</f>
        <v>0.79899947723203768</v>
      </c>
      <c r="K325" s="6">
        <f>(Residenti!K325+Fluttuanti!K325/365+Fluttuanti!AJ325/365)*'%serviti'!K325</f>
        <v>0.77718843505751645</v>
      </c>
      <c r="L325" s="6">
        <f>(Residenti!L325+Fluttuanti!L325/365+Fluttuanti!AK325/365)*'%serviti'!L325</f>
        <v>0.76648217687897235</v>
      </c>
      <c r="M325" s="6">
        <f>(Residenti!M325+Fluttuanti!M325/365+Fluttuanti!AL325/365)*'%serviti'!M325</f>
        <v>0.77233763332365635</v>
      </c>
      <c r="N325" s="6">
        <f>(Residenti!N325+Fluttuanti!N325/365+Fluttuanti!AM325/365)*'%serviti'!N325</f>
        <v>0.77260554770830525</v>
      </c>
      <c r="O325" s="6">
        <f>(Residenti!O325+Fluttuanti!O325/365+Fluttuanti!AN325/365)*'%serviti'!O325</f>
        <v>0.77268370568848921</v>
      </c>
      <c r="P325" s="6">
        <f>(Residenti!P325+Fluttuanti!P325/365+Fluttuanti!AO325/365)*'%serviti'!P325</f>
        <v>0.77694403615345564</v>
      </c>
      <c r="Q325" s="6">
        <f>(Residenti!Q325+Fluttuanti!Q325/365+Fluttuanti!AP325/365)*'%serviti'!Q325</f>
        <v>0.76151188622486266</v>
      </c>
      <c r="R325" s="6">
        <f>(Residenti!R325+Fluttuanti!R325/365+Fluttuanti!AQ325/365)*'%serviti'!R325</f>
        <v>0.77253090216943865</v>
      </c>
      <c r="S325" s="6">
        <f>(Residenti!S325+Fluttuanti!S325/365+Fluttuanti!AR325/365)*'%serviti'!S325</f>
        <v>0.77575435889565658</v>
      </c>
      <c r="T325" s="6">
        <f>(Residenti!T325+Fluttuanti!T325/365+Fluttuanti!AS325/365)*'%serviti'!T325</f>
        <v>0.77523529610504616</v>
      </c>
      <c r="U325" s="6">
        <f>(Residenti!U325+Fluttuanti!U325/365+Fluttuanti!AT325/365)*'%serviti'!U325</f>
        <v>0.78313647099180039</v>
      </c>
      <c r="V325" s="6">
        <f>(Residenti!V325+Fluttuanti!V325/365+Fluttuanti!AU325/365)*'%serviti'!V325</f>
        <v>0.78922380373808576</v>
      </c>
      <c r="W325" s="6">
        <f>(Residenti!W325+Fluttuanti!W325/365+Fluttuanti!AV325/365)*'%serviti'!W325</f>
        <v>0.78917757909432673</v>
      </c>
      <c r="X325" s="6">
        <f>(Residenti!X325+Fluttuanti!X325/365+Fluttuanti!AW325/365)*'%serviti'!X325</f>
        <v>0.77661595728908572</v>
      </c>
      <c r="Y325" s="6">
        <f>(Residenti!Y325+Fluttuanti!Y325/365+Fluttuanti!AX325/365)*'%serviti'!Y325</f>
        <v>0.75863138924276241</v>
      </c>
      <c r="Z325" s="8">
        <f>(Residenti!Z325+Fluttuanti!Z325/365+Fluttuanti!AY325/365)*'%serviti'!Z325</f>
        <v>0.73229736201953732</v>
      </c>
      <c r="AA325" s="8">
        <f>(Residenti!AA325+Fluttuanti!AA325/365+Fluttuanti!AZ325/365)*'%serviti'!AA325</f>
        <v>0.71569847328165093</v>
      </c>
      <c r="AB325" s="8">
        <f>(Residenti!AB325+Fluttuanti!AB325/365+Fluttuanti!BA325/365)*'%serviti'!AB325</f>
        <v>0.7112509920309672</v>
      </c>
      <c r="AC325" s="8">
        <f>(Residenti!AC325+Fluttuanti!AC325/365+Fluttuanti!BB325/365)*'%serviti'!AC325</f>
        <v>0.68889396259461888</v>
      </c>
    </row>
    <row r="326" spans="1:29" x14ac:dyDescent="0.2">
      <c r="A326" s="2" t="s">
        <v>308</v>
      </c>
      <c r="B326" s="2" t="str">
        <f t="shared" si="12"/>
        <v>40</v>
      </c>
      <c r="C326" s="2">
        <v>40036</v>
      </c>
      <c r="D326" s="2" t="s">
        <v>330</v>
      </c>
      <c r="E326" s="6">
        <f>(Residenti!E326+Fluttuanti!E326/365+Fluttuanti!AD326/365)*'%serviti'!E326</f>
        <v>2.0025744674245858</v>
      </c>
      <c r="F326" s="6">
        <f>(Residenti!F326+Fluttuanti!F326/365+Fluttuanti!AE326/365)*'%serviti'!F326</f>
        <v>1.9997087440585719</v>
      </c>
      <c r="G326" s="6">
        <f>(Residenti!G326+Fluttuanti!G326/365+Fluttuanti!AF326/365)*'%serviti'!G326</f>
        <v>2.0191945999100747</v>
      </c>
      <c r="H326" s="6">
        <f>(Residenti!H326+Fluttuanti!H326/365+Fluttuanti!AG326/365)*'%serviti'!H326</f>
        <v>2.0068410503516438</v>
      </c>
      <c r="I326" s="6">
        <f>(Residenti!I326+Fluttuanti!I326/365+Fluttuanti!AH326/365)*'%serviti'!I326</f>
        <v>2.030624778508856</v>
      </c>
      <c r="J326" s="6">
        <f>(Residenti!J326+Fluttuanti!J326/365+Fluttuanti!AI326/365)*'%serviti'!J326</f>
        <v>2.0053814107620207</v>
      </c>
      <c r="K326" s="6">
        <f>(Residenti!K326+Fluttuanti!K326/365+Fluttuanti!AJ326/365)*'%serviti'!K326</f>
        <v>2.0170408231509858</v>
      </c>
      <c r="L326" s="6">
        <f>(Residenti!L326+Fluttuanti!L326/365+Fluttuanti!AK326/365)*'%serviti'!L326</f>
        <v>2.0151772663894101</v>
      </c>
      <c r="M326" s="6">
        <f>(Residenti!M326+Fluttuanti!M326/365+Fluttuanti!AL326/365)*'%serviti'!M326</f>
        <v>2.0140735152567308</v>
      </c>
      <c r="N326" s="6">
        <f>(Residenti!N326+Fluttuanti!N326/365+Fluttuanti!AM326/365)*'%serviti'!N326</f>
        <v>1.9867679455247136</v>
      </c>
      <c r="O326" s="6">
        <f>(Residenti!O326+Fluttuanti!O326/365+Fluttuanti!AN326/365)*'%serviti'!O326</f>
        <v>1.9745899368088682</v>
      </c>
      <c r="P326" s="6">
        <f>(Residenti!P326+Fluttuanti!P326/365+Fluttuanti!AO326/365)*'%serviti'!P326</f>
        <v>1.9615626088976108</v>
      </c>
      <c r="Q326" s="6">
        <f>(Residenti!Q326+Fluttuanti!Q326/365+Fluttuanti!AP326/365)*'%serviti'!Q326</f>
        <v>1.9399026086134177</v>
      </c>
      <c r="R326" s="6">
        <f>(Residenti!R326+Fluttuanti!R326/365+Fluttuanti!AQ326/365)*'%serviti'!R326</f>
        <v>1.9262335395793253</v>
      </c>
      <c r="S326" s="6">
        <f>(Residenti!S326+Fluttuanti!S326/365+Fluttuanti!AR326/365)*'%serviti'!S326</f>
        <v>1.902248153163159</v>
      </c>
      <c r="T326" s="6">
        <f>(Residenti!T326+Fluttuanti!T326/365+Fluttuanti!AS326/365)*'%serviti'!T326</f>
        <v>1.8744785730997178</v>
      </c>
      <c r="U326" s="6">
        <f>(Residenti!U326+Fluttuanti!U326/365+Fluttuanti!AT326/365)*'%serviti'!U326</f>
        <v>1.8297033435872816</v>
      </c>
      <c r="V326" s="6">
        <f>(Residenti!V326+Fluttuanti!V326/365+Fluttuanti!AU326/365)*'%serviti'!V326</f>
        <v>1.8243458463163433</v>
      </c>
      <c r="W326" s="6">
        <f>(Residenti!W326+Fluttuanti!W326/365+Fluttuanti!AV326/365)*'%serviti'!W326</f>
        <v>1.8029578926741336</v>
      </c>
      <c r="X326" s="6">
        <f>(Residenti!X326+Fluttuanti!X326/365+Fluttuanti!AW326/365)*'%serviti'!X326</f>
        <v>1.762922297023962</v>
      </c>
      <c r="Y326" s="6">
        <f>(Residenti!Y326+Fluttuanti!Y326/365+Fluttuanti!AX326/365)*'%serviti'!Y326</f>
        <v>1.7475917167431241</v>
      </c>
      <c r="Z326" s="8">
        <f>(Residenti!Z326+Fluttuanti!Z326/365+Fluttuanti!AY326/365)*'%serviti'!Z326</f>
        <v>1.6497547171605595</v>
      </c>
      <c r="AA326" s="8">
        <f>(Residenti!AA326+Fluttuanti!AA326/365+Fluttuanti!AZ326/365)*'%serviti'!AA326</f>
        <v>1.5564114723685614</v>
      </c>
      <c r="AB326" s="8">
        <f>(Residenti!AB326+Fluttuanti!AB326/365+Fluttuanti!BA326/365)*'%serviti'!AB326</f>
        <v>1.4567604528295843</v>
      </c>
      <c r="AC326" s="8">
        <f>(Residenti!AC326+Fluttuanti!AC326/365+Fluttuanti!BB326/365)*'%serviti'!AC326</f>
        <v>1.3608496723899839</v>
      </c>
    </row>
    <row r="327" spans="1:29" x14ac:dyDescent="0.2">
      <c r="A327" s="2" t="s">
        <v>308</v>
      </c>
      <c r="B327" s="2" t="str">
        <f t="shared" si="12"/>
        <v>40</v>
      </c>
      <c r="C327" s="2">
        <v>40037</v>
      </c>
      <c r="D327" s="2" t="s">
        <v>331</v>
      </c>
      <c r="E327" s="6">
        <f>(Residenti!E327+Fluttuanti!E327/365+Fluttuanti!AD327/365)*'%serviti'!E327</f>
        <v>2.7266930886109031</v>
      </c>
      <c r="F327" s="6">
        <f>(Residenti!F327+Fluttuanti!F327/365+Fluttuanti!AE327/365)*'%serviti'!F327</f>
        <v>2.7657916109388863</v>
      </c>
      <c r="G327" s="6">
        <f>(Residenti!G327+Fluttuanti!G327/365+Fluttuanti!AF327/365)*'%serviti'!G327</f>
        <v>2.7907677125473196</v>
      </c>
      <c r="H327" s="6">
        <f>(Residenti!H327+Fluttuanti!H327/365+Fluttuanti!AG327/365)*'%serviti'!H327</f>
        <v>2.8331045024106247</v>
      </c>
      <c r="I327" s="6">
        <f>(Residenti!I327+Fluttuanti!I327/365+Fluttuanti!AH327/365)*'%serviti'!I327</f>
        <v>2.930002076604334</v>
      </c>
      <c r="J327" s="6">
        <f>(Residenti!J327+Fluttuanti!J327/365+Fluttuanti!AI327/365)*'%serviti'!J327</f>
        <v>3.0002676538488333</v>
      </c>
      <c r="K327" s="6">
        <f>(Residenti!K327+Fluttuanti!K327/365+Fluttuanti!AJ327/365)*'%serviti'!K327</f>
        <v>3.043346104585622</v>
      </c>
      <c r="L327" s="6">
        <f>(Residenti!L327+Fluttuanti!L327/365+Fluttuanti!AK327/365)*'%serviti'!L327</f>
        <v>3.0865799419439877</v>
      </c>
      <c r="M327" s="6">
        <f>(Residenti!M327+Fluttuanti!M327/365+Fluttuanti!AL327/365)*'%serviti'!M327</f>
        <v>3.2483553586666498</v>
      </c>
      <c r="N327" s="6">
        <f>(Residenti!N327+Fluttuanti!N327/365+Fluttuanti!AM327/365)*'%serviti'!N327</f>
        <v>3.2979949918888321</v>
      </c>
      <c r="O327" s="6">
        <f>(Residenti!O327+Fluttuanti!O327/365+Fluttuanti!AN327/365)*'%serviti'!O327</f>
        <v>3.3524805836145464</v>
      </c>
      <c r="P327" s="6">
        <f>(Residenti!P327+Fluttuanti!P327/365+Fluttuanti!AO327/365)*'%serviti'!P327</f>
        <v>3.3641018272845868</v>
      </c>
      <c r="Q327" s="6">
        <f>(Residenti!Q327+Fluttuanti!Q327/365+Fluttuanti!AP327/365)*'%serviti'!Q327</f>
        <v>3.3806979049589887</v>
      </c>
      <c r="R327" s="6">
        <f>(Residenti!R327+Fluttuanti!R327/365+Fluttuanti!AQ327/365)*'%serviti'!R327</f>
        <v>3.4002665917718482</v>
      </c>
      <c r="S327" s="6">
        <f>(Residenti!S327+Fluttuanti!S327/365+Fluttuanti!AR327/365)*'%serviti'!S327</f>
        <v>3.3913981753930922</v>
      </c>
      <c r="T327" s="6">
        <f>(Residenti!T327+Fluttuanti!T327/365+Fluttuanti!AS327/365)*'%serviti'!T327</f>
        <v>3.3972442961970652</v>
      </c>
      <c r="U327" s="6">
        <f>(Residenti!U327+Fluttuanti!U327/365+Fluttuanti!AT327/365)*'%serviti'!U327</f>
        <v>3.4000068773613132</v>
      </c>
      <c r="V327" s="6">
        <f>(Residenti!V327+Fluttuanti!V327/365+Fluttuanti!AU327/365)*'%serviti'!V327</f>
        <v>3.3922075169470221</v>
      </c>
      <c r="W327" s="6">
        <f>(Residenti!W327+Fluttuanti!W327/365+Fluttuanti!AV327/365)*'%serviti'!W327</f>
        <v>3.4106330629189134</v>
      </c>
      <c r="X327" s="6">
        <f>(Residenti!X327+Fluttuanti!X327/365+Fluttuanti!AW327/365)*'%serviti'!X327</f>
        <v>3.4383984185407011</v>
      </c>
      <c r="Y327" s="6">
        <f>(Residenti!Y327+Fluttuanti!Y327/365+Fluttuanti!AX327/365)*'%serviti'!Y327</f>
        <v>3.4283005661381409</v>
      </c>
      <c r="Z327" s="8">
        <f>(Residenti!Z327+Fluttuanti!Z327/365+Fluttuanti!AY327/365)*'%serviti'!Z327</f>
        <v>3.4481464767913881</v>
      </c>
      <c r="AA327" s="8">
        <f>(Residenti!AA327+Fluttuanti!AA327/365+Fluttuanti!AZ327/365)*'%serviti'!AA327</f>
        <v>3.481827276955475</v>
      </c>
      <c r="AB327" s="8">
        <f>(Residenti!AB327+Fluttuanti!AB327/365+Fluttuanti!BA327/365)*'%serviti'!AB327</f>
        <v>3.5244956772773111</v>
      </c>
      <c r="AC327" s="8">
        <f>(Residenti!AC327+Fluttuanti!AC327/365+Fluttuanti!BB327/365)*'%serviti'!AC327</f>
        <v>3.5440717048860875</v>
      </c>
    </row>
    <row r="328" spans="1:29" x14ac:dyDescent="0.2">
      <c r="A328" s="2" t="s">
        <v>308</v>
      </c>
      <c r="B328" s="2" t="str">
        <f t="shared" si="12"/>
        <v>40</v>
      </c>
      <c r="C328" s="2">
        <v>40041</v>
      </c>
      <c r="D328" s="2" t="s">
        <v>332</v>
      </c>
      <c r="E328" s="6">
        <f>(Residenti!E328+Fluttuanti!E328/365+Fluttuanti!AD328/365)*'%serviti'!E328</f>
        <v>9.5058662556867652</v>
      </c>
      <c r="F328" s="6">
        <f>(Residenti!F328+Fluttuanti!F328/365+Fluttuanti!AE328/365)*'%serviti'!F328</f>
        <v>9.8782438211935268</v>
      </c>
      <c r="G328" s="6">
        <f>(Residenti!G328+Fluttuanti!G328/365+Fluttuanti!AF328/365)*'%serviti'!G328</f>
        <v>10.169089305770616</v>
      </c>
      <c r="H328" s="6">
        <f>(Residenti!H328+Fluttuanti!H328/365+Fluttuanti!AG328/365)*'%serviti'!H328</f>
        <v>10.398589566967969</v>
      </c>
      <c r="I328" s="6">
        <f>(Residenti!I328+Fluttuanti!I328/365+Fluttuanti!AH328/365)*'%serviti'!I328</f>
        <v>10.68965953036761</v>
      </c>
      <c r="J328" s="6">
        <f>(Residenti!J328+Fluttuanti!J328/365+Fluttuanti!AI328/365)*'%serviti'!J328</f>
        <v>10.974638761209516</v>
      </c>
      <c r="K328" s="6">
        <f>(Residenti!K328+Fluttuanti!K328/365+Fluttuanti!AJ328/365)*'%serviti'!K328</f>
        <v>11.216566455246165</v>
      </c>
      <c r="L328" s="6">
        <f>(Residenti!L328+Fluttuanti!L328/365+Fluttuanti!AK328/365)*'%serviti'!L328</f>
        <v>11.35518127510937</v>
      </c>
      <c r="M328" s="6">
        <f>(Residenti!M328+Fluttuanti!M328/365+Fluttuanti!AL328/365)*'%serviti'!M328</f>
        <v>11.546173492294869</v>
      </c>
      <c r="N328" s="6">
        <f>(Residenti!N328+Fluttuanti!N328/365+Fluttuanti!AM328/365)*'%serviti'!N328</f>
        <v>11.659487061473261</v>
      </c>
      <c r="O328" s="6">
        <f>(Residenti!O328+Fluttuanti!O328/365+Fluttuanti!AN328/365)*'%serviti'!O328</f>
        <v>11.959570162897471</v>
      </c>
      <c r="P328" s="6">
        <f>(Residenti!P328+Fluttuanti!P328/365+Fluttuanti!AO328/365)*'%serviti'!P328</f>
        <v>12.158007459745869</v>
      </c>
      <c r="Q328" s="6">
        <f>(Residenti!Q328+Fluttuanti!Q328/365+Fluttuanti!AP328/365)*'%serviti'!Q328</f>
        <v>12.383397689187285</v>
      </c>
      <c r="R328" s="6">
        <f>(Residenti!R328+Fluttuanti!R328/365+Fluttuanti!AQ328/365)*'%serviti'!R328</f>
        <v>12.408914445023203</v>
      </c>
      <c r="S328" s="6">
        <f>(Residenti!S328+Fluttuanti!S328/365+Fluttuanti!AR328/365)*'%serviti'!S328</f>
        <v>12.567839686247085</v>
      </c>
      <c r="T328" s="6">
        <f>(Residenti!T328+Fluttuanti!T328/365+Fluttuanti!AS328/365)*'%serviti'!T328</f>
        <v>12.57156180370434</v>
      </c>
      <c r="U328" s="6">
        <f>(Residenti!U328+Fluttuanti!U328/365+Fluttuanti!AT328/365)*'%serviti'!U328</f>
        <v>12.736766313538842</v>
      </c>
      <c r="V328" s="6">
        <f>(Residenti!V328+Fluttuanti!V328/365+Fluttuanti!AU328/365)*'%serviti'!V328</f>
        <v>12.772306414455086</v>
      </c>
      <c r="W328" s="6">
        <f>(Residenti!W328+Fluttuanti!W328/365+Fluttuanti!AV328/365)*'%serviti'!W328</f>
        <v>13.024246611041498</v>
      </c>
      <c r="X328" s="6">
        <f>(Residenti!X328+Fluttuanti!X328/365+Fluttuanti!AW328/365)*'%serviti'!X328</f>
        <v>13.154720289369724</v>
      </c>
      <c r="Y328" s="6">
        <f>(Residenti!Y328+Fluttuanti!Y328/365+Fluttuanti!AX328/365)*'%serviti'!Y328</f>
        <v>13.229013393258217</v>
      </c>
      <c r="Z328" s="8">
        <f>(Residenti!Z328+Fluttuanti!Z328/365+Fluttuanti!AY328/365)*'%serviti'!Z328</f>
        <v>13.746023267764276</v>
      </c>
      <c r="AA328" s="8">
        <f>(Residenti!AA328+Fluttuanti!AA328/365+Fluttuanti!AZ328/365)*'%serviti'!AA328</f>
        <v>14.311829895103934</v>
      </c>
      <c r="AB328" s="8">
        <f>(Residenti!AB328+Fluttuanti!AB328/365+Fluttuanti!BA328/365)*'%serviti'!AB328</f>
        <v>14.884982245218605</v>
      </c>
      <c r="AC328" s="8">
        <f>(Residenti!AC328+Fluttuanti!AC328/365+Fluttuanti!BB328/365)*'%serviti'!AC328</f>
        <v>15.404615115077942</v>
      </c>
    </row>
    <row r="329" spans="1:29" x14ac:dyDescent="0.2">
      <c r="A329" s="2" t="s">
        <v>308</v>
      </c>
      <c r="B329" s="2" t="str">
        <f t="shared" si="12"/>
        <v>40</v>
      </c>
      <c r="C329" s="2">
        <v>40043</v>
      </c>
      <c r="D329" s="2" t="s">
        <v>333</v>
      </c>
      <c r="E329" s="6">
        <f>(Residenti!E329+Fluttuanti!E329/365+Fluttuanti!AD329/365)*'%serviti'!E329</f>
        <v>3.9512447703041635</v>
      </c>
      <c r="F329" s="6">
        <f>(Residenti!F329+Fluttuanti!F329/365+Fluttuanti!AE329/365)*'%serviti'!F329</f>
        <v>3.9630316184798287</v>
      </c>
      <c r="G329" s="6">
        <f>(Residenti!G329+Fluttuanti!G329/365+Fluttuanti!AF329/365)*'%serviti'!G329</f>
        <v>4.0073070913479825</v>
      </c>
      <c r="H329" s="6">
        <f>(Residenti!H329+Fluttuanti!H329/365+Fluttuanti!AG329/365)*'%serviti'!H329</f>
        <v>4.005898451194339</v>
      </c>
      <c r="I329" s="6">
        <f>(Residenti!I329+Fluttuanti!I329/365+Fluttuanti!AH329/365)*'%serviti'!I329</f>
        <v>3.9657732355080997</v>
      </c>
      <c r="J329" s="6">
        <f>(Residenti!J329+Fluttuanti!J329/365+Fluttuanti!AI329/365)*'%serviti'!J329</f>
        <v>3.9966253366667734</v>
      </c>
      <c r="K329" s="6">
        <f>(Residenti!K329+Fluttuanti!K329/365+Fluttuanti!AJ329/365)*'%serviti'!K329</f>
        <v>4.0414897009276265</v>
      </c>
      <c r="L329" s="6">
        <f>(Residenti!L329+Fluttuanti!L329/365+Fluttuanti!AK329/365)*'%serviti'!L329</f>
        <v>4.0540999058679441</v>
      </c>
      <c r="M329" s="6">
        <f>(Residenti!M329+Fluttuanti!M329/365+Fluttuanti!AL329/365)*'%serviti'!M329</f>
        <v>4.0670481688712945</v>
      </c>
      <c r="N329" s="6">
        <f>(Residenti!N329+Fluttuanti!N329/365+Fluttuanti!AM329/365)*'%serviti'!N329</f>
        <v>4.0801070271067701</v>
      </c>
      <c r="O329" s="6">
        <f>(Residenti!O329+Fluttuanti!O329/365+Fluttuanti!AN329/365)*'%serviti'!O329</f>
        <v>4.1099472409319997</v>
      </c>
      <c r="P329" s="6">
        <f>(Residenti!P329+Fluttuanti!P329/365+Fluttuanti!AO329/365)*'%serviti'!P329</f>
        <v>4.1027187871486674</v>
      </c>
      <c r="Q329" s="6">
        <f>(Residenti!Q329+Fluttuanti!Q329/365+Fluttuanti!AP329/365)*'%serviti'!Q329</f>
        <v>4.0738074453912807</v>
      </c>
      <c r="R329" s="6">
        <f>(Residenti!R329+Fluttuanti!R329/365+Fluttuanti!AQ329/365)*'%serviti'!R329</f>
        <v>4.10645263201096</v>
      </c>
      <c r="S329" s="6">
        <f>(Residenti!S329+Fluttuanti!S329/365+Fluttuanti!AR329/365)*'%serviti'!S329</f>
        <v>4.1185632146886979</v>
      </c>
      <c r="T329" s="6">
        <f>(Residenti!T329+Fluttuanti!T329/365+Fluttuanti!AS329/365)*'%serviti'!T329</f>
        <v>4.113730172714428</v>
      </c>
      <c r="U329" s="6">
        <f>(Residenti!U329+Fluttuanti!U329/365+Fluttuanti!AT329/365)*'%serviti'!U329</f>
        <v>4.0880468930687197</v>
      </c>
      <c r="V329" s="6">
        <f>(Residenti!V329+Fluttuanti!V329/365+Fluttuanti!AU329/365)*'%serviti'!V329</f>
        <v>4.0916903838547682</v>
      </c>
      <c r="W329" s="6">
        <f>(Residenti!W329+Fluttuanti!W329/365+Fluttuanti!AV329/365)*'%serviti'!W329</f>
        <v>4.1167520193494536</v>
      </c>
      <c r="X329" s="6">
        <f>(Residenti!X329+Fluttuanti!X329/365+Fluttuanti!AW329/365)*'%serviti'!X329</f>
        <v>4.1223449171391549</v>
      </c>
      <c r="Y329" s="6">
        <f>(Residenti!Y329+Fluttuanti!Y329/365+Fluttuanti!AX329/365)*'%serviti'!Y329</f>
        <v>4.1051879953004073</v>
      </c>
      <c r="Z329" s="8">
        <f>(Residenti!Z329+Fluttuanti!Z329/365+Fluttuanti!AY329/365)*'%serviti'!Z329</f>
        <v>4.0715766666464779</v>
      </c>
      <c r="AA329" s="8">
        <f>(Residenti!AA329+Fluttuanti!AA329/365+Fluttuanti!AZ329/365)*'%serviti'!AA329</f>
        <v>4.0822941996776825</v>
      </c>
      <c r="AB329" s="8">
        <f>(Residenti!AB329+Fluttuanti!AB329/365+Fluttuanti!BA329/365)*'%serviti'!AB329</f>
        <v>4.0935220470827227</v>
      </c>
      <c r="AC329" s="8">
        <f>(Residenti!AC329+Fluttuanti!AC329/365+Fluttuanti!BB329/365)*'%serviti'!AC329</f>
        <v>4.0838935423482257</v>
      </c>
    </row>
    <row r="330" spans="1:29" x14ac:dyDescent="0.2">
      <c r="A330" s="2" t="s">
        <v>308</v>
      </c>
      <c r="B330" s="2" t="str">
        <f t="shared" si="12"/>
        <v>40</v>
      </c>
      <c r="C330" s="2">
        <v>40044</v>
      </c>
      <c r="D330" s="2" t="s">
        <v>334</v>
      </c>
      <c r="E330" s="6">
        <f>(Residenti!E330+Fluttuanti!E330/365+Fluttuanti!AD330/365)*'%serviti'!E330</f>
        <v>3.6477894422817787</v>
      </c>
      <c r="F330" s="6">
        <f>(Residenti!F330+Fluttuanti!F330/365+Fluttuanti!AE330/365)*'%serviti'!F330</f>
        <v>3.6172181692551182</v>
      </c>
      <c r="G330" s="6">
        <f>(Residenti!G330+Fluttuanti!G330/365+Fluttuanti!AF330/365)*'%serviti'!G330</f>
        <v>3.6063094777349236</v>
      </c>
      <c r="H330" s="6">
        <f>(Residenti!H330+Fluttuanti!H330/365+Fluttuanti!AG330/365)*'%serviti'!H330</f>
        <v>3.5925382519579387</v>
      </c>
      <c r="I330" s="6">
        <f>(Residenti!I330+Fluttuanti!I330/365+Fluttuanti!AH330/365)*'%serviti'!I330</f>
        <v>3.6040963788254188</v>
      </c>
      <c r="J330" s="6">
        <f>(Residenti!J330+Fluttuanti!J330/365+Fluttuanti!AI330/365)*'%serviti'!J330</f>
        <v>3.6019717907072129</v>
      </c>
      <c r="K330" s="6">
        <f>(Residenti!K330+Fluttuanti!K330/365+Fluttuanti!AJ330/365)*'%serviti'!K330</f>
        <v>3.5614194945766</v>
      </c>
      <c r="L330" s="6">
        <f>(Residenti!L330+Fluttuanti!L330/365+Fluttuanti!AK330/365)*'%serviti'!L330</f>
        <v>3.5243582818649326</v>
      </c>
      <c r="M330" s="6">
        <f>(Residenti!M330+Fluttuanti!M330/365+Fluttuanti!AL330/365)*'%serviti'!M330</f>
        <v>3.5491173725871885</v>
      </c>
      <c r="N330" s="6">
        <f>(Residenti!N330+Fluttuanti!N330/365+Fluttuanti!AM330/365)*'%serviti'!N330</f>
        <v>3.5631138475159538</v>
      </c>
      <c r="O330" s="6">
        <f>(Residenti!O330+Fluttuanti!O330/365+Fluttuanti!AN330/365)*'%serviti'!O330</f>
        <v>3.5711078262576574</v>
      </c>
      <c r="P330" s="6">
        <f>(Residenti!P330+Fluttuanti!P330/365+Fluttuanti!AO330/365)*'%serviti'!P330</f>
        <v>3.5238791889752146</v>
      </c>
      <c r="Q330" s="6">
        <f>(Residenti!Q330+Fluttuanti!Q330/365+Fluttuanti!AP330/365)*'%serviti'!Q330</f>
        <v>3.5371764381256781</v>
      </c>
      <c r="R330" s="6">
        <f>(Residenti!R330+Fluttuanti!R330/365+Fluttuanti!AQ330/365)*'%serviti'!R330</f>
        <v>3.4742842164890613</v>
      </c>
      <c r="S330" s="6">
        <f>(Residenti!S330+Fluttuanti!S330/365+Fluttuanti!AR330/365)*'%serviti'!S330</f>
        <v>3.4473398997301752</v>
      </c>
      <c r="T330" s="6">
        <f>(Residenti!T330+Fluttuanti!T330/365+Fluttuanti!AS330/365)*'%serviti'!T330</f>
        <v>3.4193857879138938</v>
      </c>
      <c r="U330" s="6">
        <f>(Residenti!U330+Fluttuanti!U330/365+Fluttuanti!AT330/365)*'%serviti'!U330</f>
        <v>3.3378301982744705</v>
      </c>
      <c r="V330" s="6">
        <f>(Residenti!V330+Fluttuanti!V330/365+Fluttuanti!AU330/365)*'%serviti'!V330</f>
        <v>3.3359692527504596</v>
      </c>
      <c r="W330" s="6">
        <f>(Residenti!W330+Fluttuanti!W330/365+Fluttuanti!AV330/365)*'%serviti'!W330</f>
        <v>3.339869371635007</v>
      </c>
      <c r="X330" s="6">
        <f>(Residenti!X330+Fluttuanti!X330/365+Fluttuanti!AW330/365)*'%serviti'!X330</f>
        <v>3.3099679057018161</v>
      </c>
      <c r="Y330" s="6">
        <f>(Residenti!Y330+Fluttuanti!Y330/365+Fluttuanti!AX330/365)*'%serviti'!Y330</f>
        <v>3.3002723891227683</v>
      </c>
      <c r="Z330" s="8">
        <f>(Residenti!Z330+Fluttuanti!Z330/365+Fluttuanti!AY330/365)*'%serviti'!Z330</f>
        <v>3.1665435958577555</v>
      </c>
      <c r="AA330" s="8">
        <f>(Residenti!AA330+Fluttuanti!AA330/365+Fluttuanti!AZ330/365)*'%serviti'!AA330</f>
        <v>3.0443352364164546</v>
      </c>
      <c r="AB330" s="8">
        <f>(Residenti!AB330+Fluttuanti!AB330/365+Fluttuanti!BA330/365)*'%serviti'!AB330</f>
        <v>2.905278731969382</v>
      </c>
      <c r="AC330" s="8">
        <f>(Residenti!AC330+Fluttuanti!AC330/365+Fluttuanti!BB330/365)*'%serviti'!AC330</f>
        <v>2.7797067971167193</v>
      </c>
    </row>
    <row r="331" spans="1:29" x14ac:dyDescent="0.2">
      <c r="A331" s="2" t="s">
        <v>308</v>
      </c>
      <c r="B331" s="2" t="str">
        <f t="shared" si="12"/>
        <v>40</v>
      </c>
      <c r="C331" s="2">
        <v>40045</v>
      </c>
      <c r="D331" s="2" t="s">
        <v>335</v>
      </c>
      <c r="E331" s="6">
        <f>(Residenti!E331+Fluttuanti!E331/365+Fluttuanti!AD331/365)*'%serviti'!E331</f>
        <v>14.029585750617102</v>
      </c>
      <c r="F331" s="6">
        <f>(Residenti!F331+Fluttuanti!F331/365+Fluttuanti!AE331/365)*'%serviti'!F331</f>
        <v>14.354087272052572</v>
      </c>
      <c r="G331" s="6">
        <f>(Residenti!G331+Fluttuanti!G331/365+Fluttuanti!AF331/365)*'%serviti'!G331</f>
        <v>14.728929380227562</v>
      </c>
      <c r="H331" s="6">
        <f>(Residenti!H331+Fluttuanti!H331/365+Fluttuanti!AG331/365)*'%serviti'!H331</f>
        <v>15.119054330804607</v>
      </c>
      <c r="I331" s="6">
        <f>(Residenti!I331+Fluttuanti!I331/365+Fluttuanti!AH331/365)*'%serviti'!I331</f>
        <v>15.502406218617136</v>
      </c>
      <c r="J331" s="6">
        <f>(Residenti!J331+Fluttuanti!J331/365+Fluttuanti!AI331/365)*'%serviti'!J331</f>
        <v>16.005976188146978</v>
      </c>
      <c r="K331" s="6">
        <f>(Residenti!K331+Fluttuanti!K331/365+Fluttuanti!AJ331/365)*'%serviti'!K331</f>
        <v>16.286972714162335</v>
      </c>
      <c r="L331" s="6">
        <f>(Residenti!L331+Fluttuanti!L331/365+Fluttuanti!AK331/365)*'%serviti'!L331</f>
        <v>16.592185104746978</v>
      </c>
      <c r="M331" s="6">
        <f>(Residenti!M331+Fluttuanti!M331/365+Fluttuanti!AL331/365)*'%serviti'!M331</f>
        <v>16.88898198980683</v>
      </c>
      <c r="N331" s="6">
        <f>(Residenti!N331+Fluttuanti!N331/365+Fluttuanti!AM331/365)*'%serviti'!N331</f>
        <v>17.19041285510621</v>
      </c>
      <c r="O331" s="6">
        <f>(Residenti!O331+Fluttuanti!O331/365+Fluttuanti!AN331/365)*'%serviti'!O331</f>
        <v>17.58980469902675</v>
      </c>
      <c r="P331" s="6">
        <f>(Residenti!P331+Fluttuanti!P331/365+Fluttuanti!AO331/365)*'%serviti'!P331</f>
        <v>17.953282753391399</v>
      </c>
      <c r="Q331" s="6">
        <f>(Residenti!Q331+Fluttuanti!Q331/365+Fluttuanti!AP331/365)*'%serviti'!Q331</f>
        <v>18.205819701803822</v>
      </c>
      <c r="R331" s="6">
        <f>(Residenti!R331+Fluttuanti!R331/365+Fluttuanti!AQ331/365)*'%serviti'!R331</f>
        <v>18.321911267606616</v>
      </c>
      <c r="S331" s="6">
        <f>(Residenti!S331+Fluttuanti!S331/365+Fluttuanti!AR331/365)*'%serviti'!S331</f>
        <v>18.486351617921446</v>
      </c>
      <c r="T331" s="6">
        <f>(Residenti!T331+Fluttuanti!T331/365+Fluttuanti!AS331/365)*'%serviti'!T331</f>
        <v>18.433999199581557</v>
      </c>
      <c r="U331" s="6">
        <f>(Residenti!U331+Fluttuanti!U331/365+Fluttuanti!AT331/365)*'%serviti'!U331</f>
        <v>18.456993440390715</v>
      </c>
      <c r="V331" s="6">
        <f>(Residenti!V331+Fluttuanti!V331/365+Fluttuanti!AU331/365)*'%serviti'!V331</f>
        <v>18.557064667431433</v>
      </c>
      <c r="W331" s="6">
        <f>(Residenti!W331+Fluttuanti!W331/365+Fluttuanti!AV331/365)*'%serviti'!W331</f>
        <v>18.608273994354263</v>
      </c>
      <c r="X331" s="6">
        <f>(Residenti!X331+Fluttuanti!X331/365+Fluttuanti!AW331/365)*'%serviti'!X331</f>
        <v>18.693744190371323</v>
      </c>
      <c r="Y331" s="6">
        <f>(Residenti!Y331+Fluttuanti!Y331/365+Fluttuanti!AX331/365)*'%serviti'!Y331</f>
        <v>18.892584967699488</v>
      </c>
      <c r="Z331" s="8">
        <f>(Residenti!Z331+Fluttuanti!Z331/365+Fluttuanti!AY331/365)*'%serviti'!Z331</f>
        <v>19.166713703796542</v>
      </c>
      <c r="AA331" s="8">
        <f>(Residenti!AA331+Fluttuanti!AA331/365+Fluttuanti!AZ331/365)*'%serviti'!AA331</f>
        <v>19.506625627560517</v>
      </c>
      <c r="AB331" s="8">
        <f>(Residenti!AB331+Fluttuanti!AB331/365+Fluttuanti!BA331/365)*'%serviti'!AB331</f>
        <v>19.731692973233702</v>
      </c>
      <c r="AC331" s="8">
        <f>(Residenti!AC331+Fluttuanti!AC331/365+Fluttuanti!BB331/365)*'%serviti'!AC331</f>
        <v>20.007683713126507</v>
      </c>
    </row>
    <row r="332" spans="1:29" x14ac:dyDescent="0.2">
      <c r="A332" s="2" t="s">
        <v>308</v>
      </c>
      <c r="B332" s="2" t="str">
        <f t="shared" si="12"/>
        <v>40</v>
      </c>
      <c r="C332" s="2">
        <v>40046</v>
      </c>
      <c r="D332" s="2" t="s">
        <v>336</v>
      </c>
      <c r="E332" s="6">
        <f>(Residenti!E332+Fluttuanti!E332/365+Fluttuanti!AD332/365)*'%serviti'!E332</f>
        <v>2.8488287549732898</v>
      </c>
      <c r="F332" s="6">
        <f>(Residenti!F332+Fluttuanti!F332/365+Fluttuanti!AE332/365)*'%serviti'!F332</f>
        <v>2.8452604499956888</v>
      </c>
      <c r="G332" s="6">
        <f>(Residenti!G332+Fluttuanti!G332/365+Fluttuanti!AF332/365)*'%serviti'!G332</f>
        <v>2.818198233391751</v>
      </c>
      <c r="H332" s="6">
        <f>(Residenti!H332+Fluttuanti!H332/365+Fluttuanti!AG332/365)*'%serviti'!H332</f>
        <v>2.854737784451518</v>
      </c>
      <c r="I332" s="6">
        <f>(Residenti!I332+Fluttuanti!I332/365+Fluttuanti!AH332/365)*'%serviti'!I332</f>
        <v>2.9160400997790217</v>
      </c>
      <c r="J332" s="6">
        <f>(Residenti!J332+Fluttuanti!J332/365+Fluttuanti!AI332/365)*'%serviti'!J332</f>
        <v>2.9486123234551211</v>
      </c>
      <c r="K332" s="6">
        <f>(Residenti!K332+Fluttuanti!K332/365+Fluttuanti!AJ332/365)*'%serviti'!K332</f>
        <v>2.939111457927269</v>
      </c>
      <c r="L332" s="6">
        <f>(Residenti!L332+Fluttuanti!L332/365+Fluttuanti!AK332/365)*'%serviti'!L332</f>
        <v>3.0075936724691421</v>
      </c>
      <c r="M332" s="6">
        <f>(Residenti!M332+Fluttuanti!M332/365+Fluttuanti!AL332/365)*'%serviti'!M332</f>
        <v>3.0570642878861722</v>
      </c>
      <c r="N332" s="6">
        <f>(Residenti!N332+Fluttuanti!N332/365+Fluttuanti!AM332/365)*'%serviti'!N332</f>
        <v>3.0875313454460911</v>
      </c>
      <c r="O332" s="6">
        <f>(Residenti!O332+Fluttuanti!O332/365+Fluttuanti!AN332/365)*'%serviti'!O332</f>
        <v>3.1981151197998252</v>
      </c>
      <c r="P332" s="6">
        <f>(Residenti!P332+Fluttuanti!P332/365+Fluttuanti!AO332/365)*'%serviti'!P332</f>
        <v>3.2671144855184449</v>
      </c>
      <c r="Q332" s="6">
        <f>(Residenti!Q332+Fluttuanti!Q332/365+Fluttuanti!AP332/365)*'%serviti'!Q332</f>
        <v>3.302721412957534</v>
      </c>
      <c r="R332" s="6">
        <f>(Residenti!R332+Fluttuanti!R332/365+Fluttuanti!AQ332/365)*'%serviti'!R332</f>
        <v>3.272135151003098</v>
      </c>
      <c r="S332" s="6">
        <f>(Residenti!S332+Fluttuanti!S332/365+Fluttuanti!AR332/365)*'%serviti'!S332</f>
        <v>3.227831725018711</v>
      </c>
      <c r="T332" s="6">
        <f>(Residenti!T332+Fluttuanti!T332/365+Fluttuanti!AS332/365)*'%serviti'!T332</f>
        <v>3.2273666646980952</v>
      </c>
      <c r="U332" s="6">
        <f>(Residenti!U332+Fluttuanti!U332/365+Fluttuanti!AT332/365)*'%serviti'!U332</f>
        <v>3.1923862535208278</v>
      </c>
      <c r="V332" s="6">
        <f>(Residenti!V332+Fluttuanti!V332/365+Fluttuanti!AU332/365)*'%serviti'!V332</f>
        <v>3.2536140342785149</v>
      </c>
      <c r="W332" s="6">
        <f>(Residenti!W332+Fluttuanti!W332/365+Fluttuanti!AV332/365)*'%serviti'!W332</f>
        <v>3.2358670926630824</v>
      </c>
      <c r="X332" s="6">
        <f>(Residenti!X332+Fluttuanti!X332/365+Fluttuanti!AW332/365)*'%serviti'!X332</f>
        <v>3.2054691717366053</v>
      </c>
      <c r="Y332" s="6">
        <f>(Residenti!Y332+Fluttuanti!Y332/365+Fluttuanti!AX332/365)*'%serviti'!Y332</f>
        <v>3.2054281497459169</v>
      </c>
      <c r="Z332" s="8">
        <f>(Residenti!Z332+Fluttuanti!Z332/365+Fluttuanti!AY332/365)*'%serviti'!Z332</f>
        <v>3.2004943419187906</v>
      </c>
      <c r="AA332" s="8">
        <f>(Residenti!AA332+Fluttuanti!AA332/365+Fluttuanti!AZ332/365)*'%serviti'!AA332</f>
        <v>3.2075087976261467</v>
      </c>
      <c r="AB332" s="8">
        <f>(Residenti!AB332+Fluttuanti!AB332/365+Fluttuanti!BA332/365)*'%serviti'!AB332</f>
        <v>3.2136344783405253</v>
      </c>
      <c r="AC332" s="8">
        <f>(Residenti!AC332+Fluttuanti!AC332/365+Fluttuanti!BB332/365)*'%serviti'!AC332</f>
        <v>3.2177163190414895</v>
      </c>
    </row>
    <row r="333" spans="1:29" x14ac:dyDescent="0.2">
      <c r="A333" s="2" t="s">
        <v>308</v>
      </c>
      <c r="B333" s="2" t="str">
        <f t="shared" si="12"/>
        <v>40</v>
      </c>
      <c r="C333" s="2">
        <v>40049</v>
      </c>
      <c r="D333" s="2" t="s">
        <v>337</v>
      </c>
      <c r="E333" s="6">
        <f>(Residenti!E333+Fluttuanti!E333/365+Fluttuanti!AD333/365)*'%serviti'!E333</f>
        <v>1.1025048884629443</v>
      </c>
      <c r="F333" s="6">
        <f>(Residenti!F333+Fluttuanti!F333/365+Fluttuanti!AE333/365)*'%serviti'!F333</f>
        <v>1.0881847072684103</v>
      </c>
      <c r="G333" s="6">
        <f>(Residenti!G333+Fluttuanti!G333/365+Fluttuanti!AF333/365)*'%serviti'!G333</f>
        <v>1.084767293366641</v>
      </c>
      <c r="H333" s="6">
        <f>(Residenti!H333+Fluttuanti!H333/365+Fluttuanti!AG333/365)*'%serviti'!H333</f>
        <v>1.0853658708556337</v>
      </c>
      <c r="I333" s="6">
        <f>(Residenti!I333+Fluttuanti!I333/365+Fluttuanti!AH333/365)*'%serviti'!I333</f>
        <v>1.0856832987788263</v>
      </c>
      <c r="J333" s="6">
        <f>(Residenti!J333+Fluttuanti!J333/365+Fluttuanti!AI333/365)*'%serviti'!J333</f>
        <v>1.0890823780100753</v>
      </c>
      <c r="K333" s="6">
        <f>(Residenti!K333+Fluttuanti!K333/365+Fluttuanti!AJ333/365)*'%serviti'!K333</f>
        <v>1.090874764672525</v>
      </c>
      <c r="L333" s="6">
        <f>(Residenti!L333+Fluttuanti!L333/365+Fluttuanti!AK333/365)*'%serviti'!L333</f>
        <v>1.1064024362821425</v>
      </c>
      <c r="M333" s="6">
        <f>(Residenti!M333+Fluttuanti!M333/365+Fluttuanti!AL333/365)*'%serviti'!M333</f>
        <v>1.1104627904692528</v>
      </c>
      <c r="N333" s="6">
        <f>(Residenti!N333+Fluttuanti!N333/365+Fluttuanti!AM333/365)*'%serviti'!N333</f>
        <v>1.1124529449662826</v>
      </c>
      <c r="O333" s="6">
        <f>(Residenti!O333+Fluttuanti!O333/365+Fluttuanti!AN333/365)*'%serviti'!O333</f>
        <v>1.1158687747891138</v>
      </c>
      <c r="P333" s="6">
        <f>(Residenti!P333+Fluttuanti!P333/365+Fluttuanti!AO333/365)*'%serviti'!P333</f>
        <v>1.1026582692864773</v>
      </c>
      <c r="Q333" s="6">
        <f>(Residenti!Q333+Fluttuanti!Q333/365+Fluttuanti!AP333/365)*'%serviti'!Q333</f>
        <v>1.0998839964513079</v>
      </c>
      <c r="R333" s="6">
        <f>(Residenti!R333+Fluttuanti!R333/365+Fluttuanti!AQ333/365)*'%serviti'!R333</f>
        <v>1.0873335008348239</v>
      </c>
      <c r="S333" s="6">
        <f>(Residenti!S333+Fluttuanti!S333/365+Fluttuanti!AR333/365)*'%serviti'!S333</f>
        <v>1.0931983937971226</v>
      </c>
      <c r="T333" s="6">
        <f>(Residenti!T333+Fluttuanti!T333/365+Fluttuanti!AS333/365)*'%serviti'!T333</f>
        <v>1.0772761753382032</v>
      </c>
      <c r="U333" s="6">
        <f>(Residenti!U333+Fluttuanti!U333/365+Fluttuanti!AT333/365)*'%serviti'!U333</f>
        <v>1.0635844550471083</v>
      </c>
      <c r="V333" s="6">
        <f>(Residenti!V333+Fluttuanti!V333/365+Fluttuanti!AU333/365)*'%serviti'!V333</f>
        <v>1.0369899291631215</v>
      </c>
      <c r="W333" s="6">
        <f>(Residenti!W333+Fluttuanti!W333/365+Fluttuanti!AV333/365)*'%serviti'!W333</f>
        <v>1.0225548860897813</v>
      </c>
      <c r="X333" s="6">
        <f>(Residenti!X333+Fluttuanti!X333/365+Fluttuanti!AW333/365)*'%serviti'!X333</f>
        <v>0.99851751075859252</v>
      </c>
      <c r="Y333" s="6">
        <f>(Residenti!Y333+Fluttuanti!Y333/365+Fluttuanti!AX333/365)*'%serviti'!Y333</f>
        <v>1.0262241937469583</v>
      </c>
      <c r="Z333" s="8">
        <f>(Residenti!Z333+Fluttuanti!Z333/365+Fluttuanti!AY333/365)*'%serviti'!Z333</f>
        <v>0.97185572849129875</v>
      </c>
      <c r="AA333" s="8">
        <f>(Residenti!AA333+Fluttuanti!AA333/365+Fluttuanti!AZ333/365)*'%serviti'!AA333</f>
        <v>0.92882456278246606</v>
      </c>
      <c r="AB333" s="8">
        <f>(Residenti!AB333+Fluttuanti!AB333/365+Fluttuanti!BA333/365)*'%serviti'!AB333</f>
        <v>0.86123317638418029</v>
      </c>
      <c r="AC333" s="8">
        <f>(Residenti!AC333+Fluttuanti!AC333/365+Fluttuanti!BB333/365)*'%serviti'!AC333</f>
        <v>0.81524120387037158</v>
      </c>
    </row>
    <row r="334" spans="1:29" x14ac:dyDescent="0.2">
      <c r="A334" s="2" t="s">
        <v>308</v>
      </c>
      <c r="B334" s="2" t="str">
        <f t="shared" si="12"/>
        <v>40</v>
      </c>
      <c r="C334" s="2">
        <v>40050</v>
      </c>
      <c r="D334" s="2" t="s">
        <v>338</v>
      </c>
      <c r="E334" s="6">
        <f>(Residenti!E334+Fluttuanti!E334/365+Fluttuanti!AD334/365)*'%serviti'!E334</f>
        <v>2.3384246910187332</v>
      </c>
      <c r="F334" s="6">
        <f>(Residenti!F334+Fluttuanti!F334/365+Fluttuanti!AE334/365)*'%serviti'!F334</f>
        <v>2.2914143776635347</v>
      </c>
      <c r="G334" s="6">
        <f>(Residenti!G334+Fluttuanti!G334/365+Fluttuanti!AF334/365)*'%serviti'!G334</f>
        <v>2.2635936292807068</v>
      </c>
      <c r="H334" s="6">
        <f>(Residenti!H334+Fluttuanti!H334/365+Fluttuanti!AG334/365)*'%serviti'!H334</f>
        <v>2.2545617787674415</v>
      </c>
      <c r="I334" s="6">
        <f>(Residenti!I334+Fluttuanti!I334/365+Fluttuanti!AH334/365)*'%serviti'!I334</f>
        <v>2.2684453005775893</v>
      </c>
      <c r="J334" s="6">
        <f>(Residenti!J334+Fluttuanti!J334/365+Fluttuanti!AI334/365)*'%serviti'!J334</f>
        <v>2.2738166631833425</v>
      </c>
      <c r="K334" s="6">
        <f>(Residenti!K334+Fluttuanti!K334/365+Fluttuanti!AJ334/365)*'%serviti'!K334</f>
        <v>2.2574765762751015</v>
      </c>
      <c r="L334" s="6">
        <f>(Residenti!L334+Fluttuanti!L334/365+Fluttuanti!AK334/365)*'%serviti'!L334</f>
        <v>2.2381006775494789</v>
      </c>
      <c r="M334" s="6">
        <f>(Residenti!M334+Fluttuanti!M334/365+Fluttuanti!AL334/365)*'%serviti'!M334</f>
        <v>2.2566615274892459</v>
      </c>
      <c r="N334" s="6">
        <f>(Residenti!N334+Fluttuanti!N334/365+Fluttuanti!AM334/365)*'%serviti'!N334</f>
        <v>2.2607527606938254</v>
      </c>
      <c r="O334" s="6">
        <f>(Residenti!O334+Fluttuanti!O334/365+Fluttuanti!AN334/365)*'%serviti'!O334</f>
        <v>2.2519931643803424</v>
      </c>
      <c r="P334" s="6">
        <f>(Residenti!P334+Fluttuanti!P334/365+Fluttuanti!AO334/365)*'%serviti'!P334</f>
        <v>2.2727696446822745</v>
      </c>
      <c r="Q334" s="6">
        <f>(Residenti!Q334+Fluttuanti!Q334/365+Fluttuanti!AP334/365)*'%serviti'!Q334</f>
        <v>2.2459364510939133</v>
      </c>
      <c r="R334" s="6">
        <f>(Residenti!R334+Fluttuanti!R334/365+Fluttuanti!AQ334/365)*'%serviti'!R334</f>
        <v>2.2288699895839876</v>
      </c>
      <c r="S334" s="6">
        <f>(Residenti!S334+Fluttuanti!S334/365+Fluttuanti!AR334/365)*'%serviti'!S334</f>
        <v>2.1991067763720951</v>
      </c>
      <c r="T334" s="6">
        <f>(Residenti!T334+Fluttuanti!T334/365+Fluttuanti!AS334/365)*'%serviti'!T334</f>
        <v>2.1761802756151076</v>
      </c>
      <c r="U334" s="6">
        <f>(Residenti!U334+Fluttuanti!U334/365+Fluttuanti!AT334/365)*'%serviti'!U334</f>
        <v>2.1458711957336254</v>
      </c>
      <c r="V334" s="6">
        <f>(Residenti!V334+Fluttuanti!V334/365+Fluttuanti!AU334/365)*'%serviti'!V334</f>
        <v>2.1362046222692825</v>
      </c>
      <c r="W334" s="6">
        <f>(Residenti!W334+Fluttuanti!W334/365+Fluttuanti!AV334/365)*'%serviti'!W334</f>
        <v>2.1101486696322209</v>
      </c>
      <c r="X334" s="6">
        <f>(Residenti!X334+Fluttuanti!X334/365+Fluttuanti!AW334/365)*'%serviti'!X334</f>
        <v>2.076712813687672</v>
      </c>
      <c r="Y334" s="6">
        <f>(Residenti!Y334+Fluttuanti!Y334/365+Fluttuanti!AX334/365)*'%serviti'!Y334</f>
        <v>2.0349336670398581</v>
      </c>
      <c r="Z334" s="8">
        <f>(Residenti!Z334+Fluttuanti!Z334/365+Fluttuanti!AY334/365)*'%serviti'!Z334</f>
        <v>1.9689677848067177</v>
      </c>
      <c r="AA334" s="8">
        <f>(Residenti!AA334+Fluttuanti!AA334/365+Fluttuanti!AZ334/365)*'%serviti'!AA334</f>
        <v>1.9072420605062761</v>
      </c>
      <c r="AB334" s="8">
        <f>(Residenti!AB334+Fluttuanti!AB334/365+Fluttuanti!BA334/365)*'%serviti'!AB334</f>
        <v>1.8577594949306671</v>
      </c>
      <c r="AC334" s="8">
        <f>(Residenti!AC334+Fluttuanti!AC334/365+Fluttuanti!BB334/365)*'%serviti'!AC334</f>
        <v>1.7939933272950677</v>
      </c>
    </row>
    <row r="335" spans="1:29" x14ac:dyDescent="0.2">
      <c r="A335" s="2" t="s">
        <v>339</v>
      </c>
      <c r="B335" s="2" t="str">
        <f t="shared" si="12"/>
        <v>99</v>
      </c>
      <c r="C335" s="2">
        <v>99001</v>
      </c>
      <c r="D335" s="2" t="s">
        <v>340</v>
      </c>
      <c r="E335" s="6">
        <f>(Residenti!E335+Fluttuanti!E335/365+Fluttuanti!AD335/365)*'%serviti'!E335</f>
        <v>20.708852588625774</v>
      </c>
      <c r="F335" s="6">
        <f>(Residenti!F335+Fluttuanti!F335/365+Fluttuanti!AE335/365)*'%serviti'!F335</f>
        <v>21.348605262031942</v>
      </c>
      <c r="G335" s="6">
        <f>(Residenti!G335+Fluttuanti!G335/365+Fluttuanti!AF335/365)*'%serviti'!G335</f>
        <v>21.970912004724472</v>
      </c>
      <c r="H335" s="6">
        <f>(Residenti!H335+Fluttuanti!H335/365+Fluttuanti!AG335/365)*'%serviti'!H335</f>
        <v>22.28225809689572</v>
      </c>
      <c r="I335" s="6">
        <f>(Residenti!I335+Fluttuanti!I335/365+Fluttuanti!AH335/365)*'%serviti'!I335</f>
        <v>22.52770441245767</v>
      </c>
      <c r="J335" s="6">
        <f>(Residenti!J335+Fluttuanti!J335/365+Fluttuanti!AI335/365)*'%serviti'!J335</f>
        <v>23.106171152562879</v>
      </c>
      <c r="K335" s="6">
        <f>(Residenti!K335+Fluttuanti!K335/365+Fluttuanti!AJ335/365)*'%serviti'!K335</f>
        <v>23.701326027636274</v>
      </c>
      <c r="L335" s="6">
        <f>(Residenti!L335+Fluttuanti!L335/365+Fluttuanti!AK335/365)*'%serviti'!L335</f>
        <v>24.444416653887526</v>
      </c>
      <c r="M335" s="6">
        <f>(Residenti!M335+Fluttuanti!M335/365+Fluttuanti!AL335/365)*'%serviti'!M335</f>
        <v>25.252728644361103</v>
      </c>
      <c r="N335" s="6">
        <f>(Residenti!N335+Fluttuanti!N335/365+Fluttuanti!AM335/365)*'%serviti'!N335</f>
        <v>25.826131113853105</v>
      </c>
      <c r="O335" s="6">
        <f>(Residenti!O335+Fluttuanti!O335/365+Fluttuanti!AN335/365)*'%serviti'!O335</f>
        <v>26.092226088488502</v>
      </c>
      <c r="P335" s="6">
        <f>(Residenti!P335+Fluttuanti!P335/365+Fluttuanti!AO335/365)*'%serviti'!P335</f>
        <v>26.653448456314049</v>
      </c>
      <c r="Q335" s="6">
        <f>(Residenti!Q335+Fluttuanti!Q335/365+Fluttuanti!AP335/365)*'%serviti'!Q335</f>
        <v>26.811355587882684</v>
      </c>
      <c r="R335" s="6">
        <f>(Residenti!R335+Fluttuanti!R335/365+Fluttuanti!AQ335/365)*'%serviti'!R335</f>
        <v>26.912469841337956</v>
      </c>
      <c r="S335" s="6">
        <f>(Residenti!S335+Fluttuanti!S335/365+Fluttuanti!AR335/365)*'%serviti'!S335</f>
        <v>26.724847090358075</v>
      </c>
      <c r="T335" s="6">
        <f>(Residenti!T335+Fluttuanti!T335/365+Fluttuanti!AS335/365)*'%serviti'!T335</f>
        <v>27.043785218499718</v>
      </c>
      <c r="U335" s="6">
        <f>(Residenti!U335+Fluttuanti!U335/365+Fluttuanti!AT335/365)*'%serviti'!U335</f>
        <v>27.073993824620736</v>
      </c>
      <c r="V335" s="6">
        <f>(Residenti!V335+Fluttuanti!V335/365+Fluttuanti!AU335/365)*'%serviti'!V335</f>
        <v>27.263159923041705</v>
      </c>
      <c r="W335" s="6">
        <f>(Residenti!W335+Fluttuanti!W335/365+Fluttuanti!AV335/365)*'%serviti'!W335</f>
        <v>27.511939981115084</v>
      </c>
      <c r="X335" s="6">
        <f>(Residenti!X335+Fluttuanti!X335/365+Fluttuanti!AW335/365)*'%serviti'!X335</f>
        <v>27.506789871272911</v>
      </c>
      <c r="Y335" s="6">
        <f>(Residenti!Y335+Fluttuanti!Y335/365+Fluttuanti!AX335/365)*'%serviti'!Y335</f>
        <v>27.633893194923193</v>
      </c>
      <c r="Z335" s="8">
        <f>(Residenti!Z335+Fluttuanti!Z335/365+Fluttuanti!AY335/365)*'%serviti'!Z335</f>
        <v>28.008363996879226</v>
      </c>
      <c r="AA335" s="8">
        <f>(Residenti!AA335+Fluttuanti!AA335/365+Fluttuanti!AZ335/365)*'%serviti'!AA335</f>
        <v>28.478832036583064</v>
      </c>
      <c r="AB335" s="8">
        <f>(Residenti!AB335+Fluttuanti!AB335/365+Fluttuanti!BA335/365)*'%serviti'!AB335</f>
        <v>28.845281470608004</v>
      </c>
      <c r="AC335" s="8">
        <f>(Residenti!AC335+Fluttuanti!AC335/365+Fluttuanti!BB335/365)*'%serviti'!AC335</f>
        <v>29.222557472533193</v>
      </c>
    </row>
    <row r="336" spans="1:29" x14ac:dyDescent="0.2">
      <c r="A336" s="2" t="s">
        <v>339</v>
      </c>
      <c r="B336" s="2" t="str">
        <f t="shared" si="12"/>
        <v>99</v>
      </c>
      <c r="C336" s="2">
        <v>99002</v>
      </c>
      <c r="D336" s="2" t="s">
        <v>341</v>
      </c>
      <c r="E336" s="6">
        <f>(Residenti!E336+Fluttuanti!E336/365+Fluttuanti!AD336/365)*'%serviti'!E336</f>
        <v>21.584060297160526</v>
      </c>
      <c r="F336" s="6">
        <f>(Residenti!F336+Fluttuanti!F336/365+Fluttuanti!AE336/365)*'%serviti'!F336</f>
        <v>22.090738717143751</v>
      </c>
      <c r="G336" s="6">
        <f>(Residenti!G336+Fluttuanti!G336/365+Fluttuanti!AF336/365)*'%serviti'!G336</f>
        <v>21.965260639643862</v>
      </c>
      <c r="H336" s="6">
        <f>(Residenti!H336+Fluttuanti!H336/365+Fluttuanti!AG336/365)*'%serviti'!H336</f>
        <v>22.035542369882734</v>
      </c>
      <c r="I336" s="6">
        <f>(Residenti!I336+Fluttuanti!I336/365+Fluttuanti!AH336/365)*'%serviti'!I336</f>
        <v>21.815451051228951</v>
      </c>
      <c r="J336" s="6">
        <f>(Residenti!J336+Fluttuanti!J336/365+Fluttuanti!AI336/365)*'%serviti'!J336</f>
        <v>22.058375087952836</v>
      </c>
      <c r="K336" s="6">
        <f>(Residenti!K336+Fluttuanti!K336/365+Fluttuanti!AJ336/365)*'%serviti'!K336</f>
        <v>22.172151423346062</v>
      </c>
      <c r="L336" s="6">
        <f>(Residenti!L336+Fluttuanti!L336/365+Fluttuanti!AK336/365)*'%serviti'!L336</f>
        <v>22.264372692991351</v>
      </c>
      <c r="M336" s="6">
        <f>(Residenti!M336+Fluttuanti!M336/365+Fluttuanti!AL336/365)*'%serviti'!M336</f>
        <v>22.429215855876933</v>
      </c>
      <c r="N336" s="6">
        <f>(Residenti!N336+Fluttuanti!N336/365+Fluttuanti!AM336/365)*'%serviti'!N336</f>
        <v>22.77424355318664</v>
      </c>
      <c r="O336" s="6">
        <f>(Residenti!O336+Fluttuanti!O336/365+Fluttuanti!AN336/365)*'%serviti'!O336</f>
        <v>22.610806200509415</v>
      </c>
      <c r="P336" s="6">
        <f>(Residenti!P336+Fluttuanti!P336/365+Fluttuanti!AO336/365)*'%serviti'!P336</f>
        <v>22.912710132505602</v>
      </c>
      <c r="Q336" s="6">
        <f>(Residenti!Q336+Fluttuanti!Q336/365+Fluttuanti!AP336/365)*'%serviti'!Q336</f>
        <v>22.977664125219285</v>
      </c>
      <c r="R336" s="6">
        <f>(Residenti!R336+Fluttuanti!R336/365+Fluttuanti!AQ336/365)*'%serviti'!R336</f>
        <v>23.135382613409792</v>
      </c>
      <c r="S336" s="6">
        <f>(Residenti!S336+Fluttuanti!S336/365+Fluttuanti!AR336/365)*'%serviti'!S336</f>
        <v>23.010232105957282</v>
      </c>
      <c r="T336" s="6">
        <f>(Residenti!T336+Fluttuanti!T336/365+Fluttuanti!AS336/365)*'%serviti'!T336</f>
        <v>23.26956616406077</v>
      </c>
      <c r="U336" s="6">
        <f>(Residenti!U336+Fluttuanti!U336/365+Fluttuanti!AT336/365)*'%serviti'!U336</f>
        <v>23.350111790670287</v>
      </c>
      <c r="V336" s="6">
        <f>(Residenti!V336+Fluttuanti!V336/365+Fluttuanti!AU336/365)*'%serviti'!V336</f>
        <v>23.473734827613228</v>
      </c>
      <c r="W336" s="6">
        <f>(Residenti!W336+Fluttuanti!W336/365+Fluttuanti!AV336/365)*'%serviti'!W336</f>
        <v>23.474506260228914</v>
      </c>
      <c r="X336" s="6">
        <f>(Residenti!X336+Fluttuanti!X336/365+Fluttuanti!AW336/365)*'%serviti'!X336</f>
        <v>23.379723718270977</v>
      </c>
      <c r="Y336" s="6">
        <f>(Residenti!Y336+Fluttuanti!Y336/365+Fluttuanti!AX336/365)*'%serviti'!Y336</f>
        <v>23.32186657686416</v>
      </c>
      <c r="Z336" s="8">
        <f>(Residenti!Z336+Fluttuanti!Z336/365+Fluttuanti!AY336/365)*'%serviti'!Z336</f>
        <v>23.503471491370291</v>
      </c>
      <c r="AA336" s="8">
        <f>(Residenti!AA336+Fluttuanti!AA336/365+Fluttuanti!AZ336/365)*'%serviti'!AA336</f>
        <v>23.687960785891729</v>
      </c>
      <c r="AB336" s="8">
        <f>(Residenti!AB336+Fluttuanti!AB336/365+Fluttuanti!BA336/365)*'%serviti'!AB336</f>
        <v>23.958998051549237</v>
      </c>
      <c r="AC336" s="8">
        <f>(Residenti!AC336+Fluttuanti!AC336/365+Fluttuanti!BB336/365)*'%serviti'!AC336</f>
        <v>24.143731229649365</v>
      </c>
    </row>
    <row r="337" spans="1:29" x14ac:dyDescent="0.2">
      <c r="A337" s="2" t="s">
        <v>339</v>
      </c>
      <c r="B337" s="2" t="str">
        <f t="shared" si="12"/>
        <v>99</v>
      </c>
      <c r="C337" s="2">
        <v>99003</v>
      </c>
      <c r="D337" s="2" t="s">
        <v>342</v>
      </c>
      <c r="E337" s="6">
        <f>(Residenti!E337+Fluttuanti!E337/365+Fluttuanti!AD337/365)*'%serviti'!E337</f>
        <v>8.2942159938565645</v>
      </c>
      <c r="F337" s="6">
        <f>(Residenti!F337+Fluttuanti!F337/365+Fluttuanti!AE337/365)*'%serviti'!F337</f>
        <v>8.4048374332911315</v>
      </c>
      <c r="G337" s="6">
        <f>(Residenti!G337+Fluttuanti!G337/365+Fluttuanti!AF337/365)*'%serviti'!G337</f>
        <v>8.5346349742634704</v>
      </c>
      <c r="H337" s="6">
        <f>(Residenti!H337+Fluttuanti!H337/365+Fluttuanti!AG337/365)*'%serviti'!H337</f>
        <v>8.7858869105457593</v>
      </c>
      <c r="I337" s="6">
        <f>(Residenti!I337+Fluttuanti!I337/365+Fluttuanti!AH337/365)*'%serviti'!I337</f>
        <v>8.9873775758238512</v>
      </c>
      <c r="J337" s="6">
        <f>(Residenti!J337+Fluttuanti!J337/365+Fluttuanti!AI337/365)*'%serviti'!J337</f>
        <v>9.0787669906929924</v>
      </c>
      <c r="K337" s="6">
        <f>(Residenti!K337+Fluttuanti!K337/365+Fluttuanti!AJ337/365)*'%serviti'!K337</f>
        <v>9.2084808206239117</v>
      </c>
      <c r="L337" s="6">
        <f>(Residenti!L337+Fluttuanti!L337/365+Fluttuanti!AK337/365)*'%serviti'!L337</f>
        <v>9.2836997026672616</v>
      </c>
      <c r="M337" s="6">
        <f>(Residenti!M337+Fluttuanti!M337/365+Fluttuanti!AL337/365)*'%serviti'!M337</f>
        <v>9.4698346078825217</v>
      </c>
      <c r="N337" s="6">
        <f>(Residenti!N337+Fluttuanti!N337/365+Fluttuanti!AM337/365)*'%serviti'!N337</f>
        <v>9.7116233739973143</v>
      </c>
      <c r="O337" s="6">
        <f>(Residenti!O337+Fluttuanti!O337/365+Fluttuanti!AN337/365)*'%serviti'!O337</f>
        <v>9.8912750423015918</v>
      </c>
      <c r="P337" s="6">
        <f>(Residenti!P337+Fluttuanti!P337/365+Fluttuanti!AO337/365)*'%serviti'!P337</f>
        <v>10.129236085033021</v>
      </c>
      <c r="Q337" s="6">
        <f>(Residenti!Q337+Fluttuanti!Q337/365+Fluttuanti!AP337/365)*'%serviti'!Q337</f>
        <v>10.193621456614201</v>
      </c>
      <c r="R337" s="6">
        <f>(Residenti!R337+Fluttuanti!R337/365+Fluttuanti!AQ337/365)*'%serviti'!R337</f>
        <v>10.221854948172837</v>
      </c>
      <c r="S337" s="6">
        <f>(Residenti!S337+Fluttuanti!S337/365+Fluttuanti!AR337/365)*'%serviti'!S337</f>
        <v>10.263968020162032</v>
      </c>
      <c r="T337" s="6">
        <f>(Residenti!T337+Fluttuanti!T337/365+Fluttuanti!AS337/365)*'%serviti'!T337</f>
        <v>10.364573609680026</v>
      </c>
      <c r="U337" s="6">
        <f>(Residenti!U337+Fluttuanti!U337/365+Fluttuanti!AT337/365)*'%serviti'!U337</f>
        <v>10.437846475543861</v>
      </c>
      <c r="V337" s="6">
        <f>(Residenti!V337+Fluttuanti!V337/365+Fluttuanti!AU337/365)*'%serviti'!V337</f>
        <v>10.474101786617663</v>
      </c>
      <c r="W337" s="6">
        <f>(Residenti!W337+Fluttuanti!W337/365+Fluttuanti!AV337/365)*'%serviti'!W337</f>
        <v>10.476095448464244</v>
      </c>
      <c r="X337" s="6">
        <f>(Residenti!X337+Fluttuanti!X337/365+Fluttuanti!AW337/365)*'%serviti'!X337</f>
        <v>10.547057859096112</v>
      </c>
      <c r="Y337" s="6">
        <f>(Residenti!Y337+Fluttuanti!Y337/365+Fluttuanti!AX337/365)*'%serviti'!Y337</f>
        <v>10.476891283506545</v>
      </c>
      <c r="Z337" s="8">
        <f>(Residenti!Z337+Fluttuanti!Z337/365+Fluttuanti!AY337/365)*'%serviti'!Z337</f>
        <v>10.663196412157001</v>
      </c>
      <c r="AA337" s="8">
        <f>(Residenti!AA337+Fluttuanti!AA337/365+Fluttuanti!AZ337/365)*'%serviti'!AA337</f>
        <v>10.849501540807456</v>
      </c>
      <c r="AB337" s="8">
        <f>(Residenti!AB337+Fluttuanti!AB337/365+Fluttuanti!BA337/365)*'%serviti'!AB337</f>
        <v>11.14327754557053</v>
      </c>
      <c r="AC337" s="8">
        <f>(Residenti!AC337+Fluttuanti!AC337/365+Fluttuanti!BB337/365)*'%serviti'!AC337</f>
        <v>11.330765844232324</v>
      </c>
    </row>
    <row r="338" spans="1:29" x14ac:dyDescent="0.2">
      <c r="A338" s="2" t="s">
        <v>339</v>
      </c>
      <c r="B338" s="2" t="str">
        <f t="shared" si="12"/>
        <v>99</v>
      </c>
      <c r="C338" s="2">
        <v>99004</v>
      </c>
      <c r="D338" s="2" t="s">
        <v>343</v>
      </c>
      <c r="E338" s="6">
        <f>(Residenti!E338+Fluttuanti!E338/365+Fluttuanti!AD338/365)*'%serviti'!E338</f>
        <v>1.0666439270093322</v>
      </c>
      <c r="F338" s="6">
        <f>(Residenti!F338+Fluttuanti!F338/365+Fluttuanti!AE338/365)*'%serviti'!F338</f>
        <v>1.0661515712253948</v>
      </c>
      <c r="G338" s="6">
        <f>(Residenti!G338+Fluttuanti!G338/365+Fluttuanti!AF338/365)*'%serviti'!G338</f>
        <v>1.0678682360662495</v>
      </c>
      <c r="H338" s="6">
        <f>(Residenti!H338+Fluttuanti!H338/365+Fluttuanti!AG338/365)*'%serviti'!H338</f>
        <v>1.0730127775527605</v>
      </c>
      <c r="I338" s="6">
        <f>(Residenti!I338+Fluttuanti!I338/365+Fluttuanti!AH338/365)*'%serviti'!I338</f>
        <v>1.133221970048468</v>
      </c>
      <c r="J338" s="6">
        <f>(Residenti!J338+Fluttuanti!J338/365+Fluttuanti!AI338/365)*'%serviti'!J338</f>
        <v>1.1560445886849335</v>
      </c>
      <c r="K338" s="6">
        <f>(Residenti!K338+Fluttuanti!K338/365+Fluttuanti!AJ338/365)*'%serviti'!K338</f>
        <v>1.1616488003986385</v>
      </c>
      <c r="L338" s="6">
        <f>(Residenti!L338+Fluttuanti!L338/365+Fluttuanti!AK338/365)*'%serviti'!L338</f>
        <v>1.2155335555648887</v>
      </c>
      <c r="M338" s="6">
        <f>(Residenti!M338+Fluttuanti!M338/365+Fluttuanti!AL338/365)*'%serviti'!M338</f>
        <v>1.2417549045190408</v>
      </c>
      <c r="N338" s="6">
        <f>(Residenti!N338+Fluttuanti!N338/365+Fluttuanti!AM338/365)*'%serviti'!N338</f>
        <v>1.2248672185805953</v>
      </c>
      <c r="O338" s="6">
        <f>(Residenti!O338+Fluttuanti!O338/365+Fluttuanti!AN338/365)*'%serviti'!O338</f>
        <v>1.2043213941603648</v>
      </c>
      <c r="P338" s="6">
        <f>(Residenti!P338+Fluttuanti!P338/365+Fluttuanti!AO338/365)*'%serviti'!P338</f>
        <v>1.1774783859570475</v>
      </c>
      <c r="Q338" s="6">
        <f>(Residenti!Q338+Fluttuanti!Q338/365+Fluttuanti!AP338/365)*'%serviti'!Q338</f>
        <v>1.1897698188067338</v>
      </c>
      <c r="R338" s="6">
        <f>(Residenti!R338+Fluttuanti!R338/365+Fluttuanti!AQ338/365)*'%serviti'!R338</f>
        <v>1.187296238138539</v>
      </c>
      <c r="S338" s="6">
        <f>(Residenti!S338+Fluttuanti!S338/365+Fluttuanti!AR338/365)*'%serviti'!S338</f>
        <v>1.1986033367537001</v>
      </c>
      <c r="T338" s="6">
        <f>(Residenti!T338+Fluttuanti!T338/365+Fluttuanti!AS338/365)*'%serviti'!T338</f>
        <v>1.178411739864049</v>
      </c>
      <c r="U338" s="6">
        <f>(Residenti!U338+Fluttuanti!U338/365+Fluttuanti!AT338/365)*'%serviti'!U338</f>
        <v>1.17650179167535</v>
      </c>
      <c r="V338" s="6">
        <f>(Residenti!V338+Fluttuanti!V338/365+Fluttuanti!AU338/365)*'%serviti'!V338</f>
        <v>1.1695858450680818</v>
      </c>
      <c r="W338" s="6">
        <f>(Residenti!W338+Fluttuanti!W338/365+Fluttuanti!AV338/365)*'%serviti'!W338</f>
        <v>1.1607228044407394</v>
      </c>
      <c r="X338" s="6">
        <f>(Residenti!X338+Fluttuanti!X338/365+Fluttuanti!AW338/365)*'%serviti'!X338</f>
        <v>1.1644376675663457</v>
      </c>
      <c r="Y338" s="6">
        <f>(Residenti!Y338+Fluttuanti!Y338/365+Fluttuanti!AX338/365)*'%serviti'!Y338</f>
        <v>1.1523879393942604</v>
      </c>
      <c r="Z338" s="8">
        <f>(Residenti!Z338+Fluttuanti!Z338/365+Fluttuanti!AY338/365)*'%serviti'!Z338</f>
        <v>1.1230857537722314</v>
      </c>
      <c r="AA338" s="8">
        <f>(Residenti!AA338+Fluttuanti!AA338/365+Fluttuanti!AZ338/365)*'%serviti'!AA338</f>
        <v>1.0937835681502019</v>
      </c>
      <c r="AB338" s="8">
        <f>(Residenti!AB338+Fluttuanti!AB338/365+Fluttuanti!BA338/365)*'%serviti'!AB338</f>
        <v>1.0684323408812042</v>
      </c>
      <c r="AC338" s="8">
        <f>(Residenti!AC338+Fluttuanti!AC338/365+Fluttuanti!BB338/365)*'%serviti'!AC338</f>
        <v>1.0388416583083961</v>
      </c>
    </row>
    <row r="339" spans="1:29" x14ac:dyDescent="0.2">
      <c r="A339" s="2" t="s">
        <v>339</v>
      </c>
      <c r="B339" s="2" t="str">
        <f t="shared" si="12"/>
        <v>99</v>
      </c>
      <c r="C339" s="2">
        <v>99005</v>
      </c>
      <c r="D339" s="2" t="s">
        <v>344</v>
      </c>
      <c r="E339" s="6">
        <f>(Residenti!E339+Fluttuanti!E339/365+Fluttuanti!AD339/365)*'%serviti'!E339</f>
        <v>13.411169445131506</v>
      </c>
      <c r="F339" s="6">
        <f>(Residenti!F339+Fluttuanti!F339/365+Fluttuanti!AE339/365)*'%serviti'!F339</f>
        <v>13.663014913947615</v>
      </c>
      <c r="G339" s="6">
        <f>(Residenti!G339+Fluttuanti!G339/365+Fluttuanti!AF339/365)*'%serviti'!G339</f>
        <v>13.781186302017218</v>
      </c>
      <c r="H339" s="6">
        <f>(Residenti!H339+Fluttuanti!H339/365+Fluttuanti!AG339/365)*'%serviti'!H339</f>
        <v>13.959432900610881</v>
      </c>
      <c r="I339" s="6">
        <f>(Residenti!I339+Fluttuanti!I339/365+Fluttuanti!AH339/365)*'%serviti'!I339</f>
        <v>14.238042584836506</v>
      </c>
      <c r="J339" s="6">
        <f>(Residenti!J339+Fluttuanti!J339/365+Fluttuanti!AI339/365)*'%serviti'!J339</f>
        <v>14.552777971126796</v>
      </c>
      <c r="K339" s="6">
        <f>(Residenti!K339+Fluttuanti!K339/365+Fluttuanti!AJ339/365)*'%serviti'!K339</f>
        <v>14.765149488798334</v>
      </c>
      <c r="L339" s="6">
        <f>(Residenti!L339+Fluttuanti!L339/365+Fluttuanti!AK339/365)*'%serviti'!L339</f>
        <v>15.174340887140563</v>
      </c>
      <c r="M339" s="6">
        <f>(Residenti!M339+Fluttuanti!M339/365+Fluttuanti!AL339/365)*'%serviti'!M339</f>
        <v>15.379936964194298</v>
      </c>
      <c r="N339" s="6">
        <f>(Residenti!N339+Fluttuanti!N339/365+Fluttuanti!AM339/365)*'%serviti'!N339</f>
        <v>15.821097335865391</v>
      </c>
      <c r="O339" s="6">
        <f>(Residenti!O339+Fluttuanti!O339/365+Fluttuanti!AN339/365)*'%serviti'!O339</f>
        <v>16.257023005926186</v>
      </c>
      <c r="P339" s="6">
        <f>(Residenti!P339+Fluttuanti!P339/365+Fluttuanti!AO339/365)*'%serviti'!P339</f>
        <v>16.517543978659109</v>
      </c>
      <c r="Q339" s="6">
        <f>(Residenti!Q339+Fluttuanti!Q339/365+Fluttuanti!AP339/365)*'%serviti'!Q339</f>
        <v>16.726763480226833</v>
      </c>
      <c r="R339" s="6">
        <f>(Residenti!R339+Fluttuanti!R339/365+Fluttuanti!AQ339/365)*'%serviti'!R339</f>
        <v>16.845245431728923</v>
      </c>
      <c r="S339" s="6">
        <f>(Residenti!S339+Fluttuanti!S339/365+Fluttuanti!AR339/365)*'%serviti'!S339</f>
        <v>16.982363247622136</v>
      </c>
      <c r="T339" s="6">
        <f>(Residenti!T339+Fluttuanti!T339/365+Fluttuanti!AS339/365)*'%serviti'!T339</f>
        <v>17.104958373400439</v>
      </c>
      <c r="U339" s="6">
        <f>(Residenti!U339+Fluttuanti!U339/365+Fluttuanti!AT339/365)*'%serviti'!U339</f>
        <v>17.270294034791522</v>
      </c>
      <c r="V339" s="6">
        <f>(Residenti!V339+Fluttuanti!V339/365+Fluttuanti!AU339/365)*'%serviti'!V339</f>
        <v>17.546701734562834</v>
      </c>
      <c r="W339" s="6">
        <f>(Residenti!W339+Fluttuanti!W339/365+Fluttuanti!AV339/365)*'%serviti'!W339</f>
        <v>17.735662968120231</v>
      </c>
      <c r="X339" s="6">
        <f>(Residenti!X339+Fluttuanti!X339/365+Fluttuanti!AW339/365)*'%serviti'!X339</f>
        <v>17.813835267284635</v>
      </c>
      <c r="Y339" s="6">
        <f>(Residenti!Y339+Fluttuanti!Y339/365+Fluttuanti!AX339/365)*'%serviti'!Y339</f>
        <v>17.971063892677552</v>
      </c>
      <c r="Z339" s="8">
        <f>(Residenti!Z339+Fluttuanti!Z339/365+Fluttuanti!AY339/365)*'%serviti'!Z339</f>
        <v>18.905244380890668</v>
      </c>
      <c r="AA339" s="8">
        <f>(Residenti!AA339+Fluttuanti!AA339/365+Fluttuanti!AZ339/365)*'%serviti'!AA339</f>
        <v>19.83942486910378</v>
      </c>
      <c r="AB339" s="8">
        <f>(Residenti!AB339+Fluttuanti!AB339/365+Fluttuanti!BA339/365)*'%serviti'!AB339</f>
        <v>20.766043497602258</v>
      </c>
      <c r="AC339" s="8">
        <f>(Residenti!AC339+Fluttuanti!AC339/365+Fluttuanti!BB339/365)*'%serviti'!AC339</f>
        <v>21.693283481236595</v>
      </c>
    </row>
    <row r="340" spans="1:29" x14ac:dyDescent="0.2">
      <c r="A340" s="2" t="s">
        <v>339</v>
      </c>
      <c r="B340" s="2" t="str">
        <f t="shared" si="12"/>
        <v>99</v>
      </c>
      <c r="C340" s="2">
        <v>99006</v>
      </c>
      <c r="D340" s="2" t="s">
        <v>345</v>
      </c>
      <c r="E340" s="6">
        <f>(Residenti!E340+Fluttuanti!E340/365+Fluttuanti!AD340/365)*'%serviti'!E340</f>
        <v>1.353195789749035</v>
      </c>
      <c r="F340" s="6">
        <f>(Residenti!F340+Fluttuanti!F340/365+Fluttuanti!AE340/365)*'%serviti'!F340</f>
        <v>1.3624857259423242</v>
      </c>
      <c r="G340" s="6">
        <f>(Residenti!G340+Fluttuanti!G340/365+Fluttuanti!AF340/365)*'%serviti'!G340</f>
        <v>1.3857659035483045</v>
      </c>
      <c r="H340" s="6">
        <f>(Residenti!H340+Fluttuanti!H340/365+Fluttuanti!AG340/365)*'%serviti'!H340</f>
        <v>1.4105362583033352</v>
      </c>
      <c r="I340" s="6">
        <f>(Residenti!I340+Fluttuanti!I340/365+Fluttuanti!AH340/365)*'%serviti'!I340</f>
        <v>1.4018468126271615</v>
      </c>
      <c r="J340" s="6">
        <f>(Residenti!J340+Fluttuanti!J340/365+Fluttuanti!AI340/365)*'%serviti'!J340</f>
        <v>1.4089665699765939</v>
      </c>
      <c r="K340" s="6">
        <f>(Residenti!K340+Fluttuanti!K340/365+Fluttuanti!AJ340/365)*'%serviti'!K340</f>
        <v>1.388255158205445</v>
      </c>
      <c r="L340" s="6">
        <f>(Residenti!L340+Fluttuanti!L340/365+Fluttuanti!AK340/365)*'%serviti'!L340</f>
        <v>1.3888057697667537</v>
      </c>
      <c r="M340" s="6">
        <f>(Residenti!M340+Fluttuanti!M340/365+Fluttuanti!AL340/365)*'%serviti'!M340</f>
        <v>1.3902576789408421</v>
      </c>
      <c r="N340" s="6">
        <f>(Residenti!N340+Fluttuanti!N340/365+Fluttuanti!AM340/365)*'%serviti'!N340</f>
        <v>1.3854043767890931</v>
      </c>
      <c r="O340" s="6">
        <f>(Residenti!O340+Fluttuanti!O340/365+Fluttuanti!AN340/365)*'%serviti'!O340</f>
        <v>1.37501765396843</v>
      </c>
      <c r="P340" s="6">
        <f>(Residenti!P340+Fluttuanti!P340/365+Fluttuanti!AO340/365)*'%serviti'!P340</f>
        <v>1.4020517115600206</v>
      </c>
      <c r="Q340" s="6">
        <f>(Residenti!Q340+Fluttuanti!Q340/365+Fluttuanti!AP340/365)*'%serviti'!Q340</f>
        <v>1.4009184876071135</v>
      </c>
      <c r="R340" s="6">
        <f>(Residenti!R340+Fluttuanti!R340/365+Fluttuanti!AQ340/365)*'%serviti'!R340</f>
        <v>1.391334807210894</v>
      </c>
      <c r="S340" s="6">
        <f>(Residenti!S340+Fluttuanti!S340/365+Fluttuanti!AR340/365)*'%serviti'!S340</f>
        <v>1.3977397666746891</v>
      </c>
      <c r="T340" s="6">
        <f>(Residenti!T340+Fluttuanti!T340/365+Fluttuanti!AS340/365)*'%serviti'!T340</f>
        <v>1.3560324640701102</v>
      </c>
      <c r="U340" s="6">
        <f>(Residenti!U340+Fluttuanti!U340/365+Fluttuanti!AT340/365)*'%serviti'!U340</f>
        <v>1.3250385355983434</v>
      </c>
      <c r="V340" s="6">
        <f>(Residenti!V340+Fluttuanti!V340/365+Fluttuanti!AU340/365)*'%serviti'!V340</f>
        <v>1.3359384586881513</v>
      </c>
      <c r="W340" s="6">
        <f>(Residenti!W340+Fluttuanti!W340/365+Fluttuanti!AV340/365)*'%serviti'!W340</f>
        <v>1.3247549983860476</v>
      </c>
      <c r="X340" s="6">
        <f>(Residenti!X340+Fluttuanti!X340/365+Fluttuanti!AW340/365)*'%serviti'!X340</f>
        <v>1.3066667493954602</v>
      </c>
      <c r="Y340" s="6">
        <f>(Residenti!Y340+Fluttuanti!Y340/365+Fluttuanti!AX340/365)*'%serviti'!Y340</f>
        <v>1.2990103005216131</v>
      </c>
      <c r="Z340" s="8">
        <f>(Residenti!Z340+Fluttuanti!Z340/365+Fluttuanti!AY340/365)*'%serviti'!Z340</f>
        <v>1.2566237190681424</v>
      </c>
      <c r="AA340" s="8">
        <f>(Residenti!AA340+Fluttuanti!AA340/365+Fluttuanti!AZ340/365)*'%serviti'!AA340</f>
        <v>1.2206266052946773</v>
      </c>
      <c r="AB340" s="8">
        <f>(Residenti!AB340+Fluttuanti!AB340/365+Fluttuanti!BA340/365)*'%serviti'!AB340</f>
        <v>1.1836448060673008</v>
      </c>
      <c r="AC340" s="8">
        <f>(Residenti!AC340+Fluttuanti!AC340/365+Fluttuanti!BB340/365)*'%serviti'!AC340</f>
        <v>1.146128294091137</v>
      </c>
    </row>
    <row r="341" spans="1:29" x14ac:dyDescent="0.2">
      <c r="A341" s="2"/>
      <c r="B341" s="2"/>
      <c r="C341" s="2">
        <v>99007</v>
      </c>
      <c r="D341" s="3" t="s">
        <v>346</v>
      </c>
      <c r="E341" s="6">
        <f>(Residenti!E341+Fluttuanti!E341/365+Fluttuanti!AD341/365)*'%serviti'!E341</f>
        <v>1.9175506784219187</v>
      </c>
      <c r="F341" s="6">
        <f>(Residenti!F341+Fluttuanti!F341/365+Fluttuanti!AE341/365)*'%serviti'!F341</f>
        <v>1.947341624081941</v>
      </c>
      <c r="G341" s="6">
        <f>(Residenti!G341+Fluttuanti!G341/365+Fluttuanti!AF341/365)*'%serviti'!G341</f>
        <v>1.9724987434423116</v>
      </c>
      <c r="H341" s="6">
        <f>(Residenti!H341+Fluttuanti!H341/365+Fluttuanti!AG341/365)*'%serviti'!H341</f>
        <v>2.0302407741390729</v>
      </c>
      <c r="I341" s="6">
        <f>(Residenti!I341+Fluttuanti!I341/365+Fluttuanti!AH341/365)*'%serviti'!I341</f>
        <v>2.0831315730429232</v>
      </c>
      <c r="J341" s="6">
        <f>(Residenti!J341+Fluttuanti!J341/365+Fluttuanti!AI341/365)*'%serviti'!J341</f>
        <v>2.1788923139174603</v>
      </c>
      <c r="K341" s="6">
        <f>(Residenti!K341+Fluttuanti!K341/365+Fluttuanti!AJ341/365)*'%serviti'!K341</f>
        <v>2.32783167280349</v>
      </c>
      <c r="L341" s="6">
        <f>(Residenti!L341+Fluttuanti!L341/365+Fluttuanti!AK341/365)*'%serviti'!L341</f>
        <v>2.4518265903716547</v>
      </c>
      <c r="M341" s="6">
        <f>(Residenti!M341+Fluttuanti!M341/365+Fluttuanti!AL341/365)*'%serviti'!M341</f>
        <v>2.7986768899633283</v>
      </c>
      <c r="N341" s="6">
        <f>(Residenti!N341+Fluttuanti!N341/365+Fluttuanti!AM341/365)*'%serviti'!N341</f>
        <v>3.0054114816951167</v>
      </c>
      <c r="O341" s="6">
        <f>(Residenti!O341+Fluttuanti!O341/365+Fluttuanti!AN341/365)*'%serviti'!O341</f>
        <v>3.1133315137706989</v>
      </c>
      <c r="P341" s="6">
        <f>(Residenti!P341+Fluttuanti!P341/365+Fluttuanti!AO341/365)*'%serviti'!P341</f>
        <v>3.2956519249629879</v>
      </c>
      <c r="Q341" s="6">
        <f>(Residenti!Q341+Fluttuanti!Q341/365+Fluttuanti!AP341/365)*'%serviti'!Q341</f>
        <v>3.431995484325693</v>
      </c>
      <c r="R341" s="6">
        <f>(Residenti!R341+Fluttuanti!R341/365+Fluttuanti!AQ341/365)*'%serviti'!R341</f>
        <v>3.4740288211795298</v>
      </c>
      <c r="S341" s="6">
        <f>(Residenti!S341+Fluttuanti!S341/365+Fluttuanti!AR341/365)*'%serviti'!S341</f>
        <v>3.4472942874539831</v>
      </c>
      <c r="T341" s="6">
        <f>(Residenti!T341+Fluttuanti!T341/365+Fluttuanti!AS341/365)*'%serviti'!T341</f>
        <v>3.4500316982624586</v>
      </c>
      <c r="U341" s="6">
        <f>(Residenti!U341+Fluttuanti!U341/365+Fluttuanti!AT341/365)*'%serviti'!U341</f>
        <v>3.4395669691461737</v>
      </c>
      <c r="V341" s="6">
        <f>(Residenti!V341+Fluttuanti!V341/365+Fluttuanti!AU341/365)*'%serviti'!V341</f>
        <v>3.460816174392487</v>
      </c>
      <c r="W341" s="6">
        <f>(Residenti!W341+Fluttuanti!W341/365+Fluttuanti!AV341/365)*'%serviti'!W341</f>
        <v>3.4543047698811646</v>
      </c>
      <c r="X341" s="6">
        <f>(Residenti!X341+Fluttuanti!X341/365+Fluttuanti!AW341/365)*'%serviti'!X341</f>
        <v>3.4646461670647852</v>
      </c>
      <c r="Y341" s="6">
        <f>(Residenti!Y341+Fluttuanti!Y341/365+Fluttuanti!AX341/365)*'%serviti'!Y341</f>
        <v>3.4225932229180884</v>
      </c>
      <c r="Z341" s="8">
        <f>(Residenti!Z341+Fluttuanti!Z341/365+Fluttuanti!AY341/365)*'%serviti'!Z341</f>
        <v>3.4286464622524062</v>
      </c>
      <c r="AA341" s="8">
        <f>(Residenti!AA341+Fluttuanti!AA341/365+Fluttuanti!AZ341/365)*'%serviti'!AA341</f>
        <v>3.4346997015867231</v>
      </c>
      <c r="AB341" s="8">
        <f>(Residenti!AB341+Fluttuanti!AB341/365+Fluttuanti!BA341/365)*'%serviti'!AB341</f>
        <v>3.5010843949311115</v>
      </c>
      <c r="AC341" s="8">
        <f>(Residenti!AC341+Fluttuanti!AC341/365+Fluttuanti!BB341/365)*'%serviti'!AC341</f>
        <v>3.5072331228609572</v>
      </c>
    </row>
    <row r="342" spans="1:29" x14ac:dyDescent="0.2">
      <c r="A342" s="2" t="s">
        <v>339</v>
      </c>
      <c r="B342" s="2" t="str">
        <f>LEFT(C342,2)</f>
        <v>99</v>
      </c>
      <c r="C342" s="2">
        <v>99008</v>
      </c>
      <c r="D342" s="2" t="s">
        <v>347</v>
      </c>
      <c r="E342" s="6">
        <f>(Residenti!E342+Fluttuanti!E342/365+Fluttuanti!AD342/365)*'%serviti'!E342</f>
        <v>1.7275006269404016</v>
      </c>
      <c r="F342" s="6">
        <f>(Residenti!F342+Fluttuanti!F342/365+Fluttuanti!AE342/365)*'%serviti'!F342</f>
        <v>1.7614506523827023</v>
      </c>
      <c r="G342" s="6">
        <f>(Residenti!G342+Fluttuanti!G342/365+Fluttuanti!AF342/365)*'%serviti'!G342</f>
        <v>1.7652140936067187</v>
      </c>
      <c r="H342" s="6">
        <f>(Residenti!H342+Fluttuanti!H342/365+Fluttuanti!AG342/365)*'%serviti'!H342</f>
        <v>1.7703270469399406</v>
      </c>
      <c r="I342" s="6">
        <f>(Residenti!I342+Fluttuanti!I342/365+Fluttuanti!AH342/365)*'%serviti'!I342</f>
        <v>1.818624285093186</v>
      </c>
      <c r="J342" s="6">
        <f>(Residenti!J342+Fluttuanti!J342/365+Fluttuanti!AI342/365)*'%serviti'!J342</f>
        <v>1.8681138881593939</v>
      </c>
      <c r="K342" s="6">
        <f>(Residenti!K342+Fluttuanti!K342/365+Fluttuanti!AJ342/365)*'%serviti'!K342</f>
        <v>1.9393529556275013</v>
      </c>
      <c r="L342" s="6">
        <f>(Residenti!L342+Fluttuanti!L342/365+Fluttuanti!AK342/365)*'%serviti'!L342</f>
        <v>2.007772925781214</v>
      </c>
      <c r="M342" s="6">
        <f>(Residenti!M342+Fluttuanti!M342/365+Fluttuanti!AL342/365)*'%serviti'!M342</f>
        <v>2.0839117419283082</v>
      </c>
      <c r="N342" s="6">
        <f>(Residenti!N342+Fluttuanti!N342/365+Fluttuanti!AM342/365)*'%serviti'!N342</f>
        <v>2.1300934646708574</v>
      </c>
      <c r="O342" s="6">
        <f>(Residenti!O342+Fluttuanti!O342/365+Fluttuanti!AN342/365)*'%serviti'!O342</f>
        <v>2.1911831887340467</v>
      </c>
      <c r="P342" s="6">
        <f>(Residenti!P342+Fluttuanti!P342/365+Fluttuanti!AO342/365)*'%serviti'!P342</f>
        <v>2.2339998116834896</v>
      </c>
      <c r="Q342" s="6">
        <f>(Residenti!Q342+Fluttuanti!Q342/365+Fluttuanti!AP342/365)*'%serviti'!Q342</f>
        <v>2.2496127865573303</v>
      </c>
      <c r="R342" s="6">
        <f>(Residenti!R342+Fluttuanti!R342/365+Fluttuanti!AQ342/365)*'%serviti'!R342</f>
        <v>2.2339528470211469</v>
      </c>
      <c r="S342" s="6">
        <f>(Residenti!S342+Fluttuanti!S342/365+Fluttuanti!AR342/365)*'%serviti'!S342</f>
        <v>2.2485808472584994</v>
      </c>
      <c r="T342" s="6">
        <f>(Residenti!T342+Fluttuanti!T342/365+Fluttuanti!AS342/365)*'%serviti'!T342</f>
        <v>2.2720217231020396</v>
      </c>
      <c r="U342" s="6">
        <f>(Residenti!U342+Fluttuanti!U342/365+Fluttuanti!AT342/365)*'%serviti'!U342</f>
        <v>2.2750817185083263</v>
      </c>
      <c r="V342" s="6">
        <f>(Residenti!V342+Fluttuanti!V342/365+Fluttuanti!AU342/365)*'%serviti'!V342</f>
        <v>2.2974414791094939</v>
      </c>
      <c r="W342" s="6">
        <f>(Residenti!W342+Fluttuanti!W342/365+Fluttuanti!AV342/365)*'%serviti'!W342</f>
        <v>2.2782359395627503</v>
      </c>
      <c r="X342" s="6">
        <f>(Residenti!X342+Fluttuanti!X342/365+Fluttuanti!AW342/365)*'%serviti'!X342</f>
        <v>2.2400951455029783</v>
      </c>
      <c r="Y342" s="6">
        <f>(Residenti!Y342+Fluttuanti!Y342/365+Fluttuanti!AX342/365)*'%serviti'!Y342</f>
        <v>2.2429359036345859</v>
      </c>
      <c r="Z342" s="8">
        <f>(Residenti!Z342+Fluttuanti!Z342/365+Fluttuanti!AY342/365)*'%serviti'!Z342</f>
        <v>2.2642762896963191</v>
      </c>
      <c r="AA342" s="8">
        <f>(Residenti!AA342+Fluttuanti!AA342/365+Fluttuanti!AZ342/365)*'%serviti'!AA342</f>
        <v>2.2895340750352537</v>
      </c>
      <c r="AB342" s="8">
        <f>(Residenti!AB342+Fluttuanti!AB342/365+Fluttuanti!BA342/365)*'%serviti'!AB342</f>
        <v>2.3167510449355335</v>
      </c>
      <c r="AC342" s="8">
        <f>(Residenti!AC342+Fluttuanti!AC342/365+Fluttuanti!BB342/365)*'%serviti'!AC342</f>
        <v>2.3421693682484577</v>
      </c>
    </row>
    <row r="343" spans="1:29" x14ac:dyDescent="0.2">
      <c r="A343" s="2" t="s">
        <v>339</v>
      </c>
      <c r="B343" s="2" t="str">
        <f>LEFT(C343,2)</f>
        <v>99</v>
      </c>
      <c r="C343" s="2">
        <v>99009</v>
      </c>
      <c r="D343" s="2" t="s">
        <v>348</v>
      </c>
      <c r="E343" s="6">
        <f>(Residenti!E343+Fluttuanti!E343/365+Fluttuanti!AD343/365)*'%serviti'!E343</f>
        <v>0.81313683432912776</v>
      </c>
      <c r="F343" s="6">
        <f>(Residenti!F343+Fluttuanti!F343/365+Fluttuanti!AE343/365)*'%serviti'!F343</f>
        <v>0.83961052027723815</v>
      </c>
      <c r="G343" s="6">
        <f>(Residenti!G343+Fluttuanti!G343/365+Fluttuanti!AF343/365)*'%serviti'!G343</f>
        <v>0.86091133336926606</v>
      </c>
      <c r="H343" s="6">
        <f>(Residenti!H343+Fluttuanti!H343/365+Fluttuanti!AG343/365)*'%serviti'!H343</f>
        <v>0.87243207563236946</v>
      </c>
      <c r="I343" s="6">
        <f>(Residenti!I343+Fluttuanti!I343/365+Fluttuanti!AH343/365)*'%serviti'!I343</f>
        <v>0.88989569747290265</v>
      </c>
      <c r="J343" s="6">
        <f>(Residenti!J343+Fluttuanti!J343/365+Fluttuanti!AI343/365)*'%serviti'!J343</f>
        <v>0.90105429998207032</v>
      </c>
      <c r="K343" s="6">
        <f>(Residenti!K343+Fluttuanti!K343/365+Fluttuanti!AJ343/365)*'%serviti'!K343</f>
        <v>0.90018384821489494</v>
      </c>
      <c r="L343" s="6">
        <f>(Residenti!L343+Fluttuanti!L343/365+Fluttuanti!AK343/365)*'%serviti'!L343</f>
        <v>0.92284766581696764</v>
      </c>
      <c r="M343" s="6">
        <f>(Residenti!M343+Fluttuanti!M343/365+Fluttuanti!AL343/365)*'%serviti'!M343</f>
        <v>0.96485107322571861</v>
      </c>
      <c r="N343" s="6">
        <f>(Residenti!N343+Fluttuanti!N343/365+Fluttuanti!AM343/365)*'%serviti'!N343</f>
        <v>0.97903125393427837</v>
      </c>
      <c r="O343" s="6">
        <f>(Residenti!O343+Fluttuanti!O343/365+Fluttuanti!AN343/365)*'%serviti'!O343</f>
        <v>0.98530378397725915</v>
      </c>
      <c r="P343" s="6">
        <f>(Residenti!P343+Fluttuanti!P343/365+Fluttuanti!AO343/365)*'%serviti'!P343</f>
        <v>1.00578735564291</v>
      </c>
      <c r="Q343" s="6">
        <f>(Residenti!Q343+Fluttuanti!Q343/365+Fluttuanti!AP343/365)*'%serviti'!Q343</f>
        <v>1.0015891690059393</v>
      </c>
      <c r="R343" s="6">
        <f>(Residenti!R343+Fluttuanti!R343/365+Fluttuanti!AQ343/365)*'%serviti'!R343</f>
        <v>1.0029570232322806</v>
      </c>
      <c r="S343" s="6">
        <f>(Residenti!S343+Fluttuanti!S343/365+Fluttuanti!AR343/365)*'%serviti'!S343</f>
        <v>1.0071304115638695</v>
      </c>
      <c r="T343" s="6">
        <f>(Residenti!T343+Fluttuanti!T343/365+Fluttuanti!AS343/365)*'%serviti'!T343</f>
        <v>1.0131960997201985</v>
      </c>
      <c r="U343" s="6">
        <f>(Residenti!U343+Fluttuanti!U343/365+Fluttuanti!AT343/365)*'%serviti'!U343</f>
        <v>0.9930778752636954</v>
      </c>
      <c r="V343" s="6">
        <f>(Residenti!V343+Fluttuanti!V343/365+Fluttuanti!AU343/365)*'%serviti'!V343</f>
        <v>0.99108294482836712</v>
      </c>
      <c r="W343" s="6">
        <f>(Residenti!W343+Fluttuanti!W343/365+Fluttuanti!AV343/365)*'%serviti'!W343</f>
        <v>0.99171793722211576</v>
      </c>
      <c r="X343" s="6">
        <f>(Residenti!X343+Fluttuanti!X343/365+Fluttuanti!AW343/365)*'%serviti'!X343</f>
        <v>1.0052487945784154</v>
      </c>
      <c r="Y343" s="6">
        <f>(Residenti!Y343+Fluttuanti!Y343/365+Fluttuanti!AX343/365)*'%serviti'!Y343</f>
        <v>0.9934727790210347</v>
      </c>
      <c r="Z343" s="8">
        <f>(Residenti!Z343+Fluttuanti!Z343/365+Fluttuanti!AY343/365)*'%serviti'!Z343</f>
        <v>0.98623925845434812</v>
      </c>
      <c r="AA343" s="8">
        <f>(Residenti!AA343+Fluttuanti!AA343/365+Fluttuanti!AZ343/365)*'%serviti'!AA343</f>
        <v>0.99294359043504088</v>
      </c>
      <c r="AB343" s="8">
        <f>(Residenti!AB343+Fluttuanti!AB343/365+Fluttuanti!BA343/365)*'%serviti'!AB343</f>
        <v>0.99794188155824071</v>
      </c>
      <c r="AC343" s="8">
        <f>(Residenti!AC343+Fluttuanti!AC343/365+Fluttuanti!BB343/365)*'%serviti'!AC343</f>
        <v>0.99168599861893159</v>
      </c>
    </row>
    <row r="344" spans="1:29" x14ac:dyDescent="0.2">
      <c r="A344" s="2"/>
      <c r="B344" s="2"/>
      <c r="C344" s="2">
        <v>99010</v>
      </c>
      <c r="D344" s="3" t="s">
        <v>349</v>
      </c>
      <c r="E344" s="6">
        <f>(Residenti!E344+Fluttuanti!E344/365+Fluttuanti!AD344/365)*'%serviti'!E344</f>
        <v>1.9989234801824365</v>
      </c>
      <c r="F344" s="6">
        <f>(Residenti!F344+Fluttuanti!F344/365+Fluttuanti!AE344/365)*'%serviti'!F344</f>
        <v>2.0914452590314756</v>
      </c>
      <c r="G344" s="6">
        <f>(Residenti!G344+Fluttuanti!G344/365+Fluttuanti!AF344/365)*'%serviti'!G344</f>
        <v>2.143209996154277</v>
      </c>
      <c r="H344" s="6">
        <f>(Residenti!H344+Fluttuanti!H344/365+Fluttuanti!AG344/365)*'%serviti'!H344</f>
        <v>2.2047493269613816</v>
      </c>
      <c r="I344" s="6">
        <f>(Residenti!I344+Fluttuanti!I344/365+Fluttuanti!AH344/365)*'%serviti'!I344</f>
        <v>2.3270569429233028</v>
      </c>
      <c r="J344" s="6">
        <f>(Residenti!J344+Fluttuanti!J344/365+Fluttuanti!AI344/365)*'%serviti'!J344</f>
        <v>2.4737508655328053</v>
      </c>
      <c r="K344" s="6">
        <f>(Residenti!K344+Fluttuanti!K344/365+Fluttuanti!AJ344/365)*'%serviti'!K344</f>
        <v>2.6622538895756906</v>
      </c>
      <c r="L344" s="6">
        <f>(Residenti!L344+Fluttuanti!L344/365+Fluttuanti!AK344/365)*'%serviti'!L344</f>
        <v>2.7893298023676332</v>
      </c>
      <c r="M344" s="6">
        <f>(Residenti!M344+Fluttuanti!M344/365+Fluttuanti!AL344/365)*'%serviti'!M344</f>
        <v>2.9702824630747999</v>
      </c>
      <c r="N344" s="6">
        <f>(Residenti!N344+Fluttuanti!N344/365+Fluttuanti!AM344/365)*'%serviti'!N344</f>
        <v>3.1113326821888259</v>
      </c>
      <c r="O344" s="6">
        <f>(Residenti!O344+Fluttuanti!O344/365+Fluttuanti!AN344/365)*'%serviti'!O344</f>
        <v>3.2465408735746983</v>
      </c>
      <c r="P344" s="6">
        <f>(Residenti!P344+Fluttuanti!P344/365+Fluttuanti!AO344/365)*'%serviti'!P344</f>
        <v>3.3032917577221808</v>
      </c>
      <c r="Q344" s="6">
        <f>(Residenti!Q344+Fluttuanti!Q344/365+Fluttuanti!AP344/365)*'%serviti'!Q344</f>
        <v>3.363203242789663</v>
      </c>
      <c r="R344" s="6">
        <f>(Residenti!R344+Fluttuanti!R344/365+Fluttuanti!AQ344/365)*'%serviti'!R344</f>
        <v>3.3761741620239576</v>
      </c>
      <c r="S344" s="6">
        <f>(Residenti!S344+Fluttuanti!S344/365+Fluttuanti!AR344/365)*'%serviti'!S344</f>
        <v>3.3871476103717333</v>
      </c>
      <c r="T344" s="6">
        <f>(Residenti!T344+Fluttuanti!T344/365+Fluttuanti!AS344/365)*'%serviti'!T344</f>
        <v>3.3511804928863222</v>
      </c>
      <c r="U344" s="6">
        <f>(Residenti!U344+Fluttuanti!U344/365+Fluttuanti!AT344/365)*'%serviti'!U344</f>
        <v>3.3403784732993946</v>
      </c>
      <c r="V344" s="6">
        <f>(Residenti!V344+Fluttuanti!V344/365+Fluttuanti!AU344/365)*'%serviti'!V344</f>
        <v>3.360496868274228</v>
      </c>
      <c r="W344" s="6">
        <f>(Residenti!W344+Fluttuanti!W344/365+Fluttuanti!AV344/365)*'%serviti'!W344</f>
        <v>3.3629060188427471</v>
      </c>
      <c r="X344" s="6">
        <f>(Residenti!X344+Fluttuanti!X344/365+Fluttuanti!AW344/365)*'%serviti'!X344</f>
        <v>3.3767869830371731</v>
      </c>
      <c r="Y344" s="6">
        <f>(Residenti!Y344+Fluttuanti!Y344/365+Fluttuanti!AX344/365)*'%serviti'!Y344</f>
        <v>3.3249700664231252</v>
      </c>
      <c r="Z344" s="8">
        <f>(Residenti!Z344+Fluttuanti!Z344/365+Fluttuanti!AY344/365)*'%serviti'!Z344</f>
        <v>3.3742152211353007</v>
      </c>
      <c r="AA344" s="8">
        <f>(Residenti!AA344+Fluttuanti!AA344/365+Fluttuanti!AZ344/365)*'%serviti'!AA344</f>
        <v>3.4234603758474766</v>
      </c>
      <c r="AB344" s="8">
        <f>(Residenti!AB344+Fluttuanti!AB344/365+Fluttuanti!BA344/365)*'%serviti'!AB344</f>
        <v>3.5432454379018501</v>
      </c>
      <c r="AC344" s="8">
        <f>(Residenti!AC344+Fluttuanti!AC344/365+Fluttuanti!BB344/365)*'%serviti'!AC344</f>
        <v>3.5933508336585902</v>
      </c>
    </row>
    <row r="345" spans="1:29" x14ac:dyDescent="0.2">
      <c r="A345" s="2" t="s">
        <v>339</v>
      </c>
      <c r="B345" s="2" t="str">
        <f>LEFT(C345,2)</f>
        <v>99</v>
      </c>
      <c r="C345" s="2">
        <v>99011</v>
      </c>
      <c r="D345" s="2" t="s">
        <v>350</v>
      </c>
      <c r="E345" s="6">
        <f>(Residenti!E345+Fluttuanti!E345/365+Fluttuanti!AD345/365)*'%serviti'!E345</f>
        <v>5.6662265677764383</v>
      </c>
      <c r="F345" s="6">
        <f>(Residenti!F345+Fluttuanti!F345/365+Fluttuanti!AE345/365)*'%serviti'!F345</f>
        <v>5.8089939342018262</v>
      </c>
      <c r="G345" s="6">
        <f>(Residenti!G345+Fluttuanti!G345/365+Fluttuanti!AF345/365)*'%serviti'!G345</f>
        <v>5.9642923539726773</v>
      </c>
      <c r="H345" s="6">
        <f>(Residenti!H345+Fluttuanti!H345/365+Fluttuanti!AG345/365)*'%serviti'!H345</f>
        <v>6.011442933080561</v>
      </c>
      <c r="I345" s="6">
        <f>(Residenti!I345+Fluttuanti!I345/365+Fluttuanti!AH345/365)*'%serviti'!I345</f>
        <v>6.1383127196767928</v>
      </c>
      <c r="J345" s="6">
        <f>(Residenti!J345+Fluttuanti!J345/365+Fluttuanti!AI345/365)*'%serviti'!J345</f>
        <v>6.1773943350903036</v>
      </c>
      <c r="K345" s="6">
        <f>(Residenti!K345+Fluttuanti!K345/365+Fluttuanti!AJ345/365)*'%serviti'!K345</f>
        <v>6.3251570357772513</v>
      </c>
      <c r="L345" s="6">
        <f>(Residenti!L345+Fluttuanti!L345/365+Fluttuanti!AK345/365)*'%serviti'!L345</f>
        <v>6.3630431093766573</v>
      </c>
      <c r="M345" s="6">
        <f>(Residenti!M345+Fluttuanti!M345/365+Fluttuanti!AL345/365)*'%serviti'!M345</f>
        <v>6.4759300135349251</v>
      </c>
      <c r="N345" s="6">
        <f>(Residenti!N345+Fluttuanti!N345/365+Fluttuanti!AM345/365)*'%serviti'!N345</f>
        <v>6.6336842822634514</v>
      </c>
      <c r="O345" s="6">
        <f>(Residenti!O345+Fluttuanti!O345/365+Fluttuanti!AN345/365)*'%serviti'!O345</f>
        <v>6.8438502209587577</v>
      </c>
      <c r="P345" s="6">
        <f>(Residenti!P345+Fluttuanti!P345/365+Fluttuanti!AO345/365)*'%serviti'!P345</f>
        <v>6.9231246236429032</v>
      </c>
      <c r="Q345" s="6">
        <f>(Residenti!Q345+Fluttuanti!Q345/365+Fluttuanti!AP345/365)*'%serviti'!Q345</f>
        <v>6.9944450885957785</v>
      </c>
      <c r="R345" s="6">
        <f>(Residenti!R345+Fluttuanti!R345/365+Fluttuanti!AQ345/365)*'%serviti'!R345</f>
        <v>6.9324842800418098</v>
      </c>
      <c r="S345" s="6">
        <f>(Residenti!S345+Fluttuanti!S345/365+Fluttuanti!AR345/365)*'%serviti'!S345</f>
        <v>6.9406195486655138</v>
      </c>
      <c r="T345" s="6">
        <f>(Residenti!T345+Fluttuanti!T345/365+Fluttuanti!AS345/365)*'%serviti'!T345</f>
        <v>6.9675129224494414</v>
      </c>
      <c r="U345" s="6">
        <f>(Residenti!U345+Fluttuanti!U345/365+Fluttuanti!AT345/365)*'%serviti'!U345</f>
        <v>6.9906222170525254</v>
      </c>
      <c r="V345" s="6">
        <f>(Residenti!V345+Fluttuanti!V345/365+Fluttuanti!AU345/365)*'%serviti'!V345</f>
        <v>6.9628326619074459</v>
      </c>
      <c r="W345" s="6">
        <f>(Residenti!W345+Fluttuanti!W345/365+Fluttuanti!AV345/365)*'%serviti'!W345</f>
        <v>6.9623647535141195</v>
      </c>
      <c r="X345" s="6">
        <f>(Residenti!X345+Fluttuanti!X345/365+Fluttuanti!AW345/365)*'%serviti'!X345</f>
        <v>7.0826709119570008</v>
      </c>
      <c r="Y345" s="6">
        <f>(Residenti!Y345+Fluttuanti!Y345/365+Fluttuanti!AX345/365)*'%serviti'!Y345</f>
        <v>7.1182763864564853</v>
      </c>
      <c r="Z345" s="8">
        <f>(Residenti!Z345+Fluttuanti!Z345/365+Fluttuanti!AY345/365)*'%serviti'!Z345</f>
        <v>7.2552561413319845</v>
      </c>
      <c r="AA345" s="8">
        <f>(Residenti!AA345+Fluttuanti!AA345/365+Fluttuanti!AZ345/365)*'%serviti'!AA345</f>
        <v>7.3922358962074828</v>
      </c>
      <c r="AB345" s="8">
        <f>(Residenti!AB345+Fluttuanti!AB345/365+Fluttuanti!BA345/365)*'%serviti'!AB345</f>
        <v>7.5193844009079784</v>
      </c>
      <c r="AC345" s="8">
        <f>(Residenti!AC345+Fluttuanti!AC345/365+Fluttuanti!BB345/365)*'%serviti'!AC345</f>
        <v>7.6557552678230545</v>
      </c>
    </row>
    <row r="346" spans="1:29" x14ac:dyDescent="0.2">
      <c r="A346" s="2"/>
      <c r="B346" s="2"/>
      <c r="C346" s="2">
        <v>99012</v>
      </c>
      <c r="D346" s="3" t="s">
        <v>351</v>
      </c>
      <c r="E346" s="6">
        <f>(Residenti!E346+Fluttuanti!E346/365+Fluttuanti!AD346/365)*'%serviti'!E346</f>
        <v>2.5466716028182685</v>
      </c>
      <c r="F346" s="6">
        <f>(Residenti!F346+Fluttuanti!F346/365+Fluttuanti!AE346/365)*'%serviti'!F346</f>
        <v>2.6140730235084839</v>
      </c>
      <c r="G346" s="6">
        <f>(Residenti!G346+Fluttuanti!G346/365+Fluttuanti!AF346/365)*'%serviti'!G346</f>
        <v>2.6516934300894848</v>
      </c>
      <c r="H346" s="6">
        <f>(Residenti!H346+Fluttuanti!H346/365+Fluttuanti!AG346/365)*'%serviti'!H346</f>
        <v>2.724045641319027</v>
      </c>
      <c r="I346" s="6">
        <f>(Residenti!I346+Fluttuanti!I346/365+Fluttuanti!AH346/365)*'%serviti'!I346</f>
        <v>2.7408755108952336</v>
      </c>
      <c r="J346" s="6">
        <f>(Residenti!J346+Fluttuanti!J346/365+Fluttuanti!AI346/365)*'%serviti'!J346</f>
        <v>2.8565186095528263</v>
      </c>
      <c r="K346" s="6">
        <f>(Residenti!K346+Fluttuanti!K346/365+Fluttuanti!AJ346/365)*'%serviti'!K346</f>
        <v>2.944728009432839</v>
      </c>
      <c r="L346" s="6">
        <f>(Residenti!L346+Fluttuanti!L346/365+Fluttuanti!AK346/365)*'%serviti'!L346</f>
        <v>3.0351597110099533</v>
      </c>
      <c r="M346" s="6">
        <f>(Residenti!M346+Fluttuanti!M346/365+Fluttuanti!AL346/365)*'%serviti'!M346</f>
        <v>3.0672725352607579</v>
      </c>
      <c r="N346" s="6">
        <f>(Residenti!N346+Fluttuanti!N346/365+Fluttuanti!AM346/365)*'%serviti'!N346</f>
        <v>3.1741334256323306</v>
      </c>
      <c r="O346" s="6">
        <f>(Residenti!O346+Fluttuanti!O346/365+Fluttuanti!AN346/365)*'%serviti'!O346</f>
        <v>3.2689279361937418</v>
      </c>
      <c r="P346" s="6">
        <f>(Residenti!P346+Fluttuanti!P346/365+Fluttuanti!AO346/365)*'%serviti'!P346</f>
        <v>3.2907310859307772</v>
      </c>
      <c r="Q346" s="6">
        <f>(Residenti!Q346+Fluttuanti!Q346/365+Fluttuanti!AP346/365)*'%serviti'!Q346</f>
        <v>3.3102993179168547</v>
      </c>
      <c r="R346" s="6">
        <f>(Residenti!R346+Fluttuanti!R346/365+Fluttuanti!AQ346/365)*'%serviti'!R346</f>
        <v>3.3728809973161522</v>
      </c>
      <c r="S346" s="6">
        <f>(Residenti!S346+Fluttuanti!S346/365+Fluttuanti!AR346/365)*'%serviti'!S346</f>
        <v>3.4111821551994344</v>
      </c>
      <c r="T346" s="6">
        <f>(Residenti!T346+Fluttuanti!T346/365+Fluttuanti!AS346/365)*'%serviti'!T346</f>
        <v>3.4377392130760018</v>
      </c>
      <c r="U346" s="6">
        <f>(Residenti!U346+Fluttuanti!U346/365+Fluttuanti!AT346/365)*'%serviti'!U346</f>
        <v>3.4590596882261364</v>
      </c>
      <c r="V346" s="6">
        <f>(Residenti!V346+Fluttuanti!V346/365+Fluttuanti!AU346/365)*'%serviti'!V346</f>
        <v>3.5018235628161154</v>
      </c>
      <c r="W346" s="6">
        <f>(Residenti!W346+Fluttuanti!W346/365+Fluttuanti!AV346/365)*'%serviti'!W346</f>
        <v>3.5099908622049627</v>
      </c>
      <c r="X346" s="6">
        <f>(Residenti!X346+Fluttuanti!X346/365+Fluttuanti!AW346/365)*'%serviti'!X346</f>
        <v>3.54513148773081</v>
      </c>
      <c r="Y346" s="6">
        <f>(Residenti!Y346+Fluttuanti!Y346/365+Fluttuanti!AX346/365)*'%serviti'!Y346</f>
        <v>3.5253068508318099</v>
      </c>
      <c r="Z346" s="8">
        <f>(Residenti!Z346+Fluttuanti!Z346/365+Fluttuanti!AY346/365)*'%serviti'!Z346</f>
        <v>3.575201684910509</v>
      </c>
      <c r="AA346" s="8">
        <f>(Residenti!AA346+Fluttuanti!AA346/365+Fluttuanti!AZ346/365)*'%serviti'!AA346</f>
        <v>3.6373609186225653</v>
      </c>
      <c r="AB346" s="8">
        <f>(Residenti!AB346+Fluttuanti!AB346/365+Fluttuanti!BA346/365)*'%serviti'!AB346</f>
        <v>3.7319728905464173</v>
      </c>
      <c r="AC346" s="8">
        <f>(Residenti!AC346+Fluttuanti!AC346/365+Fluttuanti!BB346/365)*'%serviti'!AC346</f>
        <v>3.7827379443864411</v>
      </c>
    </row>
    <row r="347" spans="1:29" x14ac:dyDescent="0.2">
      <c r="A347" s="2" t="s">
        <v>339</v>
      </c>
      <c r="B347" s="2" t="str">
        <f t="shared" ref="B347:B352" si="13">LEFT(C347,2)</f>
        <v>99</v>
      </c>
      <c r="C347" s="2">
        <v>99013</v>
      </c>
      <c r="D347" s="2" t="s">
        <v>352</v>
      </c>
      <c r="E347" s="6">
        <f>(Residenti!E347+Fluttuanti!E347/365+Fluttuanti!AD347/365)*'%serviti'!E347</f>
        <v>46.171321268025039</v>
      </c>
      <c r="F347" s="6">
        <f>(Residenti!F347+Fluttuanti!F347/365+Fluttuanti!AE347/365)*'%serviti'!F347</f>
        <v>46.142291642333497</v>
      </c>
      <c r="G347" s="6">
        <f>(Residenti!G347+Fluttuanti!G347/365+Fluttuanti!AF347/365)*'%serviti'!G347</f>
        <v>46.164191184521862</v>
      </c>
      <c r="H347" s="6">
        <f>(Residenti!H347+Fluttuanti!H347/365+Fluttuanti!AG347/365)*'%serviti'!H347</f>
        <v>46.081873348407427</v>
      </c>
      <c r="I347" s="6">
        <f>(Residenti!I347+Fluttuanti!I347/365+Fluttuanti!AH347/365)*'%serviti'!I347</f>
        <v>46.12334259224582</v>
      </c>
      <c r="J347" s="6">
        <f>(Residenti!J347+Fluttuanti!J347/365+Fluttuanti!AI347/365)*'%serviti'!J347</f>
        <v>46.631790572827128</v>
      </c>
      <c r="K347" s="6">
        <f>(Residenti!K347+Fluttuanti!K347/365+Fluttuanti!AJ347/365)*'%serviti'!K347</f>
        <v>46.918722824179923</v>
      </c>
      <c r="L347" s="6">
        <f>(Residenti!L347+Fluttuanti!L347/365+Fluttuanti!AK347/365)*'%serviti'!L347</f>
        <v>47.100903779980001</v>
      </c>
      <c r="M347" s="6">
        <f>(Residenti!M347+Fluttuanti!M347/365+Fluttuanti!AL347/365)*'%serviti'!M347</f>
        <v>46.836520161643705</v>
      </c>
      <c r="N347" s="6">
        <f>(Residenti!N347+Fluttuanti!N347/365+Fluttuanti!AM347/365)*'%serviti'!N347</f>
        <v>47.391086606720449</v>
      </c>
      <c r="O347" s="6">
        <f>(Residenti!O347+Fluttuanti!O347/365+Fluttuanti!AN347/365)*'%serviti'!O347</f>
        <v>47.740492624448777</v>
      </c>
      <c r="P347" s="6">
        <f>(Residenti!P347+Fluttuanti!P347/365+Fluttuanti!AO347/365)*'%serviti'!P347</f>
        <v>48.469372155353206</v>
      </c>
      <c r="Q347" s="6">
        <f>(Residenti!Q347+Fluttuanti!Q347/365+Fluttuanti!AP347/365)*'%serviti'!Q347</f>
        <v>48.561391419147036</v>
      </c>
      <c r="R347" s="6">
        <f>(Residenti!R347+Fluttuanti!R347/365+Fluttuanti!AQ347/365)*'%serviti'!R347</f>
        <v>48.147777426930929</v>
      </c>
      <c r="S347" s="6">
        <f>(Residenti!S347+Fluttuanti!S347/365+Fluttuanti!AR347/365)*'%serviti'!S347</f>
        <v>47.642310599255794</v>
      </c>
      <c r="T347" s="6">
        <f>(Residenti!T347+Fluttuanti!T347/365+Fluttuanti!AS347/365)*'%serviti'!T347</f>
        <v>48.114277363988386</v>
      </c>
      <c r="U347" s="6">
        <f>(Residenti!U347+Fluttuanti!U347/365+Fluttuanti!AT347/365)*'%serviti'!U347</f>
        <v>48.164239748080789</v>
      </c>
      <c r="V347" s="6">
        <f>(Residenti!V347+Fluttuanti!V347/365+Fluttuanti!AU347/365)*'%serviti'!V347</f>
        <v>48.263031043932237</v>
      </c>
      <c r="W347" s="6">
        <f>(Residenti!W347+Fluttuanti!W347/365+Fluttuanti!AV347/365)*'%serviti'!W347</f>
        <v>48.51114210536651</v>
      </c>
      <c r="X347" s="6">
        <f>(Residenti!X347+Fluttuanti!X347/365+Fluttuanti!AW347/365)*'%serviti'!X347</f>
        <v>48.644880464479137</v>
      </c>
      <c r="Y347" s="6">
        <f>(Residenti!Y347+Fluttuanti!Y347/365+Fluttuanti!AX347/365)*'%serviti'!Y347</f>
        <v>48.482673101159271</v>
      </c>
      <c r="Z347" s="8">
        <f>(Residenti!Z347+Fluttuanti!Z347/365+Fluttuanti!AY347/365)*'%serviti'!Z347</f>
        <v>48.888300146383912</v>
      </c>
      <c r="AA347" s="8">
        <f>(Residenti!AA347+Fluttuanti!AA347/365+Fluttuanti!AZ347/365)*'%serviti'!AA347</f>
        <v>49.293927191608539</v>
      </c>
      <c r="AB347" s="8">
        <f>(Residenti!AB347+Fluttuanti!AB347/365+Fluttuanti!BA347/365)*'%serviti'!AB347</f>
        <v>49.828330778739485</v>
      </c>
      <c r="AC347" s="8">
        <f>(Residenti!AC347+Fluttuanti!AC347/365+Fluttuanti!BB347/365)*'%serviti'!AC347</f>
        <v>50.234032865363133</v>
      </c>
    </row>
    <row r="348" spans="1:29" x14ac:dyDescent="0.2">
      <c r="A348" s="2" t="s">
        <v>339</v>
      </c>
      <c r="B348" s="2" t="str">
        <f t="shared" si="13"/>
        <v>99</v>
      </c>
      <c r="C348" s="2">
        <v>99014</v>
      </c>
      <c r="D348" s="2" t="s">
        <v>353</v>
      </c>
      <c r="E348" s="6">
        <f>(Residenti!E348+Fluttuanti!E348/365+Fluttuanti!AD348/365)*'%serviti'!E348</f>
        <v>155.84089189705145</v>
      </c>
      <c r="F348" s="6">
        <f>(Residenti!F348+Fluttuanti!F348/365+Fluttuanti!AE348/365)*'%serviti'!F348</f>
        <v>156.89655072551284</v>
      </c>
      <c r="G348" s="6">
        <f>(Residenti!G348+Fluttuanti!G348/365+Fluttuanti!AF348/365)*'%serviti'!G348</f>
        <v>157.09162058104437</v>
      </c>
      <c r="H348" s="6">
        <f>(Residenti!H348+Fluttuanti!H348/365+Fluttuanti!AG348/365)*'%serviti'!H348</f>
        <v>157.4517541343009</v>
      </c>
      <c r="I348" s="6">
        <f>(Residenti!I348+Fluttuanti!I348/365+Fluttuanti!AH348/365)*'%serviti'!I348</f>
        <v>158.17002543226479</v>
      </c>
      <c r="J348" s="6">
        <f>(Residenti!J348+Fluttuanti!J348/365+Fluttuanti!AI348/365)*'%serviti'!J348</f>
        <v>159.2687543748043</v>
      </c>
      <c r="K348" s="6">
        <f>(Residenti!K348+Fluttuanti!K348/365+Fluttuanti!AJ348/365)*'%serviti'!K348</f>
        <v>161.12851518073188</v>
      </c>
      <c r="L348" s="6">
        <f>(Residenti!L348+Fluttuanti!L348/365+Fluttuanti!AK348/365)*'%serviti'!L348</f>
        <v>163.4566902486674</v>
      </c>
      <c r="M348" s="6">
        <f>(Residenti!M348+Fluttuanti!M348/365+Fluttuanti!AL348/365)*'%serviti'!M348</f>
        <v>164.54989953662999</v>
      </c>
      <c r="N348" s="6">
        <f>(Residenti!N348+Fluttuanti!N348/365+Fluttuanti!AM348/365)*'%serviti'!N348</f>
        <v>165.99868735814044</v>
      </c>
      <c r="O348" s="6">
        <f>(Residenti!O348+Fluttuanti!O348/365+Fluttuanti!AN348/365)*'%serviti'!O348</f>
        <v>167.70273751560171</v>
      </c>
      <c r="P348" s="6">
        <f>(Residenti!P348+Fluttuanti!P348/365+Fluttuanti!AO348/365)*'%serviti'!P348</f>
        <v>170.64667397025431</v>
      </c>
      <c r="Q348" s="6">
        <f>(Residenti!Q348+Fluttuanti!Q348/365+Fluttuanti!AP348/365)*'%serviti'!Q348</f>
        <v>171.39120029887272</v>
      </c>
      <c r="R348" s="6">
        <f>(Residenti!R348+Fluttuanti!R348/365+Fluttuanti!AQ348/365)*'%serviti'!R348</f>
        <v>172.97412040787623</v>
      </c>
      <c r="S348" s="6">
        <f>(Residenti!S348+Fluttuanti!S348/365+Fluttuanti!AR348/365)*'%serviti'!S348</f>
        <v>172.33586482383504</v>
      </c>
      <c r="T348" s="6">
        <f>(Residenti!T348+Fluttuanti!T348/365+Fluttuanti!AS348/365)*'%serviti'!T348</f>
        <v>172.85304970181093</v>
      </c>
      <c r="U348" s="6">
        <f>(Residenti!U348+Fluttuanti!U348/365+Fluttuanti!AT348/365)*'%serviti'!U348</f>
        <v>173.86193657893384</v>
      </c>
      <c r="V348" s="6">
        <f>(Residenti!V348+Fluttuanti!V348/365+Fluttuanti!AU348/365)*'%serviti'!V348</f>
        <v>175.47495181831945</v>
      </c>
      <c r="W348" s="6">
        <f>(Residenti!W348+Fluttuanti!W348/365+Fluttuanti!AV348/365)*'%serviti'!W348</f>
        <v>176.27692484658621</v>
      </c>
      <c r="X348" s="6">
        <f>(Residenti!X348+Fluttuanti!X348/365+Fluttuanti!AW348/365)*'%serviti'!X348</f>
        <v>177.67399580028084</v>
      </c>
      <c r="Y348" s="6">
        <f>(Residenti!Y348+Fluttuanti!Y348/365+Fluttuanti!AX348/365)*'%serviti'!Y348</f>
        <v>177.43167521502866</v>
      </c>
      <c r="Z348" s="8">
        <f>(Residenti!Z348+Fluttuanti!Z348/365+Fluttuanti!AY348/365)*'%serviti'!Z348</f>
        <v>181.37731831613326</v>
      </c>
      <c r="AA348" s="8">
        <f>(Residenti!AA348+Fluttuanti!AA348/365+Fluttuanti!AZ348/365)*'%serviti'!AA348</f>
        <v>185.32296141723791</v>
      </c>
      <c r="AB348" s="8">
        <f>(Residenti!AB348+Fluttuanti!AB348/365+Fluttuanti!BA348/365)*'%serviti'!AB348</f>
        <v>189.62603510896255</v>
      </c>
      <c r="AC348" s="8">
        <f>(Residenti!AC348+Fluttuanti!AC348/365+Fluttuanti!BB348/365)*'%serviti'!AC348</f>
        <v>193.56248784413339</v>
      </c>
    </row>
    <row r="349" spans="1:29" x14ac:dyDescent="0.2">
      <c r="A349" s="2" t="s">
        <v>339</v>
      </c>
      <c r="B349" s="2" t="str">
        <f t="shared" si="13"/>
        <v>99</v>
      </c>
      <c r="C349" s="2">
        <v>99015</v>
      </c>
      <c r="D349" s="2" t="s">
        <v>354</v>
      </c>
      <c r="E349" s="6">
        <f>(Residenti!E349+Fluttuanti!E349/365+Fluttuanti!AD349/365)*'%serviti'!E349</f>
        <v>2.2571724756701346</v>
      </c>
      <c r="F349" s="6">
        <f>(Residenti!F349+Fluttuanti!F349/365+Fluttuanti!AE349/365)*'%serviti'!F349</f>
        <v>2.2784776957285202</v>
      </c>
      <c r="G349" s="6">
        <f>(Residenti!G349+Fluttuanti!G349/365+Fluttuanti!AF349/365)*'%serviti'!G349</f>
        <v>2.3262584139741378</v>
      </c>
      <c r="H349" s="6">
        <f>(Residenti!H349+Fluttuanti!H349/365+Fluttuanti!AG349/365)*'%serviti'!H349</f>
        <v>2.3780759231151327</v>
      </c>
      <c r="I349" s="6">
        <f>(Residenti!I349+Fluttuanti!I349/365+Fluttuanti!AH349/365)*'%serviti'!I349</f>
        <v>2.4769336650465634</v>
      </c>
      <c r="J349" s="6">
        <f>(Residenti!J349+Fluttuanti!J349/365+Fluttuanti!AI349/365)*'%serviti'!J349</f>
        <v>2.5231006724612488</v>
      </c>
      <c r="K349" s="6">
        <f>(Residenti!K349+Fluttuanti!K349/365+Fluttuanti!AJ349/365)*'%serviti'!K349</f>
        <v>2.5663886231845172</v>
      </c>
      <c r="L349" s="6">
        <f>(Residenti!L349+Fluttuanti!L349/365+Fluttuanti!AK349/365)*'%serviti'!L349</f>
        <v>2.6203014698699842</v>
      </c>
      <c r="M349" s="6">
        <f>(Residenti!M349+Fluttuanti!M349/365+Fluttuanti!AL349/365)*'%serviti'!M349</f>
        <v>2.7272759867111729</v>
      </c>
      <c r="N349" s="6">
        <f>(Residenti!N349+Fluttuanti!N349/365+Fluttuanti!AM349/365)*'%serviti'!N349</f>
        <v>2.8166765431878198</v>
      </c>
      <c r="O349" s="6">
        <f>(Residenti!O349+Fluttuanti!O349/365+Fluttuanti!AN349/365)*'%serviti'!O349</f>
        <v>2.8778342722617545</v>
      </c>
      <c r="P349" s="6">
        <f>(Residenti!P349+Fluttuanti!P349/365+Fluttuanti!AO349/365)*'%serviti'!P349</f>
        <v>2.9066232800572833</v>
      </c>
      <c r="Q349" s="6">
        <f>(Residenti!Q349+Fluttuanti!Q349/365+Fluttuanti!AP349/365)*'%serviti'!Q349</f>
        <v>2.9941046323367271</v>
      </c>
      <c r="R349" s="6">
        <f>(Residenti!R349+Fluttuanti!R349/365+Fluttuanti!AQ349/365)*'%serviti'!R349</f>
        <v>3.0290211536020331</v>
      </c>
      <c r="S349" s="6">
        <f>(Residenti!S349+Fluttuanti!S349/365+Fluttuanti!AR349/365)*'%serviti'!S349</f>
        <v>3.0154862011511701</v>
      </c>
      <c r="T349" s="6">
        <f>(Residenti!T349+Fluttuanti!T349/365+Fluttuanti!AS349/365)*'%serviti'!T349</f>
        <v>3.0333530168427929</v>
      </c>
      <c r="U349" s="6">
        <f>(Residenti!U349+Fluttuanti!U349/365+Fluttuanti!AT349/365)*'%serviti'!U349</f>
        <v>3.0326707167454781</v>
      </c>
      <c r="V349" s="6">
        <f>(Residenti!V349+Fluttuanti!V349/365+Fluttuanti!AU349/365)*'%serviti'!V349</f>
        <v>3.0023563917597889</v>
      </c>
      <c r="W349" s="6">
        <f>(Residenti!W349+Fluttuanti!W349/365+Fluttuanti!AV349/365)*'%serviti'!W349</f>
        <v>2.9841375979688891</v>
      </c>
      <c r="X349" s="6">
        <f>(Residenti!X349+Fluttuanti!X349/365+Fluttuanti!AW349/365)*'%serviti'!X349</f>
        <v>2.9896964016474774</v>
      </c>
      <c r="Y349" s="6">
        <f>(Residenti!Y349+Fluttuanti!Y349/365+Fluttuanti!AX349/365)*'%serviti'!Y349</f>
        <v>3.0181941143848379</v>
      </c>
      <c r="Z349" s="8">
        <f>(Residenti!Z349+Fluttuanti!Z349/365+Fluttuanti!AY349/365)*'%serviti'!Z349</f>
        <v>3.04046365196715</v>
      </c>
      <c r="AA349" s="8">
        <f>(Residenti!AA349+Fluttuanti!AA349/365+Fluttuanti!AZ349/365)*'%serviti'!AA349</f>
        <v>3.0802568188646404</v>
      </c>
      <c r="AB349" s="8">
        <f>(Residenti!AB349+Fluttuanti!AB349/365+Fluttuanti!BA349/365)*'%serviti'!AB349</f>
        <v>3.0998556186012016</v>
      </c>
      <c r="AC349" s="8">
        <f>(Residenti!AC349+Fluttuanti!AC349/365+Fluttuanti!BB349/365)*'%serviti'!AC349</f>
        <v>3.1398853026131448</v>
      </c>
    </row>
    <row r="350" spans="1:29" x14ac:dyDescent="0.2">
      <c r="A350" s="2" t="s">
        <v>339</v>
      </c>
      <c r="B350" s="2" t="str">
        <f t="shared" si="13"/>
        <v>99</v>
      </c>
      <c r="C350" s="2">
        <v>99016</v>
      </c>
      <c r="D350" s="2" t="s">
        <v>355</v>
      </c>
      <c r="E350" s="6">
        <f>(Residenti!E350+Fluttuanti!E350/365+Fluttuanti!AD350/365)*'%serviti'!E350</f>
        <v>2.9961474121206009</v>
      </c>
      <c r="F350" s="6">
        <f>(Residenti!F350+Fluttuanti!F350/365+Fluttuanti!AE350/365)*'%serviti'!F350</f>
        <v>3.0519810267576921</v>
      </c>
      <c r="G350" s="6">
        <f>(Residenti!G350+Fluttuanti!G350/365+Fluttuanti!AF350/365)*'%serviti'!G350</f>
        <v>3.1178461280245329</v>
      </c>
      <c r="H350" s="6">
        <f>(Residenti!H350+Fluttuanti!H350/365+Fluttuanti!AG350/365)*'%serviti'!H350</f>
        <v>3.2365233207401558</v>
      </c>
      <c r="I350" s="6">
        <f>(Residenti!I350+Fluttuanti!I350/365+Fluttuanti!AH350/365)*'%serviti'!I350</f>
        <v>3.4169066832749104</v>
      </c>
      <c r="J350" s="6">
        <f>(Residenti!J350+Fluttuanti!J350/365+Fluttuanti!AI350/365)*'%serviti'!J350</f>
        <v>3.5662796618040109</v>
      </c>
      <c r="K350" s="6">
        <f>(Residenti!K350+Fluttuanti!K350/365+Fluttuanti!AJ350/365)*'%serviti'!K350</f>
        <v>3.8205778249353002</v>
      </c>
      <c r="L350" s="6">
        <f>(Residenti!L350+Fluttuanti!L350/365+Fluttuanti!AK350/365)*'%serviti'!L350</f>
        <v>4.1018727568081559</v>
      </c>
      <c r="M350" s="6">
        <f>(Residenti!M350+Fluttuanti!M350/365+Fluttuanti!AL350/365)*'%serviti'!M350</f>
        <v>4.4056967800278537</v>
      </c>
      <c r="N350" s="6">
        <f>(Residenti!N350+Fluttuanti!N350/365+Fluttuanti!AM350/365)*'%serviti'!N350</f>
        <v>4.6958207336417903</v>
      </c>
      <c r="O350" s="6">
        <f>(Residenti!O350+Fluttuanti!O350/365+Fluttuanti!AN350/365)*'%serviti'!O350</f>
        <v>4.9369987737679848</v>
      </c>
      <c r="P350" s="6">
        <f>(Residenti!P350+Fluttuanti!P350/365+Fluttuanti!AO350/365)*'%serviti'!P350</f>
        <v>5.0941708649720558</v>
      </c>
      <c r="Q350" s="6">
        <f>(Residenti!Q350+Fluttuanti!Q350/365+Fluttuanti!AP350/365)*'%serviti'!Q350</f>
        <v>5.3334389216025802</v>
      </c>
      <c r="R350" s="6">
        <f>(Residenti!R350+Fluttuanti!R350/365+Fluttuanti!AQ350/365)*'%serviti'!R350</f>
        <v>5.4519363294171521</v>
      </c>
      <c r="S350" s="6">
        <f>(Residenti!S350+Fluttuanti!S350/365+Fluttuanti!AR350/365)*'%serviti'!S350</f>
        <v>5.4879562209671713</v>
      </c>
      <c r="T350" s="6">
        <f>(Residenti!T350+Fluttuanti!T350/365+Fluttuanti!AS350/365)*'%serviti'!T350</f>
        <v>5.5239761125171896</v>
      </c>
      <c r="U350" s="6">
        <f>(Residenti!U350+Fluttuanti!U350/365+Fluttuanti!AT350/365)*'%serviti'!U350</f>
        <v>5.5313629093796708</v>
      </c>
      <c r="V350" s="6">
        <f>(Residenti!V350+Fluttuanti!V350/365+Fluttuanti!AU350/365)*'%serviti'!V350</f>
        <v>5.4812151017798998</v>
      </c>
      <c r="W350" s="6">
        <f>(Residenti!W350+Fluttuanti!W350/365+Fluttuanti!AV350/365)*'%serviti'!W350</f>
        <v>5.4840885546359113</v>
      </c>
      <c r="X350" s="6">
        <f>(Residenti!X350+Fluttuanti!X350/365+Fluttuanti!AW350/365)*'%serviti'!X350</f>
        <v>5.5783033011893437</v>
      </c>
      <c r="Y350" s="6">
        <f>(Residenti!Y350+Fluttuanti!Y350/365+Fluttuanti!AX350/365)*'%serviti'!Y350</f>
        <v>5.6310907592279902</v>
      </c>
      <c r="Z350" s="8">
        <f>(Residenti!Z350+Fluttuanti!Z350/365+Fluttuanti!AY350/365)*'%serviti'!Z350</f>
        <v>5.7241699281402534</v>
      </c>
      <c r="AA350" s="8">
        <f>(Residenti!AA350+Fluttuanti!AA350/365+Fluttuanti!AZ350/365)*'%serviti'!AA350</f>
        <v>5.8172490970525166</v>
      </c>
      <c r="AB350" s="8">
        <f>(Residenti!AB350+Fluttuanti!AB350/365+Fluttuanti!BA350/365)*'%serviti'!AB350</f>
        <v>5.870523377049861</v>
      </c>
      <c r="AC350" s="8">
        <f>(Residenti!AC350+Fluttuanti!AC350/365+Fluttuanti!BB350/365)*'%serviti'!AC350</f>
        <v>5.9628619024760265</v>
      </c>
    </row>
    <row r="351" spans="1:29" x14ac:dyDescent="0.2">
      <c r="A351" s="2" t="s">
        <v>339</v>
      </c>
      <c r="B351" s="2" t="str">
        <f t="shared" si="13"/>
        <v>99</v>
      </c>
      <c r="C351" s="2">
        <v>99017</v>
      </c>
      <c r="D351" s="2" t="s">
        <v>356</v>
      </c>
      <c r="E351" s="6">
        <f>(Residenti!E351+Fluttuanti!E351/365+Fluttuanti!AD351/365)*'%serviti'!E351</f>
        <v>7.4851321472837267</v>
      </c>
      <c r="F351" s="6">
        <f>(Residenti!F351+Fluttuanti!F351/365+Fluttuanti!AE351/365)*'%serviti'!F351</f>
        <v>7.552390550968803</v>
      </c>
      <c r="G351" s="6">
        <f>(Residenti!G351+Fluttuanti!G351/365+Fluttuanti!AF351/365)*'%serviti'!G351</f>
        <v>7.6625761219025597</v>
      </c>
      <c r="H351" s="6">
        <f>(Residenti!H351+Fluttuanti!H351/365+Fluttuanti!AG351/365)*'%serviti'!H351</f>
        <v>7.7071355974648643</v>
      </c>
      <c r="I351" s="6">
        <f>(Residenti!I351+Fluttuanti!I351/365+Fluttuanti!AH351/365)*'%serviti'!I351</f>
        <v>7.8444469497469091</v>
      </c>
      <c r="J351" s="6">
        <f>(Residenti!J351+Fluttuanti!J351/365+Fluttuanti!AI351/365)*'%serviti'!J351</f>
        <v>8.0639900225688166</v>
      </c>
      <c r="K351" s="6">
        <f>(Residenti!K351+Fluttuanti!K351/365+Fluttuanti!AJ351/365)*'%serviti'!K351</f>
        <v>8.2139009582862172</v>
      </c>
      <c r="L351" s="6">
        <f>(Residenti!L351+Fluttuanti!L351/365+Fluttuanti!AK351/365)*'%serviti'!L351</f>
        <v>8.3846131683383298</v>
      </c>
      <c r="M351" s="6">
        <f>(Residenti!M351+Fluttuanti!M351/365+Fluttuanti!AL351/365)*'%serviti'!M351</f>
        <v>8.600360350393613</v>
      </c>
      <c r="N351" s="6">
        <f>(Residenti!N351+Fluttuanti!N351/365+Fluttuanti!AM351/365)*'%serviti'!N351</f>
        <v>8.7522696561060602</v>
      </c>
      <c r="O351" s="6">
        <f>(Residenti!O351+Fluttuanti!O351/365+Fluttuanti!AN351/365)*'%serviti'!O351</f>
        <v>8.8479517050226448</v>
      </c>
      <c r="P351" s="6">
        <f>(Residenti!P351+Fluttuanti!P351/365+Fluttuanti!AO351/365)*'%serviti'!P351</f>
        <v>8.9841163227873029</v>
      </c>
      <c r="Q351" s="6">
        <f>(Residenti!Q351+Fluttuanti!Q351/365+Fluttuanti!AP351/365)*'%serviti'!Q351</f>
        <v>9.0042492066204378</v>
      </c>
      <c r="R351" s="6">
        <f>(Residenti!R351+Fluttuanti!R351/365+Fluttuanti!AQ351/365)*'%serviti'!R351</f>
        <v>9.209516731888721</v>
      </c>
      <c r="S351" s="6">
        <f>(Residenti!S351+Fluttuanti!S351/365+Fluttuanti!AR351/365)*'%serviti'!S351</f>
        <v>9.2405993198848027</v>
      </c>
      <c r="T351" s="6">
        <f>(Residenti!T351+Fluttuanti!T351/365+Fluttuanti!AS351/365)*'%serviti'!T351</f>
        <v>9.2776012577039388</v>
      </c>
      <c r="U351" s="6">
        <f>(Residenti!U351+Fluttuanti!U351/365+Fluttuanti!AT351/365)*'%serviti'!U351</f>
        <v>9.3725625279192766</v>
      </c>
      <c r="V351" s="6">
        <f>(Residenti!V351+Fluttuanti!V351/365+Fluttuanti!AU351/365)*'%serviti'!V351</f>
        <v>9.3193097989223954</v>
      </c>
      <c r="W351" s="6">
        <f>(Residenti!W351+Fluttuanti!W351/365+Fluttuanti!AV351/365)*'%serviti'!W351</f>
        <v>9.4380327832144584</v>
      </c>
      <c r="X351" s="6">
        <f>(Residenti!X351+Fluttuanti!X351/365+Fluttuanti!AW351/365)*'%serviti'!X351</f>
        <v>9.4340376510301098</v>
      </c>
      <c r="Y351" s="6">
        <f>(Residenti!Y351+Fluttuanti!Y351/365+Fluttuanti!AX351/365)*'%serviti'!Y351</f>
        <v>9.4703537550891461</v>
      </c>
      <c r="Z351" s="8">
        <f>(Residenti!Z351+Fluttuanti!Z351/365+Fluttuanti!AY351/365)*'%serviti'!Z351</f>
        <v>9.649491669682515</v>
      </c>
      <c r="AA351" s="8">
        <f>(Residenti!AA351+Fluttuanti!AA351/365+Fluttuanti!AZ351/365)*'%serviti'!AA351</f>
        <v>9.8562030619938508</v>
      </c>
      <c r="AB351" s="8">
        <f>(Residenti!AB351+Fluttuanti!AB351/365+Fluttuanti!BA351/365)*'%serviti'!AB351</f>
        <v>10.069464148898851</v>
      </c>
      <c r="AC351" s="8">
        <f>(Residenti!AC351+Fluttuanti!AC351/365+Fluttuanti!BB351/365)*'%serviti'!AC351</f>
        <v>10.274351561776408</v>
      </c>
    </row>
    <row r="352" spans="1:29" x14ac:dyDescent="0.2">
      <c r="A352" s="2" t="s">
        <v>339</v>
      </c>
      <c r="B352" s="2" t="str">
        <f t="shared" si="13"/>
        <v>99</v>
      </c>
      <c r="C352" s="2">
        <v>99018</v>
      </c>
      <c r="D352" s="2" t="s">
        <v>357</v>
      </c>
      <c r="E352" s="6">
        <f>(Residenti!E352+Fluttuanti!E352/365+Fluttuanti!AD352/365)*'%serviti'!E352</f>
        <v>18.476348503576659</v>
      </c>
      <c r="F352" s="6">
        <f>(Residenti!F352+Fluttuanti!F352/365+Fluttuanti!AE352/365)*'%serviti'!F352</f>
        <v>18.798272570244272</v>
      </c>
      <c r="G352" s="6">
        <f>(Residenti!G352+Fluttuanti!G352/365+Fluttuanti!AF352/365)*'%serviti'!G352</f>
        <v>18.916613579598536</v>
      </c>
      <c r="H352" s="6">
        <f>(Residenti!H352+Fluttuanti!H352/365+Fluttuanti!AG352/365)*'%serviti'!H352</f>
        <v>19.289907124128412</v>
      </c>
      <c r="I352" s="6">
        <f>(Residenti!I352+Fluttuanti!I352/365+Fluttuanti!AH352/365)*'%serviti'!I352</f>
        <v>19.608913358235512</v>
      </c>
      <c r="J352" s="6">
        <f>(Residenti!J352+Fluttuanti!J352/365+Fluttuanti!AI352/365)*'%serviti'!J352</f>
        <v>19.803520009489649</v>
      </c>
      <c r="K352" s="6">
        <f>(Residenti!K352+Fluttuanti!K352/365+Fluttuanti!AJ352/365)*'%serviti'!K352</f>
        <v>20.037076233297068</v>
      </c>
      <c r="L352" s="6">
        <f>(Residenti!L352+Fluttuanti!L352/365+Fluttuanti!AK352/365)*'%serviti'!L352</f>
        <v>20.228643203971568</v>
      </c>
      <c r="M352" s="6">
        <f>(Residenti!M352+Fluttuanti!M352/365+Fluttuanti!AL352/365)*'%serviti'!M352</f>
        <v>20.526760161478986</v>
      </c>
      <c r="N352" s="6">
        <f>(Residenti!N352+Fluttuanti!N352/365+Fluttuanti!AM352/365)*'%serviti'!N352</f>
        <v>20.782382211948654</v>
      </c>
      <c r="O352" s="6">
        <f>(Residenti!O352+Fluttuanti!O352/365+Fluttuanti!AN352/365)*'%serviti'!O352</f>
        <v>21.033364735793974</v>
      </c>
      <c r="P352" s="6">
        <f>(Residenti!P352+Fluttuanti!P352/365+Fluttuanti!AO352/365)*'%serviti'!P352</f>
        <v>21.35339646130425</v>
      </c>
      <c r="Q352" s="6">
        <f>(Residenti!Q352+Fluttuanti!Q352/365+Fluttuanti!AP352/365)*'%serviti'!Q352</f>
        <v>21.495542883628893</v>
      </c>
      <c r="R352" s="6">
        <f>(Residenti!R352+Fluttuanti!R352/365+Fluttuanti!AQ352/365)*'%serviti'!R352</f>
        <v>21.871381826217483</v>
      </c>
      <c r="S352" s="6">
        <f>(Residenti!S352+Fluttuanti!S352/365+Fluttuanti!AR352/365)*'%serviti'!S352</f>
        <v>21.773698189596178</v>
      </c>
      <c r="T352" s="6">
        <f>(Residenti!T352+Fluttuanti!T352/365+Fluttuanti!AS352/365)*'%serviti'!T352</f>
        <v>21.887632634753952</v>
      </c>
      <c r="U352" s="6">
        <f>(Residenti!U352+Fluttuanti!U352/365+Fluttuanti!AT352/365)*'%serviti'!U352</f>
        <v>22.088987654680643</v>
      </c>
      <c r="V352" s="6">
        <f>(Residenti!V352+Fluttuanti!V352/365+Fluttuanti!AU352/365)*'%serviti'!V352</f>
        <v>22.117737311190222</v>
      </c>
      <c r="W352" s="6">
        <f>(Residenti!W352+Fluttuanti!W352/365+Fluttuanti!AV352/365)*'%serviti'!W352</f>
        <v>22.147103691761728</v>
      </c>
      <c r="X352" s="6">
        <f>(Residenti!X352+Fluttuanti!X352/365+Fluttuanti!AW352/365)*'%serviti'!X352</f>
        <v>22.272759779653608</v>
      </c>
      <c r="Y352" s="6">
        <f>(Residenti!Y352+Fluttuanti!Y352/365+Fluttuanti!AX352/365)*'%serviti'!Y352</f>
        <v>22.347460818379123</v>
      </c>
      <c r="Z352" s="8">
        <f>(Residenti!Z352+Fluttuanti!Z352/365+Fluttuanti!AY352/365)*'%serviti'!Z352</f>
        <v>22.786937693513618</v>
      </c>
      <c r="AA352" s="8">
        <f>(Residenti!AA352+Fluttuanti!AA352/365+Fluttuanti!AZ352/365)*'%serviti'!AA352</f>
        <v>23.244365838401805</v>
      </c>
      <c r="AB352" s="8">
        <f>(Residenti!AB352+Fluttuanti!AB352/365+Fluttuanti!BA352/365)*'%serviti'!AB352</f>
        <v>23.703092072824219</v>
      </c>
      <c r="AC352" s="8">
        <f>(Residenti!AC352+Fluttuanti!AC352/365+Fluttuanti!BB352/365)*'%serviti'!AC352</f>
        <v>24.16078379094931</v>
      </c>
    </row>
    <row r="353" spans="1:29" x14ac:dyDescent="0.2">
      <c r="A353" s="2"/>
      <c r="B353" s="2"/>
      <c r="C353" s="2">
        <v>99019</v>
      </c>
      <c r="D353" s="3" t="s">
        <v>358</v>
      </c>
      <c r="E353" s="6">
        <f>(Residenti!E353+Fluttuanti!E353/365+Fluttuanti!AD353/365)*'%serviti'!E353</f>
        <v>1.1359017871204893</v>
      </c>
      <c r="F353" s="6">
        <f>(Residenti!F353+Fluttuanti!F353/365+Fluttuanti!AE353/365)*'%serviti'!F353</f>
        <v>1.1563127369919228</v>
      </c>
      <c r="G353" s="6">
        <f>(Residenti!G353+Fluttuanti!G353/365+Fluttuanti!AF353/365)*'%serviti'!G353</f>
        <v>1.1916227076848085</v>
      </c>
      <c r="H353" s="6">
        <f>(Residenti!H353+Fluttuanti!H353/365+Fluttuanti!AG353/365)*'%serviti'!H353</f>
        <v>1.2157436449175112</v>
      </c>
      <c r="I353" s="6">
        <f>(Residenti!I353+Fluttuanti!I353/365+Fluttuanti!AH353/365)*'%serviti'!I353</f>
        <v>1.2647039468339025</v>
      </c>
      <c r="J353" s="6">
        <f>(Residenti!J353+Fluttuanti!J353/365+Fluttuanti!AI353/365)*'%serviti'!J353</f>
        <v>1.3221775971292531</v>
      </c>
      <c r="K353" s="6">
        <f>(Residenti!K353+Fluttuanti!K353/365+Fluttuanti!AJ353/365)*'%serviti'!K353</f>
        <v>1.3664332198732405</v>
      </c>
      <c r="L353" s="6">
        <f>(Residenti!L353+Fluttuanti!L353/365+Fluttuanti!AK353/365)*'%serviti'!L353</f>
        <v>1.4023289621654826</v>
      </c>
      <c r="M353" s="6">
        <f>(Residenti!M353+Fluttuanti!M353/365+Fluttuanti!AL353/365)*'%serviti'!M353</f>
        <v>1.4352072179547712</v>
      </c>
      <c r="N353" s="6">
        <f>(Residenti!N353+Fluttuanti!N353/365+Fluttuanti!AM353/365)*'%serviti'!N353</f>
        <v>1.4464664927021558</v>
      </c>
      <c r="O353" s="6">
        <f>(Residenti!O353+Fluttuanti!O353/365+Fluttuanti!AN353/365)*'%serviti'!O353</f>
        <v>1.5568357183936863</v>
      </c>
      <c r="P353" s="6">
        <f>(Residenti!P353+Fluttuanti!P353/365+Fluttuanti!AO353/365)*'%serviti'!P353</f>
        <v>1.5921390941526175</v>
      </c>
      <c r="Q353" s="6">
        <f>(Residenti!Q353+Fluttuanti!Q353/365+Fluttuanti!AP353/365)*'%serviti'!Q353</f>
        <v>1.616423596907042</v>
      </c>
      <c r="R353" s="6">
        <f>(Residenti!R353+Fluttuanti!R353/365+Fluttuanti!AQ353/365)*'%serviti'!R353</f>
        <v>1.6347694050227717</v>
      </c>
      <c r="S353" s="6">
        <f>(Residenti!S353+Fluttuanti!S353/365+Fluttuanti!AR353/365)*'%serviti'!S353</f>
        <v>1.6475966209639181</v>
      </c>
      <c r="T353" s="6">
        <f>(Residenti!T353+Fluttuanti!T353/365+Fluttuanti!AS353/365)*'%serviti'!T353</f>
        <v>1.65474807148591</v>
      </c>
      <c r="U353" s="6">
        <f>(Residenti!U353+Fluttuanti!U353/365+Fluttuanti!AT353/365)*'%serviti'!U353</f>
        <v>1.6593653281579626</v>
      </c>
      <c r="V353" s="6">
        <f>(Residenti!V353+Fluttuanti!V353/365+Fluttuanti!AU353/365)*'%serviti'!V353</f>
        <v>1.6740844659054932</v>
      </c>
      <c r="W353" s="6">
        <f>(Residenti!W353+Fluttuanti!W353/365+Fluttuanti!AV353/365)*'%serviti'!W353</f>
        <v>1.6672754646455663</v>
      </c>
      <c r="X353" s="6">
        <f>(Residenti!X353+Fluttuanti!X353/365+Fluttuanti!AW353/365)*'%serviti'!X353</f>
        <v>1.6784278750736719</v>
      </c>
      <c r="Y353" s="6">
        <f>(Residenti!Y353+Fluttuanti!Y353/365+Fluttuanti!AX353/365)*'%serviti'!Y353</f>
        <v>1.6664929330792144</v>
      </c>
      <c r="Z353" s="8">
        <f>(Residenti!Z353+Fluttuanti!Z353/365+Fluttuanti!AY353/365)*'%serviti'!Z353</f>
        <v>1.6881915918476542</v>
      </c>
      <c r="AA353" s="8">
        <f>(Residenti!AA353+Fluttuanti!AA353/365+Fluttuanti!AZ353/365)*'%serviti'!AA353</f>
        <v>1.7098902506160936</v>
      </c>
      <c r="AB353" s="8">
        <f>(Residenti!AB353+Fluttuanti!AB353/365+Fluttuanti!BA353/365)*'%serviti'!AB353</f>
        <v>1.7522210386119166</v>
      </c>
      <c r="AC353" s="8">
        <f>(Residenti!AC353+Fluttuanti!AC353/365+Fluttuanti!BB353/365)*'%serviti'!AC353</f>
        <v>1.774123232355016</v>
      </c>
    </row>
    <row r="354" spans="1:29" x14ac:dyDescent="0.2">
      <c r="A354" s="2" t="s">
        <v>339</v>
      </c>
      <c r="B354" s="2" t="str">
        <f t="shared" ref="B354:B363" si="14">LEFT(C354,2)</f>
        <v>99</v>
      </c>
      <c r="C354" s="2">
        <v>99020</v>
      </c>
      <c r="D354" s="2" t="s">
        <v>359</v>
      </c>
      <c r="E354" s="6">
        <f>(Residenti!E354+Fluttuanti!E354/365+Fluttuanti!AD354/365)*'%serviti'!E354</f>
        <v>8.0734493858540191</v>
      </c>
      <c r="F354" s="6">
        <f>(Residenti!F354+Fluttuanti!F354/365+Fluttuanti!AE354/365)*'%serviti'!F354</f>
        <v>8.2622774038436901</v>
      </c>
      <c r="G354" s="6">
        <f>(Residenti!G354+Fluttuanti!G354/365+Fluttuanti!AF354/365)*'%serviti'!G354</f>
        <v>8.5167714300453401</v>
      </c>
      <c r="H354" s="6">
        <f>(Residenti!H354+Fluttuanti!H354/365+Fluttuanti!AG354/365)*'%serviti'!H354</f>
        <v>8.7127780717517584</v>
      </c>
      <c r="I354" s="6">
        <f>(Residenti!I354+Fluttuanti!I354/365+Fluttuanti!AH354/365)*'%serviti'!I354</f>
        <v>8.993237818372501</v>
      </c>
      <c r="J354" s="6">
        <f>(Residenti!J354+Fluttuanti!J354/365+Fluttuanti!AI354/365)*'%serviti'!J354</f>
        <v>9.1522023282407776</v>
      </c>
      <c r="K354" s="6">
        <f>(Residenti!K354+Fluttuanti!K354/365+Fluttuanti!AJ354/365)*'%serviti'!K354</f>
        <v>9.2871949480738696</v>
      </c>
      <c r="L354" s="6">
        <f>(Residenti!L354+Fluttuanti!L354/365+Fluttuanti!AK354/365)*'%serviti'!L354</f>
        <v>9.3748864965561172</v>
      </c>
      <c r="M354" s="6">
        <f>(Residenti!M354+Fluttuanti!M354/365+Fluttuanti!AL354/365)*'%serviti'!M354</f>
        <v>9.6030817721508299</v>
      </c>
      <c r="N354" s="6">
        <f>(Residenti!N354+Fluttuanti!N354/365+Fluttuanti!AM354/365)*'%serviti'!N354</f>
        <v>9.7969048913894294</v>
      </c>
      <c r="O354" s="6">
        <f>(Residenti!O354+Fluttuanti!O354/365+Fluttuanti!AN354/365)*'%serviti'!O354</f>
        <v>9.8713302619578691</v>
      </c>
      <c r="P354" s="6">
        <f>(Residenti!P354+Fluttuanti!P354/365+Fluttuanti!AO354/365)*'%serviti'!P354</f>
        <v>9.948893264995414</v>
      </c>
      <c r="Q354" s="6">
        <f>(Residenti!Q354+Fluttuanti!Q354/365+Fluttuanti!AP354/365)*'%serviti'!Q354</f>
        <v>10.024247752156628</v>
      </c>
      <c r="R354" s="6">
        <f>(Residenti!R354+Fluttuanti!R354/365+Fluttuanti!AQ354/365)*'%serviti'!R354</f>
        <v>9.9450938835941276</v>
      </c>
      <c r="S354" s="6">
        <f>(Residenti!S354+Fluttuanti!S354/365+Fluttuanti!AR354/365)*'%serviti'!S354</f>
        <v>9.9768937908619293</v>
      </c>
      <c r="T354" s="6">
        <f>(Residenti!T354+Fluttuanti!T354/365+Fluttuanti!AS354/365)*'%serviti'!T354</f>
        <v>10.023509404485148</v>
      </c>
      <c r="U354" s="6">
        <f>(Residenti!U354+Fluttuanti!U354/365+Fluttuanti!AT354/365)*'%serviti'!U354</f>
        <v>10.034291617562069</v>
      </c>
      <c r="V354" s="6">
        <f>(Residenti!V354+Fluttuanti!V354/365+Fluttuanti!AU354/365)*'%serviti'!V354</f>
        <v>10.061621840736743</v>
      </c>
      <c r="W354" s="6">
        <f>(Residenti!W354+Fluttuanti!W354/365+Fluttuanti!AV354/365)*'%serviti'!W354</f>
        <v>10.022751480846512</v>
      </c>
      <c r="X354" s="6">
        <f>(Residenti!X354+Fluttuanti!X354/365+Fluttuanti!AW354/365)*'%serviti'!X354</f>
        <v>10.116112661468115</v>
      </c>
      <c r="Y354" s="6">
        <f>(Residenti!Y354+Fluttuanti!Y354/365+Fluttuanti!AX354/365)*'%serviti'!Y354</f>
        <v>10.140375994244282</v>
      </c>
      <c r="Z354" s="8">
        <f>(Residenti!Z354+Fluttuanti!Z354/365+Fluttuanti!AY354/365)*'%serviti'!Z354</f>
        <v>10.215236489358809</v>
      </c>
      <c r="AA354" s="8">
        <f>(Residenti!AA354+Fluttuanti!AA354/365+Fluttuanti!AZ354/365)*'%serviti'!AA354</f>
        <v>10.324797484816436</v>
      </c>
      <c r="AB354" s="8">
        <f>(Residenti!AB354+Fluttuanti!AB354/365+Fluttuanti!BA354/365)*'%serviti'!AB354</f>
        <v>10.404692375027279</v>
      </c>
      <c r="AC354" s="8">
        <f>(Residenti!AC354+Fluttuanti!AC354/365+Fluttuanti!BB354/365)*'%serviti'!AC354</f>
        <v>10.480090701149036</v>
      </c>
    </row>
    <row r="355" spans="1:29" x14ac:dyDescent="0.2">
      <c r="A355" s="2" t="s">
        <v>339</v>
      </c>
      <c r="B355" s="2" t="str">
        <f t="shared" si="14"/>
        <v>99</v>
      </c>
      <c r="C355" s="2">
        <v>99021</v>
      </c>
      <c r="D355" s="2" t="s">
        <v>360</v>
      </c>
      <c r="E355" s="6">
        <f>(Residenti!E355+Fluttuanti!E355/365+Fluttuanti!AD355/365)*'%serviti'!E355</f>
        <v>0.57151887744451357</v>
      </c>
      <c r="F355" s="6">
        <f>(Residenti!F355+Fluttuanti!F355/365+Fluttuanti!AE355/365)*'%serviti'!F355</f>
        <v>0.56469990216954336</v>
      </c>
      <c r="G355" s="6">
        <f>(Residenti!G355+Fluttuanti!G355/365+Fluttuanti!AF355/365)*'%serviti'!G355</f>
        <v>0.56567656122214238</v>
      </c>
      <c r="H355" s="6">
        <f>(Residenti!H355+Fluttuanti!H355/365+Fluttuanti!AG355/365)*'%serviti'!H355</f>
        <v>0.57426721093781996</v>
      </c>
      <c r="I355" s="6">
        <f>(Residenti!I355+Fluttuanti!I355/365+Fluttuanti!AH355/365)*'%serviti'!I355</f>
        <v>0.57186977507704517</v>
      </c>
      <c r="J355" s="6">
        <f>(Residenti!J355+Fluttuanti!J355/365+Fluttuanti!AI355/365)*'%serviti'!J355</f>
        <v>0.55423504847079752</v>
      </c>
      <c r="K355" s="6">
        <f>(Residenti!K355+Fluttuanti!K355/365+Fluttuanti!AJ355/365)*'%serviti'!K355</f>
        <v>0.55407006240128365</v>
      </c>
      <c r="L355" s="6">
        <f>(Residenti!L355+Fluttuanti!L355/365+Fluttuanti!AK355/365)*'%serviti'!L355</f>
        <v>0.55240576883128789</v>
      </c>
      <c r="M355" s="6">
        <f>(Residenti!M355+Fluttuanti!M355/365+Fluttuanti!AL355/365)*'%serviti'!M355</f>
        <v>0.55068375686153381</v>
      </c>
      <c r="N355" s="6">
        <f>(Residenti!N355+Fluttuanti!N355/365+Fluttuanti!AM355/365)*'%serviti'!N355</f>
        <v>0.54893213542660479</v>
      </c>
      <c r="O355" s="6">
        <f>(Residenti!O355+Fluttuanti!O355/365+Fluttuanti!AN355/365)*'%serviti'!O355</f>
        <v>0.5279422609789578</v>
      </c>
      <c r="P355" s="6">
        <f>(Residenti!P355+Fluttuanti!P355/365+Fluttuanti!AO355/365)*'%serviti'!P355</f>
        <v>0.52503177910213727</v>
      </c>
      <c r="Q355" s="6">
        <f>(Residenti!Q355+Fluttuanti!Q355/365+Fluttuanti!AP355/365)*'%serviti'!Q355</f>
        <v>0.51475390720811542</v>
      </c>
      <c r="R355" s="6">
        <f>(Residenti!R355+Fluttuanti!R355/365+Fluttuanti!AQ355/365)*'%serviti'!R355</f>
        <v>0.50999413075594446</v>
      </c>
      <c r="S355" s="6">
        <f>(Residenti!S355+Fluttuanti!S355/365+Fluttuanti!AR355/365)*'%serviti'!S355</f>
        <v>0.50813716053738178</v>
      </c>
      <c r="T355" s="6">
        <f>(Residenti!T355+Fluttuanti!T355/365+Fluttuanti!AS355/365)*'%serviti'!T355</f>
        <v>0.50724720156112868</v>
      </c>
      <c r="U355" s="6">
        <f>(Residenti!U355+Fluttuanti!U355/365+Fluttuanti!AT355/365)*'%serviti'!U355</f>
        <v>0.47907416715836715</v>
      </c>
      <c r="V355" s="6">
        <f>(Residenti!V355+Fluttuanti!V355/365+Fluttuanti!AU355/365)*'%serviti'!V355</f>
        <v>0.47716424117170658</v>
      </c>
      <c r="W355" s="6">
        <f>(Residenti!W355+Fluttuanti!W355/365+Fluttuanti!AV355/365)*'%serviti'!W355</f>
        <v>0.45097073612056238</v>
      </c>
      <c r="X355" s="6">
        <f>(Residenti!X355+Fluttuanti!X355/365+Fluttuanti!AW355/365)*'%serviti'!X355</f>
        <v>0.44583625178495162</v>
      </c>
      <c r="Y355" s="6">
        <f>(Residenti!Y355+Fluttuanti!Y355/365+Fluttuanti!AX355/365)*'%serviti'!Y355</f>
        <v>0.4550906496063899</v>
      </c>
      <c r="Z355" s="8">
        <f>(Residenti!Z355+Fluttuanti!Z355/365+Fluttuanti!AY355/365)*'%serviti'!Z355</f>
        <v>0.41903457509196068</v>
      </c>
      <c r="AA355" s="8">
        <f>(Residenti!AA355+Fluttuanti!AA355/365+Fluttuanti!AZ355/365)*'%serviti'!AA355</f>
        <v>0.38486909335808472</v>
      </c>
      <c r="AB355" s="8">
        <f>(Residenti!AB355+Fluttuanti!AB355/365+Fluttuanti!BA355/365)*'%serviti'!AB355</f>
        <v>0.3407331422668749</v>
      </c>
      <c r="AC355" s="8">
        <f>(Residenti!AC355+Fluttuanti!AC355/365+Fluttuanti!BB355/365)*'%serviti'!AC355</f>
        <v>0.30483272070380002</v>
      </c>
    </row>
    <row r="356" spans="1:29" x14ac:dyDescent="0.2">
      <c r="A356" s="2" t="s">
        <v>3</v>
      </c>
      <c r="B356" s="2" t="str">
        <f t="shared" si="14"/>
        <v>99</v>
      </c>
      <c r="C356" s="2">
        <v>99022</v>
      </c>
      <c r="D356" s="2" t="s">
        <v>361</v>
      </c>
      <c r="E356" s="6">
        <f>(Residenti!E356+Fluttuanti!E356/365+Fluttuanti!AD356/365)*'%serviti'!E356</f>
        <v>0.82688098290106504</v>
      </c>
      <c r="F356" s="6">
        <f>(Residenti!F356+Fluttuanti!F356/365+Fluttuanti!AE356/365)*'%serviti'!F356</f>
        <v>0.82753925419201246</v>
      </c>
      <c r="G356" s="6">
        <f>(Residenti!G356+Fluttuanti!G356/365+Fluttuanti!AF356/365)*'%serviti'!G356</f>
        <v>0.82908237666258389</v>
      </c>
      <c r="H356" s="6">
        <f>(Residenti!H356+Fluttuanti!H356/365+Fluttuanti!AG356/365)*'%serviti'!H356</f>
        <v>0.84666991635599076</v>
      </c>
      <c r="I356" s="6">
        <f>(Residenti!I356+Fluttuanti!I356/365+Fluttuanti!AH356/365)*'%serviti'!I356</f>
        <v>0.85698642478030651</v>
      </c>
      <c r="J356" s="6">
        <f>(Residenti!J356+Fluttuanti!J356/365+Fluttuanti!AI356/365)*'%serviti'!J356</f>
        <v>0.8282412793956726</v>
      </c>
      <c r="K356" s="6">
        <f>(Residenti!K356+Fluttuanti!K356/365+Fluttuanti!AJ356/365)*'%serviti'!K356</f>
        <v>0.85154382160180409</v>
      </c>
      <c r="L356" s="6">
        <f>(Residenti!L356+Fluttuanti!L356/365+Fluttuanti!AK356/365)*'%serviti'!L356</f>
        <v>0.84688985721202736</v>
      </c>
      <c r="M356" s="6">
        <f>(Residenti!M356+Fluttuanti!M356/365+Fluttuanti!AL356/365)*'%serviti'!M356</f>
        <v>0.84919983038588043</v>
      </c>
      <c r="N356" s="6">
        <f>(Residenti!N356+Fluttuanti!N356/365+Fluttuanti!AM356/365)*'%serviti'!N356</f>
        <v>0.86631648392659188</v>
      </c>
      <c r="O356" s="6">
        <f>(Residenti!O356+Fluttuanti!O356/365+Fluttuanti!AN356/365)*'%serviti'!O356</f>
        <v>0.86751900948345706</v>
      </c>
      <c r="P356" s="6">
        <f>(Residenti!P356+Fluttuanti!P356/365+Fluttuanti!AO356/365)*'%serviti'!P356</f>
        <v>0.87603266994970175</v>
      </c>
      <c r="Q356" s="6">
        <f>(Residenti!Q356+Fluttuanti!Q356/365+Fluttuanti!AP356/365)*'%serviti'!Q356</f>
        <v>0.86754140269440061</v>
      </c>
      <c r="R356" s="6">
        <f>(Residenti!R356+Fluttuanti!R356/365+Fluttuanti!AQ356/365)*'%serviti'!R356</f>
        <v>0.86303389874195302</v>
      </c>
      <c r="S356" s="6">
        <f>(Residenti!S356+Fluttuanti!S356/365+Fluttuanti!AR356/365)*'%serviti'!S356</f>
        <v>0.87246956634949357</v>
      </c>
      <c r="T356" s="6">
        <f>(Residenti!T356+Fluttuanti!T356/365+Fluttuanti!AS356/365)*'%serviti'!T356</f>
        <v>0.86995394404847282</v>
      </c>
      <c r="U356" s="6">
        <f>(Residenti!U356+Fluttuanti!U356/365+Fluttuanti!AT356/365)*'%serviti'!U356</f>
        <v>0.87218609445085338</v>
      </c>
      <c r="V356" s="6">
        <f>(Residenti!V356+Fluttuanti!V356/365+Fluttuanti!AU356/365)*'%serviti'!V356</f>
        <v>0.85501920347858384</v>
      </c>
      <c r="W356" s="6">
        <f>(Residenti!W356+Fluttuanti!W356/365+Fluttuanti!AV356/365)*'%serviti'!W356</f>
        <v>0.84446099382104878</v>
      </c>
      <c r="X356" s="6">
        <f>(Residenti!X356+Fluttuanti!X356/365+Fluttuanti!AW356/365)*'%serviti'!X356</f>
        <v>0.83422748815874603</v>
      </c>
      <c r="Y356" s="6">
        <f>(Residenti!Y356+Fluttuanti!Y356/365+Fluttuanti!AX356/365)*'%serviti'!Y356</f>
        <v>0.83019461075867218</v>
      </c>
      <c r="Z356" s="8">
        <f>(Residenti!Z356+Fluttuanti!Z356/365+Fluttuanti!AY356/365)*'%serviti'!Z356</f>
        <v>0.81778253756876773</v>
      </c>
      <c r="AA356" s="8">
        <f>(Residenti!AA356+Fluttuanti!AA356/365+Fluttuanti!AZ356/365)*'%serviti'!AA356</f>
        <v>0.8053704643788635</v>
      </c>
      <c r="AB356" s="8">
        <f>(Residenti!AB356+Fluttuanti!AB356/365+Fluttuanti!BA356/365)*'%serviti'!AB356</f>
        <v>0.79411680735468038</v>
      </c>
      <c r="AC356" s="8">
        <f>(Residenti!AC356+Fluttuanti!AC356/365+Fluttuanti!BB356/365)*'%serviti'!AC356</f>
        <v>0.7816396340003261</v>
      </c>
    </row>
    <row r="357" spans="1:29" x14ac:dyDescent="0.2">
      <c r="A357" s="2" t="s">
        <v>339</v>
      </c>
      <c r="B357" s="2" t="str">
        <f t="shared" si="14"/>
        <v>99</v>
      </c>
      <c r="C357" s="2">
        <v>99023</v>
      </c>
      <c r="D357" s="2" t="s">
        <v>362</v>
      </c>
      <c r="E357" s="6">
        <f>(Residenti!E357+Fluttuanti!E357/365+Fluttuanti!AD357/365)*'%serviti'!E357</f>
        <v>6.640413492324587</v>
      </c>
      <c r="F357" s="6">
        <f>(Residenti!F357+Fluttuanti!F357/365+Fluttuanti!AE357/365)*'%serviti'!F357</f>
        <v>6.7729875407437916</v>
      </c>
      <c r="G357" s="6">
        <f>(Residenti!G357+Fluttuanti!G357/365+Fluttuanti!AF357/365)*'%serviti'!G357</f>
        <v>6.7697516854844579</v>
      </c>
      <c r="H357" s="6">
        <f>(Residenti!H357+Fluttuanti!H357/365+Fluttuanti!AG357/365)*'%serviti'!H357</f>
        <v>6.8213075760697715</v>
      </c>
      <c r="I357" s="6">
        <f>(Residenti!I357+Fluttuanti!I357/365+Fluttuanti!AH357/365)*'%serviti'!I357</f>
        <v>6.9966747702835228</v>
      </c>
      <c r="J357" s="6">
        <f>(Residenti!J357+Fluttuanti!J357/365+Fluttuanti!AI357/365)*'%serviti'!J357</f>
        <v>7.0444668822973764</v>
      </c>
      <c r="K357" s="6">
        <f>(Residenti!K357+Fluttuanti!K357/365+Fluttuanti!AJ357/365)*'%serviti'!K357</f>
        <v>7.0666878166841212</v>
      </c>
      <c r="L357" s="6">
        <f>(Residenti!L357+Fluttuanti!L357/365+Fluttuanti!AK357/365)*'%serviti'!L357</f>
        <v>7.1820980548209041</v>
      </c>
      <c r="M357" s="6">
        <f>(Residenti!M357+Fluttuanti!M357/365+Fluttuanti!AL357/365)*'%serviti'!M357</f>
        <v>7.2932443955330299</v>
      </c>
      <c r="N357" s="6">
        <f>(Residenti!N357+Fluttuanti!N357/365+Fluttuanti!AM357/365)*'%serviti'!N357</f>
        <v>7.3168615950226066</v>
      </c>
      <c r="O357" s="6">
        <f>(Residenti!O357+Fluttuanti!O357/365+Fluttuanti!AN357/365)*'%serviti'!O357</f>
        <v>7.4219950430510977</v>
      </c>
      <c r="P357" s="6">
        <f>(Residenti!P357+Fluttuanti!P357/365+Fluttuanti!AO357/365)*'%serviti'!P357</f>
        <v>7.4695716309227409</v>
      </c>
      <c r="Q357" s="6">
        <f>(Residenti!Q357+Fluttuanti!Q357/365+Fluttuanti!AP357/365)*'%serviti'!Q357</f>
        <v>7.4657651471085353</v>
      </c>
      <c r="R357" s="6">
        <f>(Residenti!R357+Fluttuanti!R357/365+Fluttuanti!AQ357/365)*'%serviti'!R357</f>
        <v>7.4041290174115799</v>
      </c>
      <c r="S357" s="6">
        <f>(Residenti!S357+Fluttuanti!S357/365+Fluttuanti!AR357/365)*'%serviti'!S357</f>
        <v>7.3863636535567103</v>
      </c>
      <c r="T357" s="6">
        <f>(Residenti!T357+Fluttuanti!T357/365+Fluttuanti!AS357/365)*'%serviti'!T357</f>
        <v>7.3257245867198044</v>
      </c>
      <c r="U357" s="6">
        <f>(Residenti!U357+Fluttuanti!U357/365+Fluttuanti!AT357/365)*'%serviti'!U357</f>
        <v>7.2710515069687656</v>
      </c>
      <c r="V357" s="6">
        <f>(Residenti!V357+Fluttuanti!V357/365+Fluttuanti!AU357/365)*'%serviti'!V357</f>
        <v>7.2297890097179351</v>
      </c>
      <c r="W357" s="6">
        <f>(Residenti!W357+Fluttuanti!W357/365+Fluttuanti!AV357/365)*'%serviti'!W357</f>
        <v>7.2496341732322014</v>
      </c>
      <c r="X357" s="6">
        <f>(Residenti!X357+Fluttuanti!X357/365+Fluttuanti!AW357/365)*'%serviti'!X357</f>
        <v>7.235917927709365</v>
      </c>
      <c r="Y357" s="6">
        <f>(Residenti!Y357+Fluttuanti!Y357/365+Fluttuanti!AX357/365)*'%serviti'!Y357</f>
        <v>7.1865909738004667</v>
      </c>
      <c r="Z357" s="8">
        <f>(Residenti!Z357+Fluttuanti!Z357/365+Fluttuanti!AY357/365)*'%serviti'!Z357</f>
        <v>7.1006026126381085</v>
      </c>
      <c r="AA357" s="8">
        <f>(Residenti!AA357+Fluttuanti!AA357/365+Fluttuanti!AZ357/365)*'%serviti'!AA357</f>
        <v>7.0146142514757512</v>
      </c>
      <c r="AB357" s="8">
        <f>(Residenti!AB357+Fluttuanti!AB357/365+Fluttuanti!BA357/365)*'%serviti'!AB357</f>
        <v>6.9694474195663068</v>
      </c>
      <c r="AC357" s="8">
        <f>(Residenti!AC357+Fluttuanti!AC357/365+Fluttuanti!BB357/365)*'%serviti'!AC357</f>
        <v>6.8827018851059059</v>
      </c>
    </row>
    <row r="358" spans="1:29" x14ac:dyDescent="0.2">
      <c r="A358" s="2" t="s">
        <v>339</v>
      </c>
      <c r="B358" s="2" t="str">
        <f t="shared" si="14"/>
        <v>99</v>
      </c>
      <c r="C358" s="2">
        <v>99024</v>
      </c>
      <c r="D358" s="2" t="s">
        <v>363</v>
      </c>
      <c r="E358" s="6">
        <f>(Residenti!E358+Fluttuanti!E358/365+Fluttuanti!AD358/365)*'%serviti'!E358</f>
        <v>3.0791625625891768</v>
      </c>
      <c r="F358" s="6">
        <f>(Residenti!F358+Fluttuanti!F358/365+Fluttuanti!AE358/365)*'%serviti'!F358</f>
        <v>3.0773743354481637</v>
      </c>
      <c r="G358" s="6">
        <f>(Residenti!G358+Fluttuanti!G358/365+Fluttuanti!AF358/365)*'%serviti'!G358</f>
        <v>3.0805787175147419</v>
      </c>
      <c r="H358" s="6">
        <f>(Residenti!H358+Fluttuanti!H358/365+Fluttuanti!AG358/365)*'%serviti'!H358</f>
        <v>3.1170972540644937</v>
      </c>
      <c r="I358" s="6">
        <f>(Residenti!I358+Fluttuanti!I358/365+Fluttuanti!AH358/365)*'%serviti'!I358</f>
        <v>3.1297710658961559</v>
      </c>
      <c r="J358" s="6">
        <f>(Residenti!J358+Fluttuanti!J358/365+Fluttuanti!AI358/365)*'%serviti'!J358</f>
        <v>3.1167896231994097</v>
      </c>
      <c r="K358" s="6">
        <f>(Residenti!K358+Fluttuanti!K358/365+Fluttuanti!AJ358/365)*'%serviti'!K358</f>
        <v>3.1428735940402293</v>
      </c>
      <c r="L358" s="6">
        <f>(Residenti!L358+Fluttuanti!L358/365+Fluttuanti!AK358/365)*'%serviti'!L358</f>
        <v>3.148079617156804</v>
      </c>
      <c r="M358" s="6">
        <f>(Residenti!M358+Fluttuanti!M358/365+Fluttuanti!AL358/365)*'%serviti'!M358</f>
        <v>3.1397178544595858</v>
      </c>
      <c r="N358" s="6">
        <f>(Residenti!N358+Fluttuanti!N358/365+Fluttuanti!AM358/365)*'%serviti'!N358</f>
        <v>3.1069361925737597</v>
      </c>
      <c r="O358" s="6">
        <f>(Residenti!O358+Fluttuanti!O358/365+Fluttuanti!AN358/365)*'%serviti'!O358</f>
        <v>3.0651074528007198</v>
      </c>
      <c r="P358" s="6">
        <f>(Residenti!P358+Fluttuanti!P358/365+Fluttuanti!AO358/365)*'%serviti'!P358</f>
        <v>3.0185558620462518</v>
      </c>
      <c r="Q358" s="6">
        <f>(Residenti!Q358+Fluttuanti!Q358/365+Fluttuanti!AP358/365)*'%serviti'!Q358</f>
        <v>3.0253433909280956</v>
      </c>
      <c r="R358" s="6">
        <f>(Residenti!R358+Fluttuanti!R358/365+Fluttuanti!AQ358/365)*'%serviti'!R358</f>
        <v>2.9999522016865479</v>
      </c>
      <c r="S358" s="6">
        <f>(Residenti!S358+Fluttuanti!S358/365+Fluttuanti!AR358/365)*'%serviti'!S358</f>
        <v>2.9812094669822731</v>
      </c>
      <c r="T358" s="6">
        <f>(Residenti!T358+Fluttuanti!T358/365+Fluttuanti!AS358/365)*'%serviti'!T358</f>
        <v>2.9662578169986773</v>
      </c>
      <c r="U358" s="6">
        <f>(Residenti!U358+Fluttuanti!U358/365+Fluttuanti!AT358/365)*'%serviti'!U358</f>
        <v>2.9165559508885792</v>
      </c>
      <c r="V358" s="6">
        <f>(Residenti!V358+Fluttuanti!V358/365+Fluttuanti!AU358/365)*'%serviti'!V358</f>
        <v>2.9019191546736698</v>
      </c>
      <c r="W358" s="6">
        <f>(Residenti!W358+Fluttuanti!W358/365+Fluttuanti!AV358/365)*'%serviti'!W358</f>
        <v>2.8420634115596193</v>
      </c>
      <c r="X358" s="6">
        <f>(Residenti!X358+Fluttuanti!X358/365+Fluttuanti!AW358/365)*'%serviti'!X358</f>
        <v>2.8379564741799759</v>
      </c>
      <c r="Y358" s="6">
        <f>(Residenti!Y358+Fluttuanti!Y358/365+Fluttuanti!AX358/365)*'%serviti'!Y358</f>
        <v>2.7741634363426271</v>
      </c>
      <c r="Z358" s="8">
        <f>(Residenti!Z358+Fluttuanti!Z358/365+Fluttuanti!AY358/365)*'%serviti'!Z358</f>
        <v>2.6310184081258114</v>
      </c>
      <c r="AA358" s="8">
        <f>(Residenti!AA358+Fluttuanti!AA358/365+Fluttuanti!AZ358/365)*'%serviti'!AA358</f>
        <v>2.4983118403245683</v>
      </c>
      <c r="AB358" s="8">
        <f>(Residenti!AB358+Fluttuanti!AB358/365+Fluttuanti!BA358/365)*'%serviti'!AB358</f>
        <v>2.3873385342479665</v>
      </c>
      <c r="AC358" s="8">
        <f>(Residenti!AC358+Fluttuanti!AC358/365+Fluttuanti!BB358/365)*'%serviti'!AC358</f>
        <v>2.2475741802125633</v>
      </c>
    </row>
    <row r="359" spans="1:29" x14ac:dyDescent="0.2">
      <c r="A359" s="2" t="s">
        <v>339</v>
      </c>
      <c r="B359" s="2" t="str">
        <f t="shared" si="14"/>
        <v>99</v>
      </c>
      <c r="C359" s="2">
        <v>99025</v>
      </c>
      <c r="D359" s="2" t="s">
        <v>364</v>
      </c>
      <c r="E359" s="6">
        <f>(Residenti!E359+Fluttuanti!E359/365+Fluttuanti!AD359/365)*'%serviti'!E359</f>
        <v>2.597296566019565</v>
      </c>
      <c r="F359" s="6">
        <f>(Residenti!F359+Fluttuanti!F359/365+Fluttuanti!AE359/365)*'%serviti'!F359</f>
        <v>2.6619016479089632</v>
      </c>
      <c r="G359" s="6">
        <f>(Residenti!G359+Fluttuanti!G359/365+Fluttuanti!AF359/365)*'%serviti'!G359</f>
        <v>2.6748883426031314</v>
      </c>
      <c r="H359" s="6">
        <f>(Residenti!H359+Fluttuanti!H359/365+Fluttuanti!AG359/365)*'%serviti'!H359</f>
        <v>2.7138422541560812</v>
      </c>
      <c r="I359" s="6">
        <f>(Residenti!I359+Fluttuanti!I359/365+Fluttuanti!AH359/365)*'%serviti'!I359</f>
        <v>2.7523235401531512</v>
      </c>
      <c r="J359" s="6">
        <f>(Residenti!J359+Fluttuanti!J359/365+Fluttuanti!AI359/365)*'%serviti'!J359</f>
        <v>2.9314520570996803</v>
      </c>
      <c r="K359" s="6">
        <f>(Residenti!K359+Fluttuanti!K359/365+Fluttuanti!AJ359/365)*'%serviti'!K359</f>
        <v>2.9763244461625069</v>
      </c>
      <c r="L359" s="6">
        <f>(Residenti!L359+Fluttuanti!L359/365+Fluttuanti!AK359/365)*'%serviti'!L359</f>
        <v>2.9461606279565333</v>
      </c>
      <c r="M359" s="6">
        <f>(Residenti!M359+Fluttuanti!M359/365+Fluttuanti!AL359/365)*'%serviti'!M359</f>
        <v>2.9661340403453198</v>
      </c>
      <c r="N359" s="6">
        <f>(Residenti!N359+Fluttuanti!N359/365+Fluttuanti!AM359/365)*'%serviti'!N359</f>
        <v>2.9874311343724891</v>
      </c>
      <c r="O359" s="6">
        <f>(Residenti!O359+Fluttuanti!O359/365+Fluttuanti!AN359/365)*'%serviti'!O359</f>
        <v>3.0395965621522478</v>
      </c>
      <c r="P359" s="6">
        <f>(Residenti!P359+Fluttuanti!P359/365+Fluttuanti!AO359/365)*'%serviti'!P359</f>
        <v>3.0801323587326599</v>
      </c>
      <c r="Q359" s="6">
        <f>(Residenti!Q359+Fluttuanti!Q359/365+Fluttuanti!AP359/365)*'%serviti'!Q359</f>
        <v>3.1056337808896246</v>
      </c>
      <c r="R359" s="6">
        <f>(Residenti!R359+Fluttuanti!R359/365+Fluttuanti!AQ359/365)*'%serviti'!R359</f>
        <v>3.1009782673739101</v>
      </c>
      <c r="S359" s="6">
        <f>(Residenti!S359+Fluttuanti!S359/365+Fluttuanti!AR359/365)*'%serviti'!S359</f>
        <v>3.0748679204729514</v>
      </c>
      <c r="T359" s="6">
        <f>(Residenti!T359+Fluttuanti!T359/365+Fluttuanti!AS359/365)*'%serviti'!T359</f>
        <v>3.0604190123108115</v>
      </c>
      <c r="U359" s="6">
        <f>(Residenti!U359+Fluttuanti!U359/365+Fluttuanti!AT359/365)*'%serviti'!U359</f>
        <v>3.0067715963326638</v>
      </c>
      <c r="V359" s="6">
        <f>(Residenti!V359+Fluttuanti!V359/365+Fluttuanti!AU359/365)*'%serviti'!V359</f>
        <v>2.9847048861166252</v>
      </c>
      <c r="W359" s="6">
        <f>(Residenti!W359+Fluttuanti!W359/365+Fluttuanti!AV359/365)*'%serviti'!W359</f>
        <v>2.9261237057841254</v>
      </c>
      <c r="X359" s="6">
        <f>(Residenti!X359+Fluttuanti!X359/365+Fluttuanti!AW359/365)*'%serviti'!X359</f>
        <v>2.9558433779346847</v>
      </c>
      <c r="Y359" s="6">
        <f>(Residenti!Y359+Fluttuanti!Y359/365+Fluttuanti!AX359/365)*'%serviti'!Y359</f>
        <v>2.936557858988543</v>
      </c>
      <c r="Z359" s="8">
        <f>(Residenti!Z359+Fluttuanti!Z359/365+Fluttuanti!AY359/365)*'%serviti'!Z359</f>
        <v>2.8873927359709017</v>
      </c>
      <c r="AA359" s="8">
        <f>(Residenti!AA359+Fluttuanti!AA359/365+Fluttuanti!AZ359/365)*'%serviti'!AA359</f>
        <v>2.8469079465506626</v>
      </c>
      <c r="AB359" s="8">
        <f>(Residenti!AB359+Fluttuanti!AB359/365+Fluttuanti!BA359/365)*'%serviti'!AB359</f>
        <v>2.8240479030756322</v>
      </c>
      <c r="AC359" s="8">
        <f>(Residenti!AC359+Fluttuanti!AC359/365+Fluttuanti!BB359/365)*'%serviti'!AC359</f>
        <v>2.7822577478130319</v>
      </c>
    </row>
    <row r="360" spans="1:29" x14ac:dyDescent="0.2">
      <c r="A360" s="2" t="s">
        <v>339</v>
      </c>
      <c r="B360" s="2" t="str">
        <f t="shared" si="14"/>
        <v>99</v>
      </c>
      <c r="C360" s="2">
        <v>99026</v>
      </c>
      <c r="D360" s="2" t="s">
        <v>365</v>
      </c>
      <c r="E360" s="6">
        <f>(Residenti!E360+Fluttuanti!E360/365+Fluttuanti!AD360/365)*'%serviti'!E360</f>
        <v>2.3780632038285163</v>
      </c>
      <c r="F360" s="6">
        <f>(Residenti!F360+Fluttuanti!F360/365+Fluttuanti!AE360/365)*'%serviti'!F360</f>
        <v>2.3863496517404905</v>
      </c>
      <c r="G360" s="6">
        <f>(Residenti!G360+Fluttuanti!G360/365+Fluttuanti!AF360/365)*'%serviti'!G360</f>
        <v>2.3946277856040696</v>
      </c>
      <c r="H360" s="6">
        <f>(Residenti!H360+Fluttuanti!H360/365+Fluttuanti!AG360/365)*'%serviti'!H360</f>
        <v>2.4388006879308493</v>
      </c>
      <c r="I360" s="6">
        <f>(Residenti!I360+Fluttuanti!I360/365+Fluttuanti!AH360/365)*'%serviti'!I360</f>
        <v>2.4412169237912527</v>
      </c>
      <c r="J360" s="6">
        <f>(Residenti!J360+Fluttuanti!J360/365+Fluttuanti!AI360/365)*'%serviti'!J360</f>
        <v>2.4566645464232169</v>
      </c>
      <c r="K360" s="6">
        <f>(Residenti!K360+Fluttuanti!K360/365+Fluttuanti!AJ360/365)*'%serviti'!K360</f>
        <v>2.4699204204974952</v>
      </c>
      <c r="L360" s="6">
        <f>(Residenti!L360+Fluttuanti!L360/365+Fluttuanti!AK360/365)*'%serviti'!L360</f>
        <v>2.4795544101679581</v>
      </c>
      <c r="M360" s="6">
        <f>(Residenti!M360+Fluttuanti!M360/365+Fluttuanti!AL360/365)*'%serviti'!M360</f>
        <v>2.4946980630770366</v>
      </c>
      <c r="N360" s="6">
        <f>(Residenti!N360+Fluttuanti!N360/365+Fluttuanti!AM360/365)*'%serviti'!N360</f>
        <v>2.4361123064330839</v>
      </c>
      <c r="O360" s="6">
        <f>(Residenti!O360+Fluttuanti!O360/365+Fluttuanti!AN360/365)*'%serviti'!O360</f>
        <v>2.3804164636332805</v>
      </c>
      <c r="P360" s="6">
        <f>(Residenti!P360+Fluttuanti!P360/365+Fluttuanti!AO360/365)*'%serviti'!P360</f>
        <v>2.3837226406542555</v>
      </c>
      <c r="Q360" s="6">
        <f>(Residenti!Q360+Fluttuanti!Q360/365+Fluttuanti!AP360/365)*'%serviti'!Q360</f>
        <v>2.3747653284399708</v>
      </c>
      <c r="R360" s="6">
        <f>(Residenti!R360+Fluttuanti!R360/365+Fluttuanti!AQ360/365)*'%serviti'!R360</f>
        <v>2.2951926461729393</v>
      </c>
      <c r="S360" s="6">
        <f>(Residenti!S360+Fluttuanti!S360/365+Fluttuanti!AR360/365)*'%serviti'!S360</f>
        <v>2.2679245423931378</v>
      </c>
      <c r="T360" s="6">
        <f>(Residenti!T360+Fluttuanti!T360/365+Fluttuanti!AS360/365)*'%serviti'!T360</f>
        <v>2.2386603303847994</v>
      </c>
      <c r="U360" s="6">
        <f>(Residenti!U360+Fluttuanti!U360/365+Fluttuanti!AT360/365)*'%serviti'!U360</f>
        <v>2.2178421473602952</v>
      </c>
      <c r="V360" s="6">
        <f>(Residenti!V360+Fluttuanti!V360/365+Fluttuanti!AU360/365)*'%serviti'!V360</f>
        <v>2.1938367835520891</v>
      </c>
      <c r="W360" s="6">
        <f>(Residenti!W360+Fluttuanti!W360/365+Fluttuanti!AV360/365)*'%serviti'!W360</f>
        <v>2.1850441635825004</v>
      </c>
      <c r="X360" s="6">
        <f>(Residenti!X360+Fluttuanti!X360/365+Fluttuanti!AW360/365)*'%serviti'!X360</f>
        <v>2.1428975586431167</v>
      </c>
      <c r="Y360" s="6">
        <f>(Residenti!Y360+Fluttuanti!Y360/365+Fluttuanti!AX360/365)*'%serviti'!Y360</f>
        <v>2.1359054962726054</v>
      </c>
      <c r="Z360" s="8">
        <f>(Residenti!Z360+Fluttuanti!Z360/365+Fluttuanti!AY360/365)*'%serviti'!Z360</f>
        <v>2.0402411803591454</v>
      </c>
      <c r="AA360" s="8">
        <f>(Residenti!AA360+Fluttuanti!AA360/365+Fluttuanti!AZ360/365)*'%serviti'!AA360</f>
        <v>1.9472109901289039</v>
      </c>
      <c r="AB360" s="8">
        <f>(Residenti!AB360+Fluttuanti!AB360/365+Fluttuanti!BA360/365)*'%serviti'!AB360</f>
        <v>1.8459271336480292</v>
      </c>
      <c r="AC360" s="8">
        <f>(Residenti!AC360+Fluttuanti!AC360/365+Fluttuanti!BB360/365)*'%serviti'!AC360</f>
        <v>1.7515452055468415</v>
      </c>
    </row>
    <row r="361" spans="1:29" x14ac:dyDescent="0.2">
      <c r="A361" s="2" t="s">
        <v>339</v>
      </c>
      <c r="B361" s="2" t="str">
        <f t="shared" si="14"/>
        <v>99</v>
      </c>
      <c r="C361" s="2">
        <v>99027</v>
      </c>
      <c r="D361" s="2" t="s">
        <v>366</v>
      </c>
      <c r="E361" s="6">
        <f>(Residenti!E361+Fluttuanti!E361/365+Fluttuanti!AD361/365)*'%serviti'!E361</f>
        <v>1.0871409666324516</v>
      </c>
      <c r="F361" s="6">
        <f>(Residenti!F361+Fluttuanti!F361/365+Fluttuanti!AE361/365)*'%serviti'!F361</f>
        <v>1.086369380382088</v>
      </c>
      <c r="G361" s="6">
        <f>(Residenti!G361+Fluttuanti!G361/365+Fluttuanti!AF361/365)*'%serviti'!G361</f>
        <v>1.0869413536426484</v>
      </c>
      <c r="H361" s="6">
        <f>(Residenti!H361+Fluttuanti!H361/365+Fluttuanti!AG361/365)*'%serviti'!H361</f>
        <v>1.1122013754204907</v>
      </c>
      <c r="I361" s="6">
        <f>(Residenti!I361+Fluttuanti!I361/365+Fluttuanti!AH361/365)*'%serviti'!I361</f>
        <v>1.1127778549306773</v>
      </c>
      <c r="J361" s="6">
        <f>(Residenti!J361+Fluttuanti!J361/365+Fluttuanti!AI361/365)*'%serviti'!J361</f>
        <v>1.1479294254473444</v>
      </c>
      <c r="K361" s="6">
        <f>(Residenti!K361+Fluttuanti!K361/365+Fluttuanti!AJ361/365)*'%serviti'!K361</f>
        <v>1.1593803895813395</v>
      </c>
      <c r="L361" s="6">
        <f>(Residenti!L361+Fluttuanti!L361/365+Fluttuanti!AK361/365)*'%serviti'!L361</f>
        <v>1.1352601886661617</v>
      </c>
      <c r="M361" s="6">
        <f>(Residenti!M361+Fluttuanti!M361/365+Fluttuanti!AL361/365)*'%serviti'!M361</f>
        <v>1.1447360450010255</v>
      </c>
      <c r="N361" s="6">
        <f>(Residenti!N361+Fluttuanti!N361/365+Fluttuanti!AM361/365)*'%serviti'!N361</f>
        <v>1.1304902573906266</v>
      </c>
      <c r="O361" s="6">
        <f>(Residenti!O361+Fluttuanti!O361/365+Fluttuanti!AN361/365)*'%serviti'!O361</f>
        <v>1.11129599120552</v>
      </c>
      <c r="P361" s="6">
        <f>(Residenti!P361+Fluttuanti!P361/365+Fluttuanti!AO361/365)*'%serviti'!P361</f>
        <v>1.0990171884594566</v>
      </c>
      <c r="Q361" s="6">
        <f>(Residenti!Q361+Fluttuanti!Q361/365+Fluttuanti!AP361/365)*'%serviti'!Q361</f>
        <v>1.0889611196535252</v>
      </c>
      <c r="R361" s="6">
        <f>(Residenti!R361+Fluttuanti!R361/365+Fluttuanti!AQ361/365)*'%serviti'!R361</f>
        <v>1.1154459255768705</v>
      </c>
      <c r="S361" s="6">
        <f>(Residenti!S361+Fluttuanti!S361/365+Fluttuanti!AR361/365)*'%serviti'!S361</f>
        <v>1.1092907735925452</v>
      </c>
      <c r="T361" s="6">
        <f>(Residenti!T361+Fluttuanti!T361/365+Fluttuanti!AS361/365)*'%serviti'!T361</f>
        <v>1.1278691570217176</v>
      </c>
      <c r="U361" s="6">
        <f>(Residenti!U361+Fluttuanti!U361/365+Fluttuanti!AT361/365)*'%serviti'!U361</f>
        <v>1.1276510840299065</v>
      </c>
      <c r="V361" s="6">
        <f>(Residenti!V361+Fluttuanti!V361/365+Fluttuanti!AU361/365)*'%serviti'!V361</f>
        <v>1.1115986640237883</v>
      </c>
      <c r="W361" s="6">
        <f>(Residenti!W361+Fluttuanti!W361/365+Fluttuanti!AV361/365)*'%serviti'!W361</f>
        <v>1.1278798233173575</v>
      </c>
      <c r="X361" s="6">
        <f>(Residenti!X361+Fluttuanti!X361/365+Fluttuanti!AW361/365)*'%serviti'!X361</f>
        <v>1.1114201229443132</v>
      </c>
      <c r="Y361" s="6">
        <f>(Residenti!Y361+Fluttuanti!Y361/365+Fluttuanti!AX361/365)*'%serviti'!Y361</f>
        <v>1.1055077865518295</v>
      </c>
      <c r="Z361" s="8">
        <f>(Residenti!Z361+Fluttuanti!Z361/365+Fluttuanti!AY361/365)*'%serviti'!Z361</f>
        <v>1.1007188612017635</v>
      </c>
      <c r="AA361" s="8">
        <f>(Residenti!AA361+Fluttuanti!AA361/365+Fluttuanti!AZ361/365)*'%serviti'!AA361</f>
        <v>1.0964580057553257</v>
      </c>
      <c r="AB361" s="8">
        <f>(Residenti!AB361+Fluttuanti!AB361/365+Fluttuanti!BA361/365)*'%serviti'!AB361</f>
        <v>1.096088894954548</v>
      </c>
      <c r="AC361" s="8">
        <f>(Residenti!AC361+Fluttuanti!AC361/365+Fluttuanti!BB361/365)*'%serviti'!AC361</f>
        <v>1.0917661252788069</v>
      </c>
    </row>
    <row r="362" spans="1:29" x14ac:dyDescent="0.2">
      <c r="A362" s="2" t="s">
        <v>339</v>
      </c>
      <c r="B362" s="2" t="str">
        <f t="shared" si="14"/>
        <v>99</v>
      </c>
      <c r="C362" s="2">
        <v>99028</v>
      </c>
      <c r="D362" s="3" t="s">
        <v>377</v>
      </c>
      <c r="E362" s="6">
        <f>(Residenti!E362+Fluttuanti!E362/365+Fluttuanti!AD362/365)*'%serviti'!E362</f>
        <v>3.6823468263060639</v>
      </c>
      <c r="F362" s="6">
        <f>(Residenti!F362+Fluttuanti!F362/365+Fluttuanti!AE362/365)*'%serviti'!F362</f>
        <v>3.7698857959823564</v>
      </c>
      <c r="G362" s="6">
        <f>(Residenti!G362+Fluttuanti!G362/365+Fluttuanti!AF362/365)*'%serviti'!G362</f>
        <v>3.8410364697034223</v>
      </c>
      <c r="H362" s="6">
        <f>(Residenti!H362+Fluttuanti!H362/365+Fluttuanti!AG362/365)*'%serviti'!H362</f>
        <v>3.939126025604506</v>
      </c>
      <c r="I362" s="6">
        <f>(Residenti!I362+Fluttuanti!I362/365+Fluttuanti!AH362/365)*'%serviti'!I362</f>
        <v>4.0022287996593606</v>
      </c>
      <c r="J362" s="6">
        <f>(Residenti!J362+Fluttuanti!J362/365+Fluttuanti!AI362/365)*'%serviti'!J362</f>
        <v>4.1773760748094277</v>
      </c>
      <c r="K362" s="6">
        <f>(Residenti!K362+Fluttuanti!K362/365+Fluttuanti!AJ362/365)*'%serviti'!K362</f>
        <v>4.3099772492958239</v>
      </c>
      <c r="L362" s="6">
        <f>(Residenti!L362+Fluttuanti!L362/365+Fluttuanti!AK362/365)*'%serviti'!L362</f>
        <v>4.4367505928484334</v>
      </c>
      <c r="M362" s="6">
        <f>(Residenti!M362+Fluttuanti!M362/365+Fluttuanti!AL362/365)*'%serviti'!M362</f>
        <v>4.5009370709421734</v>
      </c>
      <c r="N362" s="6">
        <f>(Residenti!N362+Fluttuanti!N362/365+Fluttuanti!AM362/365)*'%serviti'!N362</f>
        <v>4.620990558450333</v>
      </c>
      <c r="O362" s="6">
        <f>(Residenti!O362+Fluttuanti!O362/365+Fluttuanti!AN362/365)*'%serviti'!O362</f>
        <v>4.8231665823162615</v>
      </c>
      <c r="P362" s="6">
        <f>(Residenti!P362+Fluttuanti!P362/365+Fluttuanti!AO362/365)*'%serviti'!P362</f>
        <v>4.8816742860841833</v>
      </c>
      <c r="Q362" s="6">
        <f>(Residenti!Q362+Fluttuanti!Q362/365+Fluttuanti!AP362/365)*'%serviti'!Q362</f>
        <v>4.9259113386164435</v>
      </c>
      <c r="R362" s="6">
        <f>(Residenti!R362+Fluttuanti!R362/365+Fluttuanti!AQ362/365)*'%serviti'!R362</f>
        <v>5.0074464107685257</v>
      </c>
      <c r="S362" s="6">
        <f>(Residenti!S362+Fluttuanti!S362/365+Fluttuanti!AR362/365)*'%serviti'!S362</f>
        <v>5.0585094121089416</v>
      </c>
      <c r="T362" s="6">
        <f>(Residenti!T362+Fluttuanti!T362/365+Fluttuanti!AS362/365)*'%serviti'!T362</f>
        <v>5.0922597493730022</v>
      </c>
      <c r="U362" s="6">
        <f>(Residenti!U362+Fluttuanti!U362/365+Fluttuanti!AT362/365)*'%serviti'!U362</f>
        <v>5.1182407767718061</v>
      </c>
      <c r="V362" s="6">
        <f>(Residenti!V362+Fluttuanti!V362/365+Fluttuanti!AU362/365)*'%serviti'!V362</f>
        <v>5.1757684790455025</v>
      </c>
      <c r="W362" s="6">
        <f>(Residenti!W362+Fluttuanti!W362/365+Fluttuanti!AV362/365)*'%serviti'!W362</f>
        <v>5.1771965921163074</v>
      </c>
      <c r="X362" s="6">
        <f>(Residenti!X362+Fluttuanti!X362/365+Fluttuanti!AW362/365)*'%serviti'!X362</f>
        <v>5.2235246148197128</v>
      </c>
      <c r="Y362" s="6">
        <f>(Residenti!Y362+Fluttuanti!Y362/365+Fluttuanti!AX362/365)*'%serviti'!Y362</f>
        <v>5.191527909003022</v>
      </c>
      <c r="Z362" s="8">
        <f>(Residenti!Z362+Fluttuanti!Z362/365+Fluttuanti!AY362/365)*'%serviti'!Z362</f>
        <v>5.2624356469451028</v>
      </c>
      <c r="AA362" s="8">
        <f>(Residenti!AA362+Fluttuanti!AA362/365+Fluttuanti!AZ362/365)*'%serviti'!AA362</f>
        <v>5.3456937018691049</v>
      </c>
      <c r="AB362" s="8">
        <f>(Residenti!AB362+Fluttuanti!AB362/365+Fluttuanti!BA362/365)*'%serviti'!AB362</f>
        <v>5.4819953846680489</v>
      </c>
      <c r="AC362" s="8">
        <f>(Residenti!AC362+Fluttuanti!AC362/365+Fluttuanti!BB362/365)*'%serviti'!AC362</f>
        <v>5.5540205633824424</v>
      </c>
    </row>
    <row r="363" spans="1:29" x14ac:dyDescent="0.2">
      <c r="A363" s="2" t="s">
        <v>339</v>
      </c>
      <c r="B363" s="2" t="str">
        <f t="shared" si="14"/>
        <v>99</v>
      </c>
      <c r="C363" s="2">
        <v>99029</v>
      </c>
      <c r="D363" s="3" t="s">
        <v>378</v>
      </c>
      <c r="E363" s="6">
        <f>(Residenti!E363+Fluttuanti!E363/365+Fluttuanti!AD363/365)*'%serviti'!E363</f>
        <v>3.9163581343477123</v>
      </c>
      <c r="F363" s="6">
        <f>(Residenti!F363+Fluttuanti!F363/365+Fluttuanti!AE363/365)*'%serviti'!F363</f>
        <v>4.0384844172329055</v>
      </c>
      <c r="G363" s="6">
        <f>(Residenti!G363+Fluttuanti!G363/365+Fluttuanti!AF363/365)*'%serviti'!G363</f>
        <v>4.1157224408905426</v>
      </c>
      <c r="H363" s="6">
        <f>(Residenti!H363+Fluttuanti!H363/365+Fluttuanti!AG363/365)*'%serviti'!H363</f>
        <v>4.2352484135134807</v>
      </c>
      <c r="I363" s="6">
        <f>(Residenti!I363+Fluttuanti!I363/365+Fluttuanti!AH363/365)*'%serviti'!I363</f>
        <v>4.4099750492486072</v>
      </c>
      <c r="J363" s="6">
        <f>(Residenti!J363+Fluttuanti!J363/365+Fluttuanti!AI363/365)*'%serviti'!J363</f>
        <v>4.6526565329299485</v>
      </c>
      <c r="K363" s="6">
        <f>(Residenti!K363+Fluttuanti!K363/365+Fluttuanti!AJ363/365)*'%serviti'!K363</f>
        <v>4.9902531048138696</v>
      </c>
      <c r="L363" s="6">
        <f>(Residenti!L363+Fluttuanti!L363/365+Fluttuanti!AK363/365)*'%serviti'!L363</f>
        <v>5.2416002522963661</v>
      </c>
      <c r="M363" s="6">
        <f>(Residenti!M363+Fluttuanti!M363/365+Fluttuanti!AL363/365)*'%serviti'!M363</f>
        <v>5.7709632356710969</v>
      </c>
      <c r="N363" s="6">
        <f>(Residenti!N363+Fluttuanti!N363/365+Fluttuanti!AM363/365)*'%serviti'!N363</f>
        <v>6.1177037021296083</v>
      </c>
      <c r="O363" s="6">
        <f>(Residenti!O363+Fluttuanti!O363/365+Fluttuanti!AN363/365)*'%serviti'!O363</f>
        <v>6.3599946600844071</v>
      </c>
      <c r="P363" s="6">
        <f>(Residenti!P363+Fluttuanti!P363/365+Fluttuanti!AO363/365)*'%serviti'!P363</f>
        <v>6.600329499649968</v>
      </c>
      <c r="Q363" s="6">
        <f>(Residenti!Q363+Fluttuanti!Q363/365+Fluttuanti!AP363/365)*'%serviti'!Q363</f>
        <v>6.7961602743618643</v>
      </c>
      <c r="R363" s="6">
        <f>(Residenti!R363+Fluttuanti!R363/365+Fluttuanti!AQ363/365)*'%serviti'!R363</f>
        <v>6.8507612991120377</v>
      </c>
      <c r="S363" s="6">
        <f>(Residenti!S363+Fluttuanti!S363/365+Fluttuanti!AR363/365)*'%serviti'!S363</f>
        <v>6.8344570972949938</v>
      </c>
      <c r="T363" s="6">
        <f>(Residenti!T363+Fluttuanti!T363/365+Fluttuanti!AS363/365)*'%serviti'!T363</f>
        <v>6.801866481366087</v>
      </c>
      <c r="U363" s="6">
        <f>(Residenti!U363+Fluttuanti!U363/365+Fluttuanti!AT363/365)*'%serviti'!U363</f>
        <v>6.7802875956001811</v>
      </c>
      <c r="V363" s="6">
        <f>(Residenti!V363+Fluttuanti!V363/365+Fluttuanti!AU363/365)*'%serviti'!V363</f>
        <v>6.8216616176044242</v>
      </c>
      <c r="W363" s="6">
        <f>(Residenti!W363+Fluttuanti!W363/365+Fluttuanti!AV363/365)*'%serviti'!W363</f>
        <v>6.8174860938840931</v>
      </c>
      <c r="X363" s="6">
        <f>(Residenti!X363+Fluttuanti!X363/365+Fluttuanti!AW363/365)*'%serviti'!X363</f>
        <v>6.8416775688405735</v>
      </c>
      <c r="Y363" s="6">
        <f>(Residenti!Y363+Fluttuanti!Y363/365+Fluttuanti!AX363/365)*'%serviti'!Y363</f>
        <v>6.7478948071491391</v>
      </c>
      <c r="Z363" s="8">
        <f>(Residenti!Z363+Fluttuanti!Z363/365+Fluttuanti!AY363/365)*'%serviti'!Z363</f>
        <v>6.912565177986024</v>
      </c>
      <c r="AA363" s="8">
        <f>(Residenti!AA363+Fluttuanti!AA363/365+Fluttuanti!AZ363/365)*'%serviti'!AA363</f>
        <v>6.9643134005578347</v>
      </c>
      <c r="AB363" s="8">
        <f>(Residenti!AB363+Fluttuanti!AB363/365+Fluttuanti!BA363/365)*'%serviti'!AB363</f>
        <v>7.1701168716251207</v>
      </c>
      <c r="AC363" s="8">
        <f>(Residenti!AC363+Fluttuanti!AC363/365+Fluttuanti!BB363/365)*'%serviti'!AC363</f>
        <v>7.2012091187771254</v>
      </c>
    </row>
    <row r="364" spans="1:29" x14ac:dyDescent="0.2">
      <c r="A364" s="2" t="s">
        <v>200</v>
      </c>
      <c r="B364" s="2">
        <v>48</v>
      </c>
      <c r="C364" s="2">
        <v>48018</v>
      </c>
      <c r="D364" s="2" t="s">
        <v>367</v>
      </c>
      <c r="E364" s="6">
        <f>(Residenti!E364+Fluttuanti!E364/365+Fluttuanti!AD364/365)*'%serviti'!E364</f>
        <v>4.4896799517247787</v>
      </c>
      <c r="F364" s="6">
        <f>(Residenti!F364+Fluttuanti!F364/365+Fluttuanti!AE364/365)*'%serviti'!F364</f>
        <v>4.519634805479452</v>
      </c>
      <c r="G364" s="6">
        <f>(Residenti!G364+Fluttuanti!G364/365+Fluttuanti!AF364/365)*'%serviti'!G364</f>
        <v>4.5206318989726055</v>
      </c>
      <c r="H364" s="6">
        <f>(Residenti!H364+Fluttuanti!H364/365+Fluttuanti!AG364/365)*'%serviti'!H364</f>
        <v>4.5422505049315065</v>
      </c>
      <c r="I364" s="6">
        <f>(Residenti!I364+Fluttuanti!I364/365+Fluttuanti!AH364/365)*'%serviti'!I364</f>
        <v>4.6428786233561619</v>
      </c>
      <c r="J364" s="6">
        <f>(Residenti!J364+Fluttuanti!J364/365+Fluttuanti!AI364/365)*'%serviti'!J364</f>
        <v>4.6931442542465707</v>
      </c>
      <c r="K364" s="6">
        <f>(Residenti!K364+Fluttuanti!K364/365+Fluttuanti!AJ364/365)*'%serviti'!K364</f>
        <v>4.7299313976027415</v>
      </c>
      <c r="L364" s="6">
        <f>(Residenti!L364+Fluttuanti!L364/365+Fluttuanti!AK364/365)*'%serviti'!L364</f>
        <v>4.7273000534246572</v>
      </c>
      <c r="M364" s="6">
        <f>(Residenti!M364+Fluttuanti!M364/365+Fluttuanti!AL364/365)*'%serviti'!M364</f>
        <v>4.7872982217123266</v>
      </c>
      <c r="N364" s="6">
        <f>(Residenti!N364+Fluttuanti!N364/365+Fluttuanti!AM364/365)*'%serviti'!N364</f>
        <v>4.7780379024657487</v>
      </c>
      <c r="O364" s="6">
        <f>(Residenti!O364+Fluttuanti!O364/365+Fluttuanti!AN364/365)*'%serviti'!O364</f>
        <v>4.7759750956849247</v>
      </c>
      <c r="P364" s="6">
        <f>(Residenti!P364+Fluttuanti!P364/365+Fluttuanti!AO364/365)*'%serviti'!P364</f>
        <v>4.8345578013698631</v>
      </c>
      <c r="Q364" s="6">
        <f>(Residenti!Q364+Fluttuanti!Q364/365+Fluttuanti!AP364/365)*'%serviti'!Q364</f>
        <v>4.8554673877160193</v>
      </c>
      <c r="R364" s="6">
        <f>(Residenti!R364+Fluttuanti!R364/365+Fluttuanti!AQ364/365)*'%serviti'!R364</f>
        <v>4.8744910939168271</v>
      </c>
      <c r="S364" s="6">
        <f>(Residenti!S364+Fluttuanti!S364/365+Fluttuanti!AR364/365)*'%serviti'!S364</f>
        <v>4.8594846021640672</v>
      </c>
      <c r="T364" s="6">
        <f>(Residenti!T364+Fluttuanti!T364/365+Fluttuanti!AS364/365)*'%serviti'!T364</f>
        <v>4.817568120676925</v>
      </c>
      <c r="U364" s="6">
        <f>(Residenti!U364+Fluttuanti!U364/365+Fluttuanti!AT364/365)*'%serviti'!U364</f>
        <v>4.770776641236206</v>
      </c>
      <c r="V364" s="6">
        <f>(Residenti!V364+Fluttuanti!V364/365+Fluttuanti!AU364/365)*'%serviti'!V364</f>
        <v>4.749060158362469</v>
      </c>
      <c r="W364" s="6">
        <f>(Residenti!W364+Fluttuanti!W364/365+Fluttuanti!AV364/365)*'%serviti'!W364</f>
        <v>4.734209192603652</v>
      </c>
      <c r="X364" s="6">
        <f>(Residenti!X364+Fluttuanti!X364/365+Fluttuanti!AW364/365)*'%serviti'!X364</f>
        <v>4.7548060893218009</v>
      </c>
      <c r="Y364" s="6">
        <f>(Residenti!Y364+Fluttuanti!Y364/365+Fluttuanti!AX364/365)*'%serviti'!Y364</f>
        <v>4.751777416176199</v>
      </c>
      <c r="Z364" s="8">
        <f>(Residenti!Z364+Fluttuanti!Z364/365+Fluttuanti!AY364/365)*'%serviti'!Z364</f>
        <v>4.6575361904667121</v>
      </c>
      <c r="AA364" s="8">
        <f>(Residenti!AA364+Fluttuanti!AA364/365+Fluttuanti!AZ364/365)*'%serviti'!AA364</f>
        <v>4.6338162182655989</v>
      </c>
      <c r="AB364" s="8">
        <f>(Residenti!AB364+Fluttuanti!AB364/365+Fluttuanti!BA364/365)*'%serviti'!AB364</f>
        <v>4.51980056608532</v>
      </c>
      <c r="AC364" s="8">
        <f>(Residenti!AC364+Fluttuanti!AC364/365+Fluttuanti!BB364/365)*'%serviti'!AC364</f>
        <v>4.4073223145616414</v>
      </c>
    </row>
    <row r="365" spans="1:29" x14ac:dyDescent="0.2">
      <c r="A365" s="2" t="s">
        <v>200</v>
      </c>
      <c r="B365" s="2">
        <v>48</v>
      </c>
      <c r="C365" s="2">
        <v>48026</v>
      </c>
      <c r="D365" s="2" t="s">
        <v>368</v>
      </c>
      <c r="E365" s="6">
        <f>(Residenti!E365+Fluttuanti!E365/365+Fluttuanti!AD365/365)*'%serviti'!E365</f>
        <v>3.485181421120791</v>
      </c>
      <c r="F365" s="6">
        <f>(Residenti!F365+Fluttuanti!F365/365+Fluttuanti!AE365/365)*'%serviti'!F365</f>
        <v>3.451507813013698</v>
      </c>
      <c r="G365" s="6">
        <f>(Residenti!G365+Fluttuanti!G365/365+Fluttuanti!AF365/365)*'%serviti'!G365</f>
        <v>3.4542682958904098</v>
      </c>
      <c r="H365" s="6">
        <f>(Residenti!H365+Fluttuanti!H365/365+Fluttuanti!AG365/365)*'%serviti'!H365</f>
        <v>3.3943986152054775</v>
      </c>
      <c r="I365" s="6">
        <f>(Residenti!I365+Fluttuanti!I365/365+Fluttuanti!AH365/365)*'%serviti'!I365</f>
        <v>3.3583627709589043</v>
      </c>
      <c r="J365" s="6">
        <f>(Residenti!J365+Fluttuanti!J365/365+Fluttuanti!AI365/365)*'%serviti'!J365</f>
        <v>3.3619297631506839</v>
      </c>
      <c r="K365" s="6">
        <f>(Residenti!K365+Fluttuanti!K365/365+Fluttuanti!AJ365/365)*'%serviti'!K365</f>
        <v>3.3192965917808213</v>
      </c>
      <c r="L365" s="6">
        <f>(Residenti!L365+Fluttuanti!L365/365+Fluttuanti!AK365/365)*'%serviti'!L365</f>
        <v>3.2728632568493148</v>
      </c>
      <c r="M365" s="6">
        <f>(Residenti!M365+Fluttuanti!M365/365+Fluttuanti!AL365/365)*'%serviti'!M365</f>
        <v>3.2624357583561641</v>
      </c>
      <c r="N365" s="6">
        <f>(Residenti!N365+Fluttuanti!N365/365+Fluttuanti!AM365/365)*'%serviti'!N365</f>
        <v>3.2334380963013691</v>
      </c>
      <c r="O365" s="6">
        <f>(Residenti!O365+Fluttuanti!O365/365+Fluttuanti!AN365/365)*'%serviti'!O365</f>
        <v>3.1848822706849305</v>
      </c>
      <c r="P365" s="6">
        <f>(Residenti!P365+Fluttuanti!P365/365+Fluttuanti!AO365/365)*'%serviti'!P365</f>
        <v>3.2031022815068479</v>
      </c>
      <c r="Q365" s="6">
        <f>(Residenti!Q365+Fluttuanti!Q365/365+Fluttuanti!AP365/365)*'%serviti'!Q365</f>
        <v>3.1560195395432467</v>
      </c>
      <c r="R365" s="6">
        <f>(Residenti!R365+Fluttuanti!R365/365+Fluttuanti!AQ365/365)*'%serviti'!R365</f>
        <v>3.1287569825801316</v>
      </c>
      <c r="S365" s="6">
        <f>(Residenti!S365+Fluttuanti!S365/365+Fluttuanti!AR365/365)*'%serviti'!S365</f>
        <v>3.1152713993161405</v>
      </c>
      <c r="T365" s="6">
        <f>(Residenti!T365+Fluttuanti!T365/365+Fluttuanti!AS365/365)*'%serviti'!T365</f>
        <v>3.1058580568745544</v>
      </c>
      <c r="U365" s="6">
        <f>(Residenti!U365+Fluttuanti!U365/365+Fluttuanti!AT365/365)*'%serviti'!U365</f>
        <v>3.0646450442964763</v>
      </c>
      <c r="V365" s="6">
        <f>(Residenti!V365+Fluttuanti!V365/365+Fluttuanti!AU365/365)*'%serviti'!V365</f>
        <v>3.0602826013079261</v>
      </c>
      <c r="W365" s="6">
        <f>(Residenti!W365+Fluttuanti!W365/365+Fluttuanti!AV365/365)*'%serviti'!W365</f>
        <v>3.0535288169500059</v>
      </c>
      <c r="X365" s="6">
        <f>(Residenti!X365+Fluttuanti!X365/365+Fluttuanti!AW365/365)*'%serviti'!X365</f>
        <v>3.0619204672501099</v>
      </c>
      <c r="Y365" s="6">
        <f>(Residenti!Y365+Fluttuanti!Y365/365+Fluttuanti!AX365/365)*'%serviti'!Y365</f>
        <v>3.0475226647271789</v>
      </c>
      <c r="Z365" s="8">
        <f>(Residenti!Z365+Fluttuanti!Z365/365+Fluttuanti!AY365/365)*'%serviti'!Z365</f>
        <v>2.9439942784893378</v>
      </c>
      <c r="AA365" s="8">
        <f>(Residenti!AA365+Fluttuanti!AA365/365+Fluttuanti!AZ365/365)*'%serviti'!AA365</f>
        <v>2.8696173043712081</v>
      </c>
      <c r="AB365" s="8">
        <f>(Residenti!AB365+Fluttuanti!AB365/365+Fluttuanti!BA365/365)*'%serviti'!AB365</f>
        <v>2.7840745225296919</v>
      </c>
      <c r="AC365" s="8">
        <f>(Residenti!AC365+Fluttuanti!AC365/365+Fluttuanti!BB365/365)*'%serviti'!AC365</f>
        <v>2.6982609071794523</v>
      </c>
    </row>
    <row r="366" spans="1:29" x14ac:dyDescent="0.2">
      <c r="A366" s="2" t="s">
        <v>200</v>
      </c>
      <c r="B366" s="2">
        <v>48</v>
      </c>
      <c r="C366" s="2">
        <v>48031</v>
      </c>
      <c r="D366" s="2" t="s">
        <v>369</v>
      </c>
      <c r="E366" s="6">
        <f>(Residenti!E366+Fluttuanti!E366/365+Fluttuanti!AD366/365)*'%serviti'!E366</f>
        <v>1.1460924339440313</v>
      </c>
      <c r="F366" s="6">
        <f>(Residenti!F366+Fluttuanti!F366/365+Fluttuanti!AE366/365)*'%serviti'!F366</f>
        <v>1.1453152311427719</v>
      </c>
      <c r="G366" s="6">
        <f>(Residenti!G366+Fluttuanti!G366/365+Fluttuanti!AF366/365)*'%serviti'!G366</f>
        <v>1.1463108280821921</v>
      </c>
      <c r="H366" s="6">
        <f>(Residenti!H366+Fluttuanti!H366/365+Fluttuanti!AG366/365)*'%serviti'!H366</f>
        <v>1.1538457166932767</v>
      </c>
      <c r="I366" s="6">
        <f>(Residenti!I366+Fluttuanti!I366/365+Fluttuanti!AH366/365)*'%serviti'!I366</f>
        <v>1.138188009333883</v>
      </c>
      <c r="J366" s="6">
        <f>(Residenti!J366+Fluttuanti!J366/365+Fluttuanti!AI366/365)*'%serviti'!J366</f>
        <v>1.1239641919592775</v>
      </c>
      <c r="K366" s="6">
        <f>(Residenti!K366+Fluttuanti!K366/365+Fluttuanti!AJ366/365)*'%serviti'!K366</f>
        <v>1.128791553898479</v>
      </c>
      <c r="L366" s="6">
        <f>(Residenti!L366+Fluttuanti!L366/365+Fluttuanti!AK366/365)*'%serviti'!L366</f>
        <v>1.1243442482378139</v>
      </c>
      <c r="M366" s="6">
        <f>(Residenti!M366+Fluttuanti!M366/365+Fluttuanti!AL366/365)*'%serviti'!M366</f>
        <v>1.1468754982998195</v>
      </c>
      <c r="N366" s="6">
        <f>(Residenti!N366+Fluttuanti!N366/365+Fluttuanti!AM366/365)*'%serviti'!N366</f>
        <v>1.132991558282856</v>
      </c>
      <c r="O366" s="6">
        <f>(Residenti!O366+Fluttuanti!O366/365+Fluttuanti!AN366/365)*'%serviti'!O366</f>
        <v>1.1231780812858003</v>
      </c>
      <c r="P366" s="6">
        <f>(Residenti!P366+Fluttuanti!P366/365+Fluttuanti!AO366/365)*'%serviti'!P366</f>
        <v>1.1321166740561488</v>
      </c>
      <c r="Q366" s="6">
        <f>(Residenti!Q366+Fluttuanti!Q366/365+Fluttuanti!AP366/365)*'%serviti'!Q366</f>
        <v>1.1157501992550236</v>
      </c>
      <c r="R366" s="6">
        <f>(Residenti!R366+Fluttuanti!R366/365+Fluttuanti!AQ366/365)*'%serviti'!R366</f>
        <v>1.1250558859228754</v>
      </c>
      <c r="S366" s="6">
        <f>(Residenti!S366+Fluttuanti!S366/365+Fluttuanti!AR366/365)*'%serviti'!S366</f>
        <v>1.1438233288303181</v>
      </c>
      <c r="T366" s="6">
        <f>(Residenti!T366+Fluttuanti!T366/365+Fluttuanti!AS366/365)*'%serviti'!T366</f>
        <v>1.1299465876371657</v>
      </c>
      <c r="U366" s="6">
        <f>(Residenti!U366+Fluttuanti!U366/365+Fluttuanti!AT366/365)*'%serviti'!U366</f>
        <v>1.1282013107623465</v>
      </c>
      <c r="V366" s="6">
        <f>(Residenti!V366+Fluttuanti!V366/365+Fluttuanti!AU366/365)*'%serviti'!V366</f>
        <v>1.152300161358212</v>
      </c>
      <c r="W366" s="6">
        <f>(Residenti!W366+Fluttuanti!W366/365+Fluttuanti!AV366/365)*'%serviti'!W366</f>
        <v>1.1398064301355162</v>
      </c>
      <c r="X366" s="6">
        <f>(Residenti!X366+Fluttuanti!X366/365+Fluttuanti!AW366/365)*'%serviti'!X366</f>
        <v>1.1506609129001957</v>
      </c>
      <c r="Y366" s="6">
        <f>(Residenti!Y366+Fluttuanti!Y366/365+Fluttuanti!AX366/365)*'%serviti'!Y366</f>
        <v>1.1534652499513118</v>
      </c>
      <c r="Z366" s="8">
        <f>(Residenti!Z366+Fluttuanti!Z366/365+Fluttuanti!AY366/365)*'%serviti'!Z366</f>
        <v>1.132348278835664</v>
      </c>
      <c r="AA366" s="8">
        <f>(Residenti!AA366+Fluttuanti!AA366/365+Fluttuanti!AZ366/365)*'%serviti'!AA366</f>
        <v>1.1439970697452868</v>
      </c>
      <c r="AB366" s="8">
        <f>(Residenti!AB366+Fluttuanti!AB366/365+Fluttuanti!BA366/365)*'%serviti'!AB366</f>
        <v>1.1256887665912303</v>
      </c>
      <c r="AC366" s="8">
        <f>(Residenti!AC366+Fluttuanti!AC366/365+Fluttuanti!BB366/365)*'%serviti'!AC366</f>
        <v>1.107295991667149</v>
      </c>
    </row>
    <row r="368" spans="1:29" x14ac:dyDescent="0.2">
      <c r="B368" s="4">
        <v>33</v>
      </c>
      <c r="E368" s="14">
        <f>SUMIF($B$3:$B$366,$B368,E$3:E$366)</f>
        <v>249.7860538572248</v>
      </c>
      <c r="F368" s="14">
        <f t="shared" ref="F368:AC377" si="15">SUMIF($B$3:$B$366,$B368,F$3:F$366)</f>
        <v>251.18824743894126</v>
      </c>
      <c r="G368" s="14">
        <f t="shared" si="15"/>
        <v>252.61018387824706</v>
      </c>
      <c r="H368" s="14">
        <f t="shared" si="15"/>
        <v>253.63878199464042</v>
      </c>
      <c r="I368" s="14">
        <f t="shared" si="15"/>
        <v>256.68015860324357</v>
      </c>
      <c r="J368" s="14">
        <f t="shared" si="15"/>
        <v>259.83372654827781</v>
      </c>
      <c r="K368" s="14">
        <f t="shared" si="15"/>
        <v>262.39068745086337</v>
      </c>
      <c r="L368" s="14">
        <f t="shared" si="15"/>
        <v>265.3163807964545</v>
      </c>
      <c r="M368" s="14">
        <f t="shared" si="15"/>
        <v>269.02531644704322</v>
      </c>
      <c r="N368" s="14">
        <f t="shared" si="15"/>
        <v>273.66484619085418</v>
      </c>
      <c r="O368" s="14">
        <f t="shared" si="15"/>
        <v>276.11327108065069</v>
      </c>
      <c r="P368" s="14">
        <f t="shared" si="15"/>
        <v>278.24852797412302</v>
      </c>
      <c r="Q368" s="14">
        <f t="shared" si="15"/>
        <v>279.93863767221615</v>
      </c>
      <c r="R368" s="14">
        <f t="shared" si="15"/>
        <v>280.18443081121654</v>
      </c>
      <c r="S368" s="14">
        <f t="shared" si="15"/>
        <v>278.83958455517944</v>
      </c>
      <c r="T368" s="14">
        <f t="shared" si="15"/>
        <v>278.97209281675345</v>
      </c>
      <c r="U368" s="14">
        <f t="shared" si="15"/>
        <v>278.5505055840182</v>
      </c>
      <c r="V368" s="14">
        <f t="shared" si="15"/>
        <v>278.84560380405156</v>
      </c>
      <c r="W368" s="14">
        <f t="shared" si="15"/>
        <v>279.62066857317376</v>
      </c>
      <c r="X368" s="14">
        <f t="shared" si="15"/>
        <v>280.21602762841258</v>
      </c>
      <c r="Y368" s="14">
        <f t="shared" si="15"/>
        <v>281.08773656193506</v>
      </c>
      <c r="Z368" s="15">
        <f t="shared" si="15"/>
        <v>281.48440539696168</v>
      </c>
      <c r="AA368" s="15">
        <f t="shared" si="15"/>
        <v>283.26401200552124</v>
      </c>
      <c r="AB368" s="15">
        <f t="shared" si="15"/>
        <v>284.49117203240684</v>
      </c>
      <c r="AC368" s="15">
        <f t="shared" si="15"/>
        <v>285.6672831471999</v>
      </c>
    </row>
    <row r="369" spans="1:29" x14ac:dyDescent="0.2">
      <c r="B369" s="4">
        <v>34</v>
      </c>
      <c r="E369" s="14">
        <f t="shared" ref="E369:T377" si="16">SUMIF($B$3:$B$366,$B369,E$3:E$366)</f>
        <v>379.20788054053997</v>
      </c>
      <c r="F369" s="14">
        <f t="shared" si="16"/>
        <v>382.84180082279306</v>
      </c>
      <c r="G369" s="14">
        <f t="shared" si="16"/>
        <v>385.58313485310595</v>
      </c>
      <c r="H369" s="14">
        <f t="shared" si="16"/>
        <v>388.782006710411</v>
      </c>
      <c r="I369" s="14">
        <f t="shared" si="16"/>
        <v>392.23693895466687</v>
      </c>
      <c r="J369" s="14">
        <f t="shared" si="16"/>
        <v>398.06100230837467</v>
      </c>
      <c r="K369" s="14">
        <f t="shared" si="16"/>
        <v>402.31494723663718</v>
      </c>
      <c r="L369" s="14">
        <f t="shared" si="16"/>
        <v>406.22179159123721</v>
      </c>
      <c r="M369" s="14">
        <f t="shared" si="16"/>
        <v>412.40637264003828</v>
      </c>
      <c r="N369" s="14">
        <f t="shared" si="16"/>
        <v>419.98682212099334</v>
      </c>
      <c r="O369" s="14">
        <f t="shared" si="16"/>
        <v>424.91248078401838</v>
      </c>
      <c r="P369" s="14">
        <f t="shared" si="16"/>
        <v>430.20911132756288</v>
      </c>
      <c r="Q369" s="14">
        <f t="shared" si="16"/>
        <v>434.10175507400209</v>
      </c>
      <c r="R369" s="14">
        <f t="shared" si="16"/>
        <v>437.17590049748793</v>
      </c>
      <c r="S369" s="14">
        <f t="shared" si="16"/>
        <v>435.51550579781843</v>
      </c>
      <c r="T369" s="14">
        <f t="shared" si="16"/>
        <v>437.8963389477131</v>
      </c>
      <c r="U369" s="14">
        <f t="shared" si="15"/>
        <v>440.81259332308235</v>
      </c>
      <c r="V369" s="14">
        <f t="shared" si="15"/>
        <v>442.81953397669844</v>
      </c>
      <c r="W369" s="14">
        <f t="shared" si="15"/>
        <v>445.63802940219688</v>
      </c>
      <c r="X369" s="14">
        <f t="shared" si="15"/>
        <v>448.37896994967963</v>
      </c>
      <c r="Y369" s="14">
        <f t="shared" si="15"/>
        <v>452.65495730242282</v>
      </c>
      <c r="Z369" s="15">
        <f t="shared" si="15"/>
        <v>463.15009548718461</v>
      </c>
      <c r="AA369" s="15">
        <f t="shared" si="15"/>
        <v>476.88846117144311</v>
      </c>
      <c r="AB369" s="15">
        <f t="shared" si="15"/>
        <v>489.26324419496035</v>
      </c>
      <c r="AC369" s="15">
        <f t="shared" si="15"/>
        <v>501.67934437125126</v>
      </c>
    </row>
    <row r="370" spans="1:29" x14ac:dyDescent="0.2">
      <c r="B370" s="4">
        <v>35</v>
      </c>
      <c r="E370" s="14">
        <f t="shared" si="16"/>
        <v>415.50859158885299</v>
      </c>
      <c r="F370" s="14">
        <f t="shared" si="15"/>
        <v>422.93259865104096</v>
      </c>
      <c r="G370" s="14">
        <f t="shared" si="15"/>
        <v>429.88822289408319</v>
      </c>
      <c r="H370" s="14">
        <f t="shared" si="15"/>
        <v>435.78655501993774</v>
      </c>
      <c r="I370" s="14">
        <f t="shared" si="15"/>
        <v>445.18931163408223</v>
      </c>
      <c r="J370" s="14">
        <f t="shared" si="15"/>
        <v>455.00335965272626</v>
      </c>
      <c r="K370" s="14">
        <f t="shared" si="15"/>
        <v>463.17990221329137</v>
      </c>
      <c r="L370" s="14">
        <f t="shared" si="15"/>
        <v>471.07504207580462</v>
      </c>
      <c r="M370" s="14">
        <f t="shared" si="15"/>
        <v>480.62729981260247</v>
      </c>
      <c r="N370" s="14">
        <f t="shared" si="15"/>
        <v>490.31229410863438</v>
      </c>
      <c r="O370" s="14">
        <f t="shared" si="15"/>
        <v>495.68668447294039</v>
      </c>
      <c r="P370" s="14">
        <f t="shared" si="15"/>
        <v>501.29310595229379</v>
      </c>
      <c r="Q370" s="14">
        <f t="shared" si="15"/>
        <v>505.66362954618671</v>
      </c>
      <c r="R370" s="14">
        <f t="shared" si="15"/>
        <v>508.53964483461931</v>
      </c>
      <c r="S370" s="14">
        <f t="shared" si="15"/>
        <v>508.37601600180784</v>
      </c>
      <c r="T370" s="14">
        <f t="shared" si="15"/>
        <v>508.93441722753971</v>
      </c>
      <c r="U370" s="14">
        <f t="shared" si="15"/>
        <v>509.61162037260851</v>
      </c>
      <c r="V370" s="14">
        <f t="shared" si="15"/>
        <v>510.46543406121032</v>
      </c>
      <c r="W370" s="14">
        <f t="shared" si="15"/>
        <v>511.75758261515904</v>
      </c>
      <c r="X370" s="14">
        <f t="shared" si="15"/>
        <v>512.24662711149017</v>
      </c>
      <c r="Y370" s="14">
        <f t="shared" si="15"/>
        <v>512.96824898126761</v>
      </c>
      <c r="Z370" s="15">
        <f t="shared" si="15"/>
        <v>515.24810211153397</v>
      </c>
      <c r="AA370" s="15">
        <f t="shared" si="15"/>
        <v>521.65097606096981</v>
      </c>
      <c r="AB370" s="15">
        <f t="shared" si="15"/>
        <v>525.38747425035319</v>
      </c>
      <c r="AC370" s="15">
        <f t="shared" si="15"/>
        <v>529.10932038530586</v>
      </c>
    </row>
    <row r="371" spans="1:29" x14ac:dyDescent="0.2">
      <c r="B371" s="4">
        <v>36</v>
      </c>
      <c r="E371" s="14">
        <f t="shared" si="16"/>
        <v>618.05331246611718</v>
      </c>
      <c r="F371" s="14">
        <f t="shared" si="15"/>
        <v>625.12281320311831</v>
      </c>
      <c r="G371" s="14">
        <f t="shared" si="15"/>
        <v>632.13325171136876</v>
      </c>
      <c r="H371" s="14">
        <f t="shared" si="15"/>
        <v>637.6177767250299</v>
      </c>
      <c r="I371" s="14">
        <f t="shared" si="15"/>
        <v>645.33738316225697</v>
      </c>
      <c r="J371" s="14">
        <f t="shared" si="15"/>
        <v>653.69575818420719</v>
      </c>
      <c r="K371" s="14">
        <f t="shared" si="15"/>
        <v>659.53681891532642</v>
      </c>
      <c r="L371" s="14">
        <f t="shared" si="15"/>
        <v>664.735863240296</v>
      </c>
      <c r="M371" s="14">
        <f t="shared" si="15"/>
        <v>672.89091289961448</v>
      </c>
      <c r="N371" s="14">
        <f t="shared" si="15"/>
        <v>683.80967963996397</v>
      </c>
      <c r="O371" s="14">
        <f t="shared" si="15"/>
        <v>690.50965644957193</v>
      </c>
      <c r="P371" s="14">
        <f t="shared" si="15"/>
        <v>697.17235651370106</v>
      </c>
      <c r="Q371" s="14">
        <f t="shared" si="15"/>
        <v>701.80967168485836</v>
      </c>
      <c r="R371" s="14">
        <f t="shared" si="15"/>
        <v>703.63958424281657</v>
      </c>
      <c r="S371" s="14">
        <f t="shared" si="15"/>
        <v>700.67556782944837</v>
      </c>
      <c r="T371" s="14">
        <f t="shared" si="15"/>
        <v>701.69891970668698</v>
      </c>
      <c r="U371" s="14">
        <f t="shared" si="15"/>
        <v>701.72747708700365</v>
      </c>
      <c r="V371" s="14">
        <f t="shared" si="15"/>
        <v>703.07938915114187</v>
      </c>
      <c r="W371" s="14">
        <f t="shared" si="15"/>
        <v>704.05108228162192</v>
      </c>
      <c r="X371" s="14">
        <f t="shared" si="15"/>
        <v>709.3078146388716</v>
      </c>
      <c r="Y371" s="14">
        <f t="shared" si="15"/>
        <v>710.40398262727547</v>
      </c>
      <c r="Z371" s="15">
        <f t="shared" si="15"/>
        <v>717.45407768074267</v>
      </c>
      <c r="AA371" s="15">
        <f t="shared" si="15"/>
        <v>726.52499086273542</v>
      </c>
      <c r="AB371" s="15">
        <f t="shared" si="15"/>
        <v>734.88191580737191</v>
      </c>
      <c r="AC371" s="15">
        <f t="shared" si="15"/>
        <v>742.53259318304515</v>
      </c>
    </row>
    <row r="372" spans="1:29" x14ac:dyDescent="0.2">
      <c r="B372" s="4">
        <v>37</v>
      </c>
      <c r="E372" s="14">
        <f t="shared" si="16"/>
        <v>958.22205651884349</v>
      </c>
      <c r="F372" s="14">
        <f t="shared" si="15"/>
        <v>964.26735644246628</v>
      </c>
      <c r="G372" s="14">
        <f t="shared" si="15"/>
        <v>969.82850828028734</v>
      </c>
      <c r="H372" s="14">
        <f t="shared" si="15"/>
        <v>971.70189638909369</v>
      </c>
      <c r="I372" s="14">
        <f t="shared" si="15"/>
        <v>979.46050256061392</v>
      </c>
      <c r="J372" s="14">
        <f t="shared" si="15"/>
        <v>989.4464951776464</v>
      </c>
      <c r="K372" s="14">
        <f t="shared" si="15"/>
        <v>995.33991945098751</v>
      </c>
      <c r="L372" s="14">
        <f t="shared" si="15"/>
        <v>1000.7150494454658</v>
      </c>
      <c r="M372" s="14">
        <f t="shared" si="15"/>
        <v>1011.0235636434595</v>
      </c>
      <c r="N372" s="14">
        <f t="shared" si="15"/>
        <v>1023.5378330323524</v>
      </c>
      <c r="O372" s="14">
        <f t="shared" si="15"/>
        <v>1032.9742034560034</v>
      </c>
      <c r="P372" s="14">
        <f t="shared" si="15"/>
        <v>1041.8232014783475</v>
      </c>
      <c r="Q372" s="14">
        <f t="shared" si="15"/>
        <v>1049.1788721669698</v>
      </c>
      <c r="R372" s="14">
        <f t="shared" si="15"/>
        <v>1054.7364717414932</v>
      </c>
      <c r="S372" s="14">
        <f t="shared" si="15"/>
        <v>1052.673090556789</v>
      </c>
      <c r="T372" s="14">
        <f t="shared" si="15"/>
        <v>1056.6785454372496</v>
      </c>
      <c r="U372" s="14">
        <f t="shared" si="15"/>
        <v>1059.2444895630485</v>
      </c>
      <c r="V372" s="14">
        <f t="shared" si="15"/>
        <v>1064.6014451337121</v>
      </c>
      <c r="W372" s="14">
        <f t="shared" si="15"/>
        <v>1067.6322771534269</v>
      </c>
      <c r="X372" s="14">
        <f t="shared" si="15"/>
        <v>1071.7436665370756</v>
      </c>
      <c r="Y372" s="14">
        <f t="shared" si="15"/>
        <v>1075.9525536862618</v>
      </c>
      <c r="Z372" s="15">
        <f t="shared" si="15"/>
        <v>1095.8245530904965</v>
      </c>
      <c r="AA372" s="15">
        <f t="shared" si="15"/>
        <v>1114.0358585508304</v>
      </c>
      <c r="AB372" s="15">
        <f t="shared" si="15"/>
        <v>1133.8988390555451</v>
      </c>
      <c r="AC372" s="15">
        <f t="shared" si="15"/>
        <v>1151.8701820586837</v>
      </c>
    </row>
    <row r="373" spans="1:29" x14ac:dyDescent="0.2">
      <c r="B373" s="4">
        <v>38</v>
      </c>
      <c r="E373" s="14">
        <f t="shared" si="16"/>
        <v>368.91775570686883</v>
      </c>
      <c r="F373" s="14">
        <f t="shared" si="15"/>
        <v>368.6050154153989</v>
      </c>
      <c r="G373" s="14">
        <f t="shared" si="15"/>
        <v>368.86453126264706</v>
      </c>
      <c r="H373" s="14">
        <f t="shared" si="15"/>
        <v>368.68534128982498</v>
      </c>
      <c r="I373" s="14">
        <f t="shared" si="15"/>
        <v>370.77764283524749</v>
      </c>
      <c r="J373" s="14">
        <f t="shared" si="15"/>
        <v>372.95893672495231</v>
      </c>
      <c r="K373" s="14">
        <f t="shared" si="15"/>
        <v>375.36790296074105</v>
      </c>
      <c r="L373" s="14">
        <f t="shared" si="15"/>
        <v>377.63015452060779</v>
      </c>
      <c r="M373" s="14">
        <f t="shared" si="15"/>
        <v>380.30282677450708</v>
      </c>
      <c r="N373" s="14">
        <f t="shared" si="15"/>
        <v>382.95052245936171</v>
      </c>
      <c r="O373" s="14">
        <f t="shared" si="15"/>
        <v>384.15450945354587</v>
      </c>
      <c r="P373" s="14">
        <f t="shared" si="15"/>
        <v>385.84703231492415</v>
      </c>
      <c r="Q373" s="14">
        <f t="shared" si="15"/>
        <v>385.73322971667113</v>
      </c>
      <c r="R373" s="14">
        <f t="shared" si="15"/>
        <v>383.997255560952</v>
      </c>
      <c r="S373" s="14">
        <f t="shared" si="15"/>
        <v>381.536284909909</v>
      </c>
      <c r="T373" s="14">
        <f t="shared" si="15"/>
        <v>382.68382750833905</v>
      </c>
      <c r="U373" s="14">
        <f t="shared" si="15"/>
        <v>378.9785746559383</v>
      </c>
      <c r="V373" s="14">
        <f t="shared" si="15"/>
        <v>377.98227863289623</v>
      </c>
      <c r="W373" s="14">
        <f t="shared" si="15"/>
        <v>376.21026649790809</v>
      </c>
      <c r="X373" s="14">
        <f t="shared" si="15"/>
        <v>374.10771036126732</v>
      </c>
      <c r="Y373" s="14">
        <f t="shared" si="15"/>
        <v>374.55697232710247</v>
      </c>
      <c r="Z373" s="15">
        <f t="shared" si="15"/>
        <v>371.15779814666485</v>
      </c>
      <c r="AA373" s="15">
        <f t="shared" si="15"/>
        <v>367.80560887767399</v>
      </c>
      <c r="AB373" s="15">
        <f t="shared" si="15"/>
        <v>364.10988488505023</v>
      </c>
      <c r="AC373" s="15">
        <f t="shared" si="15"/>
        <v>360.71589812776529</v>
      </c>
    </row>
    <row r="374" spans="1:29" x14ac:dyDescent="0.2">
      <c r="B374" s="4">
        <v>39</v>
      </c>
      <c r="E374" s="14">
        <f t="shared" si="16"/>
        <v>368.24509555067709</v>
      </c>
      <c r="F374" s="14">
        <f t="shared" si="15"/>
        <v>371.5633433135165</v>
      </c>
      <c r="G374" s="14">
        <f t="shared" si="15"/>
        <v>374.54309296202518</v>
      </c>
      <c r="H374" s="14">
        <f t="shared" si="15"/>
        <v>378.65027395877263</v>
      </c>
      <c r="I374" s="14">
        <f t="shared" si="15"/>
        <v>383.24300664267321</v>
      </c>
      <c r="J374" s="14">
        <f t="shared" si="15"/>
        <v>389.07125347881521</v>
      </c>
      <c r="K374" s="14">
        <f t="shared" si="15"/>
        <v>395.13757091579777</v>
      </c>
      <c r="L374" s="14">
        <f t="shared" si="15"/>
        <v>401.09355410734361</v>
      </c>
      <c r="M374" s="14">
        <f t="shared" si="15"/>
        <v>408.03063725519655</v>
      </c>
      <c r="N374" s="14">
        <f t="shared" si="15"/>
        <v>415.95427406635361</v>
      </c>
      <c r="O374" s="14">
        <f t="shared" si="15"/>
        <v>420.17961641854589</v>
      </c>
      <c r="P374" s="14">
        <f t="shared" si="15"/>
        <v>425.02148106500425</v>
      </c>
      <c r="Q374" s="14">
        <f t="shared" si="15"/>
        <v>427.50236890539986</v>
      </c>
      <c r="R374" s="14">
        <f t="shared" si="15"/>
        <v>428.90803038338561</v>
      </c>
      <c r="S374" s="14">
        <f t="shared" si="15"/>
        <v>427.85924523201282</v>
      </c>
      <c r="T374" s="14">
        <f t="shared" si="15"/>
        <v>428.83558253887179</v>
      </c>
      <c r="U374" s="14">
        <f t="shared" si="15"/>
        <v>429.67620808972083</v>
      </c>
      <c r="V374" s="14">
        <f t="shared" si="15"/>
        <v>431.33124149328285</v>
      </c>
      <c r="W374" s="14">
        <f t="shared" si="15"/>
        <v>431.93532690804</v>
      </c>
      <c r="X374" s="14">
        <f t="shared" si="15"/>
        <v>431.45441985226643</v>
      </c>
      <c r="Y374" s="14">
        <f t="shared" si="15"/>
        <v>431.2596223807094</v>
      </c>
      <c r="Z374" s="15">
        <f t="shared" si="15"/>
        <v>432.50496263573257</v>
      </c>
      <c r="AA374" s="15">
        <f t="shared" si="15"/>
        <v>435.01205177919343</v>
      </c>
      <c r="AB374" s="15">
        <f t="shared" si="15"/>
        <v>437.59530838675443</v>
      </c>
      <c r="AC374" s="15">
        <f t="shared" si="15"/>
        <v>439.0495617577314</v>
      </c>
    </row>
    <row r="375" spans="1:29" x14ac:dyDescent="0.2">
      <c r="B375" s="4">
        <v>40</v>
      </c>
      <c r="E375" s="14">
        <f t="shared" si="16"/>
        <v>360.21382013498459</v>
      </c>
      <c r="F375" s="14">
        <f t="shared" si="15"/>
        <v>363.29692481061426</v>
      </c>
      <c r="G375" s="14">
        <f t="shared" si="15"/>
        <v>366.68654794303018</v>
      </c>
      <c r="H375" s="14">
        <f t="shared" si="15"/>
        <v>369.83855730840708</v>
      </c>
      <c r="I375" s="14">
        <f t="shared" si="15"/>
        <v>374.62775866672104</v>
      </c>
      <c r="J375" s="14">
        <f t="shared" si="15"/>
        <v>379.90983587670479</v>
      </c>
      <c r="K375" s="14">
        <f t="shared" si="15"/>
        <v>384.94994304238139</v>
      </c>
      <c r="L375" s="14">
        <f t="shared" si="15"/>
        <v>389.58378953138043</v>
      </c>
      <c r="M375" s="14">
        <f t="shared" si="15"/>
        <v>395.41411191086809</v>
      </c>
      <c r="N375" s="14">
        <f t="shared" si="15"/>
        <v>400.86313824615348</v>
      </c>
      <c r="O375" s="14">
        <f t="shared" si="15"/>
        <v>405.79214097216874</v>
      </c>
      <c r="P375" s="14">
        <f t="shared" si="15"/>
        <v>409.68572092212156</v>
      </c>
      <c r="Q375" s="14">
        <f t="shared" si="15"/>
        <v>411.98048080774964</v>
      </c>
      <c r="R375" s="14">
        <f t="shared" si="15"/>
        <v>412.37277845199804</v>
      </c>
      <c r="S375" s="14">
        <f t="shared" si="15"/>
        <v>410.44540656240235</v>
      </c>
      <c r="T375" s="14">
        <f t="shared" si="15"/>
        <v>410.76635101677022</v>
      </c>
      <c r="U375" s="14">
        <f t="shared" si="15"/>
        <v>410.21258412142754</v>
      </c>
      <c r="V375" s="14">
        <f t="shared" si="15"/>
        <v>411.40827220112368</v>
      </c>
      <c r="W375" s="14">
        <f t="shared" si="15"/>
        <v>412.69855134663561</v>
      </c>
      <c r="X375" s="14">
        <f t="shared" si="15"/>
        <v>413.02578202694752</v>
      </c>
      <c r="Y375" s="14">
        <f t="shared" si="15"/>
        <v>412.87474032684315</v>
      </c>
      <c r="Z375" s="15">
        <f t="shared" si="15"/>
        <v>414.09335069362868</v>
      </c>
      <c r="AA375" s="15">
        <f t="shared" si="15"/>
        <v>416.32556733844501</v>
      </c>
      <c r="AB375" s="15">
        <f t="shared" si="15"/>
        <v>418.30286263045593</v>
      </c>
      <c r="AC375" s="15">
        <f t="shared" si="15"/>
        <v>419.86094452597661</v>
      </c>
    </row>
    <row r="376" spans="1:29" x14ac:dyDescent="0.2">
      <c r="B376" s="4">
        <v>99</v>
      </c>
      <c r="E376" s="14">
        <f t="shared" si="16"/>
        <v>340.70464677255393</v>
      </c>
      <c r="F376" s="14">
        <f t="shared" si="15"/>
        <v>344.51372227163347</v>
      </c>
      <c r="G376" s="14">
        <f t="shared" si="15"/>
        <v>346.45022901365127</v>
      </c>
      <c r="H376" s="14">
        <f t="shared" si="15"/>
        <v>348.85747960340626</v>
      </c>
      <c r="I376" s="14">
        <f t="shared" si="15"/>
        <v>351.85810781227252</v>
      </c>
      <c r="J376" s="14">
        <f t="shared" si="15"/>
        <v>356.22711399649762</v>
      </c>
      <c r="K376" s="14">
        <f t="shared" si="15"/>
        <v>361.0551130563955</v>
      </c>
      <c r="L376" s="14">
        <f t="shared" si="15"/>
        <v>366.30154345714135</v>
      </c>
      <c r="M376" s="14">
        <f t="shared" si="15"/>
        <v>370.64833052577654</v>
      </c>
      <c r="N376" s="14">
        <f t="shared" si="15"/>
        <v>375.85177834000109</v>
      </c>
      <c r="O376" s="14">
        <f t="shared" si="15"/>
        <v>380.05875049358508</v>
      </c>
      <c r="P376" s="14">
        <f t="shared" si="15"/>
        <v>386.29269477632346</v>
      </c>
      <c r="Q376" s="14">
        <f t="shared" si="15"/>
        <v>388.51475080478144</v>
      </c>
      <c r="R376" s="14">
        <f t="shared" si="15"/>
        <v>390.63875958742125</v>
      </c>
      <c r="S376" s="14">
        <f t="shared" si="15"/>
        <v>389.34012311385629</v>
      </c>
      <c r="T376" s="14">
        <f t="shared" si="15"/>
        <v>391.27371608673366</v>
      </c>
      <c r="U376" s="14">
        <f t="shared" si="15"/>
        <v>392.76828093658776</v>
      </c>
      <c r="V376" s="14">
        <f t="shared" si="15"/>
        <v>394.98626500746218</v>
      </c>
      <c r="W376" s="14">
        <f t="shared" si="15"/>
        <v>396.40104184485222</v>
      </c>
      <c r="X376" s="14">
        <f t="shared" si="15"/>
        <v>398.38561342968893</v>
      </c>
      <c r="Y376" s="14">
        <f t="shared" si="15"/>
        <v>398.09505554298602</v>
      </c>
      <c r="Z376" s="15">
        <f t="shared" si="15"/>
        <v>404.81946707468728</v>
      </c>
      <c r="AA376" s="15">
        <f t="shared" si="15"/>
        <v>411.68835357188345</v>
      </c>
      <c r="AB376" s="15">
        <f t="shared" si="15"/>
        <v>419.31156061119094</v>
      </c>
      <c r="AC376" s="15">
        <f t="shared" si="15"/>
        <v>425.97695976402281</v>
      </c>
    </row>
    <row r="377" spans="1:29" x14ac:dyDescent="0.2">
      <c r="B377" s="4">
        <v>48</v>
      </c>
      <c r="E377" s="6">
        <f t="shared" si="16"/>
        <v>9.1209538067896005</v>
      </c>
      <c r="F377" s="6">
        <f t="shared" si="15"/>
        <v>9.116457849635923</v>
      </c>
      <c r="G377" s="6">
        <f t="shared" si="15"/>
        <v>9.1212110229452072</v>
      </c>
      <c r="H377" s="6">
        <f t="shared" si="15"/>
        <v>9.0904948368302598</v>
      </c>
      <c r="I377" s="6">
        <f t="shared" si="15"/>
        <v>9.1394294036489487</v>
      </c>
      <c r="J377" s="6">
        <f t="shared" si="15"/>
        <v>9.1790382093565324</v>
      </c>
      <c r="K377" s="6">
        <f t="shared" si="15"/>
        <v>9.1780195432820424</v>
      </c>
      <c r="L377" s="6">
        <f t="shared" si="15"/>
        <v>9.1245075585117856</v>
      </c>
      <c r="M377" s="6">
        <f t="shared" si="15"/>
        <v>9.196609478368309</v>
      </c>
      <c r="N377" s="6">
        <f t="shared" si="15"/>
        <v>9.1444675570499747</v>
      </c>
      <c r="O377" s="6">
        <f t="shared" si="15"/>
        <v>9.0840354476556548</v>
      </c>
      <c r="P377" s="6">
        <f t="shared" si="15"/>
        <v>9.1697767569328601</v>
      </c>
      <c r="Q377" s="6">
        <f t="shared" si="15"/>
        <v>9.1272371265142898</v>
      </c>
      <c r="R377" s="6">
        <f t="shared" si="15"/>
        <v>9.1283039624198352</v>
      </c>
      <c r="S377" s="6">
        <f t="shared" si="15"/>
        <v>9.118579330310526</v>
      </c>
      <c r="T377" s="6">
        <f t="shared" si="15"/>
        <v>9.0533727651886444</v>
      </c>
      <c r="U377" s="6">
        <f t="shared" si="15"/>
        <v>8.9636229962950296</v>
      </c>
      <c r="V377" s="6">
        <f t="shared" si="15"/>
        <v>8.9616429210286075</v>
      </c>
      <c r="W377" s="6">
        <f t="shared" si="15"/>
        <v>8.927544439689175</v>
      </c>
      <c r="X377" s="6">
        <f t="shared" si="15"/>
        <v>8.9673874694721079</v>
      </c>
      <c r="Y377" s="6">
        <f t="shared" si="15"/>
        <v>8.9527653308546888</v>
      </c>
      <c r="Z377" s="8">
        <f t="shared" si="15"/>
        <v>8.7338787477917137</v>
      </c>
      <c r="AA377" s="8">
        <f t="shared" si="15"/>
        <v>8.6474305923820936</v>
      </c>
      <c r="AB377" s="8">
        <f t="shared" si="15"/>
        <v>8.4295638552062417</v>
      </c>
      <c r="AC377" s="8">
        <f t="shared" si="15"/>
        <v>8.2128792134082431</v>
      </c>
    </row>
    <row r="378" spans="1:29" x14ac:dyDescent="0.2">
      <c r="Y378" s="9"/>
    </row>
    <row r="379" spans="1:29" x14ac:dyDescent="0.2">
      <c r="A379" s="4" t="s">
        <v>4</v>
      </c>
      <c r="E379" s="14">
        <f>SUMIF($A$3:$A$366,$A379,E$3:E$366)</f>
        <v>249.7860538572248</v>
      </c>
      <c r="F379" s="14">
        <f t="shared" ref="F379:AC390" si="17">SUMIF($A$3:$A$366,$A379,F$3:F$366)</f>
        <v>251.18824743894126</v>
      </c>
      <c r="G379" s="14">
        <f t="shared" si="17"/>
        <v>252.61018387824706</v>
      </c>
      <c r="H379" s="14">
        <f t="shared" si="17"/>
        <v>253.63878199464042</v>
      </c>
      <c r="I379" s="14">
        <f t="shared" si="17"/>
        <v>256.68015860324357</v>
      </c>
      <c r="J379" s="14">
        <f t="shared" si="17"/>
        <v>259.83372654827781</v>
      </c>
      <c r="K379" s="14">
        <f t="shared" si="17"/>
        <v>262.39068745086337</v>
      </c>
      <c r="L379" s="14">
        <f t="shared" si="17"/>
        <v>265.3163807964545</v>
      </c>
      <c r="M379" s="14">
        <f t="shared" si="17"/>
        <v>269.02531644704322</v>
      </c>
      <c r="N379" s="14">
        <f t="shared" si="17"/>
        <v>273.66484619085418</v>
      </c>
      <c r="O379" s="14">
        <f t="shared" si="17"/>
        <v>276.11327108065069</v>
      </c>
      <c r="P379" s="14">
        <f t="shared" si="17"/>
        <v>278.24852797412302</v>
      </c>
      <c r="Q379" s="14">
        <f t="shared" si="17"/>
        <v>279.93863767221615</v>
      </c>
      <c r="R379" s="14">
        <f t="shared" si="17"/>
        <v>280.18443081121654</v>
      </c>
      <c r="S379" s="14">
        <f t="shared" si="17"/>
        <v>278.83958455517944</v>
      </c>
      <c r="T379" s="14">
        <f t="shared" si="17"/>
        <v>278.97209281675345</v>
      </c>
      <c r="U379" s="14">
        <f t="shared" si="17"/>
        <v>278.5505055840182</v>
      </c>
      <c r="V379" s="14">
        <f t="shared" si="17"/>
        <v>278.84560380405156</v>
      </c>
      <c r="W379" s="14">
        <f t="shared" si="17"/>
        <v>279.62066857317376</v>
      </c>
      <c r="X379" s="14">
        <f t="shared" si="17"/>
        <v>280.21602762841258</v>
      </c>
      <c r="Y379" s="14">
        <f t="shared" si="17"/>
        <v>281.08773656193506</v>
      </c>
      <c r="Z379" s="15">
        <f t="shared" si="17"/>
        <v>281.48440539696168</v>
      </c>
      <c r="AA379" s="15">
        <f t="shared" si="17"/>
        <v>283.26401200552124</v>
      </c>
      <c r="AB379" s="15">
        <f t="shared" si="17"/>
        <v>284.49117203240684</v>
      </c>
      <c r="AC379" s="15">
        <f t="shared" si="17"/>
        <v>285.6672831471999</v>
      </c>
    </row>
    <row r="380" spans="1:29" x14ac:dyDescent="0.2">
      <c r="A380" s="4" t="s">
        <v>62</v>
      </c>
      <c r="E380" s="14">
        <f t="shared" ref="E380:T393" si="18">SUMIF($A$3:$A$366,$A380,E$3:E$366)</f>
        <v>258.30423476039101</v>
      </c>
      <c r="F380" s="14">
        <f t="shared" si="18"/>
        <v>261.11436434441947</v>
      </c>
      <c r="G380" s="14">
        <f t="shared" si="18"/>
        <v>263.38126699345673</v>
      </c>
      <c r="H380" s="14">
        <f t="shared" si="18"/>
        <v>266.0306809375698</v>
      </c>
      <c r="I380" s="14">
        <f t="shared" si="18"/>
        <v>267.86077221122457</v>
      </c>
      <c r="J380" s="14">
        <f t="shared" si="18"/>
        <v>272.34020406177865</v>
      </c>
      <c r="K380" s="14">
        <f t="shared" si="18"/>
        <v>275.41167756832726</v>
      </c>
      <c r="L380" s="14">
        <f t="shared" si="18"/>
        <v>278.4603694008826</v>
      </c>
      <c r="M380" s="14">
        <f t="shared" si="18"/>
        <v>282.8357990738325</v>
      </c>
      <c r="N380" s="14">
        <f t="shared" si="18"/>
        <v>288.60799128072409</v>
      </c>
      <c r="O380" s="14">
        <f t="shared" si="18"/>
        <v>292.42712090570882</v>
      </c>
      <c r="P380" s="14">
        <f t="shared" si="18"/>
        <v>296.63914353470335</v>
      </c>
      <c r="Q380" s="14">
        <f t="shared" si="18"/>
        <v>299.90196623619255</v>
      </c>
      <c r="R380" s="14">
        <f t="shared" si="18"/>
        <v>302.69037888743065</v>
      </c>
      <c r="S380" s="14">
        <f t="shared" si="18"/>
        <v>301.48895247823845</v>
      </c>
      <c r="T380" s="14">
        <f t="shared" si="18"/>
        <v>303.49614169248605</v>
      </c>
      <c r="U380" s="14">
        <f t="shared" si="17"/>
        <v>305.9247510206477</v>
      </c>
      <c r="V380" s="14">
        <f t="shared" si="17"/>
        <v>308.0510576979737</v>
      </c>
      <c r="W380" s="14">
        <f t="shared" si="17"/>
        <v>310.64735972135355</v>
      </c>
      <c r="X380" s="14">
        <f t="shared" si="17"/>
        <v>313.26783655454403</v>
      </c>
      <c r="Y380" s="14">
        <f t="shared" si="17"/>
        <v>316.14525536909986</v>
      </c>
      <c r="Z380" s="15">
        <f t="shared" si="17"/>
        <v>326.23469366659566</v>
      </c>
      <c r="AA380" s="15">
        <f t="shared" si="17"/>
        <v>337.8010301942229</v>
      </c>
      <c r="AB380" s="15">
        <f t="shared" si="17"/>
        <v>349.06239769407824</v>
      </c>
      <c r="AC380" s="15">
        <f t="shared" si="17"/>
        <v>360.32075246194432</v>
      </c>
    </row>
    <row r="381" spans="1:29" x14ac:dyDescent="0.2">
      <c r="A381" s="4" t="s">
        <v>103</v>
      </c>
      <c r="E381" s="14">
        <f t="shared" si="18"/>
        <v>411.30649314163895</v>
      </c>
      <c r="F381" s="14">
        <f t="shared" si="17"/>
        <v>418.65414049947327</v>
      </c>
      <c r="G381" s="14">
        <f t="shared" si="17"/>
        <v>425.54654064731307</v>
      </c>
      <c r="H381" s="14">
        <f t="shared" si="17"/>
        <v>431.42435245713608</v>
      </c>
      <c r="I381" s="14">
        <f t="shared" si="17"/>
        <v>440.73973654286812</v>
      </c>
      <c r="J381" s="14">
        <f t="shared" si="17"/>
        <v>450.51625227151777</v>
      </c>
      <c r="K381" s="14">
        <f t="shared" si="17"/>
        <v>458.72563789403301</v>
      </c>
      <c r="L381" s="14">
        <f t="shared" si="17"/>
        <v>466.56213180451124</v>
      </c>
      <c r="M381" s="14">
        <f t="shared" si="17"/>
        <v>476.04538693697469</v>
      </c>
      <c r="N381" s="14">
        <f t="shared" si="17"/>
        <v>485.70154151268395</v>
      </c>
      <c r="O381" s="14">
        <f t="shared" si="17"/>
        <v>491.035936359853</v>
      </c>
      <c r="P381" s="14">
        <f t="shared" si="17"/>
        <v>496.61795075864813</v>
      </c>
      <c r="Q381" s="14">
        <f t="shared" si="17"/>
        <v>501.01649612358386</v>
      </c>
      <c r="R381" s="14">
        <f t="shared" si="17"/>
        <v>503.84681656937931</v>
      </c>
      <c r="S381" s="14">
        <f t="shared" si="17"/>
        <v>503.73084828025071</v>
      </c>
      <c r="T381" s="14">
        <f t="shared" si="17"/>
        <v>504.32445743598538</v>
      </c>
      <c r="U381" s="14">
        <f t="shared" si="17"/>
        <v>505.00084178230856</v>
      </c>
      <c r="V381" s="14">
        <f t="shared" si="17"/>
        <v>505.84005296150349</v>
      </c>
      <c r="W381" s="14">
        <f t="shared" si="17"/>
        <v>507.15051121020821</v>
      </c>
      <c r="X381" s="14">
        <f t="shared" si="17"/>
        <v>507.69271767669113</v>
      </c>
      <c r="Y381" s="14">
        <f t="shared" si="17"/>
        <v>508.46453257393398</v>
      </c>
      <c r="Z381" s="15">
        <f t="shared" si="17"/>
        <v>510.78200724291816</v>
      </c>
      <c r="AA381" s="15">
        <f t="shared" si="17"/>
        <v>517.14769431291882</v>
      </c>
      <c r="AB381" s="15">
        <f t="shared" si="17"/>
        <v>520.92596995199358</v>
      </c>
      <c r="AC381" s="15">
        <f t="shared" si="17"/>
        <v>524.68966976934462</v>
      </c>
    </row>
    <row r="382" spans="1:29" x14ac:dyDescent="0.2">
      <c r="A382" s="4" t="s">
        <v>60</v>
      </c>
      <c r="E382" s="14">
        <f t="shared" si="18"/>
        <v>83.678216339163669</v>
      </c>
      <c r="F382" s="14">
        <f t="shared" si="17"/>
        <v>84.632366435824139</v>
      </c>
      <c r="G382" s="14">
        <f t="shared" si="17"/>
        <v>85.307563056841886</v>
      </c>
      <c r="H382" s="14">
        <f t="shared" si="17"/>
        <v>85.87001948681845</v>
      </c>
      <c r="I382" s="14">
        <f t="shared" si="17"/>
        <v>87.389813206860836</v>
      </c>
      <c r="J382" s="14">
        <f t="shared" si="17"/>
        <v>88.775652095778241</v>
      </c>
      <c r="K382" s="14">
        <f t="shared" si="17"/>
        <v>90.000853200914733</v>
      </c>
      <c r="L382" s="14">
        <f t="shared" si="17"/>
        <v>91.242269854883162</v>
      </c>
      <c r="M382" s="14">
        <f t="shared" si="17"/>
        <v>92.911431470358636</v>
      </c>
      <c r="N382" s="14">
        <f t="shared" si="17"/>
        <v>94.626196367423532</v>
      </c>
      <c r="O382" s="14">
        <f t="shared" si="17"/>
        <v>95.765570920313564</v>
      </c>
      <c r="P382" s="14">
        <f t="shared" si="17"/>
        <v>96.739884405958946</v>
      </c>
      <c r="Q382" s="14">
        <f t="shared" si="17"/>
        <v>97.434624814143575</v>
      </c>
      <c r="R382" s="14">
        <f t="shared" si="17"/>
        <v>98.041820227738043</v>
      </c>
      <c r="S382" s="14">
        <f t="shared" si="17"/>
        <v>97.993360780526899</v>
      </c>
      <c r="T382" s="14">
        <f t="shared" si="17"/>
        <v>98.54653673852583</v>
      </c>
      <c r="U382" s="14">
        <f t="shared" si="17"/>
        <v>99.273598852461973</v>
      </c>
      <c r="V382" s="14">
        <f t="shared" si="17"/>
        <v>99.560060746350658</v>
      </c>
      <c r="W382" s="14">
        <f t="shared" si="17"/>
        <v>99.944108525000203</v>
      </c>
      <c r="X382" s="14">
        <f t="shared" si="17"/>
        <v>100.25662967724054</v>
      </c>
      <c r="Y382" s="14">
        <f t="shared" si="17"/>
        <v>101.82444136247864</v>
      </c>
      <c r="Z382" s="15">
        <f t="shared" si="17"/>
        <v>103.1467015382831</v>
      </c>
      <c r="AA382" s="15">
        <f t="shared" si="17"/>
        <v>106.17278391048094</v>
      </c>
      <c r="AB382" s="15">
        <f t="shared" si="17"/>
        <v>108.14990314550269</v>
      </c>
      <c r="AC382" s="15">
        <f t="shared" si="17"/>
        <v>110.17968027260311</v>
      </c>
    </row>
    <row r="383" spans="1:29" x14ac:dyDescent="0.2">
      <c r="A383" s="4" t="s">
        <v>53</v>
      </c>
      <c r="E383" s="14">
        <f t="shared" si="18"/>
        <v>34.473841387680707</v>
      </c>
      <c r="F383" s="14">
        <f t="shared" si="17"/>
        <v>34.367464351048866</v>
      </c>
      <c r="G383" s="14">
        <f t="shared" si="17"/>
        <v>34.224845609779059</v>
      </c>
      <c r="H383" s="14">
        <f t="shared" si="17"/>
        <v>34.217999944526383</v>
      </c>
      <c r="I383" s="14">
        <f t="shared" si="17"/>
        <v>34.356012197905208</v>
      </c>
      <c r="J383" s="14">
        <f t="shared" si="17"/>
        <v>34.327118007657276</v>
      </c>
      <c r="K383" s="14">
        <f t="shared" si="17"/>
        <v>34.314524996338292</v>
      </c>
      <c r="L383" s="14">
        <f t="shared" si="17"/>
        <v>33.990473635973501</v>
      </c>
      <c r="M383" s="14">
        <f t="shared" si="17"/>
        <v>34.141608531886519</v>
      </c>
      <c r="N383" s="14">
        <f t="shared" si="17"/>
        <v>34.275373338413544</v>
      </c>
      <c r="O383" s="14">
        <f t="shared" si="17"/>
        <v>34.289609319146216</v>
      </c>
      <c r="P383" s="14">
        <f t="shared" si="17"/>
        <v>34.412421205366471</v>
      </c>
      <c r="Q383" s="14">
        <f t="shared" si="17"/>
        <v>34.349709631643435</v>
      </c>
      <c r="R383" s="14">
        <f t="shared" si="17"/>
        <v>34.065315529016459</v>
      </c>
      <c r="S383" s="14">
        <f t="shared" si="17"/>
        <v>33.690906870325406</v>
      </c>
      <c r="T383" s="14">
        <f t="shared" si="17"/>
        <v>33.53682313695748</v>
      </c>
      <c r="U383" s="14">
        <f t="shared" si="17"/>
        <v>33.301126084021192</v>
      </c>
      <c r="V383" s="14">
        <f t="shared" si="17"/>
        <v>32.947996024629404</v>
      </c>
      <c r="W383" s="14">
        <f t="shared" si="17"/>
        <v>32.816198590495411</v>
      </c>
      <c r="X383" s="14">
        <f t="shared" si="17"/>
        <v>32.66400367554354</v>
      </c>
      <c r="Y383" s="14">
        <f t="shared" si="17"/>
        <v>32.475505172409925</v>
      </c>
      <c r="Z383" s="15">
        <f t="shared" si="17"/>
        <v>31.657763273789733</v>
      </c>
      <c r="AA383" s="15">
        <f t="shared" si="17"/>
        <v>30.937108880649724</v>
      </c>
      <c r="AB383" s="15">
        <f t="shared" si="17"/>
        <v>30.171395050637468</v>
      </c>
      <c r="AC383" s="15">
        <f t="shared" si="17"/>
        <v>29.397353213309547</v>
      </c>
    </row>
    <row r="384" spans="1:29" x14ac:dyDescent="0.2">
      <c r="A384" s="4" t="s">
        <v>144</v>
      </c>
      <c r="E384" s="6">
        <f t="shared" si="18"/>
        <v>4.2020984472140555</v>
      </c>
      <c r="F384" s="6">
        <f t="shared" si="17"/>
        <v>4.2784581515677162</v>
      </c>
      <c r="G384" s="6">
        <f t="shared" si="17"/>
        <v>4.341682246770131</v>
      </c>
      <c r="H384" s="6">
        <f t="shared" si="17"/>
        <v>4.3622025628016585</v>
      </c>
      <c r="I384" s="6">
        <f t="shared" si="17"/>
        <v>4.449575091214129</v>
      </c>
      <c r="J384" s="6">
        <f t="shared" si="17"/>
        <v>4.4871073812084896</v>
      </c>
      <c r="K384" s="6">
        <f t="shared" si="17"/>
        <v>4.4542643192583684</v>
      </c>
      <c r="L384" s="6">
        <f t="shared" si="17"/>
        <v>4.512910271293392</v>
      </c>
      <c r="M384" s="6">
        <f t="shared" si="17"/>
        <v>4.581912875627788</v>
      </c>
      <c r="N384" s="6">
        <f t="shared" si="17"/>
        <v>4.6107525959504079</v>
      </c>
      <c r="O384" s="6">
        <f t="shared" si="17"/>
        <v>4.6507481130873192</v>
      </c>
      <c r="P384" s="6">
        <f t="shared" si="17"/>
        <v>4.6751551936456677</v>
      </c>
      <c r="Q384" s="6">
        <f t="shared" si="17"/>
        <v>4.6471334226028267</v>
      </c>
      <c r="R384" s="6">
        <f t="shared" si="17"/>
        <v>4.6928282652399842</v>
      </c>
      <c r="S384" s="6">
        <f t="shared" si="17"/>
        <v>4.6451677215571427</v>
      </c>
      <c r="T384" s="6">
        <f t="shared" si="17"/>
        <v>4.6099597915543038</v>
      </c>
      <c r="U384" s="6">
        <f t="shared" si="17"/>
        <v>4.6107785902999545</v>
      </c>
      <c r="V384" s="6">
        <f t="shared" si="17"/>
        <v>4.6253810997068445</v>
      </c>
      <c r="W384" s="6">
        <f t="shared" si="17"/>
        <v>4.6070714049508288</v>
      </c>
      <c r="X384" s="6">
        <f t="shared" si="17"/>
        <v>4.5539094347990305</v>
      </c>
      <c r="Y384" s="6">
        <f t="shared" si="17"/>
        <v>4.5037164073336324</v>
      </c>
      <c r="Z384" s="8">
        <f t="shared" si="17"/>
        <v>4.4660948686157882</v>
      </c>
      <c r="AA384" s="8">
        <f t="shared" si="17"/>
        <v>4.5032817480509166</v>
      </c>
      <c r="AB384" s="8">
        <f t="shared" si="17"/>
        <v>4.4615042983595634</v>
      </c>
      <c r="AC384" s="8">
        <f t="shared" si="17"/>
        <v>4.4196506159611895</v>
      </c>
    </row>
    <row r="385" spans="1:29" x14ac:dyDescent="0.2">
      <c r="A385" s="4" t="s">
        <v>150</v>
      </c>
      <c r="E385" s="14">
        <f t="shared" si="18"/>
        <v>163.14524644100601</v>
      </c>
      <c r="F385" s="14">
        <f t="shared" si="17"/>
        <v>165.08611243981838</v>
      </c>
      <c r="G385" s="14">
        <f t="shared" si="17"/>
        <v>166.94645745368894</v>
      </c>
      <c r="H385" s="14">
        <f t="shared" si="17"/>
        <v>168.66651364414085</v>
      </c>
      <c r="I385" s="14">
        <f t="shared" si="17"/>
        <v>171.37205033703063</v>
      </c>
      <c r="J385" s="14">
        <f t="shared" si="17"/>
        <v>173.93502391427606</v>
      </c>
      <c r="K385" s="14">
        <f t="shared" si="17"/>
        <v>175.78867242901697</v>
      </c>
      <c r="L385" s="14">
        <f t="shared" si="17"/>
        <v>178.10925054851259</v>
      </c>
      <c r="M385" s="14">
        <f t="shared" si="17"/>
        <v>180.74913828845212</v>
      </c>
      <c r="N385" s="14">
        <f t="shared" si="17"/>
        <v>184.1366215769844</v>
      </c>
      <c r="O385" s="14">
        <f t="shared" si="17"/>
        <v>185.90941334032263</v>
      </c>
      <c r="P385" s="14">
        <f t="shared" si="17"/>
        <v>188.31623857661288</v>
      </c>
      <c r="Q385" s="14">
        <f t="shared" si="17"/>
        <v>189.98585075484164</v>
      </c>
      <c r="R385" s="14">
        <f t="shared" si="17"/>
        <v>189.58811878732303</v>
      </c>
      <c r="S385" s="14">
        <f t="shared" si="17"/>
        <v>188.63890821661764</v>
      </c>
      <c r="T385" s="14">
        <f t="shared" si="17"/>
        <v>188.18626206890789</v>
      </c>
      <c r="U385" s="14">
        <f t="shared" si="17"/>
        <v>188.19996041439543</v>
      </c>
      <c r="V385" s="14">
        <f t="shared" si="17"/>
        <v>187.83372288271113</v>
      </c>
      <c r="W385" s="14">
        <f t="shared" si="17"/>
        <v>187.56112442530528</v>
      </c>
      <c r="X385" s="14">
        <f t="shared" si="17"/>
        <v>189.29364341164805</v>
      </c>
      <c r="Y385" s="14">
        <f t="shared" si="17"/>
        <v>189.87875196848123</v>
      </c>
      <c r="Z385" s="15">
        <f t="shared" si="17"/>
        <v>191.17759168600887</v>
      </c>
      <c r="AA385" s="15">
        <f t="shared" si="17"/>
        <v>192.72165888175994</v>
      </c>
      <c r="AB385" s="15">
        <f t="shared" si="17"/>
        <v>193.62384197140665</v>
      </c>
      <c r="AC385" s="15">
        <f t="shared" si="17"/>
        <v>194.94356620605899</v>
      </c>
    </row>
    <row r="386" spans="1:29" x14ac:dyDescent="0.2">
      <c r="A386" s="4" t="s">
        <v>163</v>
      </c>
      <c r="E386" s="14">
        <f t="shared" si="18"/>
        <v>49.259514917301715</v>
      </c>
      <c r="F386" s="14">
        <f t="shared" si="17"/>
        <v>49.860301463823816</v>
      </c>
      <c r="G386" s="14">
        <f t="shared" si="17"/>
        <v>50.654230641219826</v>
      </c>
      <c r="H386" s="14">
        <f t="shared" si="17"/>
        <v>51.457352626064022</v>
      </c>
      <c r="I386" s="14">
        <f t="shared" si="17"/>
        <v>52.365400844969777</v>
      </c>
      <c r="J386" s="14">
        <f t="shared" si="17"/>
        <v>53.371641411276634</v>
      </c>
      <c r="K386" s="14">
        <f t="shared" si="17"/>
        <v>54.180410642411225</v>
      </c>
      <c r="L386" s="14">
        <f t="shared" si="17"/>
        <v>54.841123901789985</v>
      </c>
      <c r="M386" s="14">
        <f t="shared" si="17"/>
        <v>56.372209591917375</v>
      </c>
      <c r="N386" s="14">
        <f t="shared" si="17"/>
        <v>57.654220118322137</v>
      </c>
      <c r="O386" s="14">
        <f t="shared" si="17"/>
        <v>58.196745665952903</v>
      </c>
      <c r="P386" s="14">
        <f t="shared" si="17"/>
        <v>58.63400346502592</v>
      </c>
      <c r="Q386" s="14">
        <f t="shared" si="17"/>
        <v>58.841845289195319</v>
      </c>
      <c r="R386" s="14">
        <f t="shared" si="17"/>
        <v>58.586830978600638</v>
      </c>
      <c r="S386" s="14">
        <f t="shared" si="17"/>
        <v>58.396793121183016</v>
      </c>
      <c r="T386" s="14">
        <f t="shared" si="17"/>
        <v>58.256498487581489</v>
      </c>
      <c r="U386" s="14">
        <f t="shared" si="17"/>
        <v>58.255033719603929</v>
      </c>
      <c r="V386" s="14">
        <f t="shared" si="17"/>
        <v>58.18160150247202</v>
      </c>
      <c r="W386" s="14">
        <f t="shared" si="17"/>
        <v>58.366415292942321</v>
      </c>
      <c r="X386" s="14">
        <f t="shared" si="17"/>
        <v>58.686797404058389</v>
      </c>
      <c r="Y386" s="14">
        <f t="shared" si="17"/>
        <v>58.622204624241711</v>
      </c>
      <c r="Z386" s="15">
        <f t="shared" si="17"/>
        <v>58.939611444607692</v>
      </c>
      <c r="AA386" s="15">
        <f t="shared" si="17"/>
        <v>59.27030124762446</v>
      </c>
      <c r="AB386" s="15">
        <f t="shared" si="17"/>
        <v>59.699508610965395</v>
      </c>
      <c r="AC386" s="15">
        <f t="shared" si="17"/>
        <v>60.026818893173861</v>
      </c>
    </row>
    <row r="387" spans="1:29" x14ac:dyDescent="0.2">
      <c r="A387" s="4" t="s">
        <v>156</v>
      </c>
      <c r="E387" s="14">
        <f t="shared" si="18"/>
        <v>412.80411867557763</v>
      </c>
      <c r="F387" s="14">
        <f t="shared" si="17"/>
        <v>417.48538238559462</v>
      </c>
      <c r="G387" s="14">
        <f t="shared" si="17"/>
        <v>422.16319060678228</v>
      </c>
      <c r="H387" s="14">
        <f t="shared" si="17"/>
        <v>425.46529158524373</v>
      </c>
      <c r="I387" s="14">
        <f t="shared" si="17"/>
        <v>429.87651856171323</v>
      </c>
      <c r="J387" s="14">
        <f t="shared" si="17"/>
        <v>434.91751657326552</v>
      </c>
      <c r="K387" s="14">
        <f t="shared" si="17"/>
        <v>438.36795013449608</v>
      </c>
      <c r="L387" s="14">
        <f t="shared" si="17"/>
        <v>440.87165378304803</v>
      </c>
      <c r="M387" s="14">
        <f t="shared" si="17"/>
        <v>445.28762629474892</v>
      </c>
      <c r="N387" s="14">
        <f t="shared" si="17"/>
        <v>451.99806904922838</v>
      </c>
      <c r="O387" s="14">
        <f t="shared" si="17"/>
        <v>456.57466405288284</v>
      </c>
      <c r="P387" s="14">
        <f t="shared" si="17"/>
        <v>460.59865668062139</v>
      </c>
      <c r="Q387" s="14">
        <f t="shared" si="17"/>
        <v>463.48799974791598</v>
      </c>
      <c r="R387" s="14">
        <f t="shared" si="17"/>
        <v>465.91496022042088</v>
      </c>
      <c r="S387" s="14">
        <f t="shared" si="17"/>
        <v>463.94567747397821</v>
      </c>
      <c r="T387" s="14">
        <f t="shared" si="17"/>
        <v>465.57306157599419</v>
      </c>
      <c r="U387" s="14">
        <f t="shared" si="17"/>
        <v>465.72808894343649</v>
      </c>
      <c r="V387" s="14">
        <f t="shared" si="17"/>
        <v>467.53841878823283</v>
      </c>
      <c r="W387" s="14">
        <f t="shared" si="17"/>
        <v>468.76963614368844</v>
      </c>
      <c r="X387" s="14">
        <f t="shared" si="17"/>
        <v>472.23971261124188</v>
      </c>
      <c r="Y387" s="14">
        <f t="shared" si="17"/>
        <v>473.03569835199954</v>
      </c>
      <c r="Z387" s="15">
        <f t="shared" si="17"/>
        <v>478.80069735754273</v>
      </c>
      <c r="AA387" s="15">
        <f t="shared" si="17"/>
        <v>486.35781315593988</v>
      </c>
      <c r="AB387" s="15">
        <f t="shared" si="17"/>
        <v>493.57319635057002</v>
      </c>
      <c r="AC387" s="15">
        <f t="shared" si="17"/>
        <v>499.91438957773596</v>
      </c>
    </row>
    <row r="388" spans="1:29" x14ac:dyDescent="0.2">
      <c r="A388" s="4" t="s">
        <v>200</v>
      </c>
      <c r="E388" s="14">
        <f t="shared" si="18"/>
        <v>946.82179261316583</v>
      </c>
      <c r="F388" s="14">
        <f t="shared" si="17"/>
        <v>952.69704281844986</v>
      </c>
      <c r="G388" s="14">
        <f t="shared" si="17"/>
        <v>957.9753124899039</v>
      </c>
      <c r="H388" s="14">
        <f t="shared" si="17"/>
        <v>959.48393584250255</v>
      </c>
      <c r="I388" s="14">
        <f t="shared" si="17"/>
        <v>966.91817984425938</v>
      </c>
      <c r="J388" s="14">
        <f t="shared" si="17"/>
        <v>976.57597813846178</v>
      </c>
      <c r="K388" s="14">
        <f t="shared" si="17"/>
        <v>982.15184301708291</v>
      </c>
      <c r="L388" s="14">
        <f t="shared" si="17"/>
        <v>987.1505189800514</v>
      </c>
      <c r="M388" s="14">
        <f t="shared" si="17"/>
        <v>996.88217075032878</v>
      </c>
      <c r="N388" s="14">
        <f t="shared" si="17"/>
        <v>1008.7208398930759</v>
      </c>
      <c r="O388" s="14">
        <f t="shared" si="17"/>
        <v>1017.8774541036978</v>
      </c>
      <c r="P388" s="14">
        <f t="shared" si="17"/>
        <v>1026.6609889971962</v>
      </c>
      <c r="Q388" s="14">
        <f t="shared" si="17"/>
        <v>1033.9668986802433</v>
      </c>
      <c r="R388" s="14">
        <f t="shared" si="17"/>
        <v>1039.6290971389419</v>
      </c>
      <c r="S388" s="14">
        <f t="shared" si="17"/>
        <v>1037.8249107613281</v>
      </c>
      <c r="T388" s="14">
        <f t="shared" si="17"/>
        <v>1041.8479645187263</v>
      </c>
      <c r="U388" s="14">
        <f t="shared" si="17"/>
        <v>1044.3740747946104</v>
      </c>
      <c r="V388" s="14">
        <f t="shared" si="17"/>
        <v>1049.710751799852</v>
      </c>
      <c r="W388" s="14">
        <f t="shared" si="17"/>
        <v>1052.65536179118</v>
      </c>
      <c r="X388" s="14">
        <f t="shared" si="17"/>
        <v>1056.5477531312904</v>
      </c>
      <c r="Y388" s="14">
        <f t="shared" si="17"/>
        <v>1060.5853698996777</v>
      </c>
      <c r="Z388" s="15">
        <f t="shared" si="17"/>
        <v>1080.0739505621962</v>
      </c>
      <c r="AA388" s="15">
        <f t="shared" si="17"/>
        <v>1098.0244254390288</v>
      </c>
      <c r="AB388" s="15">
        <f t="shared" si="17"/>
        <v>1117.6136416847662</v>
      </c>
      <c r="AC388" s="15">
        <f t="shared" si="17"/>
        <v>1135.194253884953</v>
      </c>
    </row>
    <row r="389" spans="1:29" x14ac:dyDescent="0.2">
      <c r="A389" s="4" t="s">
        <v>261</v>
      </c>
      <c r="E389" s="14">
        <f t="shared" si="18"/>
        <v>241.88334456421646</v>
      </c>
      <c r="F389" s="14">
        <f t="shared" si="17"/>
        <v>241.61407787460107</v>
      </c>
      <c r="G389" s="14">
        <f t="shared" si="17"/>
        <v>242.08263695588832</v>
      </c>
      <c r="H389" s="14">
        <f t="shared" si="17"/>
        <v>242.26452237020263</v>
      </c>
      <c r="I389" s="14">
        <f t="shared" si="17"/>
        <v>243.34021015008474</v>
      </c>
      <c r="J389" s="14">
        <f t="shared" si="17"/>
        <v>245.5217229942599</v>
      </c>
      <c r="K389" s="14">
        <f t="shared" si="17"/>
        <v>247.59664789302272</v>
      </c>
      <c r="L389" s="14">
        <f t="shared" si="17"/>
        <v>250.14052042082906</v>
      </c>
      <c r="M389" s="14">
        <f t="shared" si="17"/>
        <v>252.50168116388488</v>
      </c>
      <c r="N389" s="14">
        <f t="shared" si="17"/>
        <v>254.87343122607226</v>
      </c>
      <c r="O389" s="14">
        <f t="shared" si="17"/>
        <v>256.51746566163882</v>
      </c>
      <c r="P389" s="14">
        <f t="shared" si="17"/>
        <v>258.09159603348962</v>
      </c>
      <c r="Q389" s="14">
        <f t="shared" si="17"/>
        <v>258.16143788356368</v>
      </c>
      <c r="R389" s="14">
        <f t="shared" si="17"/>
        <v>257.59286807759565</v>
      </c>
      <c r="S389" s="14">
        <f t="shared" si="17"/>
        <v>255.77569985582795</v>
      </c>
      <c r="T389" s="14">
        <f t="shared" si="17"/>
        <v>255.86472937574931</v>
      </c>
      <c r="U389" s="14">
        <f t="shared" si="17"/>
        <v>254.65733800658106</v>
      </c>
      <c r="V389" s="14">
        <f t="shared" si="17"/>
        <v>253.57771973865633</v>
      </c>
      <c r="W389" s="14">
        <f t="shared" si="17"/>
        <v>252.91362404607938</v>
      </c>
      <c r="X389" s="14">
        <f t="shared" si="17"/>
        <v>252.40296609615569</v>
      </c>
      <c r="Y389" s="14">
        <f t="shared" si="17"/>
        <v>252.21883694623534</v>
      </c>
      <c r="Z389" s="15">
        <f t="shared" si="17"/>
        <v>249.799531090469</v>
      </c>
      <c r="AA389" s="15">
        <f t="shared" si="17"/>
        <v>247.41641349116688</v>
      </c>
      <c r="AB389" s="15">
        <f t="shared" si="17"/>
        <v>244.60669174858785</v>
      </c>
      <c r="AC389" s="15">
        <f t="shared" si="17"/>
        <v>242.22595960533442</v>
      </c>
    </row>
    <row r="390" spans="1:29" x14ac:dyDescent="0.2">
      <c r="A390" s="4" t="s">
        <v>289</v>
      </c>
      <c r="E390" s="14">
        <f t="shared" si="18"/>
        <v>368.24509555067709</v>
      </c>
      <c r="F390" s="14">
        <f t="shared" si="17"/>
        <v>371.5633433135165</v>
      </c>
      <c r="G390" s="14">
        <f t="shared" si="17"/>
        <v>374.54309296202518</v>
      </c>
      <c r="H390" s="14">
        <f t="shared" si="17"/>
        <v>378.65027395877263</v>
      </c>
      <c r="I390" s="14">
        <f t="shared" si="17"/>
        <v>383.24300664267321</v>
      </c>
      <c r="J390" s="14">
        <f t="shared" si="17"/>
        <v>389.07125347881521</v>
      </c>
      <c r="K390" s="14">
        <f t="shared" si="17"/>
        <v>395.13757091579777</v>
      </c>
      <c r="L390" s="14">
        <f t="shared" ref="L390:AC393" si="19">SUMIF($A$3:$A$366,$A390,L$3:L$366)</f>
        <v>401.09355410734361</v>
      </c>
      <c r="M390" s="14">
        <f t="shared" si="19"/>
        <v>408.03063725519655</v>
      </c>
      <c r="N390" s="14">
        <f t="shared" si="19"/>
        <v>415.95427406635361</v>
      </c>
      <c r="O390" s="14">
        <f t="shared" si="19"/>
        <v>420.17961641854589</v>
      </c>
      <c r="P390" s="14">
        <f t="shared" si="19"/>
        <v>425.02148106500425</v>
      </c>
      <c r="Q390" s="14">
        <f t="shared" si="19"/>
        <v>427.50236890539986</v>
      </c>
      <c r="R390" s="14">
        <f t="shared" si="19"/>
        <v>428.90803038338561</v>
      </c>
      <c r="S390" s="14">
        <f t="shared" si="19"/>
        <v>427.85924523201282</v>
      </c>
      <c r="T390" s="14">
        <f t="shared" si="19"/>
        <v>428.83558253887179</v>
      </c>
      <c r="U390" s="14">
        <f t="shared" si="19"/>
        <v>429.67620808972083</v>
      </c>
      <c r="V390" s="14">
        <f t="shared" si="19"/>
        <v>431.33124149328285</v>
      </c>
      <c r="W390" s="14">
        <f t="shared" si="19"/>
        <v>431.93532690804</v>
      </c>
      <c r="X390" s="14">
        <f t="shared" si="19"/>
        <v>431.45441985226643</v>
      </c>
      <c r="Y390" s="14">
        <f t="shared" si="19"/>
        <v>431.2596223807094</v>
      </c>
      <c r="Z390" s="15">
        <f t="shared" si="19"/>
        <v>432.50496263573257</v>
      </c>
      <c r="AA390" s="15">
        <f t="shared" si="19"/>
        <v>435.01205177919343</v>
      </c>
      <c r="AB390" s="15">
        <f t="shared" si="19"/>
        <v>437.59530838675443</v>
      </c>
      <c r="AC390" s="15">
        <f t="shared" si="19"/>
        <v>439.0495617577314</v>
      </c>
    </row>
    <row r="391" spans="1:29" x14ac:dyDescent="0.2">
      <c r="A391" s="4" t="s">
        <v>308</v>
      </c>
      <c r="E391" s="14">
        <f t="shared" si="18"/>
        <v>360.21382013498459</v>
      </c>
      <c r="F391" s="14">
        <f t="shared" si="18"/>
        <v>363.29692481061426</v>
      </c>
      <c r="G391" s="14">
        <f t="shared" si="18"/>
        <v>366.68654794303018</v>
      </c>
      <c r="H391" s="14">
        <f t="shared" si="18"/>
        <v>369.83855730840708</v>
      </c>
      <c r="I391" s="14">
        <f t="shared" si="18"/>
        <v>374.62775866672104</v>
      </c>
      <c r="J391" s="14">
        <f t="shared" si="18"/>
        <v>379.90983587670479</v>
      </c>
      <c r="K391" s="14">
        <f t="shared" si="18"/>
        <v>384.94994304238139</v>
      </c>
      <c r="L391" s="14">
        <f t="shared" si="18"/>
        <v>389.58378953138043</v>
      </c>
      <c r="M391" s="14">
        <f t="shared" si="18"/>
        <v>395.41411191086809</v>
      </c>
      <c r="N391" s="14">
        <f t="shared" si="18"/>
        <v>400.86313824615348</v>
      </c>
      <c r="O391" s="14">
        <f t="shared" si="18"/>
        <v>405.79214097216874</v>
      </c>
      <c r="P391" s="14">
        <f t="shared" si="18"/>
        <v>409.68572092212156</v>
      </c>
      <c r="Q391" s="14">
        <f t="shared" si="18"/>
        <v>411.98048080774964</v>
      </c>
      <c r="R391" s="14">
        <f t="shared" si="18"/>
        <v>412.37277845199804</v>
      </c>
      <c r="S391" s="14">
        <f t="shared" si="18"/>
        <v>410.44540656240235</v>
      </c>
      <c r="T391" s="14">
        <f t="shared" si="18"/>
        <v>410.76635101677022</v>
      </c>
      <c r="U391" s="14">
        <f t="shared" si="19"/>
        <v>410.21258412142754</v>
      </c>
      <c r="V391" s="14">
        <f t="shared" si="19"/>
        <v>411.40827220112368</v>
      </c>
      <c r="W391" s="14">
        <f t="shared" si="19"/>
        <v>412.69855134663561</v>
      </c>
      <c r="X391" s="14">
        <f t="shared" si="19"/>
        <v>413.02578202694752</v>
      </c>
      <c r="Y391" s="14">
        <f t="shared" si="19"/>
        <v>412.87474032684315</v>
      </c>
      <c r="Z391" s="15">
        <f t="shared" si="19"/>
        <v>414.09335069362868</v>
      </c>
      <c r="AA391" s="15">
        <f t="shared" si="19"/>
        <v>416.32556733844501</v>
      </c>
      <c r="AB391" s="15">
        <f t="shared" si="19"/>
        <v>418.30286263045593</v>
      </c>
      <c r="AC391" s="15">
        <f t="shared" si="19"/>
        <v>419.86094452597661</v>
      </c>
    </row>
    <row r="392" spans="1:29" x14ac:dyDescent="0.2">
      <c r="A392" s="4" t="s">
        <v>339</v>
      </c>
      <c r="E392" s="14">
        <f t="shared" si="18"/>
        <v>339.87776578965287</v>
      </c>
      <c r="F392" s="14">
        <f t="shared" si="18"/>
        <v>343.68618301744146</v>
      </c>
      <c r="G392" s="14">
        <f t="shared" si="18"/>
        <v>345.62114663698867</v>
      </c>
      <c r="H392" s="14">
        <f t="shared" si="18"/>
        <v>348.01080968705025</v>
      </c>
      <c r="I392" s="14">
        <f t="shared" si="18"/>
        <v>351.00112138749222</v>
      </c>
      <c r="J392" s="14">
        <f t="shared" si="18"/>
        <v>355.39887271710194</v>
      </c>
      <c r="K392" s="14">
        <f t="shared" si="18"/>
        <v>360.20356923479369</v>
      </c>
      <c r="L392" s="14">
        <f t="shared" si="18"/>
        <v>365.45465359992932</v>
      </c>
      <c r="M392" s="14">
        <f t="shared" si="18"/>
        <v>369.79913069539066</v>
      </c>
      <c r="N392" s="14">
        <f t="shared" si="18"/>
        <v>374.98546185607449</v>
      </c>
      <c r="O392" s="14">
        <f t="shared" si="18"/>
        <v>379.19123148410165</v>
      </c>
      <c r="P392" s="14">
        <f t="shared" si="18"/>
        <v>385.41666210637374</v>
      </c>
      <c r="Q392" s="14">
        <f t="shared" si="18"/>
        <v>387.64720940208701</v>
      </c>
      <c r="R392" s="14">
        <f t="shared" si="18"/>
        <v>389.7757256886793</v>
      </c>
      <c r="S392" s="14">
        <f t="shared" si="18"/>
        <v>388.46765354750681</v>
      </c>
      <c r="T392" s="14">
        <f t="shared" si="18"/>
        <v>390.4037621426852</v>
      </c>
      <c r="U392" s="14">
        <f t="shared" si="19"/>
        <v>391.8960948421369</v>
      </c>
      <c r="V392" s="14">
        <f t="shared" si="19"/>
        <v>394.13124580398357</v>
      </c>
      <c r="W392" s="14">
        <f t="shared" si="19"/>
        <v>395.55658085103119</v>
      </c>
      <c r="X392" s="14">
        <f t="shared" si="19"/>
        <v>397.55138594153016</v>
      </c>
      <c r="Y392" s="14">
        <f t="shared" si="19"/>
        <v>397.26486093222735</v>
      </c>
      <c r="Z392" s="15">
        <f t="shared" si="19"/>
        <v>404.00168453711854</v>
      </c>
      <c r="AA392" s="15">
        <f t="shared" si="19"/>
        <v>410.88298310750457</v>
      </c>
      <c r="AB392" s="15">
        <f t="shared" si="19"/>
        <v>418.51744380383627</v>
      </c>
      <c r="AC392" s="15">
        <f t="shared" si="19"/>
        <v>425.19532013002248</v>
      </c>
    </row>
    <row r="393" spans="1:29" x14ac:dyDescent="0.2">
      <c r="A393" s="4" t="s">
        <v>263</v>
      </c>
      <c r="E393" s="14">
        <f t="shared" si="18"/>
        <v>127.03441114265229</v>
      </c>
      <c r="F393" s="14">
        <f t="shared" si="18"/>
        <v>126.99093754079784</v>
      </c>
      <c r="G393" s="14">
        <f t="shared" si="18"/>
        <v>126.78189430675893</v>
      </c>
      <c r="H393" s="14">
        <f t="shared" si="18"/>
        <v>126.42081891962233</v>
      </c>
      <c r="I393" s="14">
        <f t="shared" si="18"/>
        <v>127.43743268516279</v>
      </c>
      <c r="J393" s="14">
        <f t="shared" si="18"/>
        <v>127.43721373069245</v>
      </c>
      <c r="K393" s="14">
        <f t="shared" si="18"/>
        <v>127.77125506771839</v>
      </c>
      <c r="L393" s="14">
        <f t="shared" si="18"/>
        <v>127.48963409977875</v>
      </c>
      <c r="M393" s="14">
        <f t="shared" si="18"/>
        <v>127.8011456106222</v>
      </c>
      <c r="N393" s="14">
        <f t="shared" si="18"/>
        <v>128.07709123328954</v>
      </c>
      <c r="O393" s="14">
        <f t="shared" si="18"/>
        <v>127.6370437919071</v>
      </c>
      <c r="P393" s="14">
        <f t="shared" si="18"/>
        <v>127.75543628143451</v>
      </c>
      <c r="Q393" s="14">
        <f t="shared" si="18"/>
        <v>127.5717918331074</v>
      </c>
      <c r="R393" s="14">
        <f t="shared" si="18"/>
        <v>126.40438748335623</v>
      </c>
      <c r="S393" s="14">
        <f t="shared" si="18"/>
        <v>125.76058505408105</v>
      </c>
      <c r="T393" s="14">
        <f t="shared" si="18"/>
        <v>126.81909813258977</v>
      </c>
      <c r="U393" s="14">
        <f t="shared" si="19"/>
        <v>124.32123664935732</v>
      </c>
      <c r="V393" s="14">
        <f t="shared" si="19"/>
        <v>124.40455889424</v>
      </c>
      <c r="W393" s="14">
        <f t="shared" si="19"/>
        <v>123.29664245182866</v>
      </c>
      <c r="X393" s="14">
        <f t="shared" si="19"/>
        <v>121.70474426511173</v>
      </c>
      <c r="Y393" s="14">
        <f t="shared" si="19"/>
        <v>122.33813538086721</v>
      </c>
      <c r="Z393" s="15">
        <f t="shared" si="19"/>
        <v>121.35826705619571</v>
      </c>
      <c r="AA393" s="15">
        <f t="shared" si="19"/>
        <v>120.38919538650704</v>
      </c>
      <c r="AB393" s="15">
        <f t="shared" si="19"/>
        <v>119.50319313646241</v>
      </c>
      <c r="AC393" s="15">
        <f t="shared" si="19"/>
        <v>118.4899385224309</v>
      </c>
    </row>
    <row r="395" spans="1:29" s="31" customFormat="1" x14ac:dyDescent="0.2">
      <c r="B395" s="31">
        <v>33</v>
      </c>
      <c r="E395" s="32">
        <f>SUMIF($B$3:$B$366,$B395,E$3:E$366)</f>
        <v>249.7860538572248</v>
      </c>
      <c r="F395" s="32">
        <f t="shared" ref="F395:AC404" si="20">SUMIF($B$3:$B$366,$B395,F$3:F$366)</f>
        <v>251.18824743894126</v>
      </c>
      <c r="G395" s="32">
        <f t="shared" si="20"/>
        <v>252.61018387824706</v>
      </c>
      <c r="H395" s="32">
        <f t="shared" si="20"/>
        <v>253.63878199464042</v>
      </c>
      <c r="I395" s="32">
        <f t="shared" si="20"/>
        <v>256.68015860324357</v>
      </c>
      <c r="J395" s="32">
        <f t="shared" si="20"/>
        <v>259.83372654827781</v>
      </c>
      <c r="K395" s="32">
        <f t="shared" si="20"/>
        <v>262.39068745086337</v>
      </c>
      <c r="L395" s="32">
        <f t="shared" si="20"/>
        <v>265.3163807964545</v>
      </c>
      <c r="M395" s="32">
        <f t="shared" si="20"/>
        <v>269.02531644704322</v>
      </c>
      <c r="N395" s="32">
        <f t="shared" si="20"/>
        <v>273.66484619085418</v>
      </c>
      <c r="O395" s="32">
        <f t="shared" si="20"/>
        <v>276.11327108065069</v>
      </c>
      <c r="P395" s="32">
        <f t="shared" si="20"/>
        <v>278.24852797412302</v>
      </c>
      <c r="Q395" s="32">
        <f t="shared" si="20"/>
        <v>279.93863767221615</v>
      </c>
      <c r="R395" s="32">
        <f t="shared" si="20"/>
        <v>280.18443081121654</v>
      </c>
      <c r="S395" s="32">
        <f t="shared" si="20"/>
        <v>278.83958455517944</v>
      </c>
      <c r="T395" s="32">
        <f t="shared" si="20"/>
        <v>278.97209281675345</v>
      </c>
      <c r="U395" s="32">
        <f t="shared" si="20"/>
        <v>278.5505055840182</v>
      </c>
      <c r="V395" s="32">
        <f t="shared" si="20"/>
        <v>278.84560380405156</v>
      </c>
      <c r="W395" s="32">
        <f t="shared" si="20"/>
        <v>279.62066857317376</v>
      </c>
      <c r="X395" s="32">
        <f t="shared" si="20"/>
        <v>280.21602762841258</v>
      </c>
      <c r="Y395" s="32">
        <f t="shared" si="20"/>
        <v>281.08773656193506</v>
      </c>
      <c r="Z395" s="35">
        <f t="shared" si="20"/>
        <v>281.48440539696168</v>
      </c>
      <c r="AA395" s="35">
        <f t="shared" si="20"/>
        <v>283.26401200552124</v>
      </c>
      <c r="AB395" s="35">
        <f t="shared" si="20"/>
        <v>284.49117203240684</v>
      </c>
      <c r="AC395" s="35">
        <f t="shared" si="20"/>
        <v>285.6672831471999</v>
      </c>
    </row>
    <row r="396" spans="1:29" s="31" customFormat="1" x14ac:dyDescent="0.2">
      <c r="B396" s="31">
        <v>34</v>
      </c>
      <c r="E396" s="32">
        <f t="shared" ref="E396:T404" si="21">SUMIF($B$3:$B$366,$B396,E$3:E$366)</f>
        <v>379.20788054053997</v>
      </c>
      <c r="F396" s="32">
        <f t="shared" si="21"/>
        <v>382.84180082279306</v>
      </c>
      <c r="G396" s="32">
        <f t="shared" si="21"/>
        <v>385.58313485310595</v>
      </c>
      <c r="H396" s="32">
        <f t="shared" si="21"/>
        <v>388.782006710411</v>
      </c>
      <c r="I396" s="32">
        <f t="shared" si="21"/>
        <v>392.23693895466687</v>
      </c>
      <c r="J396" s="32">
        <f t="shared" si="21"/>
        <v>398.06100230837467</v>
      </c>
      <c r="K396" s="32">
        <f t="shared" si="21"/>
        <v>402.31494723663718</v>
      </c>
      <c r="L396" s="32">
        <f t="shared" si="21"/>
        <v>406.22179159123721</v>
      </c>
      <c r="M396" s="32">
        <f t="shared" si="21"/>
        <v>412.40637264003828</v>
      </c>
      <c r="N396" s="32">
        <f t="shared" si="21"/>
        <v>419.98682212099334</v>
      </c>
      <c r="O396" s="32">
        <f t="shared" si="21"/>
        <v>424.91248078401838</v>
      </c>
      <c r="P396" s="32">
        <f t="shared" si="21"/>
        <v>430.20911132756288</v>
      </c>
      <c r="Q396" s="32">
        <f t="shared" si="21"/>
        <v>434.10175507400209</v>
      </c>
      <c r="R396" s="32">
        <f t="shared" si="21"/>
        <v>437.17590049748793</v>
      </c>
      <c r="S396" s="32">
        <f t="shared" si="21"/>
        <v>435.51550579781843</v>
      </c>
      <c r="T396" s="32">
        <f t="shared" si="21"/>
        <v>437.8963389477131</v>
      </c>
      <c r="U396" s="32">
        <f t="shared" si="20"/>
        <v>440.81259332308235</v>
      </c>
      <c r="V396" s="32">
        <f t="shared" si="20"/>
        <v>442.81953397669844</v>
      </c>
      <c r="W396" s="32">
        <f t="shared" si="20"/>
        <v>445.63802940219688</v>
      </c>
      <c r="X396" s="32">
        <f t="shared" si="20"/>
        <v>448.37896994967963</v>
      </c>
      <c r="Y396" s="32">
        <f t="shared" si="20"/>
        <v>452.65495730242282</v>
      </c>
      <c r="Z396" s="35">
        <f t="shared" si="20"/>
        <v>463.15009548718461</v>
      </c>
      <c r="AA396" s="35">
        <f t="shared" si="20"/>
        <v>476.88846117144311</v>
      </c>
      <c r="AB396" s="35">
        <f t="shared" si="20"/>
        <v>489.26324419496035</v>
      </c>
      <c r="AC396" s="35">
        <f t="shared" si="20"/>
        <v>501.67934437125126</v>
      </c>
    </row>
    <row r="397" spans="1:29" s="31" customFormat="1" x14ac:dyDescent="0.2">
      <c r="B397" s="31">
        <v>35</v>
      </c>
      <c r="E397" s="32">
        <f t="shared" si="21"/>
        <v>415.50859158885299</v>
      </c>
      <c r="F397" s="32">
        <f t="shared" si="20"/>
        <v>422.93259865104096</v>
      </c>
      <c r="G397" s="32">
        <f t="shared" si="20"/>
        <v>429.88822289408319</v>
      </c>
      <c r="H397" s="32">
        <f t="shared" si="20"/>
        <v>435.78655501993774</v>
      </c>
      <c r="I397" s="32">
        <f t="shared" si="20"/>
        <v>445.18931163408223</v>
      </c>
      <c r="J397" s="32">
        <f t="shared" si="20"/>
        <v>455.00335965272626</v>
      </c>
      <c r="K397" s="32">
        <f t="shared" si="20"/>
        <v>463.17990221329137</v>
      </c>
      <c r="L397" s="32">
        <f t="shared" si="20"/>
        <v>471.07504207580462</v>
      </c>
      <c r="M397" s="32">
        <f t="shared" si="20"/>
        <v>480.62729981260247</v>
      </c>
      <c r="N397" s="32">
        <f t="shared" si="20"/>
        <v>490.31229410863438</v>
      </c>
      <c r="O397" s="32">
        <f t="shared" si="20"/>
        <v>495.68668447294039</v>
      </c>
      <c r="P397" s="32">
        <f t="shared" si="20"/>
        <v>501.29310595229379</v>
      </c>
      <c r="Q397" s="32">
        <f t="shared" si="20"/>
        <v>505.66362954618671</v>
      </c>
      <c r="R397" s="32">
        <f t="shared" si="20"/>
        <v>508.53964483461931</v>
      </c>
      <c r="S397" s="32">
        <f t="shared" si="20"/>
        <v>508.37601600180784</v>
      </c>
      <c r="T397" s="32">
        <f t="shared" si="20"/>
        <v>508.93441722753971</v>
      </c>
      <c r="U397" s="32">
        <f t="shared" si="20"/>
        <v>509.61162037260851</v>
      </c>
      <c r="V397" s="32">
        <f t="shared" si="20"/>
        <v>510.46543406121032</v>
      </c>
      <c r="W397" s="32">
        <f t="shared" si="20"/>
        <v>511.75758261515904</v>
      </c>
      <c r="X397" s="32">
        <f t="shared" si="20"/>
        <v>512.24662711149017</v>
      </c>
      <c r="Y397" s="32">
        <f t="shared" si="20"/>
        <v>512.96824898126761</v>
      </c>
      <c r="Z397" s="35">
        <f t="shared" si="20"/>
        <v>515.24810211153397</v>
      </c>
      <c r="AA397" s="35">
        <f t="shared" si="20"/>
        <v>521.65097606096981</v>
      </c>
      <c r="AB397" s="35">
        <f t="shared" si="20"/>
        <v>525.38747425035319</v>
      </c>
      <c r="AC397" s="35">
        <f t="shared" si="20"/>
        <v>529.10932038530586</v>
      </c>
    </row>
    <row r="398" spans="1:29" s="31" customFormat="1" x14ac:dyDescent="0.2">
      <c r="B398" s="31">
        <v>36</v>
      </c>
      <c r="E398" s="32">
        <f t="shared" si="21"/>
        <v>618.05331246611718</v>
      </c>
      <c r="F398" s="32">
        <f t="shared" si="20"/>
        <v>625.12281320311831</v>
      </c>
      <c r="G398" s="32">
        <f t="shared" si="20"/>
        <v>632.13325171136876</v>
      </c>
      <c r="H398" s="32">
        <f t="shared" si="20"/>
        <v>637.6177767250299</v>
      </c>
      <c r="I398" s="32">
        <f t="shared" si="20"/>
        <v>645.33738316225697</v>
      </c>
      <c r="J398" s="32">
        <f t="shared" si="20"/>
        <v>653.69575818420719</v>
      </c>
      <c r="K398" s="32">
        <f t="shared" si="20"/>
        <v>659.53681891532642</v>
      </c>
      <c r="L398" s="32">
        <f t="shared" si="20"/>
        <v>664.735863240296</v>
      </c>
      <c r="M398" s="32">
        <f t="shared" si="20"/>
        <v>672.89091289961448</v>
      </c>
      <c r="N398" s="32">
        <f t="shared" si="20"/>
        <v>683.80967963996397</v>
      </c>
      <c r="O398" s="32">
        <f t="shared" si="20"/>
        <v>690.50965644957193</v>
      </c>
      <c r="P398" s="32">
        <f t="shared" si="20"/>
        <v>697.17235651370106</v>
      </c>
      <c r="Q398" s="32">
        <f t="shared" si="20"/>
        <v>701.80967168485836</v>
      </c>
      <c r="R398" s="32">
        <f t="shared" si="20"/>
        <v>703.63958424281657</v>
      </c>
      <c r="S398" s="32">
        <f t="shared" si="20"/>
        <v>700.67556782944837</v>
      </c>
      <c r="T398" s="32">
        <f t="shared" si="20"/>
        <v>701.69891970668698</v>
      </c>
      <c r="U398" s="32">
        <f t="shared" si="20"/>
        <v>701.72747708700365</v>
      </c>
      <c r="V398" s="32">
        <f t="shared" si="20"/>
        <v>703.07938915114187</v>
      </c>
      <c r="W398" s="32">
        <f t="shared" si="20"/>
        <v>704.05108228162192</v>
      </c>
      <c r="X398" s="32">
        <f t="shared" si="20"/>
        <v>709.3078146388716</v>
      </c>
      <c r="Y398" s="32">
        <f t="shared" si="20"/>
        <v>710.40398262727547</v>
      </c>
      <c r="Z398" s="35">
        <f t="shared" si="20"/>
        <v>717.45407768074267</v>
      </c>
      <c r="AA398" s="35">
        <f t="shared" si="20"/>
        <v>726.52499086273542</v>
      </c>
      <c r="AB398" s="35">
        <f t="shared" si="20"/>
        <v>734.88191580737191</v>
      </c>
      <c r="AC398" s="35">
        <f t="shared" si="20"/>
        <v>742.53259318304515</v>
      </c>
    </row>
    <row r="399" spans="1:29" s="31" customFormat="1" x14ac:dyDescent="0.2">
      <c r="B399" s="31">
        <v>37</v>
      </c>
      <c r="E399" s="32">
        <f t="shared" si="21"/>
        <v>958.22205651884349</v>
      </c>
      <c r="F399" s="32">
        <f t="shared" si="20"/>
        <v>964.26735644246628</v>
      </c>
      <c r="G399" s="32">
        <f t="shared" si="20"/>
        <v>969.82850828028734</v>
      </c>
      <c r="H399" s="32">
        <f t="shared" si="20"/>
        <v>971.70189638909369</v>
      </c>
      <c r="I399" s="32">
        <f t="shared" si="20"/>
        <v>979.46050256061392</v>
      </c>
      <c r="J399" s="32">
        <f t="shared" si="20"/>
        <v>989.4464951776464</v>
      </c>
      <c r="K399" s="32">
        <f t="shared" si="20"/>
        <v>995.33991945098751</v>
      </c>
      <c r="L399" s="32">
        <f t="shared" si="20"/>
        <v>1000.7150494454658</v>
      </c>
      <c r="M399" s="32">
        <f t="shared" si="20"/>
        <v>1011.0235636434595</v>
      </c>
      <c r="N399" s="32">
        <f t="shared" si="20"/>
        <v>1023.5378330323524</v>
      </c>
      <c r="O399" s="32">
        <f t="shared" si="20"/>
        <v>1032.9742034560034</v>
      </c>
      <c r="P399" s="32">
        <f t="shared" si="20"/>
        <v>1041.8232014783475</v>
      </c>
      <c r="Q399" s="32">
        <f t="shared" si="20"/>
        <v>1049.1788721669698</v>
      </c>
      <c r="R399" s="32">
        <f t="shared" si="20"/>
        <v>1054.7364717414932</v>
      </c>
      <c r="S399" s="32">
        <f t="shared" si="20"/>
        <v>1052.673090556789</v>
      </c>
      <c r="T399" s="32">
        <f t="shared" si="20"/>
        <v>1056.6785454372496</v>
      </c>
      <c r="U399" s="32">
        <f t="shared" si="20"/>
        <v>1059.2444895630485</v>
      </c>
      <c r="V399" s="32">
        <f t="shared" si="20"/>
        <v>1064.6014451337121</v>
      </c>
      <c r="W399" s="32">
        <f t="shared" si="20"/>
        <v>1067.6322771534269</v>
      </c>
      <c r="X399" s="32">
        <f t="shared" si="20"/>
        <v>1071.7436665370756</v>
      </c>
      <c r="Y399" s="32">
        <f t="shared" si="20"/>
        <v>1075.9525536862618</v>
      </c>
      <c r="Z399" s="35">
        <f t="shared" si="20"/>
        <v>1095.8245530904965</v>
      </c>
      <c r="AA399" s="35">
        <f t="shared" si="20"/>
        <v>1114.0358585508304</v>
      </c>
      <c r="AB399" s="35">
        <f t="shared" si="20"/>
        <v>1133.8988390555451</v>
      </c>
      <c r="AC399" s="35">
        <f t="shared" si="20"/>
        <v>1151.8701820586837</v>
      </c>
    </row>
    <row r="400" spans="1:29" s="31" customFormat="1" x14ac:dyDescent="0.2">
      <c r="B400" s="31">
        <v>38</v>
      </c>
      <c r="E400" s="32">
        <f t="shared" si="21"/>
        <v>368.91775570686883</v>
      </c>
      <c r="F400" s="32">
        <f t="shared" si="20"/>
        <v>368.6050154153989</v>
      </c>
      <c r="G400" s="32">
        <f t="shared" si="20"/>
        <v>368.86453126264706</v>
      </c>
      <c r="H400" s="32">
        <f t="shared" si="20"/>
        <v>368.68534128982498</v>
      </c>
      <c r="I400" s="32">
        <f t="shared" si="20"/>
        <v>370.77764283524749</v>
      </c>
      <c r="J400" s="32">
        <f t="shared" si="20"/>
        <v>372.95893672495231</v>
      </c>
      <c r="K400" s="32">
        <f t="shared" si="20"/>
        <v>375.36790296074105</v>
      </c>
      <c r="L400" s="32">
        <f t="shared" si="20"/>
        <v>377.63015452060779</v>
      </c>
      <c r="M400" s="32">
        <f t="shared" si="20"/>
        <v>380.30282677450708</v>
      </c>
      <c r="N400" s="32">
        <f t="shared" si="20"/>
        <v>382.95052245936171</v>
      </c>
      <c r="O400" s="32">
        <f t="shared" si="20"/>
        <v>384.15450945354587</v>
      </c>
      <c r="P400" s="32">
        <f t="shared" si="20"/>
        <v>385.84703231492415</v>
      </c>
      <c r="Q400" s="32">
        <f t="shared" si="20"/>
        <v>385.73322971667113</v>
      </c>
      <c r="R400" s="32">
        <f t="shared" si="20"/>
        <v>383.997255560952</v>
      </c>
      <c r="S400" s="32">
        <f t="shared" si="20"/>
        <v>381.536284909909</v>
      </c>
      <c r="T400" s="32">
        <f t="shared" si="20"/>
        <v>382.68382750833905</v>
      </c>
      <c r="U400" s="32">
        <f t="shared" si="20"/>
        <v>378.9785746559383</v>
      </c>
      <c r="V400" s="32">
        <f t="shared" si="20"/>
        <v>377.98227863289623</v>
      </c>
      <c r="W400" s="32">
        <f t="shared" si="20"/>
        <v>376.21026649790809</v>
      </c>
      <c r="X400" s="32">
        <f t="shared" si="20"/>
        <v>374.10771036126732</v>
      </c>
      <c r="Y400" s="32">
        <f t="shared" si="20"/>
        <v>374.55697232710247</v>
      </c>
      <c r="Z400" s="35">
        <f t="shared" si="20"/>
        <v>371.15779814666485</v>
      </c>
      <c r="AA400" s="35">
        <f t="shared" si="20"/>
        <v>367.80560887767399</v>
      </c>
      <c r="AB400" s="35">
        <f t="shared" si="20"/>
        <v>364.10988488505023</v>
      </c>
      <c r="AC400" s="35">
        <f t="shared" si="20"/>
        <v>360.71589812776529</v>
      </c>
    </row>
    <row r="401" spans="1:29" s="31" customFormat="1" x14ac:dyDescent="0.2">
      <c r="B401" s="31">
        <v>39</v>
      </c>
      <c r="E401" s="32">
        <f t="shared" si="21"/>
        <v>368.24509555067709</v>
      </c>
      <c r="F401" s="32">
        <f t="shared" si="20"/>
        <v>371.5633433135165</v>
      </c>
      <c r="G401" s="32">
        <f t="shared" si="20"/>
        <v>374.54309296202518</v>
      </c>
      <c r="H401" s="32">
        <f t="shared" si="20"/>
        <v>378.65027395877263</v>
      </c>
      <c r="I401" s="32">
        <f t="shared" si="20"/>
        <v>383.24300664267321</v>
      </c>
      <c r="J401" s="32">
        <f t="shared" si="20"/>
        <v>389.07125347881521</v>
      </c>
      <c r="K401" s="32">
        <f t="shared" si="20"/>
        <v>395.13757091579777</v>
      </c>
      <c r="L401" s="32">
        <f t="shared" si="20"/>
        <v>401.09355410734361</v>
      </c>
      <c r="M401" s="32">
        <f t="shared" si="20"/>
        <v>408.03063725519655</v>
      </c>
      <c r="N401" s="32">
        <f t="shared" si="20"/>
        <v>415.95427406635361</v>
      </c>
      <c r="O401" s="32">
        <f t="shared" si="20"/>
        <v>420.17961641854589</v>
      </c>
      <c r="P401" s="32">
        <f t="shared" si="20"/>
        <v>425.02148106500425</v>
      </c>
      <c r="Q401" s="32">
        <f t="shared" si="20"/>
        <v>427.50236890539986</v>
      </c>
      <c r="R401" s="32">
        <f t="shared" si="20"/>
        <v>428.90803038338561</v>
      </c>
      <c r="S401" s="32">
        <f t="shared" si="20"/>
        <v>427.85924523201282</v>
      </c>
      <c r="T401" s="32">
        <f t="shared" si="20"/>
        <v>428.83558253887179</v>
      </c>
      <c r="U401" s="32">
        <f t="shared" si="20"/>
        <v>429.67620808972083</v>
      </c>
      <c r="V401" s="32">
        <f t="shared" si="20"/>
        <v>431.33124149328285</v>
      </c>
      <c r="W401" s="32">
        <f t="shared" si="20"/>
        <v>431.93532690804</v>
      </c>
      <c r="X401" s="32">
        <f t="shared" si="20"/>
        <v>431.45441985226643</v>
      </c>
      <c r="Y401" s="32">
        <f t="shared" si="20"/>
        <v>431.2596223807094</v>
      </c>
      <c r="Z401" s="35">
        <f t="shared" si="20"/>
        <v>432.50496263573257</v>
      </c>
      <c r="AA401" s="35">
        <f t="shared" si="20"/>
        <v>435.01205177919343</v>
      </c>
      <c r="AB401" s="35">
        <f t="shared" si="20"/>
        <v>437.59530838675443</v>
      </c>
      <c r="AC401" s="35">
        <f t="shared" si="20"/>
        <v>439.0495617577314</v>
      </c>
    </row>
    <row r="402" spans="1:29" s="31" customFormat="1" x14ac:dyDescent="0.2">
      <c r="B402" s="31">
        <v>40</v>
      </c>
      <c r="E402" s="32">
        <f t="shared" si="21"/>
        <v>360.21382013498459</v>
      </c>
      <c r="F402" s="32">
        <f t="shared" si="20"/>
        <v>363.29692481061426</v>
      </c>
      <c r="G402" s="32">
        <f t="shared" si="20"/>
        <v>366.68654794303018</v>
      </c>
      <c r="H402" s="32">
        <f t="shared" si="20"/>
        <v>369.83855730840708</v>
      </c>
      <c r="I402" s="32">
        <f t="shared" si="20"/>
        <v>374.62775866672104</v>
      </c>
      <c r="J402" s="32">
        <f t="shared" si="20"/>
        <v>379.90983587670479</v>
      </c>
      <c r="K402" s="32">
        <f t="shared" si="20"/>
        <v>384.94994304238139</v>
      </c>
      <c r="L402" s="32">
        <f t="shared" si="20"/>
        <v>389.58378953138043</v>
      </c>
      <c r="M402" s="32">
        <f t="shared" si="20"/>
        <v>395.41411191086809</v>
      </c>
      <c r="N402" s="32">
        <f t="shared" si="20"/>
        <v>400.86313824615348</v>
      </c>
      <c r="O402" s="32">
        <f t="shared" si="20"/>
        <v>405.79214097216874</v>
      </c>
      <c r="P402" s="32">
        <f t="shared" si="20"/>
        <v>409.68572092212156</v>
      </c>
      <c r="Q402" s="32">
        <f t="shared" si="20"/>
        <v>411.98048080774964</v>
      </c>
      <c r="R402" s="32">
        <f t="shared" si="20"/>
        <v>412.37277845199804</v>
      </c>
      <c r="S402" s="32">
        <f t="shared" si="20"/>
        <v>410.44540656240235</v>
      </c>
      <c r="T402" s="32">
        <f t="shared" si="20"/>
        <v>410.76635101677022</v>
      </c>
      <c r="U402" s="32">
        <f t="shared" si="20"/>
        <v>410.21258412142754</v>
      </c>
      <c r="V402" s="32">
        <f t="shared" si="20"/>
        <v>411.40827220112368</v>
      </c>
      <c r="W402" s="32">
        <f t="shared" si="20"/>
        <v>412.69855134663561</v>
      </c>
      <c r="X402" s="32">
        <f t="shared" si="20"/>
        <v>413.02578202694752</v>
      </c>
      <c r="Y402" s="32">
        <f t="shared" si="20"/>
        <v>412.87474032684315</v>
      </c>
      <c r="Z402" s="35">
        <f t="shared" si="20"/>
        <v>414.09335069362868</v>
      </c>
      <c r="AA402" s="35">
        <f t="shared" si="20"/>
        <v>416.32556733844501</v>
      </c>
      <c r="AB402" s="35">
        <f t="shared" si="20"/>
        <v>418.30286263045593</v>
      </c>
      <c r="AC402" s="35">
        <f t="shared" si="20"/>
        <v>419.86094452597661</v>
      </c>
    </row>
    <row r="403" spans="1:29" s="31" customFormat="1" x14ac:dyDescent="0.2">
      <c r="B403" s="31">
        <v>99</v>
      </c>
      <c r="E403" s="32">
        <f t="shared" si="21"/>
        <v>340.70464677255393</v>
      </c>
      <c r="F403" s="32">
        <f t="shared" si="20"/>
        <v>344.51372227163347</v>
      </c>
      <c r="G403" s="32">
        <f t="shared" si="20"/>
        <v>346.45022901365127</v>
      </c>
      <c r="H403" s="32">
        <f t="shared" si="20"/>
        <v>348.85747960340626</v>
      </c>
      <c r="I403" s="32">
        <f t="shared" si="20"/>
        <v>351.85810781227252</v>
      </c>
      <c r="J403" s="32">
        <f t="shared" si="20"/>
        <v>356.22711399649762</v>
      </c>
      <c r="K403" s="32">
        <f t="shared" si="20"/>
        <v>361.0551130563955</v>
      </c>
      <c r="L403" s="32">
        <f t="shared" si="20"/>
        <v>366.30154345714135</v>
      </c>
      <c r="M403" s="32">
        <f t="shared" si="20"/>
        <v>370.64833052577654</v>
      </c>
      <c r="N403" s="32">
        <f t="shared" si="20"/>
        <v>375.85177834000109</v>
      </c>
      <c r="O403" s="32">
        <f t="shared" si="20"/>
        <v>380.05875049358508</v>
      </c>
      <c r="P403" s="32">
        <f t="shared" si="20"/>
        <v>386.29269477632346</v>
      </c>
      <c r="Q403" s="32">
        <f t="shared" si="20"/>
        <v>388.51475080478144</v>
      </c>
      <c r="R403" s="32">
        <f t="shared" si="20"/>
        <v>390.63875958742125</v>
      </c>
      <c r="S403" s="32">
        <f t="shared" si="20"/>
        <v>389.34012311385629</v>
      </c>
      <c r="T403" s="32">
        <f t="shared" si="20"/>
        <v>391.27371608673366</v>
      </c>
      <c r="U403" s="32">
        <f t="shared" si="20"/>
        <v>392.76828093658776</v>
      </c>
      <c r="V403" s="32">
        <f t="shared" si="20"/>
        <v>394.98626500746218</v>
      </c>
      <c r="W403" s="32">
        <f t="shared" si="20"/>
        <v>396.40104184485222</v>
      </c>
      <c r="X403" s="32">
        <f t="shared" si="20"/>
        <v>398.38561342968893</v>
      </c>
      <c r="Y403" s="32">
        <f t="shared" si="20"/>
        <v>398.09505554298602</v>
      </c>
      <c r="Z403" s="35">
        <f t="shared" si="20"/>
        <v>404.81946707468728</v>
      </c>
      <c r="AA403" s="35">
        <f t="shared" si="20"/>
        <v>411.68835357188345</v>
      </c>
      <c r="AB403" s="35">
        <f t="shared" si="20"/>
        <v>419.31156061119094</v>
      </c>
      <c r="AC403" s="35">
        <f t="shared" si="20"/>
        <v>425.97695976402281</v>
      </c>
    </row>
    <row r="404" spans="1:29" s="31" customFormat="1" x14ac:dyDescent="0.2">
      <c r="B404" s="31">
        <v>48</v>
      </c>
      <c r="E404" s="41">
        <f t="shared" si="21"/>
        <v>9.1209538067896005</v>
      </c>
      <c r="F404" s="41">
        <f t="shared" si="20"/>
        <v>9.116457849635923</v>
      </c>
      <c r="G404" s="41">
        <f t="shared" si="20"/>
        <v>9.1212110229452072</v>
      </c>
      <c r="H404" s="41">
        <f t="shared" si="20"/>
        <v>9.0904948368302598</v>
      </c>
      <c r="I404" s="41">
        <f t="shared" si="20"/>
        <v>9.1394294036489487</v>
      </c>
      <c r="J404" s="41">
        <f t="shared" si="20"/>
        <v>9.1790382093565324</v>
      </c>
      <c r="K404" s="41">
        <f t="shared" si="20"/>
        <v>9.1780195432820424</v>
      </c>
      <c r="L404" s="41">
        <f t="shared" si="20"/>
        <v>9.1245075585117856</v>
      </c>
      <c r="M404" s="41">
        <f t="shared" si="20"/>
        <v>9.196609478368309</v>
      </c>
      <c r="N404" s="41">
        <f t="shared" si="20"/>
        <v>9.1444675570499747</v>
      </c>
      <c r="O404" s="41">
        <f t="shared" si="20"/>
        <v>9.0840354476556548</v>
      </c>
      <c r="P404" s="41">
        <f t="shared" si="20"/>
        <v>9.1697767569328601</v>
      </c>
      <c r="Q404" s="41">
        <f t="shared" si="20"/>
        <v>9.1272371265142898</v>
      </c>
      <c r="R404" s="41">
        <f t="shared" si="20"/>
        <v>9.1283039624198352</v>
      </c>
      <c r="S404" s="41">
        <f t="shared" si="20"/>
        <v>9.118579330310526</v>
      </c>
      <c r="T404" s="41">
        <f t="shared" si="20"/>
        <v>9.0533727651886444</v>
      </c>
      <c r="U404" s="41">
        <f t="shared" si="20"/>
        <v>8.9636229962950296</v>
      </c>
      <c r="V404" s="41">
        <f t="shared" si="20"/>
        <v>8.9616429210286075</v>
      </c>
      <c r="W404" s="41">
        <f t="shared" si="20"/>
        <v>8.927544439689175</v>
      </c>
      <c r="X404" s="41">
        <f t="shared" si="20"/>
        <v>8.9673874694721079</v>
      </c>
      <c r="Y404" s="41">
        <f t="shared" si="20"/>
        <v>8.9527653308546888</v>
      </c>
      <c r="Z404" s="34">
        <f t="shared" si="20"/>
        <v>8.7338787477917137</v>
      </c>
      <c r="AA404" s="34">
        <f t="shared" si="20"/>
        <v>8.6474305923820936</v>
      </c>
      <c r="AB404" s="34">
        <f t="shared" si="20"/>
        <v>8.4295638552062417</v>
      </c>
      <c r="AC404" s="34">
        <f t="shared" si="20"/>
        <v>8.2128792134082431</v>
      </c>
    </row>
    <row r="405" spans="1:29" s="31" customFormat="1" x14ac:dyDescent="0.2">
      <c r="Y405" s="33"/>
      <c r="Z405" s="33"/>
      <c r="AA405" s="33"/>
      <c r="AB405" s="33"/>
      <c r="AC405" s="33"/>
    </row>
    <row r="406" spans="1:29" s="31" customFormat="1" x14ac:dyDescent="0.2">
      <c r="A406" s="31" t="s">
        <v>4</v>
      </c>
      <c r="E406" s="32">
        <f>SUMIF($A$3:$A$366,$A406,E$3:E$366)</f>
        <v>249.7860538572248</v>
      </c>
      <c r="F406" s="32">
        <f t="shared" ref="F406:AC417" si="22">SUMIF($A$3:$A$366,$A406,F$3:F$366)</f>
        <v>251.18824743894126</v>
      </c>
      <c r="G406" s="32">
        <f t="shared" si="22"/>
        <v>252.61018387824706</v>
      </c>
      <c r="H406" s="32">
        <f t="shared" si="22"/>
        <v>253.63878199464042</v>
      </c>
      <c r="I406" s="32">
        <f t="shared" si="22"/>
        <v>256.68015860324357</v>
      </c>
      <c r="J406" s="32">
        <f t="shared" si="22"/>
        <v>259.83372654827781</v>
      </c>
      <c r="K406" s="32">
        <f t="shared" si="22"/>
        <v>262.39068745086337</v>
      </c>
      <c r="L406" s="32">
        <f t="shared" si="22"/>
        <v>265.3163807964545</v>
      </c>
      <c r="M406" s="32">
        <f t="shared" si="22"/>
        <v>269.02531644704322</v>
      </c>
      <c r="N406" s="32">
        <f t="shared" si="22"/>
        <v>273.66484619085418</v>
      </c>
      <c r="O406" s="32">
        <f t="shared" si="22"/>
        <v>276.11327108065069</v>
      </c>
      <c r="P406" s="32">
        <f t="shared" si="22"/>
        <v>278.24852797412302</v>
      </c>
      <c r="Q406" s="32">
        <f t="shared" si="22"/>
        <v>279.93863767221615</v>
      </c>
      <c r="R406" s="32">
        <f t="shared" si="22"/>
        <v>280.18443081121654</v>
      </c>
      <c r="S406" s="32">
        <f t="shared" si="22"/>
        <v>278.83958455517944</v>
      </c>
      <c r="T406" s="32">
        <f t="shared" si="22"/>
        <v>278.97209281675345</v>
      </c>
      <c r="U406" s="32">
        <f t="shared" si="22"/>
        <v>278.5505055840182</v>
      </c>
      <c r="V406" s="32">
        <f t="shared" si="22"/>
        <v>278.84560380405156</v>
      </c>
      <c r="W406" s="32">
        <f t="shared" si="22"/>
        <v>279.62066857317376</v>
      </c>
      <c r="X406" s="32">
        <f t="shared" si="22"/>
        <v>280.21602762841258</v>
      </c>
      <c r="Y406" s="32">
        <f t="shared" si="22"/>
        <v>281.08773656193506</v>
      </c>
      <c r="Z406" s="35">
        <f t="shared" si="22"/>
        <v>281.48440539696168</v>
      </c>
      <c r="AA406" s="35">
        <f t="shared" si="22"/>
        <v>283.26401200552124</v>
      </c>
      <c r="AB406" s="35">
        <f t="shared" si="22"/>
        <v>284.49117203240684</v>
      </c>
      <c r="AC406" s="35">
        <f t="shared" si="22"/>
        <v>285.6672831471999</v>
      </c>
    </row>
    <row r="407" spans="1:29" s="31" customFormat="1" x14ac:dyDescent="0.2">
      <c r="A407" s="31" t="s">
        <v>62</v>
      </c>
      <c r="E407" s="32">
        <f t="shared" ref="E407:T420" si="23">SUMIF($A$3:$A$366,$A407,E$3:E$366)</f>
        <v>258.30423476039101</v>
      </c>
      <c r="F407" s="32">
        <f t="shared" si="23"/>
        <v>261.11436434441947</v>
      </c>
      <c r="G407" s="32">
        <f t="shared" si="23"/>
        <v>263.38126699345673</v>
      </c>
      <c r="H407" s="32">
        <f t="shared" si="23"/>
        <v>266.0306809375698</v>
      </c>
      <c r="I407" s="32">
        <f t="shared" si="23"/>
        <v>267.86077221122457</v>
      </c>
      <c r="J407" s="32">
        <f t="shared" si="23"/>
        <v>272.34020406177865</v>
      </c>
      <c r="K407" s="32">
        <f t="shared" si="23"/>
        <v>275.41167756832726</v>
      </c>
      <c r="L407" s="32">
        <f t="shared" si="23"/>
        <v>278.4603694008826</v>
      </c>
      <c r="M407" s="32">
        <f t="shared" si="23"/>
        <v>282.8357990738325</v>
      </c>
      <c r="N407" s="32">
        <f t="shared" si="23"/>
        <v>288.60799128072409</v>
      </c>
      <c r="O407" s="32">
        <f t="shared" si="23"/>
        <v>292.42712090570882</v>
      </c>
      <c r="P407" s="32">
        <f t="shared" si="23"/>
        <v>296.63914353470335</v>
      </c>
      <c r="Q407" s="32">
        <f t="shared" si="23"/>
        <v>299.90196623619255</v>
      </c>
      <c r="R407" s="32">
        <f t="shared" si="23"/>
        <v>302.69037888743065</v>
      </c>
      <c r="S407" s="32">
        <f t="shared" si="23"/>
        <v>301.48895247823845</v>
      </c>
      <c r="T407" s="32">
        <f t="shared" si="23"/>
        <v>303.49614169248605</v>
      </c>
      <c r="U407" s="32">
        <f t="shared" si="22"/>
        <v>305.9247510206477</v>
      </c>
      <c r="V407" s="32">
        <f t="shared" si="22"/>
        <v>308.0510576979737</v>
      </c>
      <c r="W407" s="32">
        <f t="shared" si="22"/>
        <v>310.64735972135355</v>
      </c>
      <c r="X407" s="32">
        <f t="shared" si="22"/>
        <v>313.26783655454403</v>
      </c>
      <c r="Y407" s="32">
        <f t="shared" si="22"/>
        <v>316.14525536909986</v>
      </c>
      <c r="Z407" s="35">
        <f t="shared" si="22"/>
        <v>326.23469366659566</v>
      </c>
      <c r="AA407" s="35">
        <f t="shared" si="22"/>
        <v>337.8010301942229</v>
      </c>
      <c r="AB407" s="35">
        <f t="shared" si="22"/>
        <v>349.06239769407824</v>
      </c>
      <c r="AC407" s="35">
        <f t="shared" si="22"/>
        <v>360.32075246194432</v>
      </c>
    </row>
    <row r="408" spans="1:29" s="31" customFormat="1" x14ac:dyDescent="0.2">
      <c r="A408" s="31" t="s">
        <v>103</v>
      </c>
      <c r="E408" s="32">
        <f t="shared" si="23"/>
        <v>411.30649314163895</v>
      </c>
      <c r="F408" s="32">
        <f t="shared" si="22"/>
        <v>418.65414049947327</v>
      </c>
      <c r="G408" s="32">
        <f t="shared" si="22"/>
        <v>425.54654064731307</v>
      </c>
      <c r="H408" s="32">
        <f t="shared" si="22"/>
        <v>431.42435245713608</v>
      </c>
      <c r="I408" s="32">
        <f t="shared" si="22"/>
        <v>440.73973654286812</v>
      </c>
      <c r="J408" s="32">
        <f t="shared" si="22"/>
        <v>450.51625227151777</v>
      </c>
      <c r="K408" s="32">
        <f t="shared" si="22"/>
        <v>458.72563789403301</v>
      </c>
      <c r="L408" s="32">
        <f t="shared" si="22"/>
        <v>466.56213180451124</v>
      </c>
      <c r="M408" s="32">
        <f t="shared" si="22"/>
        <v>476.04538693697469</v>
      </c>
      <c r="N408" s="32">
        <f t="shared" si="22"/>
        <v>485.70154151268395</v>
      </c>
      <c r="O408" s="32">
        <f t="shared" si="22"/>
        <v>491.035936359853</v>
      </c>
      <c r="P408" s="32">
        <f t="shared" si="22"/>
        <v>496.61795075864813</v>
      </c>
      <c r="Q408" s="32">
        <f t="shared" si="22"/>
        <v>501.01649612358386</v>
      </c>
      <c r="R408" s="32">
        <f t="shared" si="22"/>
        <v>503.84681656937931</v>
      </c>
      <c r="S408" s="32">
        <f t="shared" si="22"/>
        <v>503.73084828025071</v>
      </c>
      <c r="T408" s="32">
        <f t="shared" si="22"/>
        <v>504.32445743598538</v>
      </c>
      <c r="U408" s="32">
        <f t="shared" si="22"/>
        <v>505.00084178230856</v>
      </c>
      <c r="V408" s="32">
        <f t="shared" si="22"/>
        <v>505.84005296150349</v>
      </c>
      <c r="W408" s="32">
        <f t="shared" si="22"/>
        <v>507.15051121020821</v>
      </c>
      <c r="X408" s="32">
        <f t="shared" si="22"/>
        <v>507.69271767669113</v>
      </c>
      <c r="Y408" s="32">
        <f t="shared" si="22"/>
        <v>508.46453257393398</v>
      </c>
      <c r="Z408" s="35">
        <f t="shared" si="22"/>
        <v>510.78200724291816</v>
      </c>
      <c r="AA408" s="35">
        <f t="shared" si="22"/>
        <v>517.14769431291882</v>
      </c>
      <c r="AB408" s="35">
        <f t="shared" si="22"/>
        <v>520.92596995199358</v>
      </c>
      <c r="AC408" s="35">
        <f t="shared" si="22"/>
        <v>524.68966976934462</v>
      </c>
    </row>
    <row r="409" spans="1:29" s="31" customFormat="1" x14ac:dyDescent="0.2">
      <c r="A409" s="31" t="s">
        <v>60</v>
      </c>
      <c r="E409" s="32">
        <f t="shared" si="23"/>
        <v>83.678216339163669</v>
      </c>
      <c r="F409" s="32">
        <f t="shared" si="22"/>
        <v>84.632366435824139</v>
      </c>
      <c r="G409" s="32">
        <f t="shared" si="22"/>
        <v>85.307563056841886</v>
      </c>
      <c r="H409" s="32">
        <f t="shared" si="22"/>
        <v>85.87001948681845</v>
      </c>
      <c r="I409" s="32">
        <f t="shared" si="22"/>
        <v>87.389813206860836</v>
      </c>
      <c r="J409" s="32">
        <f t="shared" si="22"/>
        <v>88.775652095778241</v>
      </c>
      <c r="K409" s="32">
        <f t="shared" si="22"/>
        <v>90.000853200914733</v>
      </c>
      <c r="L409" s="32">
        <f t="shared" si="22"/>
        <v>91.242269854883162</v>
      </c>
      <c r="M409" s="32">
        <f t="shared" si="22"/>
        <v>92.911431470358636</v>
      </c>
      <c r="N409" s="32">
        <f t="shared" si="22"/>
        <v>94.626196367423532</v>
      </c>
      <c r="O409" s="32">
        <f t="shared" si="22"/>
        <v>95.765570920313564</v>
      </c>
      <c r="P409" s="32">
        <f t="shared" si="22"/>
        <v>96.739884405958946</v>
      </c>
      <c r="Q409" s="32">
        <f t="shared" si="22"/>
        <v>97.434624814143575</v>
      </c>
      <c r="R409" s="32">
        <f t="shared" si="22"/>
        <v>98.041820227738043</v>
      </c>
      <c r="S409" s="32">
        <f t="shared" si="22"/>
        <v>97.993360780526899</v>
      </c>
      <c r="T409" s="32">
        <f t="shared" si="22"/>
        <v>98.54653673852583</v>
      </c>
      <c r="U409" s="32">
        <f t="shared" si="22"/>
        <v>99.273598852461973</v>
      </c>
      <c r="V409" s="32">
        <f t="shared" si="22"/>
        <v>99.560060746350658</v>
      </c>
      <c r="W409" s="32">
        <f t="shared" si="22"/>
        <v>99.944108525000203</v>
      </c>
      <c r="X409" s="32">
        <f t="shared" si="22"/>
        <v>100.25662967724054</v>
      </c>
      <c r="Y409" s="32">
        <f t="shared" si="22"/>
        <v>101.82444136247864</v>
      </c>
      <c r="Z409" s="35">
        <f t="shared" si="22"/>
        <v>103.1467015382831</v>
      </c>
      <c r="AA409" s="35">
        <f t="shared" si="22"/>
        <v>106.17278391048094</v>
      </c>
      <c r="AB409" s="35">
        <f t="shared" si="22"/>
        <v>108.14990314550269</v>
      </c>
      <c r="AC409" s="35">
        <f t="shared" si="22"/>
        <v>110.17968027260311</v>
      </c>
    </row>
    <row r="410" spans="1:29" s="31" customFormat="1" x14ac:dyDescent="0.2">
      <c r="A410" s="31" t="s">
        <v>53</v>
      </c>
      <c r="E410" s="32">
        <f t="shared" si="23"/>
        <v>34.473841387680707</v>
      </c>
      <c r="F410" s="32">
        <f t="shared" si="22"/>
        <v>34.367464351048866</v>
      </c>
      <c r="G410" s="32">
        <f t="shared" si="22"/>
        <v>34.224845609779059</v>
      </c>
      <c r="H410" s="32">
        <f t="shared" si="22"/>
        <v>34.217999944526383</v>
      </c>
      <c r="I410" s="32">
        <f t="shared" si="22"/>
        <v>34.356012197905208</v>
      </c>
      <c r="J410" s="32">
        <f t="shared" si="22"/>
        <v>34.327118007657276</v>
      </c>
      <c r="K410" s="32">
        <f t="shared" si="22"/>
        <v>34.314524996338292</v>
      </c>
      <c r="L410" s="32">
        <f t="shared" si="22"/>
        <v>33.990473635973501</v>
      </c>
      <c r="M410" s="32">
        <f t="shared" si="22"/>
        <v>34.141608531886519</v>
      </c>
      <c r="N410" s="32">
        <f t="shared" si="22"/>
        <v>34.275373338413544</v>
      </c>
      <c r="O410" s="32">
        <f t="shared" si="22"/>
        <v>34.289609319146216</v>
      </c>
      <c r="P410" s="32">
        <f t="shared" si="22"/>
        <v>34.412421205366471</v>
      </c>
      <c r="Q410" s="32">
        <f t="shared" si="22"/>
        <v>34.349709631643435</v>
      </c>
      <c r="R410" s="32">
        <f t="shared" si="22"/>
        <v>34.065315529016459</v>
      </c>
      <c r="S410" s="32">
        <f t="shared" si="22"/>
        <v>33.690906870325406</v>
      </c>
      <c r="T410" s="32">
        <f t="shared" si="22"/>
        <v>33.53682313695748</v>
      </c>
      <c r="U410" s="32">
        <f t="shared" si="22"/>
        <v>33.301126084021192</v>
      </c>
      <c r="V410" s="32">
        <f t="shared" si="22"/>
        <v>32.947996024629404</v>
      </c>
      <c r="W410" s="32">
        <f t="shared" si="22"/>
        <v>32.816198590495411</v>
      </c>
      <c r="X410" s="32">
        <f t="shared" si="22"/>
        <v>32.66400367554354</v>
      </c>
      <c r="Y410" s="32">
        <f t="shared" si="22"/>
        <v>32.475505172409925</v>
      </c>
      <c r="Z410" s="35">
        <f t="shared" si="22"/>
        <v>31.657763273789733</v>
      </c>
      <c r="AA410" s="35">
        <f t="shared" si="22"/>
        <v>30.937108880649724</v>
      </c>
      <c r="AB410" s="35">
        <f t="shared" si="22"/>
        <v>30.171395050637468</v>
      </c>
      <c r="AC410" s="35">
        <f t="shared" si="22"/>
        <v>29.397353213309547</v>
      </c>
    </row>
    <row r="411" spans="1:29" s="31" customFormat="1" x14ac:dyDescent="0.2">
      <c r="A411" s="31" t="s">
        <v>144</v>
      </c>
      <c r="E411" s="41">
        <f t="shared" si="23"/>
        <v>4.2020984472140555</v>
      </c>
      <c r="F411" s="41">
        <f t="shared" si="22"/>
        <v>4.2784581515677162</v>
      </c>
      <c r="G411" s="41">
        <f t="shared" si="22"/>
        <v>4.341682246770131</v>
      </c>
      <c r="H411" s="41">
        <f t="shared" si="22"/>
        <v>4.3622025628016585</v>
      </c>
      <c r="I411" s="41">
        <f t="shared" si="22"/>
        <v>4.449575091214129</v>
      </c>
      <c r="J411" s="41">
        <f t="shared" si="22"/>
        <v>4.4871073812084896</v>
      </c>
      <c r="K411" s="41">
        <f t="shared" si="22"/>
        <v>4.4542643192583684</v>
      </c>
      <c r="L411" s="41">
        <f t="shared" si="22"/>
        <v>4.512910271293392</v>
      </c>
      <c r="M411" s="41">
        <f t="shared" si="22"/>
        <v>4.581912875627788</v>
      </c>
      <c r="N411" s="41">
        <f t="shared" si="22"/>
        <v>4.6107525959504079</v>
      </c>
      <c r="O411" s="41">
        <f t="shared" si="22"/>
        <v>4.6507481130873192</v>
      </c>
      <c r="P411" s="41">
        <f t="shared" si="22"/>
        <v>4.6751551936456677</v>
      </c>
      <c r="Q411" s="41">
        <f t="shared" si="22"/>
        <v>4.6471334226028267</v>
      </c>
      <c r="R411" s="41">
        <f t="shared" si="22"/>
        <v>4.6928282652399842</v>
      </c>
      <c r="S411" s="41">
        <f t="shared" si="22"/>
        <v>4.6451677215571427</v>
      </c>
      <c r="T411" s="41">
        <f t="shared" si="22"/>
        <v>4.6099597915543038</v>
      </c>
      <c r="U411" s="41">
        <f t="shared" si="22"/>
        <v>4.6107785902999545</v>
      </c>
      <c r="V411" s="41">
        <f t="shared" si="22"/>
        <v>4.6253810997068445</v>
      </c>
      <c r="W411" s="41">
        <f t="shared" si="22"/>
        <v>4.6070714049508288</v>
      </c>
      <c r="X411" s="41">
        <f t="shared" si="22"/>
        <v>4.5539094347990305</v>
      </c>
      <c r="Y411" s="41">
        <f t="shared" si="22"/>
        <v>4.5037164073336324</v>
      </c>
      <c r="Z411" s="34">
        <f t="shared" si="22"/>
        <v>4.4660948686157882</v>
      </c>
      <c r="AA411" s="34">
        <f t="shared" si="22"/>
        <v>4.5032817480509166</v>
      </c>
      <c r="AB411" s="34">
        <f t="shared" si="22"/>
        <v>4.4615042983595634</v>
      </c>
      <c r="AC411" s="34">
        <f t="shared" si="22"/>
        <v>4.4196506159611895</v>
      </c>
    </row>
    <row r="412" spans="1:29" s="31" customFormat="1" x14ac:dyDescent="0.2">
      <c r="A412" s="31" t="s">
        <v>150</v>
      </c>
      <c r="E412" s="32">
        <f t="shared" si="23"/>
        <v>163.14524644100601</v>
      </c>
      <c r="F412" s="32">
        <f t="shared" si="22"/>
        <v>165.08611243981838</v>
      </c>
      <c r="G412" s="32">
        <f t="shared" si="22"/>
        <v>166.94645745368894</v>
      </c>
      <c r="H412" s="32">
        <f t="shared" si="22"/>
        <v>168.66651364414085</v>
      </c>
      <c r="I412" s="32">
        <f t="shared" si="22"/>
        <v>171.37205033703063</v>
      </c>
      <c r="J412" s="32">
        <f t="shared" si="22"/>
        <v>173.93502391427606</v>
      </c>
      <c r="K412" s="32">
        <f t="shared" si="22"/>
        <v>175.78867242901697</v>
      </c>
      <c r="L412" s="32">
        <f t="shared" si="22"/>
        <v>178.10925054851259</v>
      </c>
      <c r="M412" s="32">
        <f t="shared" si="22"/>
        <v>180.74913828845212</v>
      </c>
      <c r="N412" s="32">
        <f t="shared" si="22"/>
        <v>184.1366215769844</v>
      </c>
      <c r="O412" s="32">
        <f t="shared" si="22"/>
        <v>185.90941334032263</v>
      </c>
      <c r="P412" s="32">
        <f t="shared" si="22"/>
        <v>188.31623857661288</v>
      </c>
      <c r="Q412" s="32">
        <f t="shared" si="22"/>
        <v>189.98585075484164</v>
      </c>
      <c r="R412" s="32">
        <f t="shared" si="22"/>
        <v>189.58811878732303</v>
      </c>
      <c r="S412" s="32">
        <f t="shared" si="22"/>
        <v>188.63890821661764</v>
      </c>
      <c r="T412" s="32">
        <f t="shared" si="22"/>
        <v>188.18626206890789</v>
      </c>
      <c r="U412" s="32">
        <f t="shared" si="22"/>
        <v>188.19996041439543</v>
      </c>
      <c r="V412" s="32">
        <f t="shared" si="22"/>
        <v>187.83372288271113</v>
      </c>
      <c r="W412" s="32">
        <f t="shared" si="22"/>
        <v>187.56112442530528</v>
      </c>
      <c r="X412" s="32">
        <f t="shared" si="22"/>
        <v>189.29364341164805</v>
      </c>
      <c r="Y412" s="32">
        <f t="shared" si="22"/>
        <v>189.87875196848123</v>
      </c>
      <c r="Z412" s="35">
        <f t="shared" si="22"/>
        <v>191.17759168600887</v>
      </c>
      <c r="AA412" s="35">
        <f t="shared" si="22"/>
        <v>192.72165888175994</v>
      </c>
      <c r="AB412" s="35">
        <f t="shared" si="22"/>
        <v>193.62384197140665</v>
      </c>
      <c r="AC412" s="35">
        <f t="shared" si="22"/>
        <v>194.94356620605899</v>
      </c>
    </row>
    <row r="413" spans="1:29" s="31" customFormat="1" x14ac:dyDescent="0.2">
      <c r="A413" s="31" t="s">
        <v>163</v>
      </c>
      <c r="E413" s="32">
        <f t="shared" si="23"/>
        <v>49.259514917301715</v>
      </c>
      <c r="F413" s="32">
        <f t="shared" si="22"/>
        <v>49.860301463823816</v>
      </c>
      <c r="G413" s="32">
        <f t="shared" si="22"/>
        <v>50.654230641219826</v>
      </c>
      <c r="H413" s="32">
        <f t="shared" si="22"/>
        <v>51.457352626064022</v>
      </c>
      <c r="I413" s="32">
        <f t="shared" si="22"/>
        <v>52.365400844969777</v>
      </c>
      <c r="J413" s="32">
        <f t="shared" si="22"/>
        <v>53.371641411276634</v>
      </c>
      <c r="K413" s="32">
        <f t="shared" si="22"/>
        <v>54.180410642411225</v>
      </c>
      <c r="L413" s="32">
        <f t="shared" si="22"/>
        <v>54.841123901789985</v>
      </c>
      <c r="M413" s="32">
        <f t="shared" si="22"/>
        <v>56.372209591917375</v>
      </c>
      <c r="N413" s="32">
        <f t="shared" si="22"/>
        <v>57.654220118322137</v>
      </c>
      <c r="O413" s="32">
        <f t="shared" si="22"/>
        <v>58.196745665952903</v>
      </c>
      <c r="P413" s="32">
        <f t="shared" si="22"/>
        <v>58.63400346502592</v>
      </c>
      <c r="Q413" s="32">
        <f t="shared" si="22"/>
        <v>58.841845289195319</v>
      </c>
      <c r="R413" s="32">
        <f t="shared" si="22"/>
        <v>58.586830978600638</v>
      </c>
      <c r="S413" s="32">
        <f t="shared" si="22"/>
        <v>58.396793121183016</v>
      </c>
      <c r="T413" s="32">
        <f t="shared" si="22"/>
        <v>58.256498487581489</v>
      </c>
      <c r="U413" s="32">
        <f t="shared" si="22"/>
        <v>58.255033719603929</v>
      </c>
      <c r="V413" s="32">
        <f t="shared" si="22"/>
        <v>58.18160150247202</v>
      </c>
      <c r="W413" s="32">
        <f t="shared" si="22"/>
        <v>58.366415292942321</v>
      </c>
      <c r="X413" s="32">
        <f t="shared" si="22"/>
        <v>58.686797404058389</v>
      </c>
      <c r="Y413" s="32">
        <f t="shared" si="22"/>
        <v>58.622204624241711</v>
      </c>
      <c r="Z413" s="35">
        <f t="shared" si="22"/>
        <v>58.939611444607692</v>
      </c>
      <c r="AA413" s="35">
        <f t="shared" si="22"/>
        <v>59.27030124762446</v>
      </c>
      <c r="AB413" s="35">
        <f t="shared" si="22"/>
        <v>59.699508610965395</v>
      </c>
      <c r="AC413" s="35">
        <f t="shared" si="22"/>
        <v>60.026818893173861</v>
      </c>
    </row>
    <row r="414" spans="1:29" s="31" customFormat="1" x14ac:dyDescent="0.2">
      <c r="A414" s="31" t="s">
        <v>156</v>
      </c>
      <c r="E414" s="32">
        <f t="shared" si="23"/>
        <v>412.80411867557763</v>
      </c>
      <c r="F414" s="32">
        <f t="shared" si="22"/>
        <v>417.48538238559462</v>
      </c>
      <c r="G414" s="32">
        <f t="shared" si="22"/>
        <v>422.16319060678228</v>
      </c>
      <c r="H414" s="32">
        <f t="shared" si="22"/>
        <v>425.46529158524373</v>
      </c>
      <c r="I414" s="32">
        <f t="shared" si="22"/>
        <v>429.87651856171323</v>
      </c>
      <c r="J414" s="32">
        <f t="shared" si="22"/>
        <v>434.91751657326552</v>
      </c>
      <c r="K414" s="32">
        <f t="shared" si="22"/>
        <v>438.36795013449608</v>
      </c>
      <c r="L414" s="32">
        <f t="shared" si="22"/>
        <v>440.87165378304803</v>
      </c>
      <c r="M414" s="32">
        <f t="shared" si="22"/>
        <v>445.28762629474892</v>
      </c>
      <c r="N414" s="32">
        <f t="shared" si="22"/>
        <v>451.99806904922838</v>
      </c>
      <c r="O414" s="32">
        <f t="shared" si="22"/>
        <v>456.57466405288284</v>
      </c>
      <c r="P414" s="32">
        <f t="shared" si="22"/>
        <v>460.59865668062139</v>
      </c>
      <c r="Q414" s="32">
        <f t="shared" si="22"/>
        <v>463.48799974791598</v>
      </c>
      <c r="R414" s="32">
        <f t="shared" si="22"/>
        <v>465.91496022042088</v>
      </c>
      <c r="S414" s="32">
        <f t="shared" si="22"/>
        <v>463.94567747397821</v>
      </c>
      <c r="T414" s="32">
        <f t="shared" si="22"/>
        <v>465.57306157599419</v>
      </c>
      <c r="U414" s="32">
        <f t="shared" si="22"/>
        <v>465.72808894343649</v>
      </c>
      <c r="V414" s="32">
        <f t="shared" si="22"/>
        <v>467.53841878823283</v>
      </c>
      <c r="W414" s="32">
        <f t="shared" si="22"/>
        <v>468.76963614368844</v>
      </c>
      <c r="X414" s="32">
        <f t="shared" si="22"/>
        <v>472.23971261124188</v>
      </c>
      <c r="Y414" s="32">
        <f t="shared" si="22"/>
        <v>473.03569835199954</v>
      </c>
      <c r="Z414" s="35">
        <f t="shared" si="22"/>
        <v>478.80069735754273</v>
      </c>
      <c r="AA414" s="35">
        <f t="shared" si="22"/>
        <v>486.35781315593988</v>
      </c>
      <c r="AB414" s="35">
        <f t="shared" si="22"/>
        <v>493.57319635057002</v>
      </c>
      <c r="AC414" s="35">
        <f t="shared" si="22"/>
        <v>499.91438957773596</v>
      </c>
    </row>
    <row r="415" spans="1:29" s="31" customFormat="1" x14ac:dyDescent="0.2">
      <c r="A415" s="31" t="s">
        <v>200</v>
      </c>
      <c r="E415" s="32">
        <f t="shared" si="23"/>
        <v>946.82179261316583</v>
      </c>
      <c r="F415" s="32">
        <f t="shared" si="22"/>
        <v>952.69704281844986</v>
      </c>
      <c r="G415" s="32">
        <f t="shared" si="22"/>
        <v>957.9753124899039</v>
      </c>
      <c r="H415" s="32">
        <f t="shared" si="22"/>
        <v>959.48393584250255</v>
      </c>
      <c r="I415" s="32">
        <f t="shared" si="22"/>
        <v>966.91817984425938</v>
      </c>
      <c r="J415" s="32">
        <f t="shared" si="22"/>
        <v>976.57597813846178</v>
      </c>
      <c r="K415" s="32">
        <f t="shared" si="22"/>
        <v>982.15184301708291</v>
      </c>
      <c r="L415" s="32">
        <f t="shared" si="22"/>
        <v>987.1505189800514</v>
      </c>
      <c r="M415" s="32">
        <f t="shared" si="22"/>
        <v>996.88217075032878</v>
      </c>
      <c r="N415" s="32">
        <f t="shared" si="22"/>
        <v>1008.7208398930759</v>
      </c>
      <c r="O415" s="32">
        <f t="shared" si="22"/>
        <v>1017.8774541036978</v>
      </c>
      <c r="P415" s="32">
        <f t="shared" si="22"/>
        <v>1026.6609889971962</v>
      </c>
      <c r="Q415" s="32">
        <f t="shared" si="22"/>
        <v>1033.9668986802433</v>
      </c>
      <c r="R415" s="32">
        <f t="shared" si="22"/>
        <v>1039.6290971389419</v>
      </c>
      <c r="S415" s="32">
        <f t="shared" si="22"/>
        <v>1037.8249107613281</v>
      </c>
      <c r="T415" s="32">
        <f t="shared" si="22"/>
        <v>1041.8479645187263</v>
      </c>
      <c r="U415" s="32">
        <f t="shared" si="22"/>
        <v>1044.3740747946104</v>
      </c>
      <c r="V415" s="32">
        <f t="shared" si="22"/>
        <v>1049.710751799852</v>
      </c>
      <c r="W415" s="32">
        <f t="shared" si="22"/>
        <v>1052.65536179118</v>
      </c>
      <c r="X415" s="32">
        <f t="shared" si="22"/>
        <v>1056.5477531312904</v>
      </c>
      <c r="Y415" s="32">
        <f t="shared" si="22"/>
        <v>1060.5853698996777</v>
      </c>
      <c r="Z415" s="35">
        <f t="shared" si="22"/>
        <v>1080.0739505621962</v>
      </c>
      <c r="AA415" s="35">
        <f t="shared" si="22"/>
        <v>1098.0244254390288</v>
      </c>
      <c r="AB415" s="35">
        <f t="shared" si="22"/>
        <v>1117.6136416847662</v>
      </c>
      <c r="AC415" s="35">
        <f t="shared" si="22"/>
        <v>1135.194253884953</v>
      </c>
    </row>
    <row r="416" spans="1:29" s="31" customFormat="1" x14ac:dyDescent="0.2">
      <c r="A416" s="31" t="s">
        <v>261</v>
      </c>
      <c r="E416" s="32">
        <f t="shared" si="23"/>
        <v>241.88334456421646</v>
      </c>
      <c r="F416" s="32">
        <f t="shared" si="22"/>
        <v>241.61407787460107</v>
      </c>
      <c r="G416" s="32">
        <f t="shared" si="22"/>
        <v>242.08263695588832</v>
      </c>
      <c r="H416" s="32">
        <f t="shared" si="22"/>
        <v>242.26452237020263</v>
      </c>
      <c r="I416" s="32">
        <f t="shared" si="22"/>
        <v>243.34021015008474</v>
      </c>
      <c r="J416" s="32">
        <f t="shared" si="22"/>
        <v>245.5217229942599</v>
      </c>
      <c r="K416" s="32">
        <f t="shared" si="22"/>
        <v>247.59664789302272</v>
      </c>
      <c r="L416" s="32">
        <f t="shared" si="22"/>
        <v>250.14052042082906</v>
      </c>
      <c r="M416" s="32">
        <f t="shared" si="22"/>
        <v>252.50168116388488</v>
      </c>
      <c r="N416" s="32">
        <f t="shared" si="22"/>
        <v>254.87343122607226</v>
      </c>
      <c r="O416" s="32">
        <f t="shared" si="22"/>
        <v>256.51746566163882</v>
      </c>
      <c r="P416" s="32">
        <f t="shared" si="22"/>
        <v>258.09159603348962</v>
      </c>
      <c r="Q416" s="32">
        <f t="shared" si="22"/>
        <v>258.16143788356368</v>
      </c>
      <c r="R416" s="32">
        <f t="shared" si="22"/>
        <v>257.59286807759565</v>
      </c>
      <c r="S416" s="32">
        <f t="shared" si="22"/>
        <v>255.77569985582795</v>
      </c>
      <c r="T416" s="32">
        <f t="shared" si="22"/>
        <v>255.86472937574931</v>
      </c>
      <c r="U416" s="32">
        <f t="shared" si="22"/>
        <v>254.65733800658106</v>
      </c>
      <c r="V416" s="32">
        <f t="shared" si="22"/>
        <v>253.57771973865633</v>
      </c>
      <c r="W416" s="32">
        <f t="shared" si="22"/>
        <v>252.91362404607938</v>
      </c>
      <c r="X416" s="32">
        <f t="shared" si="22"/>
        <v>252.40296609615569</v>
      </c>
      <c r="Y416" s="32">
        <f t="shared" si="22"/>
        <v>252.21883694623534</v>
      </c>
      <c r="Z416" s="35">
        <f t="shared" si="22"/>
        <v>249.799531090469</v>
      </c>
      <c r="AA416" s="35">
        <f t="shared" si="22"/>
        <v>247.41641349116688</v>
      </c>
      <c r="AB416" s="35">
        <f t="shared" si="22"/>
        <v>244.60669174858785</v>
      </c>
      <c r="AC416" s="35">
        <f t="shared" si="22"/>
        <v>242.22595960533442</v>
      </c>
    </row>
    <row r="417" spans="1:29" s="31" customFormat="1" x14ac:dyDescent="0.2">
      <c r="A417" s="31" t="s">
        <v>289</v>
      </c>
      <c r="E417" s="32">
        <f t="shared" si="23"/>
        <v>368.24509555067709</v>
      </c>
      <c r="F417" s="32">
        <f t="shared" si="22"/>
        <v>371.5633433135165</v>
      </c>
      <c r="G417" s="32">
        <f t="shared" si="22"/>
        <v>374.54309296202518</v>
      </c>
      <c r="H417" s="32">
        <f t="shared" si="22"/>
        <v>378.65027395877263</v>
      </c>
      <c r="I417" s="32">
        <f t="shared" si="22"/>
        <v>383.24300664267321</v>
      </c>
      <c r="J417" s="32">
        <f t="shared" si="22"/>
        <v>389.07125347881521</v>
      </c>
      <c r="K417" s="32">
        <f t="shared" si="22"/>
        <v>395.13757091579777</v>
      </c>
      <c r="L417" s="32">
        <f t="shared" ref="L417:AC420" si="24">SUMIF($A$3:$A$366,$A417,L$3:L$366)</f>
        <v>401.09355410734361</v>
      </c>
      <c r="M417" s="32">
        <f t="shared" si="24"/>
        <v>408.03063725519655</v>
      </c>
      <c r="N417" s="32">
        <f t="shared" si="24"/>
        <v>415.95427406635361</v>
      </c>
      <c r="O417" s="32">
        <f t="shared" si="24"/>
        <v>420.17961641854589</v>
      </c>
      <c r="P417" s="32">
        <f t="shared" si="24"/>
        <v>425.02148106500425</v>
      </c>
      <c r="Q417" s="32">
        <f t="shared" si="24"/>
        <v>427.50236890539986</v>
      </c>
      <c r="R417" s="32">
        <f t="shared" si="24"/>
        <v>428.90803038338561</v>
      </c>
      <c r="S417" s="32">
        <f t="shared" si="24"/>
        <v>427.85924523201282</v>
      </c>
      <c r="T417" s="32">
        <f t="shared" si="24"/>
        <v>428.83558253887179</v>
      </c>
      <c r="U417" s="32">
        <f t="shared" si="24"/>
        <v>429.67620808972083</v>
      </c>
      <c r="V417" s="32">
        <f t="shared" si="24"/>
        <v>431.33124149328285</v>
      </c>
      <c r="W417" s="32">
        <f t="shared" si="24"/>
        <v>431.93532690804</v>
      </c>
      <c r="X417" s="32">
        <f t="shared" si="24"/>
        <v>431.45441985226643</v>
      </c>
      <c r="Y417" s="32">
        <f t="shared" si="24"/>
        <v>431.2596223807094</v>
      </c>
      <c r="Z417" s="35">
        <f t="shared" si="24"/>
        <v>432.50496263573257</v>
      </c>
      <c r="AA417" s="35">
        <f t="shared" si="24"/>
        <v>435.01205177919343</v>
      </c>
      <c r="AB417" s="35">
        <f t="shared" si="24"/>
        <v>437.59530838675443</v>
      </c>
      <c r="AC417" s="35">
        <f t="shared" si="24"/>
        <v>439.0495617577314</v>
      </c>
    </row>
    <row r="418" spans="1:29" s="31" customFormat="1" x14ac:dyDescent="0.2">
      <c r="A418" s="31" t="s">
        <v>308</v>
      </c>
      <c r="E418" s="32">
        <f t="shared" si="23"/>
        <v>360.21382013498459</v>
      </c>
      <c r="F418" s="32">
        <f t="shared" si="23"/>
        <v>363.29692481061426</v>
      </c>
      <c r="G418" s="32">
        <f t="shared" si="23"/>
        <v>366.68654794303018</v>
      </c>
      <c r="H418" s="32">
        <f t="shared" si="23"/>
        <v>369.83855730840708</v>
      </c>
      <c r="I418" s="32">
        <f t="shared" si="23"/>
        <v>374.62775866672104</v>
      </c>
      <c r="J418" s="32">
        <f t="shared" si="23"/>
        <v>379.90983587670479</v>
      </c>
      <c r="K418" s="32">
        <f t="shared" si="23"/>
        <v>384.94994304238139</v>
      </c>
      <c r="L418" s="32">
        <f t="shared" si="23"/>
        <v>389.58378953138043</v>
      </c>
      <c r="M418" s="32">
        <f t="shared" si="23"/>
        <v>395.41411191086809</v>
      </c>
      <c r="N418" s="32">
        <f t="shared" si="23"/>
        <v>400.86313824615348</v>
      </c>
      <c r="O418" s="32">
        <f t="shared" si="23"/>
        <v>405.79214097216874</v>
      </c>
      <c r="P418" s="32">
        <f t="shared" si="23"/>
        <v>409.68572092212156</v>
      </c>
      <c r="Q418" s="32">
        <f t="shared" si="23"/>
        <v>411.98048080774964</v>
      </c>
      <c r="R418" s="32">
        <f t="shared" si="23"/>
        <v>412.37277845199804</v>
      </c>
      <c r="S418" s="32">
        <f t="shared" si="23"/>
        <v>410.44540656240235</v>
      </c>
      <c r="T418" s="32">
        <f t="shared" si="23"/>
        <v>410.76635101677022</v>
      </c>
      <c r="U418" s="32">
        <f t="shared" si="24"/>
        <v>410.21258412142754</v>
      </c>
      <c r="V418" s="32">
        <f t="shared" si="24"/>
        <v>411.40827220112368</v>
      </c>
      <c r="W418" s="32">
        <f t="shared" si="24"/>
        <v>412.69855134663561</v>
      </c>
      <c r="X418" s="32">
        <f t="shared" si="24"/>
        <v>413.02578202694752</v>
      </c>
      <c r="Y418" s="32">
        <f t="shared" si="24"/>
        <v>412.87474032684315</v>
      </c>
      <c r="Z418" s="35">
        <f t="shared" si="24"/>
        <v>414.09335069362868</v>
      </c>
      <c r="AA418" s="35">
        <f t="shared" si="24"/>
        <v>416.32556733844501</v>
      </c>
      <c r="AB418" s="35">
        <f t="shared" si="24"/>
        <v>418.30286263045593</v>
      </c>
      <c r="AC418" s="35">
        <f t="shared" si="24"/>
        <v>419.86094452597661</v>
      </c>
    </row>
    <row r="419" spans="1:29" s="31" customFormat="1" x14ac:dyDescent="0.2">
      <c r="A419" s="31" t="s">
        <v>339</v>
      </c>
      <c r="E419" s="32">
        <f t="shared" si="23"/>
        <v>339.87776578965287</v>
      </c>
      <c r="F419" s="32">
        <f t="shared" si="23"/>
        <v>343.68618301744146</v>
      </c>
      <c r="G419" s="32">
        <f t="shared" si="23"/>
        <v>345.62114663698867</v>
      </c>
      <c r="H419" s="32">
        <f t="shared" si="23"/>
        <v>348.01080968705025</v>
      </c>
      <c r="I419" s="32">
        <f t="shared" si="23"/>
        <v>351.00112138749222</v>
      </c>
      <c r="J419" s="32">
        <f t="shared" si="23"/>
        <v>355.39887271710194</v>
      </c>
      <c r="K419" s="32">
        <f t="shared" si="23"/>
        <v>360.20356923479369</v>
      </c>
      <c r="L419" s="32">
        <f t="shared" si="23"/>
        <v>365.45465359992932</v>
      </c>
      <c r="M419" s="32">
        <f t="shared" si="23"/>
        <v>369.79913069539066</v>
      </c>
      <c r="N419" s="32">
        <f t="shared" si="23"/>
        <v>374.98546185607449</v>
      </c>
      <c r="O419" s="32">
        <f t="shared" si="23"/>
        <v>379.19123148410165</v>
      </c>
      <c r="P419" s="32">
        <f t="shared" si="23"/>
        <v>385.41666210637374</v>
      </c>
      <c r="Q419" s="32">
        <f t="shared" si="23"/>
        <v>387.64720940208701</v>
      </c>
      <c r="R419" s="32">
        <f t="shared" si="23"/>
        <v>389.7757256886793</v>
      </c>
      <c r="S419" s="32">
        <f t="shared" si="23"/>
        <v>388.46765354750681</v>
      </c>
      <c r="T419" s="32">
        <f t="shared" si="23"/>
        <v>390.4037621426852</v>
      </c>
      <c r="U419" s="32">
        <f t="shared" si="24"/>
        <v>391.8960948421369</v>
      </c>
      <c r="V419" s="32">
        <f t="shared" si="24"/>
        <v>394.13124580398357</v>
      </c>
      <c r="W419" s="32">
        <f t="shared" si="24"/>
        <v>395.55658085103119</v>
      </c>
      <c r="X419" s="32">
        <f t="shared" si="24"/>
        <v>397.55138594153016</v>
      </c>
      <c r="Y419" s="32">
        <f t="shared" si="24"/>
        <v>397.26486093222735</v>
      </c>
      <c r="Z419" s="35">
        <f t="shared" si="24"/>
        <v>404.00168453711854</v>
      </c>
      <c r="AA419" s="35">
        <f t="shared" si="24"/>
        <v>410.88298310750457</v>
      </c>
      <c r="AB419" s="35">
        <f t="shared" si="24"/>
        <v>418.51744380383627</v>
      </c>
      <c r="AC419" s="35">
        <f t="shared" si="24"/>
        <v>425.19532013002248</v>
      </c>
    </row>
    <row r="420" spans="1:29" s="31" customFormat="1" x14ac:dyDescent="0.2">
      <c r="A420" s="31" t="s">
        <v>263</v>
      </c>
      <c r="E420" s="32">
        <f t="shared" si="23"/>
        <v>127.03441114265229</v>
      </c>
      <c r="F420" s="32">
        <f t="shared" si="23"/>
        <v>126.99093754079784</v>
      </c>
      <c r="G420" s="32">
        <f t="shared" si="23"/>
        <v>126.78189430675893</v>
      </c>
      <c r="H420" s="32">
        <f t="shared" si="23"/>
        <v>126.42081891962233</v>
      </c>
      <c r="I420" s="32">
        <f t="shared" si="23"/>
        <v>127.43743268516279</v>
      </c>
      <c r="J420" s="32">
        <f t="shared" si="23"/>
        <v>127.43721373069245</v>
      </c>
      <c r="K420" s="32">
        <f t="shared" si="23"/>
        <v>127.77125506771839</v>
      </c>
      <c r="L420" s="32">
        <f t="shared" si="23"/>
        <v>127.48963409977875</v>
      </c>
      <c r="M420" s="32">
        <f t="shared" si="23"/>
        <v>127.8011456106222</v>
      </c>
      <c r="N420" s="32">
        <f t="shared" si="23"/>
        <v>128.07709123328954</v>
      </c>
      <c r="O420" s="32">
        <f t="shared" si="23"/>
        <v>127.6370437919071</v>
      </c>
      <c r="P420" s="32">
        <f t="shared" si="23"/>
        <v>127.75543628143451</v>
      </c>
      <c r="Q420" s="32">
        <f t="shared" si="23"/>
        <v>127.5717918331074</v>
      </c>
      <c r="R420" s="32">
        <f t="shared" si="23"/>
        <v>126.40438748335623</v>
      </c>
      <c r="S420" s="32">
        <f t="shared" si="23"/>
        <v>125.76058505408105</v>
      </c>
      <c r="T420" s="32">
        <f t="shared" si="23"/>
        <v>126.81909813258977</v>
      </c>
      <c r="U420" s="32">
        <f t="shared" si="24"/>
        <v>124.32123664935732</v>
      </c>
      <c r="V420" s="32">
        <f t="shared" si="24"/>
        <v>124.40455889424</v>
      </c>
      <c r="W420" s="32">
        <f t="shared" si="24"/>
        <v>123.29664245182866</v>
      </c>
      <c r="X420" s="32">
        <f t="shared" si="24"/>
        <v>121.70474426511173</v>
      </c>
      <c r="Y420" s="32">
        <f t="shared" si="24"/>
        <v>122.33813538086721</v>
      </c>
      <c r="Z420" s="35">
        <f t="shared" si="24"/>
        <v>121.35826705619571</v>
      </c>
      <c r="AA420" s="35">
        <f t="shared" si="24"/>
        <v>120.38919538650704</v>
      </c>
      <c r="AB420" s="35">
        <f t="shared" si="24"/>
        <v>119.50319313646241</v>
      </c>
      <c r="AC420" s="35">
        <f t="shared" si="24"/>
        <v>118.4899385224309</v>
      </c>
    </row>
  </sheetData>
  <mergeCells count="1">
    <mergeCell ref="E1:AC1"/>
  </mergeCells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9302E-9331-4098-AC94-ECF9FE41234F}">
  <dimension ref="A1:L393"/>
  <sheetViews>
    <sheetView workbookViewId="0">
      <pane xSplit="4" ySplit="2" topLeftCell="E378" activePane="bottomRight" state="frozen"/>
      <selection pane="topRight" activeCell="E1" sqref="E1"/>
      <selection pane="bottomLeft" activeCell="A3" sqref="A3"/>
      <selection pane="bottomRight" activeCell="J385" sqref="J385"/>
    </sheetView>
  </sheetViews>
  <sheetFormatPr defaultRowHeight="15" x14ac:dyDescent="0.25"/>
  <cols>
    <col min="1" max="1" width="8.5703125" style="4" bestFit="1" customWidth="1"/>
    <col min="2" max="2" width="3.140625" style="4" bestFit="1" customWidth="1"/>
    <col min="3" max="3" width="6" style="4" bestFit="1" customWidth="1"/>
    <col min="4" max="4" width="19.5703125" style="4" customWidth="1"/>
    <col min="5" max="5" width="11.5703125" customWidth="1"/>
    <col min="6" max="6" width="12.42578125" customWidth="1"/>
    <col min="7" max="7" width="9.5703125" customWidth="1"/>
    <col min="8" max="8" width="10" customWidth="1"/>
    <col min="9" max="9" width="10.28515625" customWidth="1"/>
    <col min="10" max="10" width="18" customWidth="1"/>
    <col min="11" max="11" width="11" customWidth="1"/>
    <col min="12" max="12" width="7" bestFit="1" customWidth="1"/>
  </cols>
  <sheetData>
    <row r="1" spans="1:12" ht="27.6" customHeight="1" x14ac:dyDescent="0.25">
      <c r="E1" s="64" t="s">
        <v>649</v>
      </c>
      <c r="F1" s="64"/>
      <c r="G1" s="64" t="s">
        <v>650</v>
      </c>
      <c r="H1" s="64"/>
      <c r="I1" s="65" t="s">
        <v>648</v>
      </c>
      <c r="J1" s="65"/>
      <c r="K1" s="65"/>
      <c r="L1" s="65"/>
    </row>
    <row r="2" spans="1:12" ht="64.150000000000006" customHeight="1" x14ac:dyDescent="0.25">
      <c r="A2" s="1" t="s">
        <v>0</v>
      </c>
      <c r="B2" s="1" t="s">
        <v>1</v>
      </c>
      <c r="C2" s="1" t="s">
        <v>2</v>
      </c>
      <c r="D2" s="50" t="s">
        <v>3</v>
      </c>
      <c r="E2" s="51">
        <v>2020</v>
      </c>
      <c r="F2" s="51">
        <v>2040</v>
      </c>
      <c r="G2" s="52" t="s">
        <v>631</v>
      </c>
      <c r="H2" s="52" t="s">
        <v>637</v>
      </c>
      <c r="I2" s="53" t="s">
        <v>646</v>
      </c>
      <c r="J2" s="53" t="s">
        <v>652</v>
      </c>
      <c r="K2" s="53" t="s">
        <v>651</v>
      </c>
      <c r="L2" s="54" t="s">
        <v>647</v>
      </c>
    </row>
    <row r="3" spans="1:12" x14ac:dyDescent="0.25">
      <c r="A3" s="2" t="s">
        <v>4</v>
      </c>
      <c r="B3" s="2" t="str">
        <f t="shared" ref="B3:B10" si="0">LEFT(C3,2)</f>
        <v>33</v>
      </c>
      <c r="C3" s="2">
        <v>33001</v>
      </c>
      <c r="D3" s="2" t="s">
        <v>5</v>
      </c>
      <c r="E3" s="48">
        <f>'Presenti equivalenti serviti'!Y3</f>
        <v>1.9717420214804082</v>
      </c>
      <c r="F3" s="48">
        <f>'Presenti equivalenti serviti'!AC3</f>
        <v>1.9457118351812153</v>
      </c>
      <c r="G3" s="48">
        <f>VLOOKUP(D3,'Addetti 2017'!D:IJ,240,0)/1000</f>
        <v>8.7584000000000023E-2</v>
      </c>
      <c r="H3" s="48">
        <f>VLOOKUP(D3,'Addetti 2017'!D:IJ,241,0)/1000</f>
        <v>0.27728799999999992</v>
      </c>
      <c r="I3" s="49">
        <f>(MAX(E3:F3)+H3)*0.25*365</f>
        <v>205.22398946008724</v>
      </c>
      <c r="J3" s="49">
        <f>G3*365*0.25</f>
        <v>7.992040000000002</v>
      </c>
      <c r="K3" s="49">
        <f>VLOOKUP(D3,'Capi Zootecnici 2010'!D:O,12,0)/1000</f>
        <v>70.094085714285711</v>
      </c>
      <c r="L3" s="49">
        <f>K3+J3+I3</f>
        <v>283.31011517437298</v>
      </c>
    </row>
    <row r="4" spans="1:12" x14ac:dyDescent="0.25">
      <c r="A4" s="2" t="s">
        <v>4</v>
      </c>
      <c r="B4" s="2" t="str">
        <f t="shared" si="0"/>
        <v>33</v>
      </c>
      <c r="C4" s="2">
        <v>33002</v>
      </c>
      <c r="D4" s="2" t="s">
        <v>6</v>
      </c>
      <c r="E4" s="48">
        <f>'Presenti equivalenti serviti'!Y4</f>
        <v>4.4352487853881248</v>
      </c>
      <c r="F4" s="48">
        <f>'Presenti equivalenti serviti'!AC4</f>
        <v>4.290163068438388</v>
      </c>
      <c r="G4" s="48">
        <f>VLOOKUP(D4,'Addetti 2017'!D:IJ,240,0)/1000</f>
        <v>0.81052480000000005</v>
      </c>
      <c r="H4" s="48">
        <f>VLOOKUP(D4,'Addetti 2017'!D:IJ,241,0)/1000</f>
        <v>0.56233</v>
      </c>
      <c r="I4" s="49">
        <f t="shared" ref="I4:I67" si="1">(MAX(E4:F4)+H4)*0.25*365</f>
        <v>456.02906416666639</v>
      </c>
      <c r="J4" s="49">
        <f t="shared" ref="J4:J67" si="2">G4*365*0.25</f>
        <v>73.960388000000009</v>
      </c>
      <c r="K4" s="49">
        <f>VLOOKUP(D4,'Capi Zootecnici 2010'!D:O,12,0)/1000</f>
        <v>125.71754285714286</v>
      </c>
      <c r="L4" s="49">
        <f t="shared" ref="L4:L67" si="3">K4+J4+I4</f>
        <v>655.70699502380921</v>
      </c>
    </row>
    <row r="5" spans="1:12" x14ac:dyDescent="0.25">
      <c r="A5" s="2" t="s">
        <v>4</v>
      </c>
      <c r="B5" s="2" t="str">
        <f t="shared" si="0"/>
        <v>33</v>
      </c>
      <c r="C5" s="2">
        <v>33003</v>
      </c>
      <c r="D5" s="2" t="s">
        <v>7</v>
      </c>
      <c r="E5" s="48">
        <f>'Presenti equivalenti serviti'!Y5</f>
        <v>0.53051442540932559</v>
      </c>
      <c r="F5" s="48">
        <f>'Presenti equivalenti serviti'!AC5</f>
        <v>0.77431472358199094</v>
      </c>
      <c r="G5" s="48">
        <f>VLOOKUP(D5,'Addetti 2017'!D:IJ,240,0)/1000</f>
        <v>4.1294400000000002E-2</v>
      </c>
      <c r="H5" s="48">
        <f>VLOOKUP(D5,'Addetti 2017'!D:IJ,241,0)/1000</f>
        <v>6.3785999999999995E-2</v>
      </c>
      <c r="I5" s="49">
        <f t="shared" si="1"/>
        <v>76.47669102685667</v>
      </c>
      <c r="J5" s="49">
        <f t="shared" si="2"/>
        <v>3.7681140000000002</v>
      </c>
      <c r="K5" s="49">
        <f>VLOOKUP(D5,'Capi Zootecnici 2010'!D:O,12,0)/1000</f>
        <v>277.52999999999997</v>
      </c>
      <c r="L5" s="49">
        <f t="shared" si="3"/>
        <v>357.77480502685665</v>
      </c>
    </row>
    <row r="6" spans="1:12" x14ac:dyDescent="0.25">
      <c r="A6" s="2" t="s">
        <v>4</v>
      </c>
      <c r="B6" s="2" t="str">
        <f t="shared" si="0"/>
        <v>33</v>
      </c>
      <c r="C6" s="2">
        <v>33004</v>
      </c>
      <c r="D6" s="2" t="s">
        <v>8</v>
      </c>
      <c r="E6" s="48">
        <f>'Presenti equivalenti serviti'!Y6</f>
        <v>1.9679757349749074</v>
      </c>
      <c r="F6" s="48">
        <f>'Presenti equivalenti serviti'!AC6</f>
        <v>1.8495896858127168</v>
      </c>
      <c r="G6" s="48">
        <f>VLOOKUP(D6,'Addetti 2017'!D:IJ,240,0)/1000</f>
        <v>7.7795200000000009E-2</v>
      </c>
      <c r="H6" s="48">
        <f>VLOOKUP(D6,'Addetti 2017'!D:IJ,241,0)/1000</f>
        <v>0.3564239999999998</v>
      </c>
      <c r="I6" s="49">
        <f t="shared" si="1"/>
        <v>212.10147581646029</v>
      </c>
      <c r="J6" s="49">
        <f t="shared" si="2"/>
        <v>7.0988120000000006</v>
      </c>
      <c r="K6" s="49">
        <f>VLOOKUP(D6,'Capi Zootecnici 2010'!D:O,12,0)/1000</f>
        <v>39.142628571428574</v>
      </c>
      <c r="L6" s="49">
        <f t="shared" si="3"/>
        <v>258.34291638788886</v>
      </c>
    </row>
    <row r="7" spans="1:12" x14ac:dyDescent="0.25">
      <c r="A7" s="2" t="s">
        <v>4</v>
      </c>
      <c r="B7" s="2" t="str">
        <f t="shared" si="0"/>
        <v>33</v>
      </c>
      <c r="C7" s="2">
        <v>33005</v>
      </c>
      <c r="D7" s="2" t="s">
        <v>9</v>
      </c>
      <c r="E7" s="48">
        <f>'Presenti equivalenti serviti'!Y7</f>
        <v>3.4559099962760094</v>
      </c>
      <c r="F7" s="48">
        <f>'Presenti equivalenti serviti'!AC7</f>
        <v>3.332686339307426</v>
      </c>
      <c r="G7" s="48">
        <f>VLOOKUP(D7,'Addetti 2017'!D:IJ,240,0)/1000</f>
        <v>9.0593600000000024E-2</v>
      </c>
      <c r="H7" s="48">
        <f>VLOOKUP(D7,'Addetti 2017'!D:IJ,241,0)/1000</f>
        <v>0.7780699999999996</v>
      </c>
      <c r="I7" s="49">
        <f t="shared" si="1"/>
        <v>386.3506746601858</v>
      </c>
      <c r="J7" s="49">
        <f t="shared" si="2"/>
        <v>8.2666660000000025</v>
      </c>
      <c r="K7" s="49">
        <f>VLOOKUP(D7,'Capi Zootecnici 2010'!D:O,12,0)/1000</f>
        <v>13.461142857142857</v>
      </c>
      <c r="L7" s="49">
        <f t="shared" si="3"/>
        <v>408.07848351732866</v>
      </c>
    </row>
    <row r="8" spans="1:12" x14ac:dyDescent="0.25">
      <c r="A8" s="2" t="s">
        <v>4</v>
      </c>
      <c r="B8" s="2" t="str">
        <f t="shared" si="0"/>
        <v>33</v>
      </c>
      <c r="C8" s="2">
        <v>33006</v>
      </c>
      <c r="D8" s="2" t="s">
        <v>10</v>
      </c>
      <c r="E8" s="48">
        <f>'Presenti equivalenti serviti'!Y8</f>
        <v>7.8903823268238122</v>
      </c>
      <c r="F8" s="48">
        <f>'Presenti equivalenti serviti'!AC8</f>
        <v>8.6418520487975652</v>
      </c>
      <c r="G8" s="48">
        <f>VLOOKUP(D8,'Addetti 2017'!D:IJ,240,0)/1000</f>
        <v>0.62385919999999995</v>
      </c>
      <c r="H8" s="48">
        <f>VLOOKUP(D8,'Addetti 2017'!D:IJ,241,0)/1000</f>
        <v>0.85100399999999976</v>
      </c>
      <c r="I8" s="49">
        <f t="shared" si="1"/>
        <v>866.22311445277774</v>
      </c>
      <c r="J8" s="49">
        <f t="shared" si="2"/>
        <v>56.927151999999992</v>
      </c>
      <c r="K8" s="49">
        <f>VLOOKUP(D8,'Capi Zootecnici 2010'!D:O,12,0)/1000</f>
        <v>127.77028571428572</v>
      </c>
      <c r="L8" s="49">
        <f t="shared" si="3"/>
        <v>1050.9205521670635</v>
      </c>
    </row>
    <row r="9" spans="1:12" x14ac:dyDescent="0.25">
      <c r="A9" s="2" t="s">
        <v>4</v>
      </c>
      <c r="B9" s="2" t="str">
        <f t="shared" si="0"/>
        <v>33</v>
      </c>
      <c r="C9" s="2">
        <v>33007</v>
      </c>
      <c r="D9" s="2" t="s">
        <v>11</v>
      </c>
      <c r="E9" s="48">
        <f>'Presenti equivalenti serviti'!Y9</f>
        <v>5.86099171659931</v>
      </c>
      <c r="F9" s="48">
        <f>'Presenti equivalenti serviti'!AC9</f>
        <v>5.9284786574048134</v>
      </c>
      <c r="G9" s="48">
        <f>VLOOKUP(D9,'Addetti 2017'!D:IJ,240,0)/1000</f>
        <v>0.72380240000000007</v>
      </c>
      <c r="H9" s="48">
        <f>VLOOKUP(D9,'Addetti 2017'!D:IJ,241,0)/1000</f>
        <v>0.59882600000000052</v>
      </c>
      <c r="I9" s="49">
        <f t="shared" si="1"/>
        <v>595.61654998818926</v>
      </c>
      <c r="J9" s="49">
        <f t="shared" si="2"/>
        <v>66.046969000000004</v>
      </c>
      <c r="K9" s="49">
        <f>VLOOKUP(D9,'Capi Zootecnici 2010'!D:O,12,0)/1000</f>
        <v>220.02957142857144</v>
      </c>
      <c r="L9" s="49">
        <f t="shared" si="3"/>
        <v>881.6930904167607</v>
      </c>
    </row>
    <row r="10" spans="1:12" x14ac:dyDescent="0.25">
      <c r="A10" s="2" t="s">
        <v>4</v>
      </c>
      <c r="B10" s="2" t="str">
        <f t="shared" si="0"/>
        <v>33</v>
      </c>
      <c r="C10" s="2">
        <v>33008</v>
      </c>
      <c r="D10" s="2" t="s">
        <v>12</v>
      </c>
      <c r="E10" s="48">
        <f>'Presenti equivalenti serviti'!Y10</f>
        <v>2.3335961270573478</v>
      </c>
      <c r="F10" s="48">
        <f>'Presenti equivalenti serviti'!AC10</f>
        <v>2.400171568512345</v>
      </c>
      <c r="G10" s="48">
        <f>VLOOKUP(D10,'Addetti 2017'!D:IJ,240,0)/1000</f>
        <v>0.67681760000000013</v>
      </c>
      <c r="H10" s="48">
        <f>VLOOKUP(D10,'Addetti 2017'!D:IJ,241,0)/1000</f>
        <v>0.24198199999999986</v>
      </c>
      <c r="I10" s="49">
        <f t="shared" si="1"/>
        <v>241.09651312675146</v>
      </c>
      <c r="J10" s="49">
        <f t="shared" si="2"/>
        <v>61.759606000000012</v>
      </c>
      <c r="K10" s="49">
        <f>VLOOKUP(D10,'Capi Zootecnici 2010'!D:O,12,0)/1000</f>
        <v>38.823857142857143</v>
      </c>
      <c r="L10" s="49">
        <f t="shared" si="3"/>
        <v>341.67997626960863</v>
      </c>
    </row>
    <row r="11" spans="1:12" x14ac:dyDescent="0.25">
      <c r="A11" s="2"/>
      <c r="B11" s="2"/>
      <c r="C11" s="2">
        <v>33009</v>
      </c>
      <c r="D11" s="3" t="s">
        <v>13</v>
      </c>
      <c r="E11" s="48"/>
      <c r="F11" s="48"/>
      <c r="G11" s="48"/>
      <c r="H11" s="48"/>
      <c r="I11" s="49"/>
      <c r="J11" s="49"/>
      <c r="K11" s="49"/>
      <c r="L11" s="49"/>
    </row>
    <row r="12" spans="1:12" x14ac:dyDescent="0.25">
      <c r="A12" s="2" t="s">
        <v>4</v>
      </c>
      <c r="B12" s="2" t="str">
        <f t="shared" ref="B12:B30" si="4">LEFT(C12,2)</f>
        <v>33</v>
      </c>
      <c r="C12" s="2">
        <v>33010</v>
      </c>
      <c r="D12" s="2" t="s">
        <v>14</v>
      </c>
      <c r="E12" s="48">
        <f>'Presenti equivalenti serviti'!Y12</f>
        <v>4.6996500000000001</v>
      </c>
      <c r="F12" s="48">
        <f>'Presenti equivalenti serviti'!AC12</f>
        <v>4.7219685938406259</v>
      </c>
      <c r="G12" s="48">
        <f>VLOOKUP(D12,'Addetti 2017'!D:IJ,240,0)/1000</f>
        <v>1.0790591999999999</v>
      </c>
      <c r="H12" s="48">
        <f>VLOOKUP(D12,'Addetti 2017'!D:IJ,241,0)/1000</f>
        <v>0.7303140000000008</v>
      </c>
      <c r="I12" s="49">
        <f t="shared" si="1"/>
        <v>497.52078668795718</v>
      </c>
      <c r="J12" s="49">
        <f t="shared" si="2"/>
        <v>98.464151999999984</v>
      </c>
      <c r="K12" s="49">
        <f>VLOOKUP(D12,'Capi Zootecnici 2010'!D:O,12,0)/1000</f>
        <v>11.700858</v>
      </c>
      <c r="L12" s="49">
        <f t="shared" si="3"/>
        <v>607.68579668795712</v>
      </c>
    </row>
    <row r="13" spans="1:12" x14ac:dyDescent="0.25">
      <c r="A13" s="2" t="s">
        <v>4</v>
      </c>
      <c r="B13" s="2" t="str">
        <f t="shared" si="4"/>
        <v>33</v>
      </c>
      <c r="C13" s="2">
        <v>33011</v>
      </c>
      <c r="D13" s="2" t="s">
        <v>15</v>
      </c>
      <c r="E13" s="48">
        <f>'Presenti equivalenti serviti'!Y13</f>
        <v>6.6962119937866893</v>
      </c>
      <c r="F13" s="48">
        <f>'Presenti equivalenti serviti'!AC13</f>
        <v>7.3746789638946773</v>
      </c>
      <c r="G13" s="48">
        <f>VLOOKUP(D13,'Addetti 2017'!D:IJ,240,0)/1000</f>
        <v>0.76131119999999997</v>
      </c>
      <c r="H13" s="48">
        <f>VLOOKUP(D13,'Addetti 2017'!D:IJ,241,0)/1000</f>
        <v>1.0258400000000005</v>
      </c>
      <c r="I13" s="49">
        <f t="shared" si="1"/>
        <v>766.54735545538938</v>
      </c>
      <c r="J13" s="49">
        <f t="shared" si="2"/>
        <v>69.469646999999995</v>
      </c>
      <c r="K13" s="49">
        <f>VLOOKUP(D13,'Capi Zootecnici 2010'!D:O,12,0)/1000</f>
        <v>291.01407400000005</v>
      </c>
      <c r="L13" s="49">
        <f t="shared" si="3"/>
        <v>1127.0310764553894</v>
      </c>
    </row>
    <row r="14" spans="1:12" x14ac:dyDescent="0.25">
      <c r="A14" s="2" t="s">
        <v>4</v>
      </c>
      <c r="B14" s="2" t="str">
        <f t="shared" si="4"/>
        <v>33</v>
      </c>
      <c r="C14" s="2">
        <v>33012</v>
      </c>
      <c r="D14" s="2" t="s">
        <v>16</v>
      </c>
      <c r="E14" s="48">
        <f>'Presenti equivalenti serviti'!Y14</f>
        <v>4.5116351094139322</v>
      </c>
      <c r="F14" s="48">
        <f>'Presenti equivalenti serviti'!AC14</f>
        <v>4.4990220972383508</v>
      </c>
      <c r="G14" s="48">
        <f>VLOOKUP(D14,'Addetti 2017'!D:IJ,240,0)/1000</f>
        <v>0.22067680000000003</v>
      </c>
      <c r="H14" s="48">
        <f>VLOOKUP(D14,'Addetti 2017'!D:IJ,241,0)/1000</f>
        <v>0.72069600000000023</v>
      </c>
      <c r="I14" s="49">
        <f t="shared" si="1"/>
        <v>477.45021373402136</v>
      </c>
      <c r="J14" s="49">
        <f t="shared" si="2"/>
        <v>20.136758000000004</v>
      </c>
      <c r="K14" s="49">
        <f>VLOOKUP(D14,'Capi Zootecnici 2010'!D:O,12,0)/1000</f>
        <v>156.71083999999999</v>
      </c>
      <c r="L14" s="49">
        <f t="shared" si="3"/>
        <v>654.29781173402137</v>
      </c>
    </row>
    <row r="15" spans="1:12" x14ac:dyDescent="0.25">
      <c r="A15" s="2" t="s">
        <v>4</v>
      </c>
      <c r="B15" s="2" t="str">
        <f t="shared" si="4"/>
        <v>33</v>
      </c>
      <c r="C15" s="2">
        <v>33013</v>
      </c>
      <c r="D15" s="2" t="s">
        <v>17</v>
      </c>
      <c r="E15" s="48">
        <f>'Presenti equivalenti serviti'!Y15</f>
        <v>13.886817708987426</v>
      </c>
      <c r="F15" s="48">
        <f>'Presenti equivalenti serviti'!AC15</f>
        <v>14.071297453774942</v>
      </c>
      <c r="G15" s="48">
        <f>VLOOKUP(D15,'Addetti 2017'!D:IJ,240,0)/1000</f>
        <v>1.1615572000000001</v>
      </c>
      <c r="H15" s="48">
        <f>VLOOKUP(D15,'Addetti 2017'!D:IJ,241,0)/1000</f>
        <v>2.7078240000000013</v>
      </c>
      <c r="I15" s="49">
        <f t="shared" si="1"/>
        <v>1531.0948326569637</v>
      </c>
      <c r="J15" s="49">
        <f t="shared" si="2"/>
        <v>105.99209450000001</v>
      </c>
      <c r="K15" s="49">
        <f>VLOOKUP(D15,'Capi Zootecnici 2010'!D:O,12,0)/1000</f>
        <v>206.94180000000003</v>
      </c>
      <c r="L15" s="49">
        <f t="shared" si="3"/>
        <v>1844.0287271569637</v>
      </c>
    </row>
    <row r="16" spans="1:12" x14ac:dyDescent="0.25">
      <c r="A16" s="2" t="s">
        <v>4</v>
      </c>
      <c r="B16" s="2" t="str">
        <f t="shared" si="4"/>
        <v>33</v>
      </c>
      <c r="C16" s="2">
        <v>33014</v>
      </c>
      <c r="D16" s="2" t="s">
        <v>18</v>
      </c>
      <c r="E16" s="48">
        <f>'Presenti equivalenti serviti'!Y16</f>
        <v>5.1266210211522329</v>
      </c>
      <c r="F16" s="48">
        <f>'Presenti equivalenti serviti'!AC16</f>
        <v>4.9617744934380443</v>
      </c>
      <c r="G16" s="48">
        <f>VLOOKUP(D16,'Addetti 2017'!D:IJ,240,0)/1000</f>
        <v>0.22040640000000003</v>
      </c>
      <c r="H16" s="48">
        <f>VLOOKUP(D16,'Addetti 2017'!D:IJ,241,0)/1000</f>
        <v>0.81570599999999993</v>
      </c>
      <c r="I16" s="49">
        <f t="shared" si="1"/>
        <v>542.23734068014119</v>
      </c>
      <c r="J16" s="49">
        <f t="shared" si="2"/>
        <v>20.112084000000003</v>
      </c>
      <c r="K16" s="49">
        <f>VLOOKUP(D16,'Capi Zootecnici 2010'!D:O,12,0)/1000</f>
        <v>94.600999999999999</v>
      </c>
      <c r="L16" s="49">
        <f t="shared" si="3"/>
        <v>656.95042468014117</v>
      </c>
    </row>
    <row r="17" spans="1:12" x14ac:dyDescent="0.25">
      <c r="A17" s="2" t="s">
        <v>4</v>
      </c>
      <c r="B17" s="2" t="str">
        <f t="shared" si="4"/>
        <v>33</v>
      </c>
      <c r="C17" s="2">
        <v>33015</v>
      </c>
      <c r="D17" s="2" t="s">
        <v>19</v>
      </c>
      <c r="E17" s="48">
        <f>'Presenti equivalenti serviti'!Y17</f>
        <v>0.18490326406402313</v>
      </c>
      <c r="F17" s="48">
        <f>'Presenti equivalenti serviti'!AC17</f>
        <v>0.10926255945624037</v>
      </c>
      <c r="G17" s="48">
        <f>VLOOKUP(D17,'Addetti 2017'!D:IJ,240,0)/1000</f>
        <v>1E-3</v>
      </c>
      <c r="H17" s="48">
        <f>VLOOKUP(D17,'Addetti 2017'!D:IJ,241,0)/1000</f>
        <v>1.5755999999999999E-2</v>
      </c>
      <c r="I17" s="49">
        <f t="shared" si="1"/>
        <v>18.310157845842109</v>
      </c>
      <c r="J17" s="49">
        <f t="shared" si="2"/>
        <v>9.1249999999999998E-2</v>
      </c>
      <c r="K17" s="49">
        <f>VLOOKUP(D17,'Capi Zootecnici 2010'!D:O,12,0)/1000</f>
        <v>1.21017</v>
      </c>
      <c r="L17" s="49">
        <f t="shared" si="3"/>
        <v>19.61157784584211</v>
      </c>
    </row>
    <row r="18" spans="1:12" x14ac:dyDescent="0.25">
      <c r="A18" s="2" t="s">
        <v>4</v>
      </c>
      <c r="B18" s="2" t="str">
        <f t="shared" si="4"/>
        <v>33</v>
      </c>
      <c r="C18" s="2">
        <v>33016</v>
      </c>
      <c r="D18" s="2" t="s">
        <v>20</v>
      </c>
      <c r="E18" s="48">
        <f>'Presenti equivalenti serviti'!Y18</f>
        <v>0.64741002845961493</v>
      </c>
      <c r="F18" s="48">
        <f>'Presenti equivalenti serviti'!AC18</f>
        <v>0.54608484118727163</v>
      </c>
      <c r="G18" s="48">
        <f>VLOOKUP(D18,'Addetti 2017'!D:IJ,240,0)/1000</f>
        <v>4.4800000000000005E-3</v>
      </c>
      <c r="H18" s="48">
        <f>VLOOKUP(D18,'Addetti 2017'!D:IJ,241,0)/1000</f>
        <v>9.4172000000000006E-2</v>
      </c>
      <c r="I18" s="49">
        <f t="shared" si="1"/>
        <v>67.669360096939869</v>
      </c>
      <c r="J18" s="49">
        <f t="shared" si="2"/>
        <v>0.40880000000000005</v>
      </c>
      <c r="K18" s="49">
        <f>VLOOKUP(D18,'Capi Zootecnici 2010'!D:O,12,0)/1000</f>
        <v>4.0573000000000006</v>
      </c>
      <c r="L18" s="49">
        <f t="shared" si="3"/>
        <v>72.135460096939866</v>
      </c>
    </row>
    <row r="19" spans="1:12" x14ac:dyDescent="0.25">
      <c r="A19" s="2" t="s">
        <v>4</v>
      </c>
      <c r="B19" s="2" t="str">
        <f t="shared" si="4"/>
        <v>33</v>
      </c>
      <c r="C19" s="2">
        <v>33017</v>
      </c>
      <c r="D19" s="2" t="s">
        <v>21</v>
      </c>
      <c r="E19" s="48">
        <f>'Presenti equivalenti serviti'!Y19</f>
        <v>0.5339285860390609</v>
      </c>
      <c r="F19" s="48">
        <f>'Presenti equivalenti serviti'!AC19</f>
        <v>0.4401491933782874</v>
      </c>
      <c r="G19" s="48">
        <f>VLOOKUP(D19,'Addetti 2017'!D:IJ,240,0)/1000</f>
        <v>7.392000000000001E-3</v>
      </c>
      <c r="H19" s="48">
        <f>VLOOKUP(D19,'Addetti 2017'!D:IJ,241,0)/1000</f>
        <v>6.3488000000000017E-2</v>
      </c>
      <c r="I19" s="49">
        <f t="shared" si="1"/>
        <v>54.514263476064308</v>
      </c>
      <c r="J19" s="49">
        <f t="shared" si="2"/>
        <v>0.67452000000000012</v>
      </c>
      <c r="K19" s="49">
        <f>VLOOKUP(D19,'Capi Zootecnici 2010'!D:O,12,0)/1000</f>
        <v>7.8075399999999995</v>
      </c>
      <c r="L19" s="49">
        <f t="shared" si="3"/>
        <v>62.996323476064305</v>
      </c>
    </row>
    <row r="20" spans="1:12" x14ac:dyDescent="0.25">
      <c r="A20" s="2" t="s">
        <v>4</v>
      </c>
      <c r="B20" s="2" t="str">
        <f t="shared" si="4"/>
        <v>33</v>
      </c>
      <c r="C20" s="2">
        <v>33018</v>
      </c>
      <c r="D20" s="2" t="s">
        <v>22</v>
      </c>
      <c r="E20" s="48">
        <f>'Presenti equivalenti serviti'!Y20</f>
        <v>4.4821853248681061</v>
      </c>
      <c r="F20" s="48">
        <f>'Presenti equivalenti serviti'!AC20</f>
        <v>4.8744022909549303</v>
      </c>
      <c r="G20" s="48">
        <f>VLOOKUP(D20,'Addetti 2017'!D:IJ,240,0)/1000</f>
        <v>0.63188399999999989</v>
      </c>
      <c r="H20" s="48">
        <f>VLOOKUP(D20,'Addetti 2017'!D:IJ,241,0)/1000</f>
        <v>0.5835939999999995</v>
      </c>
      <c r="I20" s="49">
        <f t="shared" si="1"/>
        <v>498.04216154963734</v>
      </c>
      <c r="J20" s="49">
        <f t="shared" si="2"/>
        <v>57.659414999999989</v>
      </c>
      <c r="K20" s="49">
        <f>VLOOKUP(D20,'Capi Zootecnici 2010'!D:O,12,0)/1000</f>
        <v>311.55410000000006</v>
      </c>
      <c r="L20" s="49">
        <f t="shared" si="3"/>
        <v>867.25567654963743</v>
      </c>
    </row>
    <row r="21" spans="1:12" x14ac:dyDescent="0.25">
      <c r="A21" s="2" t="s">
        <v>4</v>
      </c>
      <c r="B21" s="2" t="str">
        <f t="shared" si="4"/>
        <v>33</v>
      </c>
      <c r="C21" s="2">
        <v>33019</v>
      </c>
      <c r="D21" s="2" t="s">
        <v>23</v>
      </c>
      <c r="E21" s="48">
        <f>'Presenti equivalenti serviti'!Y21</f>
        <v>1.0000391602582024</v>
      </c>
      <c r="F21" s="48">
        <f>'Presenti equivalenti serviti'!AC21</f>
        <v>0.61384264539603339</v>
      </c>
      <c r="G21" s="48">
        <f>VLOOKUP(D21,'Addetti 2017'!D:IJ,240,0)/1000</f>
        <v>1.7785600000000006E-2</v>
      </c>
      <c r="H21" s="48">
        <f>VLOOKUP(D21,'Addetti 2017'!D:IJ,241,0)/1000</f>
        <v>0.17493999999999998</v>
      </c>
      <c r="I21" s="49">
        <f t="shared" si="1"/>
        <v>107.21684837356095</v>
      </c>
      <c r="J21" s="49">
        <f t="shared" si="2"/>
        <v>1.6229360000000006</v>
      </c>
      <c r="K21" s="49">
        <f>VLOOKUP(D21,'Capi Zootecnici 2010'!D:O,12,0)/1000</f>
        <v>23.099700000000002</v>
      </c>
      <c r="L21" s="49">
        <f t="shared" si="3"/>
        <v>131.93948437356096</v>
      </c>
    </row>
    <row r="22" spans="1:12" x14ac:dyDescent="0.25">
      <c r="A22" s="2" t="s">
        <v>4</v>
      </c>
      <c r="B22" s="2" t="str">
        <f t="shared" si="4"/>
        <v>33</v>
      </c>
      <c r="C22" s="2">
        <v>33020</v>
      </c>
      <c r="D22" s="2" t="s">
        <v>24</v>
      </c>
      <c r="E22" s="48">
        <f>'Presenti equivalenti serviti'!Y22</f>
        <v>0.75201845096879028</v>
      </c>
      <c r="F22" s="48">
        <f>'Presenti equivalenti serviti'!AC22</f>
        <v>0.56096448240231778</v>
      </c>
      <c r="G22" s="48">
        <f>VLOOKUP(D22,'Addetti 2017'!D:IJ,240,0)/1000</f>
        <v>2.1480000000000003E-2</v>
      </c>
      <c r="H22" s="48">
        <f>VLOOKUP(D22,'Addetti 2017'!D:IJ,241,0)/1000</f>
        <v>0.16229600000000005</v>
      </c>
      <c r="I22" s="49">
        <f t="shared" si="1"/>
        <v>83.431193650902117</v>
      </c>
      <c r="J22" s="49">
        <f t="shared" si="2"/>
        <v>1.9600500000000003</v>
      </c>
      <c r="K22" s="49">
        <f>VLOOKUP(D22,'Capi Zootecnici 2010'!D:O,12,0)/1000</f>
        <v>11.433864</v>
      </c>
      <c r="L22" s="49">
        <f t="shared" si="3"/>
        <v>96.825107650902112</v>
      </c>
    </row>
    <row r="23" spans="1:12" x14ac:dyDescent="0.25">
      <c r="A23" s="2" t="s">
        <v>4</v>
      </c>
      <c r="B23" s="2" t="str">
        <f t="shared" si="4"/>
        <v>33</v>
      </c>
      <c r="C23" s="2">
        <v>33021</v>
      </c>
      <c r="D23" s="2" t="s">
        <v>25</v>
      </c>
      <c r="E23" s="48">
        <f>'Presenti equivalenti serviti'!Y23</f>
        <v>14.878296430628039</v>
      </c>
      <c r="F23" s="48">
        <f>'Presenti equivalenti serviti'!AC23</f>
        <v>15.476816271339068</v>
      </c>
      <c r="G23" s="48">
        <f>VLOOKUP(D23,'Addetti 2017'!D:IJ,240,0)/1000</f>
        <v>1.5868008000000005</v>
      </c>
      <c r="H23" s="48">
        <f>VLOOKUP(D23,'Addetti 2017'!D:IJ,241,0)/1000</f>
        <v>3.7185840000000012</v>
      </c>
      <c r="I23" s="49">
        <f t="shared" si="1"/>
        <v>1751.5802747596899</v>
      </c>
      <c r="J23" s="49">
        <f t="shared" si="2"/>
        <v>144.79557300000005</v>
      </c>
      <c r="K23" s="49">
        <f>VLOOKUP(D23,'Capi Zootecnici 2010'!D:O,12,0)/1000</f>
        <v>210.54956000000001</v>
      </c>
      <c r="L23" s="49">
        <f t="shared" si="3"/>
        <v>2106.9254077596897</v>
      </c>
    </row>
    <row r="24" spans="1:12" x14ac:dyDescent="0.25">
      <c r="A24" s="2" t="s">
        <v>4</v>
      </c>
      <c r="B24" s="2" t="str">
        <f t="shared" si="4"/>
        <v>33</v>
      </c>
      <c r="C24" s="2">
        <v>33022</v>
      </c>
      <c r="D24" s="2" t="s">
        <v>26</v>
      </c>
      <c r="E24" s="48">
        <f>'Presenti equivalenti serviti'!Y24</f>
        <v>2.1604160727884612</v>
      </c>
      <c r="F24" s="48">
        <f>'Presenti equivalenti serviti'!AC24</f>
        <v>2.2831197083117378</v>
      </c>
      <c r="G24" s="48">
        <f>VLOOKUP(D24,'Addetti 2017'!D:IJ,240,0)/1000</f>
        <v>7.6469600000000013E-2</v>
      </c>
      <c r="H24" s="48">
        <f>VLOOKUP(D24,'Addetti 2017'!D:IJ,241,0)/1000</f>
        <v>0.30268199999999984</v>
      </c>
      <c r="I24" s="49">
        <f t="shared" si="1"/>
        <v>235.95440588344607</v>
      </c>
      <c r="J24" s="49">
        <f t="shared" si="2"/>
        <v>6.9778510000000011</v>
      </c>
      <c r="K24" s="49">
        <f>VLOOKUP(D24,'Capi Zootecnici 2010'!D:O,12,0)/1000</f>
        <v>101.51180000000001</v>
      </c>
      <c r="L24" s="49">
        <f t="shared" si="3"/>
        <v>344.44405688344608</v>
      </c>
    </row>
    <row r="25" spans="1:12" x14ac:dyDescent="0.25">
      <c r="A25" s="2" t="s">
        <v>4</v>
      </c>
      <c r="B25" s="2" t="str">
        <f t="shared" si="4"/>
        <v>33</v>
      </c>
      <c r="C25" s="2">
        <v>33023</v>
      </c>
      <c r="D25" s="2" t="s">
        <v>27</v>
      </c>
      <c r="E25" s="48">
        <f>'Presenti equivalenti serviti'!Y25</f>
        <v>5.5977522642398689</v>
      </c>
      <c r="F25" s="48">
        <f>'Presenti equivalenti serviti'!AC25</f>
        <v>6.1662026514698427</v>
      </c>
      <c r="G25" s="48">
        <f>VLOOKUP(D25,'Addetti 2017'!D:IJ,240,0)/1000</f>
        <v>0.35106879999999996</v>
      </c>
      <c r="H25" s="48">
        <f>VLOOKUP(D25,'Addetti 2017'!D:IJ,241,0)/1000</f>
        <v>0.59334400000000009</v>
      </c>
      <c r="I25" s="49">
        <f t="shared" si="1"/>
        <v>616.80863194662311</v>
      </c>
      <c r="J25" s="49">
        <f t="shared" si="2"/>
        <v>32.035027999999997</v>
      </c>
      <c r="K25" s="49">
        <f>VLOOKUP(D25,'Capi Zootecnici 2010'!D:O,12,0)/1000</f>
        <v>41.531230000000001</v>
      </c>
      <c r="L25" s="49">
        <f t="shared" si="3"/>
        <v>690.37488994662317</v>
      </c>
    </row>
    <row r="26" spans="1:12" x14ac:dyDescent="0.25">
      <c r="A26" s="2" t="s">
        <v>4</v>
      </c>
      <c r="B26" s="2" t="str">
        <f t="shared" si="4"/>
        <v>33</v>
      </c>
      <c r="C26" s="2">
        <v>33024</v>
      </c>
      <c r="D26" s="2" t="s">
        <v>28</v>
      </c>
      <c r="E26" s="48">
        <f>'Presenti equivalenti serviti'!Y26</f>
        <v>4.4028929167875406</v>
      </c>
      <c r="F26" s="48">
        <f>'Presenti equivalenti serviti'!AC26</f>
        <v>4.6913536648017704</v>
      </c>
      <c r="G26" s="48">
        <f>VLOOKUP(D26,'Addetti 2017'!D:IJ,240,0)/1000</f>
        <v>0.74064000000000008</v>
      </c>
      <c r="H26" s="48">
        <f>VLOOKUP(D26,'Addetti 2017'!D:IJ,241,0)/1000</f>
        <v>0.41378199999999948</v>
      </c>
      <c r="I26" s="49">
        <f t="shared" si="1"/>
        <v>465.84362941316152</v>
      </c>
      <c r="J26" s="49">
        <f t="shared" si="2"/>
        <v>67.583400000000012</v>
      </c>
      <c r="K26" s="49">
        <f>VLOOKUP(D26,'Capi Zootecnici 2010'!D:O,12,0)/1000</f>
        <v>172.365206</v>
      </c>
      <c r="L26" s="49">
        <f t="shared" si="3"/>
        <v>705.79223541316151</v>
      </c>
    </row>
    <row r="27" spans="1:12" x14ac:dyDescent="0.25">
      <c r="A27" s="2" t="s">
        <v>4</v>
      </c>
      <c r="B27" s="2" t="str">
        <f t="shared" si="4"/>
        <v>33</v>
      </c>
      <c r="C27" s="2">
        <v>33025</v>
      </c>
      <c r="D27" s="2" t="s">
        <v>29</v>
      </c>
      <c r="E27" s="48">
        <f>'Presenti equivalenti serviti'!Y27</f>
        <v>2.2512164611925343</v>
      </c>
      <c r="F27" s="48">
        <f>'Presenti equivalenti serviti'!AC27</f>
        <v>1.9353843529488552</v>
      </c>
      <c r="G27" s="48">
        <f>VLOOKUP(D27,'Addetti 2017'!D:IJ,240,0)/1000</f>
        <v>7.5108800000000031E-2</v>
      </c>
      <c r="H27" s="48">
        <f>VLOOKUP(D27,'Addetti 2017'!D:IJ,241,0)/1000</f>
        <v>0.1780500000000001</v>
      </c>
      <c r="I27" s="49">
        <f t="shared" si="1"/>
        <v>221.67056458381879</v>
      </c>
      <c r="J27" s="49">
        <f t="shared" si="2"/>
        <v>6.853678000000003</v>
      </c>
      <c r="K27" s="49">
        <f>VLOOKUP(D27,'Capi Zootecnici 2010'!D:O,12,0)/1000</f>
        <v>9.9220679999999994</v>
      </c>
      <c r="L27" s="49">
        <f t="shared" si="3"/>
        <v>238.44631058381879</v>
      </c>
    </row>
    <row r="28" spans="1:12" x14ac:dyDescent="0.25">
      <c r="A28" s="2" t="s">
        <v>4</v>
      </c>
      <c r="B28" s="2" t="str">
        <f t="shared" si="4"/>
        <v>33</v>
      </c>
      <c r="C28" s="2">
        <v>33026</v>
      </c>
      <c r="D28" s="2" t="s">
        <v>30</v>
      </c>
      <c r="E28" s="48">
        <f>'Presenti equivalenti serviti'!Y28</f>
        <v>3.8596534988941942</v>
      </c>
      <c r="F28" s="48">
        <f>'Presenti equivalenti serviti'!AC28</f>
        <v>3.1804129947643993</v>
      </c>
      <c r="G28" s="48">
        <f>VLOOKUP(D28,'Addetti 2017'!D:IJ,240,0)/1000</f>
        <v>0.31957600000000003</v>
      </c>
      <c r="H28" s="48">
        <f>VLOOKUP(D28,'Addetti 2017'!D:IJ,241,0)/1000</f>
        <v>0.41691999999999974</v>
      </c>
      <c r="I28" s="49">
        <f t="shared" si="1"/>
        <v>390.23733177409525</v>
      </c>
      <c r="J28" s="49">
        <f t="shared" si="2"/>
        <v>29.161310000000004</v>
      </c>
      <c r="K28" s="49">
        <f>VLOOKUP(D28,'Capi Zootecnici 2010'!D:O,12,0)/1000</f>
        <v>29.7713</v>
      </c>
      <c r="L28" s="49">
        <f t="shared" si="3"/>
        <v>449.16994177409526</v>
      </c>
    </row>
    <row r="29" spans="1:12" x14ac:dyDescent="0.25">
      <c r="A29" s="2" t="s">
        <v>4</v>
      </c>
      <c r="B29" s="2" t="str">
        <f t="shared" si="4"/>
        <v>33</v>
      </c>
      <c r="C29" s="2">
        <v>33027</v>
      </c>
      <c r="D29" s="2" t="s">
        <v>31</v>
      </c>
      <c r="E29" s="48">
        <f>'Presenti equivalenti serviti'!Y29</f>
        <v>5.0996422497628426</v>
      </c>
      <c r="F29" s="48">
        <f>'Presenti equivalenti serviti'!AC29</f>
        <v>4.7686162911174979</v>
      </c>
      <c r="G29" s="48">
        <f>VLOOKUP(D29,'Addetti 2017'!D:IJ,240,0)/1000</f>
        <v>0.22920959999999999</v>
      </c>
      <c r="H29" s="48">
        <f>VLOOKUP(D29,'Addetti 2017'!D:IJ,241,0)/1000</f>
        <v>0.7869259999999999</v>
      </c>
      <c r="I29" s="49">
        <f t="shared" si="1"/>
        <v>537.14935279085944</v>
      </c>
      <c r="J29" s="49">
        <f t="shared" si="2"/>
        <v>20.915375999999998</v>
      </c>
      <c r="K29" s="49">
        <f>VLOOKUP(D29,'Capi Zootecnici 2010'!D:O,12,0)/1000</f>
        <v>170.79751000000002</v>
      </c>
      <c r="L29" s="49">
        <f t="shared" si="3"/>
        <v>728.86223879085946</v>
      </c>
    </row>
    <row r="30" spans="1:12" x14ac:dyDescent="0.25">
      <c r="A30" s="2" t="s">
        <v>4</v>
      </c>
      <c r="B30" s="2" t="str">
        <f t="shared" si="4"/>
        <v>33</v>
      </c>
      <c r="C30" s="2">
        <v>33028</v>
      </c>
      <c r="D30" s="2" t="s">
        <v>32</v>
      </c>
      <c r="E30" s="48">
        <f>'Presenti equivalenti serviti'!Y30</f>
        <v>0.58513851017427299</v>
      </c>
      <c r="F30" s="48">
        <f>'Presenti equivalenti serviti'!AC30</f>
        <v>0.38878207394859499</v>
      </c>
      <c r="G30" s="48">
        <f>VLOOKUP(D30,'Addetti 2017'!D:IJ,240,0)/1000</f>
        <v>1.4724000000000001E-2</v>
      </c>
      <c r="H30" s="48">
        <f>VLOOKUP(D30,'Addetti 2017'!D:IJ,241,0)/1000</f>
        <v>0.14927400000000002</v>
      </c>
      <c r="I30" s="49">
        <f t="shared" si="1"/>
        <v>67.015141553402415</v>
      </c>
      <c r="J30" s="49">
        <f t="shared" si="2"/>
        <v>1.3435650000000001</v>
      </c>
      <c r="K30" s="49">
        <f>VLOOKUP(D30,'Capi Zootecnici 2010'!D:O,12,0)/1000</f>
        <v>8.6712600000000002</v>
      </c>
      <c r="L30" s="49">
        <f t="shared" si="3"/>
        <v>77.029966553402417</v>
      </c>
    </row>
    <row r="31" spans="1:12" x14ac:dyDescent="0.25">
      <c r="A31" s="2"/>
      <c r="B31" s="2"/>
      <c r="C31" s="2">
        <v>33029</v>
      </c>
      <c r="D31" s="3" t="s">
        <v>33</v>
      </c>
      <c r="E31" s="48"/>
      <c r="F31" s="48"/>
      <c r="G31" s="48"/>
      <c r="H31" s="48"/>
      <c r="I31" s="49"/>
      <c r="J31" s="49"/>
      <c r="K31" s="49"/>
      <c r="L31" s="49"/>
    </row>
    <row r="32" spans="1:12" x14ac:dyDescent="0.25">
      <c r="A32" s="2" t="s">
        <v>4</v>
      </c>
      <c r="B32" s="2" t="str">
        <f>LEFT(C32,2)</f>
        <v>33</v>
      </c>
      <c r="C32" s="2">
        <v>33030</v>
      </c>
      <c r="D32" s="2" t="s">
        <v>34</v>
      </c>
      <c r="E32" s="48">
        <f>'Presenti equivalenti serviti'!Y32</f>
        <v>0.25900701050018909</v>
      </c>
      <c r="F32" s="48">
        <f>'Presenti equivalenti serviti'!AC32</f>
        <v>0.23658803936474754</v>
      </c>
      <c r="G32" s="48">
        <f>VLOOKUP(D32,'Addetti 2017'!D:IJ,240,0)/1000</f>
        <v>2.7104000000000004E-3</v>
      </c>
      <c r="H32" s="48">
        <f>VLOOKUP(D32,'Addetti 2017'!D:IJ,241,0)/1000</f>
        <v>5.5825999999999994E-2</v>
      </c>
      <c r="I32" s="49">
        <f t="shared" si="1"/>
        <v>28.728512208142252</v>
      </c>
      <c r="J32" s="49">
        <f t="shared" si="2"/>
        <v>0.24732400000000004</v>
      </c>
      <c r="K32" s="49">
        <f>VLOOKUP(D32,'Capi Zootecnici 2010'!D:O,12,0)/1000</f>
        <v>2.4637599999999997</v>
      </c>
      <c r="L32" s="49">
        <f t="shared" si="3"/>
        <v>31.439596208142252</v>
      </c>
    </row>
    <row r="33" spans="1:12" x14ac:dyDescent="0.25">
      <c r="A33" s="2"/>
      <c r="B33" s="2"/>
      <c r="C33" s="2">
        <v>33031</v>
      </c>
      <c r="D33" s="3" t="s">
        <v>35</v>
      </c>
      <c r="E33" s="48"/>
      <c r="F33" s="48"/>
      <c r="G33" s="48"/>
      <c r="H33" s="48"/>
      <c r="I33" s="49"/>
      <c r="J33" s="49"/>
      <c r="K33" s="49"/>
      <c r="L33" s="49"/>
    </row>
    <row r="34" spans="1:12" x14ac:dyDescent="0.25">
      <c r="A34" s="2" t="s">
        <v>4</v>
      </c>
      <c r="B34" s="2" t="str">
        <f t="shared" ref="B34:B71" si="5">LEFT(C34,2)</f>
        <v>33</v>
      </c>
      <c r="C34" s="2">
        <v>33032</v>
      </c>
      <c r="D34" s="2" t="s">
        <v>36</v>
      </c>
      <c r="E34" s="48">
        <f>'Presenti equivalenti serviti'!Y34</f>
        <v>104.80761881464123</v>
      </c>
      <c r="F34" s="48">
        <f>'Presenti equivalenti serviti'!AC34</f>
        <v>108.57672260167581</v>
      </c>
      <c r="G34" s="48">
        <f>VLOOKUP(D34,'Addetti 2017'!D:IJ,240,0)/1000</f>
        <v>5.793804800000002</v>
      </c>
      <c r="H34" s="48">
        <f>VLOOKUP(D34,'Addetti 2017'!D:IJ,241,0)/1000</f>
        <v>27.064484</v>
      </c>
      <c r="I34" s="49">
        <f t="shared" si="1"/>
        <v>12377.260102402917</v>
      </c>
      <c r="J34" s="49">
        <f t="shared" si="2"/>
        <v>528.68468800000016</v>
      </c>
      <c r="K34" s="49">
        <f>VLOOKUP(D34,'Capi Zootecnici 2010'!D:O,12,0)/1000</f>
        <v>112.380424</v>
      </c>
      <c r="L34" s="49">
        <f t="shared" si="3"/>
        <v>13018.325214402917</v>
      </c>
    </row>
    <row r="35" spans="1:12" x14ac:dyDescent="0.25">
      <c r="A35" s="2" t="s">
        <v>4</v>
      </c>
      <c r="B35" s="2" t="str">
        <f t="shared" si="5"/>
        <v>33</v>
      </c>
      <c r="C35" s="2">
        <v>33033</v>
      </c>
      <c r="D35" s="2" t="s">
        <v>37</v>
      </c>
      <c r="E35" s="48">
        <f>'Presenti equivalenti serviti'!Y35</f>
        <v>2.1869164111977462</v>
      </c>
      <c r="F35" s="48">
        <f>'Presenti equivalenti serviti'!AC35</f>
        <v>2.0302868345724514</v>
      </c>
      <c r="G35" s="48">
        <f>VLOOKUP(D35,'Addetti 2017'!D:IJ,240,0)/1000</f>
        <v>0.13660240000000001</v>
      </c>
      <c r="H35" s="48">
        <f>VLOOKUP(D35,'Addetti 2017'!D:IJ,241,0)/1000</f>
        <v>0.29858200000000001</v>
      </c>
      <c r="I35" s="49">
        <f t="shared" si="1"/>
        <v>226.80173002179436</v>
      </c>
      <c r="J35" s="49">
        <f t="shared" si="2"/>
        <v>12.464969000000002</v>
      </c>
      <c r="K35" s="49">
        <f>VLOOKUP(D35,'Capi Zootecnici 2010'!D:O,12,0)/1000</f>
        <v>16.166800000000002</v>
      </c>
      <c r="L35" s="49">
        <f t="shared" si="3"/>
        <v>255.43349902179438</v>
      </c>
    </row>
    <row r="36" spans="1:12" x14ac:dyDescent="0.25">
      <c r="A36" s="2" t="s">
        <v>4</v>
      </c>
      <c r="B36" s="2" t="str">
        <f t="shared" si="5"/>
        <v>33</v>
      </c>
      <c r="C36" s="2">
        <v>33034</v>
      </c>
      <c r="D36" s="2" t="s">
        <v>38</v>
      </c>
      <c r="E36" s="48">
        <f>'Presenti equivalenti serviti'!Y36</f>
        <v>0.64001137003710673</v>
      </c>
      <c r="F36" s="48">
        <f>'Presenti equivalenti serviti'!AC36</f>
        <v>0.55346472161705318</v>
      </c>
      <c r="G36" s="48">
        <f>VLOOKUP(D36,'Addetti 2017'!D:IJ,240,0)/1000</f>
        <v>1.1520000000000002E-2</v>
      </c>
      <c r="H36" s="48">
        <f>VLOOKUP(D36,'Addetti 2017'!D:IJ,241,0)/1000</f>
        <v>7.3568000000000008E-2</v>
      </c>
      <c r="I36" s="49">
        <f t="shared" si="1"/>
        <v>65.11411751588598</v>
      </c>
      <c r="J36" s="49">
        <f t="shared" si="2"/>
        <v>1.0512000000000001</v>
      </c>
      <c r="K36" s="49">
        <f>VLOOKUP(D36,'Capi Zootecnici 2010'!D:O,12,0)/1000</f>
        <v>14.071200000000001</v>
      </c>
      <c r="L36" s="49">
        <f t="shared" si="3"/>
        <v>80.236517515885978</v>
      </c>
    </row>
    <row r="37" spans="1:12" x14ac:dyDescent="0.25">
      <c r="A37" s="2" t="s">
        <v>4</v>
      </c>
      <c r="B37" s="2" t="str">
        <f t="shared" si="5"/>
        <v>33</v>
      </c>
      <c r="C37" s="2">
        <v>33035</v>
      </c>
      <c r="D37" s="2" t="s">
        <v>39</v>
      </c>
      <c r="E37" s="48">
        <f>'Presenti equivalenti serviti'!Y37</f>
        <v>9.0653129268251309</v>
      </c>
      <c r="F37" s="48">
        <f>'Presenti equivalenti serviti'!AC37</f>
        <v>9.1738684321197876</v>
      </c>
      <c r="G37" s="48">
        <f>VLOOKUP(D37,'Addetti 2017'!D:IJ,240,0)/1000</f>
        <v>2.2485952</v>
      </c>
      <c r="H37" s="48">
        <f>VLOOKUP(D37,'Addetti 2017'!D:IJ,241,0)/1000</f>
        <v>1.0565440000000004</v>
      </c>
      <c r="I37" s="49">
        <f t="shared" si="1"/>
        <v>933.52513443093062</v>
      </c>
      <c r="J37" s="49">
        <f t="shared" si="2"/>
        <v>205.18431200000001</v>
      </c>
      <c r="K37" s="49">
        <f>VLOOKUP(D37,'Capi Zootecnici 2010'!D:O,12,0)/1000</f>
        <v>72.4893</v>
      </c>
      <c r="L37" s="49">
        <f t="shared" si="3"/>
        <v>1211.1987464309307</v>
      </c>
    </row>
    <row r="38" spans="1:12" x14ac:dyDescent="0.25">
      <c r="A38" s="2" t="s">
        <v>4</v>
      </c>
      <c r="B38" s="2" t="str">
        <f t="shared" si="5"/>
        <v>33</v>
      </c>
      <c r="C38" s="2">
        <v>33036</v>
      </c>
      <c r="D38" s="2" t="s">
        <v>40</v>
      </c>
      <c r="E38" s="48">
        <f>'Presenti equivalenti serviti'!Y38</f>
        <v>4.7685218532352494</v>
      </c>
      <c r="F38" s="48">
        <f>'Presenti equivalenti serviti'!AC38</f>
        <v>4.1897872505713956</v>
      </c>
      <c r="G38" s="48">
        <f>VLOOKUP(D38,'Addetti 2017'!D:IJ,240,0)/1000</f>
        <v>0.30627920000000003</v>
      </c>
      <c r="H38" s="48">
        <f>VLOOKUP(D38,'Addetti 2017'!D:IJ,241,0)/1000</f>
        <v>1.2273019999999999</v>
      </c>
      <c r="I38" s="49">
        <f t="shared" si="1"/>
        <v>547.1189266077165</v>
      </c>
      <c r="J38" s="49">
        <f t="shared" si="2"/>
        <v>27.947977000000002</v>
      </c>
      <c r="K38" s="49">
        <f>VLOOKUP(D38,'Capi Zootecnici 2010'!D:O,12,0)/1000</f>
        <v>26.326560000000001</v>
      </c>
      <c r="L38" s="49">
        <f t="shared" si="3"/>
        <v>601.39346360771651</v>
      </c>
    </row>
    <row r="39" spans="1:12" x14ac:dyDescent="0.25">
      <c r="A39" s="2" t="s">
        <v>4</v>
      </c>
      <c r="B39" s="2" t="str">
        <f t="shared" si="5"/>
        <v>33</v>
      </c>
      <c r="C39" s="2">
        <v>33037</v>
      </c>
      <c r="D39" s="2" t="s">
        <v>41</v>
      </c>
      <c r="E39" s="48">
        <f>'Presenti equivalenti serviti'!Y39</f>
        <v>6.1863456221009629</v>
      </c>
      <c r="F39" s="48">
        <f>'Presenti equivalenti serviti'!AC39</f>
        <v>6.7494101366153041</v>
      </c>
      <c r="G39" s="48">
        <f>VLOOKUP(D39,'Addetti 2017'!D:IJ,240,0)/1000</f>
        <v>0.88068400000000013</v>
      </c>
      <c r="H39" s="48">
        <f>VLOOKUP(D39,'Addetti 2017'!D:IJ,241,0)/1000</f>
        <v>0.88090000000000002</v>
      </c>
      <c r="I39" s="49">
        <f t="shared" si="1"/>
        <v>696.26579996614646</v>
      </c>
      <c r="J39" s="49">
        <f t="shared" si="2"/>
        <v>80.362415000000013</v>
      </c>
      <c r="K39" s="49">
        <f>VLOOKUP(D39,'Capi Zootecnici 2010'!D:O,12,0)/1000</f>
        <v>252.239</v>
      </c>
      <c r="L39" s="49">
        <f t="shared" si="3"/>
        <v>1028.8672149661465</v>
      </c>
    </row>
    <row r="40" spans="1:12" x14ac:dyDescent="0.25">
      <c r="A40" s="2" t="s">
        <v>4</v>
      </c>
      <c r="B40" s="2" t="str">
        <f t="shared" si="5"/>
        <v>33</v>
      </c>
      <c r="C40" s="2">
        <v>33038</v>
      </c>
      <c r="D40" s="2" t="s">
        <v>42</v>
      </c>
      <c r="E40" s="48">
        <f>'Presenti equivalenti serviti'!Y40</f>
        <v>7.0364262891450746</v>
      </c>
      <c r="F40" s="48">
        <f>'Presenti equivalenti serviti'!AC40</f>
        <v>7.3762298873556196</v>
      </c>
      <c r="G40" s="48">
        <f>VLOOKUP(D40,'Addetti 2017'!D:IJ,240,0)/1000</f>
        <v>0.21074479999999998</v>
      </c>
      <c r="H40" s="48">
        <f>VLOOKUP(D40,'Addetti 2017'!D:IJ,241,0)/1000</f>
        <v>1.0633239999999999</v>
      </c>
      <c r="I40" s="49">
        <f t="shared" si="1"/>
        <v>770.10929222120035</v>
      </c>
      <c r="J40" s="49">
        <f t="shared" si="2"/>
        <v>19.230462999999997</v>
      </c>
      <c r="K40" s="49">
        <f>VLOOKUP(D40,'Capi Zootecnici 2010'!D:O,12,0)/1000</f>
        <v>53.52308</v>
      </c>
      <c r="L40" s="49">
        <f t="shared" si="3"/>
        <v>842.86283522120038</v>
      </c>
    </row>
    <row r="41" spans="1:12" x14ac:dyDescent="0.25">
      <c r="A41" s="2" t="s">
        <v>4</v>
      </c>
      <c r="B41" s="2" t="str">
        <f t="shared" si="5"/>
        <v>33</v>
      </c>
      <c r="C41" s="2">
        <v>33039</v>
      </c>
      <c r="D41" s="2" t="s">
        <v>43</v>
      </c>
      <c r="E41" s="48">
        <f>'Presenti equivalenti serviti'!Y41</f>
        <v>12.05615866126892</v>
      </c>
      <c r="F41" s="48">
        <f>'Presenti equivalenti serviti'!AC41</f>
        <v>13.259844775067087</v>
      </c>
      <c r="G41" s="48">
        <f>VLOOKUP(D41,'Addetti 2017'!D:IJ,240,0)/1000</f>
        <v>1.0958880000000002</v>
      </c>
      <c r="H41" s="48">
        <f>VLOOKUP(D41,'Addetti 2017'!D:IJ,241,0)/1000</f>
        <v>1.2310800000000006</v>
      </c>
      <c r="I41" s="49">
        <f t="shared" si="1"/>
        <v>1322.2968857248718</v>
      </c>
      <c r="J41" s="49">
        <f t="shared" si="2"/>
        <v>99.999780000000015</v>
      </c>
      <c r="K41" s="49">
        <f>VLOOKUP(D41,'Capi Zootecnici 2010'!D:O,12,0)/1000</f>
        <v>47.769540000000006</v>
      </c>
      <c r="L41" s="49">
        <f t="shared" si="3"/>
        <v>1470.0662057248719</v>
      </c>
    </row>
    <row r="42" spans="1:12" x14ac:dyDescent="0.25">
      <c r="A42" s="2" t="s">
        <v>4</v>
      </c>
      <c r="B42" s="2" t="str">
        <f t="shared" si="5"/>
        <v>33</v>
      </c>
      <c r="C42" s="2">
        <v>33040</v>
      </c>
      <c r="D42" s="2" t="s">
        <v>44</v>
      </c>
      <c r="E42" s="48">
        <f>'Presenti equivalenti serviti'!Y42</f>
        <v>5.3944088584474859</v>
      </c>
      <c r="F42" s="48">
        <f>'Presenti equivalenti serviti'!AC42</f>
        <v>5.2859961557862087</v>
      </c>
      <c r="G42" s="48">
        <f>VLOOKUP(D42,'Addetti 2017'!D:IJ,240,0)/1000</f>
        <v>0.16765679999999997</v>
      </c>
      <c r="H42" s="48">
        <f>VLOOKUP(D42,'Addetti 2017'!D:IJ,241,0)/1000</f>
        <v>0.55862799999999979</v>
      </c>
      <c r="I42" s="49">
        <f t="shared" si="1"/>
        <v>543.21461333333309</v>
      </c>
      <c r="J42" s="49">
        <f t="shared" si="2"/>
        <v>15.298682999999997</v>
      </c>
      <c r="K42" s="49">
        <f>VLOOKUP(D42,'Capi Zootecnici 2010'!D:O,12,0)/1000</f>
        <v>69.4161</v>
      </c>
      <c r="L42" s="49">
        <f t="shared" si="3"/>
        <v>627.9293963333331</v>
      </c>
    </row>
    <row r="43" spans="1:12" x14ac:dyDescent="0.25">
      <c r="A43" s="2" t="s">
        <v>4</v>
      </c>
      <c r="B43" s="2" t="str">
        <f t="shared" si="5"/>
        <v>33</v>
      </c>
      <c r="C43" s="2">
        <v>33041</v>
      </c>
      <c r="D43" s="2" t="s">
        <v>45</v>
      </c>
      <c r="E43" s="48">
        <f>'Presenti equivalenti serviti'!Y43</f>
        <v>0.71609191087942969</v>
      </c>
      <c r="F43" s="48">
        <f>'Presenti equivalenti serviti'!AC43</f>
        <v>0.60004041221847138</v>
      </c>
      <c r="G43" s="48">
        <f>VLOOKUP(D43,'Addetti 2017'!D:IJ,240,0)/1000</f>
        <v>5.1731199999999998E-2</v>
      </c>
      <c r="H43" s="48">
        <f>VLOOKUP(D43,'Addetti 2017'!D:IJ,241,0)/1000</f>
        <v>7.2598000000000038E-2</v>
      </c>
      <c r="I43" s="49">
        <f t="shared" si="1"/>
        <v>71.967954367747964</v>
      </c>
      <c r="J43" s="49">
        <f t="shared" si="2"/>
        <v>4.720472</v>
      </c>
      <c r="K43" s="49">
        <f>VLOOKUP(D43,'Capi Zootecnici 2010'!D:O,12,0)/1000</f>
        <v>99.260199999999998</v>
      </c>
      <c r="L43" s="49">
        <f t="shared" si="3"/>
        <v>175.94862636774798</v>
      </c>
    </row>
    <row r="44" spans="1:12" x14ac:dyDescent="0.25">
      <c r="A44" s="2" t="s">
        <v>4</v>
      </c>
      <c r="B44" s="2" t="str">
        <f t="shared" si="5"/>
        <v>33</v>
      </c>
      <c r="C44" s="2">
        <v>33042</v>
      </c>
      <c r="D44" s="2" t="s">
        <v>46</v>
      </c>
      <c r="E44" s="48">
        <f>'Presenti equivalenti serviti'!Y44</f>
        <v>2.7927375216971799</v>
      </c>
      <c r="F44" s="48">
        <f>'Presenti equivalenti serviti'!AC44</f>
        <v>2.8360084263682812</v>
      </c>
      <c r="G44" s="48">
        <f>VLOOKUP(D44,'Addetti 2017'!D:IJ,240,0)/1000</f>
        <v>0.24558720000000001</v>
      </c>
      <c r="H44" s="48">
        <f>VLOOKUP(D44,'Addetti 2017'!D:IJ,241,0)/1000</f>
        <v>0.17308799999999996</v>
      </c>
      <c r="I44" s="49">
        <f t="shared" si="1"/>
        <v>274.58004890610567</v>
      </c>
      <c r="J44" s="49">
        <f t="shared" si="2"/>
        <v>22.409832000000002</v>
      </c>
      <c r="K44" s="49">
        <f>VLOOKUP(D44,'Capi Zootecnici 2010'!D:O,12,0)/1000</f>
        <v>44.931899999999999</v>
      </c>
      <c r="L44" s="49">
        <f t="shared" si="3"/>
        <v>341.92178090610571</v>
      </c>
    </row>
    <row r="45" spans="1:12" x14ac:dyDescent="0.25">
      <c r="A45" s="2" t="s">
        <v>4</v>
      </c>
      <c r="B45" s="2" t="str">
        <f t="shared" si="5"/>
        <v>33</v>
      </c>
      <c r="C45" s="2">
        <v>33043</v>
      </c>
      <c r="D45" s="2" t="s">
        <v>47</v>
      </c>
      <c r="E45" s="48">
        <f>'Presenti equivalenti serviti'!Y45</f>
        <v>2.1330421264159973</v>
      </c>
      <c r="F45" s="48">
        <f>'Presenti equivalenti serviti'!AC45</f>
        <v>2.5540476431193402</v>
      </c>
      <c r="G45" s="48">
        <f>VLOOKUP(D45,'Addetti 2017'!D:IJ,240,0)/1000</f>
        <v>1.8446800000000003E-2</v>
      </c>
      <c r="H45" s="48">
        <f>VLOOKUP(D45,'Addetti 2017'!D:IJ,241,0)/1000</f>
        <v>0.29512199999999994</v>
      </c>
      <c r="I45" s="49">
        <f t="shared" si="1"/>
        <v>259.98672993463981</v>
      </c>
      <c r="J45" s="49">
        <f t="shared" si="2"/>
        <v>1.6832705000000003</v>
      </c>
      <c r="K45" s="49">
        <f>VLOOKUP(D45,'Capi Zootecnici 2010'!D:O,12,0)/1000</f>
        <v>10.47293</v>
      </c>
      <c r="L45" s="49">
        <f t="shared" si="3"/>
        <v>272.14293043463982</v>
      </c>
    </row>
    <row r="46" spans="1:12" x14ac:dyDescent="0.25">
      <c r="A46" s="2" t="s">
        <v>4</v>
      </c>
      <c r="B46" s="2" t="str">
        <f t="shared" si="5"/>
        <v>33</v>
      </c>
      <c r="C46" s="2">
        <v>33044</v>
      </c>
      <c r="D46" s="2" t="s">
        <v>48</v>
      </c>
      <c r="E46" s="48">
        <f>'Presenti equivalenti serviti'!Y46</f>
        <v>2.0166845730849787</v>
      </c>
      <c r="F46" s="48">
        <f>'Presenti equivalenti serviti'!AC46</f>
        <v>1.5930901479539403</v>
      </c>
      <c r="G46" s="48">
        <f>VLOOKUP(D46,'Addetti 2017'!D:IJ,240,0)/1000</f>
        <v>0.16014879999999992</v>
      </c>
      <c r="H46" s="48">
        <f>VLOOKUP(D46,'Addetti 2017'!D:IJ,241,0)/1000</f>
        <v>0.40612999999999977</v>
      </c>
      <c r="I46" s="49">
        <f t="shared" si="1"/>
        <v>221.08182979400428</v>
      </c>
      <c r="J46" s="49">
        <f t="shared" si="2"/>
        <v>14.613577999999993</v>
      </c>
      <c r="K46" s="49">
        <f>VLOOKUP(D46,'Capi Zootecnici 2010'!D:O,12,0)/1000</f>
        <v>64.152816000000001</v>
      </c>
      <c r="L46" s="49">
        <f t="shared" si="3"/>
        <v>299.8482237940043</v>
      </c>
    </row>
    <row r="47" spans="1:12" x14ac:dyDescent="0.25">
      <c r="A47" s="2" t="s">
        <v>4</v>
      </c>
      <c r="B47" s="2" t="str">
        <f t="shared" si="5"/>
        <v>33</v>
      </c>
      <c r="C47" s="2">
        <v>33045</v>
      </c>
      <c r="D47" s="2" t="s">
        <v>49</v>
      </c>
      <c r="E47" s="48">
        <f>'Presenti equivalenti serviti'!Y47</f>
        <v>4.1343686023386272</v>
      </c>
      <c r="F47" s="48">
        <f>'Presenti equivalenti serviti'!AC47</f>
        <v>3.9516172312673827</v>
      </c>
      <c r="G47" s="48">
        <f>VLOOKUP(D47,'Addetti 2017'!D:IJ,240,0)/1000</f>
        <v>0.51235040000000009</v>
      </c>
      <c r="H47" s="48">
        <f>VLOOKUP(D47,'Addetti 2017'!D:IJ,241,0)/1000</f>
        <v>0.46214599999999983</v>
      </c>
      <c r="I47" s="49">
        <f t="shared" si="1"/>
        <v>419.43195746339973</v>
      </c>
      <c r="J47" s="49">
        <f t="shared" si="2"/>
        <v>46.751974000000011</v>
      </c>
      <c r="K47" s="49">
        <f>VLOOKUP(D47,'Capi Zootecnici 2010'!D:O,12,0)/1000</f>
        <v>94.360214000000013</v>
      </c>
      <c r="L47" s="49">
        <f t="shared" si="3"/>
        <v>560.54414546339979</v>
      </c>
    </row>
    <row r="48" spans="1:12" x14ac:dyDescent="0.25">
      <c r="A48" s="2" t="s">
        <v>4</v>
      </c>
      <c r="B48" s="2" t="str">
        <f t="shared" si="5"/>
        <v>33</v>
      </c>
      <c r="C48" s="2">
        <v>33046</v>
      </c>
      <c r="D48" s="2" t="s">
        <v>50</v>
      </c>
      <c r="E48" s="48">
        <f>'Presenti equivalenti serviti'!Y48</f>
        <v>1.4620170583088796</v>
      </c>
      <c r="F48" s="48">
        <f>'Presenti equivalenti serviti'!AC48</f>
        <v>1.2371790482230762</v>
      </c>
      <c r="G48" s="48">
        <f>VLOOKUP(D48,'Addetti 2017'!D:IJ,240,0)/1000</f>
        <v>0.32866880000000004</v>
      </c>
      <c r="H48" s="48">
        <f>VLOOKUP(D48,'Addetti 2017'!D:IJ,241,0)/1000</f>
        <v>0.23326599999999972</v>
      </c>
      <c r="I48" s="49">
        <f t="shared" si="1"/>
        <v>154.69457907068525</v>
      </c>
      <c r="J48" s="49">
        <f t="shared" si="2"/>
        <v>29.991028000000004</v>
      </c>
      <c r="K48" s="49">
        <f>VLOOKUP(D48,'Capi Zootecnici 2010'!D:O,12,0)/1000</f>
        <v>154.3854</v>
      </c>
      <c r="L48" s="49">
        <f t="shared" si="3"/>
        <v>339.07100707068525</v>
      </c>
    </row>
    <row r="49" spans="1:12" x14ac:dyDescent="0.25">
      <c r="A49" s="2" t="s">
        <v>4</v>
      </c>
      <c r="B49" s="2" t="str">
        <f t="shared" si="5"/>
        <v>33</v>
      </c>
      <c r="C49" s="2">
        <v>33047</v>
      </c>
      <c r="D49" s="2" t="s">
        <v>51</v>
      </c>
      <c r="E49" s="48">
        <f>'Presenti equivalenti serviti'!Y49</f>
        <v>9.1398859827504855E-2</v>
      </c>
      <c r="F49" s="48">
        <f>'Presenti equivalenti serviti'!AC49</f>
        <v>8.2346999283574446E-2</v>
      </c>
      <c r="G49" s="48">
        <f>VLOOKUP(D49,'Addetti 2017'!D:IJ,240,0)/1000</f>
        <v>1.4400000000000001E-3</v>
      </c>
      <c r="H49" s="48">
        <f>VLOOKUP(D49,'Addetti 2017'!D:IJ,241,0)/1000</f>
        <v>9.360000000000002E-3</v>
      </c>
      <c r="I49" s="49">
        <f t="shared" si="1"/>
        <v>9.1942459592598187</v>
      </c>
      <c r="J49" s="49">
        <f t="shared" si="2"/>
        <v>0.13140000000000002</v>
      </c>
      <c r="K49" s="49">
        <f>VLOOKUP(D49,'Capi Zootecnici 2010'!D:O,12,0)/1000</f>
        <v>0</v>
      </c>
      <c r="L49" s="49">
        <f t="shared" si="3"/>
        <v>9.325645959259818</v>
      </c>
    </row>
    <row r="50" spans="1:12" x14ac:dyDescent="0.25">
      <c r="A50" s="2" t="s">
        <v>4</v>
      </c>
      <c r="B50" s="2" t="str">
        <f t="shared" si="5"/>
        <v>33</v>
      </c>
      <c r="C50" s="2">
        <v>33048</v>
      </c>
      <c r="D50" s="2" t="s">
        <v>52</v>
      </c>
      <c r="E50" s="48">
        <f>'Presenti equivalenti serviti'!Y50</f>
        <v>2.5177813180167474</v>
      </c>
      <c r="F50" s="48">
        <f>'Presenti equivalenti serviti'!AC50</f>
        <v>2.1678729111554911</v>
      </c>
      <c r="G50" s="48">
        <f>VLOOKUP(D50,'Addetti 2017'!D:IJ,240,0)/1000</f>
        <v>0.19638640000000002</v>
      </c>
      <c r="H50" s="48">
        <f>VLOOKUP(D50,'Addetti 2017'!D:IJ,241,0)/1000</f>
        <v>0.13254599999999991</v>
      </c>
      <c r="I50" s="49">
        <f t="shared" si="1"/>
        <v>241.84236776902821</v>
      </c>
      <c r="J50" s="49">
        <f t="shared" si="2"/>
        <v>17.920259000000001</v>
      </c>
      <c r="K50" s="49">
        <f>VLOOKUP(D50,'Capi Zootecnici 2010'!D:O,12,0)/1000</f>
        <v>4.2572400000000004</v>
      </c>
      <c r="L50" s="49">
        <f t="shared" si="3"/>
        <v>264.01986676902823</v>
      </c>
    </row>
    <row r="51" spans="1:12" x14ac:dyDescent="0.25">
      <c r="A51" s="2" t="s">
        <v>4</v>
      </c>
      <c r="B51" s="2" t="str">
        <f t="shared" si="5"/>
        <v>33</v>
      </c>
      <c r="C51" s="2">
        <v>33049</v>
      </c>
      <c r="D51" s="3" t="s">
        <v>379</v>
      </c>
      <c r="E51" s="48">
        <f>'Presenti equivalenti serviti'!Y51</f>
        <v>3.0200965874914933</v>
      </c>
      <c r="F51" s="48">
        <f>'Presenti equivalenti serviti'!AC51</f>
        <v>2.3857779421649559</v>
      </c>
      <c r="G51" s="48">
        <f>VLOOKUP(D51,'Addetti 2017'!D:IJ,240,0)/1000</f>
        <v>0.21992240000000005</v>
      </c>
      <c r="H51" s="48">
        <f>VLOOKUP(D51,'Addetti 2017'!D:IJ,241,0)/1000</f>
        <v>0.4850319999999998</v>
      </c>
      <c r="I51" s="49">
        <f t="shared" si="1"/>
        <v>319.84298360859879</v>
      </c>
      <c r="J51" s="49">
        <f t="shared" si="2"/>
        <v>20.067919000000003</v>
      </c>
      <c r="K51" s="49">
        <f>VLOOKUP(D51,'Capi Zootecnici 2010'!D:O,12,0)/1000</f>
        <v>35.699143999999997</v>
      </c>
      <c r="L51" s="49">
        <f t="shared" si="3"/>
        <v>375.61004660859879</v>
      </c>
    </row>
    <row r="52" spans="1:12" x14ac:dyDescent="0.25">
      <c r="A52" s="2" t="s">
        <v>53</v>
      </c>
      <c r="B52" s="2" t="str">
        <f t="shared" si="5"/>
        <v>34</v>
      </c>
      <c r="C52" s="2">
        <v>34001</v>
      </c>
      <c r="D52" s="2" t="s">
        <v>54</v>
      </c>
      <c r="E52" s="48">
        <f>'Presenti equivalenti serviti'!Y52</f>
        <v>2.0710282186656923</v>
      </c>
      <c r="F52" s="48">
        <f>'Presenti equivalenti serviti'!AC52</f>
        <v>2.0860945426479427</v>
      </c>
      <c r="G52" s="48">
        <f>VLOOKUP(D52,'Addetti 2017'!D:IJ,240,0)/1000</f>
        <v>6.9475200000000015E-2</v>
      </c>
      <c r="H52" s="48">
        <f>VLOOKUP(D52,'Addetti 2017'!D:IJ,241,0)/1000</f>
        <v>0.20643999999999987</v>
      </c>
      <c r="I52" s="49">
        <f t="shared" si="1"/>
        <v>209.19377701662475</v>
      </c>
      <c r="J52" s="49">
        <f t="shared" si="2"/>
        <v>6.3396120000000016</v>
      </c>
      <c r="K52" s="49">
        <f>VLOOKUP(D52,'Capi Zootecnici 2010'!D:O,12,0)/1000</f>
        <v>24.115910000000003</v>
      </c>
      <c r="L52" s="49">
        <f t="shared" si="3"/>
        <v>239.64929901662475</v>
      </c>
    </row>
    <row r="53" spans="1:12" x14ac:dyDescent="0.25">
      <c r="A53" s="2" t="s">
        <v>53</v>
      </c>
      <c r="B53" s="2" t="str">
        <f t="shared" si="5"/>
        <v>34</v>
      </c>
      <c r="C53" s="2">
        <v>34002</v>
      </c>
      <c r="D53" s="2" t="s">
        <v>55</v>
      </c>
      <c r="E53" s="48">
        <f>'Presenti equivalenti serviti'!Y53</f>
        <v>2.257151010787668</v>
      </c>
      <c r="F53" s="48">
        <f>'Presenti equivalenti serviti'!AC53</f>
        <v>1.8049150088728589</v>
      </c>
      <c r="G53" s="48">
        <f>VLOOKUP(D53,'Addetti 2017'!D:IJ,240,0)/1000</f>
        <v>4.9822400000000017E-2</v>
      </c>
      <c r="H53" s="48">
        <f>VLOOKUP(D53,'Addetti 2017'!D:IJ,241,0)/1000</f>
        <v>0.31885999999999975</v>
      </c>
      <c r="I53" s="49">
        <f t="shared" si="1"/>
        <v>235.06100473437471</v>
      </c>
      <c r="J53" s="49">
        <f t="shared" si="2"/>
        <v>4.5462940000000014</v>
      </c>
      <c r="K53" s="49">
        <f>VLOOKUP(D53,'Capi Zootecnici 2010'!D:O,12,0)/1000</f>
        <v>88.127650000000003</v>
      </c>
      <c r="L53" s="49">
        <f t="shared" si="3"/>
        <v>327.73494873437471</v>
      </c>
    </row>
    <row r="54" spans="1:12" x14ac:dyDescent="0.25">
      <c r="A54" s="2" t="s">
        <v>53</v>
      </c>
      <c r="B54" s="2" t="str">
        <f t="shared" si="5"/>
        <v>34</v>
      </c>
      <c r="C54" s="2">
        <v>34003</v>
      </c>
      <c r="D54" s="2" t="s">
        <v>56</v>
      </c>
      <c r="E54" s="48">
        <f>'Presenti equivalenti serviti'!Y54</f>
        <v>3.4634657424000377</v>
      </c>
      <c r="F54" s="48">
        <f>'Presenti equivalenti serviti'!AC54</f>
        <v>3.1008499393608675</v>
      </c>
      <c r="G54" s="48">
        <f>VLOOKUP(D54,'Addetti 2017'!D:IJ,240,0)/1000</f>
        <v>0.22843519999999998</v>
      </c>
      <c r="H54" s="48">
        <f>VLOOKUP(D54,'Addetti 2017'!D:IJ,241,0)/1000</f>
        <v>0.51505399999999968</v>
      </c>
      <c r="I54" s="49">
        <f t="shared" si="1"/>
        <v>363.0399264940034</v>
      </c>
      <c r="J54" s="49">
        <f t="shared" si="2"/>
        <v>20.844711999999998</v>
      </c>
      <c r="K54" s="49">
        <f>VLOOKUP(D54,'Capi Zootecnici 2010'!D:O,12,0)/1000</f>
        <v>34.693594000000004</v>
      </c>
      <c r="L54" s="49">
        <f t="shared" si="3"/>
        <v>418.57823249400337</v>
      </c>
    </row>
    <row r="55" spans="1:12" x14ac:dyDescent="0.25">
      <c r="A55" s="2" t="s">
        <v>3</v>
      </c>
      <c r="B55" s="2" t="str">
        <f t="shared" si="5"/>
        <v>34</v>
      </c>
      <c r="C55" s="2">
        <v>34004</v>
      </c>
      <c r="D55" s="2" t="s">
        <v>57</v>
      </c>
      <c r="E55" s="48">
        <f>'Presenti equivalenti serviti'!Y55</f>
        <v>2.2097553984343699</v>
      </c>
      <c r="F55" s="48">
        <f>'Presenti equivalenti serviti'!AC55</f>
        <v>1.7815584233941193</v>
      </c>
      <c r="G55" s="48">
        <f>VLOOKUP(D55,'Addetti 2017'!D:IJ,240,0)/1000</f>
        <v>6.1904000000000008E-2</v>
      </c>
      <c r="H55" s="48">
        <f>VLOOKUP(D55,'Addetti 2017'!D:IJ,241,0)/1000</f>
        <v>0.41666399999999981</v>
      </c>
      <c r="I55" s="49">
        <f t="shared" si="1"/>
        <v>239.66077010713624</v>
      </c>
      <c r="J55" s="49">
        <f t="shared" si="2"/>
        <v>5.648740000000001</v>
      </c>
      <c r="K55" s="49">
        <f>VLOOKUP(D55,'Capi Zootecnici 2010'!D:O,12,0)/1000</f>
        <v>26.041938000000002</v>
      </c>
      <c r="L55" s="49">
        <f t="shared" si="3"/>
        <v>271.35144810713626</v>
      </c>
    </row>
    <row r="56" spans="1:12" x14ac:dyDescent="0.25">
      <c r="A56" s="2" t="s">
        <v>53</v>
      </c>
      <c r="B56" s="2" t="str">
        <f t="shared" si="5"/>
        <v>34</v>
      </c>
      <c r="C56" s="2">
        <v>34005</v>
      </c>
      <c r="D56" s="2" t="s">
        <v>58</v>
      </c>
      <c r="E56" s="48">
        <f>'Presenti equivalenti serviti'!Y56</f>
        <v>0.79214299630963947</v>
      </c>
      <c r="F56" s="48">
        <f>'Presenti equivalenti serviti'!AC56</f>
        <v>0.6169076435460179</v>
      </c>
      <c r="G56" s="48">
        <f>VLOOKUP(D56,'Addetti 2017'!D:IJ,240,0)/1000</f>
        <v>9.4400000000000005E-3</v>
      </c>
      <c r="H56" s="48">
        <f>VLOOKUP(D56,'Addetti 2017'!D:IJ,241,0)/1000</f>
        <v>8.6126000000000008E-2</v>
      </c>
      <c r="I56" s="49">
        <f t="shared" si="1"/>
        <v>80.142045913254606</v>
      </c>
      <c r="J56" s="49">
        <f t="shared" si="2"/>
        <v>0.86140000000000005</v>
      </c>
      <c r="K56" s="49">
        <f>VLOOKUP(D56,'Capi Zootecnici 2010'!D:O,12,0)/1000</f>
        <v>27.107600000000001</v>
      </c>
      <c r="L56" s="49">
        <f t="shared" si="3"/>
        <v>108.1110459132546</v>
      </c>
    </row>
    <row r="57" spans="1:12" x14ac:dyDescent="0.25">
      <c r="A57" s="2" t="s">
        <v>53</v>
      </c>
      <c r="B57" s="2" t="str">
        <f t="shared" si="5"/>
        <v>34</v>
      </c>
      <c r="C57" s="2">
        <v>34006</v>
      </c>
      <c r="D57" s="2" t="s">
        <v>59</v>
      </c>
      <c r="E57" s="48">
        <f>'Presenti equivalenti serviti'!Y57</f>
        <v>7.0043803272302867</v>
      </c>
      <c r="F57" s="48">
        <f>'Presenti equivalenti serviti'!AC57</f>
        <v>6.3960041724364212</v>
      </c>
      <c r="G57" s="48">
        <f>VLOOKUP(D57,'Addetti 2017'!D:IJ,240,0)/1000</f>
        <v>0.30068</v>
      </c>
      <c r="H57" s="48">
        <f>VLOOKUP(D57,'Addetti 2017'!D:IJ,241,0)/1000</f>
        <v>1.2128399999999993</v>
      </c>
      <c r="I57" s="49">
        <f t="shared" si="1"/>
        <v>749.82135485976369</v>
      </c>
      <c r="J57" s="49">
        <f t="shared" si="2"/>
        <v>27.437049999999999</v>
      </c>
      <c r="K57" s="49">
        <f>VLOOKUP(D57,'Capi Zootecnici 2010'!D:O,12,0)/1000</f>
        <v>45.666009999999993</v>
      </c>
      <c r="L57" s="49">
        <f t="shared" si="3"/>
        <v>822.92441485976371</v>
      </c>
    </row>
    <row r="58" spans="1:12" x14ac:dyDescent="0.25">
      <c r="A58" s="2" t="s">
        <v>60</v>
      </c>
      <c r="B58" s="2" t="str">
        <f t="shared" si="5"/>
        <v>34</v>
      </c>
      <c r="C58" s="2">
        <v>34007</v>
      </c>
      <c r="D58" s="2" t="s">
        <v>61</v>
      </c>
      <c r="E58" s="48">
        <f>'Presenti equivalenti serviti'!Y58</f>
        <v>6.1112883164454566</v>
      </c>
      <c r="F58" s="48">
        <f>'Presenti equivalenti serviti'!AC58</f>
        <v>6.401178327155419</v>
      </c>
      <c r="G58" s="48">
        <f>VLOOKUP(D58,'Addetti 2017'!D:IJ,240,0)/1000</f>
        <v>1.0729944</v>
      </c>
      <c r="H58" s="48">
        <f>VLOOKUP(D58,'Addetti 2017'!D:IJ,241,0)/1000</f>
        <v>0.77060400000000051</v>
      </c>
      <c r="I58" s="49">
        <f t="shared" si="1"/>
        <v>654.42513735293198</v>
      </c>
      <c r="J58" s="49">
        <f t="shared" si="2"/>
        <v>97.910739000000007</v>
      </c>
      <c r="K58" s="49">
        <f>VLOOKUP(D58,'Capi Zootecnici 2010'!D:O,12,0)/1000</f>
        <v>388.35771</v>
      </c>
      <c r="L58" s="49">
        <f t="shared" si="3"/>
        <v>1140.693586352932</v>
      </c>
    </row>
    <row r="59" spans="1:12" x14ac:dyDescent="0.25">
      <c r="A59" s="2" t="s">
        <v>62</v>
      </c>
      <c r="B59" s="2" t="str">
        <f t="shared" si="5"/>
        <v>34</v>
      </c>
      <c r="C59" s="2">
        <v>34008</v>
      </c>
      <c r="D59" s="2" t="s">
        <v>63</v>
      </c>
      <c r="E59" s="48">
        <f>'Presenti equivalenti serviti'!Y59</f>
        <v>2.1291989526577084</v>
      </c>
      <c r="F59" s="48">
        <f>'Presenti equivalenti serviti'!AC59</f>
        <v>2.2343461081359575</v>
      </c>
      <c r="G59" s="48">
        <f>VLOOKUP(D59,'Addetti 2017'!D:IJ,240,0)/1000</f>
        <v>0.15453440000000007</v>
      </c>
      <c r="H59" s="48">
        <f>VLOOKUP(D59,'Addetti 2017'!D:IJ,241,0)/1000</f>
        <v>0.3218399999999999</v>
      </c>
      <c r="I59" s="49">
        <f t="shared" si="1"/>
        <v>233.2519823674061</v>
      </c>
      <c r="J59" s="49">
        <f t="shared" si="2"/>
        <v>14.101264000000006</v>
      </c>
      <c r="K59" s="49">
        <f>VLOOKUP(D59,'Capi Zootecnici 2010'!D:O,12,0)/1000</f>
        <v>61.753977999999996</v>
      </c>
      <c r="L59" s="49">
        <f t="shared" si="3"/>
        <v>309.1072243674061</v>
      </c>
    </row>
    <row r="60" spans="1:12" x14ac:dyDescent="0.25">
      <c r="A60" s="2" t="s">
        <v>62</v>
      </c>
      <c r="B60" s="2" t="str">
        <f t="shared" si="5"/>
        <v>34</v>
      </c>
      <c r="C60" s="2">
        <v>34009</v>
      </c>
      <c r="D60" s="2" t="s">
        <v>64</v>
      </c>
      <c r="E60" s="48">
        <f>'Presenti equivalenti serviti'!Y60</f>
        <v>14.430271881278539</v>
      </c>
      <c r="F60" s="48">
        <f>'Presenti equivalenti serviti'!AC60</f>
        <v>16.760868340338316</v>
      </c>
      <c r="G60" s="48">
        <f>VLOOKUP(D60,'Addetti 2017'!D:IJ,240,0)/1000</f>
        <v>5.647264800000003</v>
      </c>
      <c r="H60" s="48">
        <f>VLOOKUP(D60,'Addetti 2017'!D:IJ,241,0)/1000</f>
        <v>2.8691699999999964</v>
      </c>
      <c r="I60" s="49">
        <f t="shared" si="1"/>
        <v>1791.2409985558711</v>
      </c>
      <c r="J60" s="49">
        <f t="shared" si="2"/>
        <v>515.31291300000032</v>
      </c>
      <c r="K60" s="49">
        <f>VLOOKUP(D60,'Capi Zootecnici 2010'!D:O,12,0)/1000</f>
        <v>203.840442</v>
      </c>
      <c r="L60" s="49">
        <f t="shared" si="3"/>
        <v>2510.3943535558715</v>
      </c>
    </row>
    <row r="61" spans="1:12" x14ac:dyDescent="0.25">
      <c r="A61" s="2" t="s">
        <v>60</v>
      </c>
      <c r="B61" s="2" t="str">
        <f t="shared" si="5"/>
        <v>34</v>
      </c>
      <c r="C61" s="2">
        <v>34010</v>
      </c>
      <c r="D61" s="2" t="s">
        <v>65</v>
      </c>
      <c r="E61" s="48">
        <f>'Presenti equivalenti serviti'!Y61</f>
        <v>8.8240612879162601</v>
      </c>
      <c r="F61" s="48">
        <f>'Presenti equivalenti serviti'!AC61</f>
        <v>10.166507997463516</v>
      </c>
      <c r="G61" s="48">
        <f>VLOOKUP(D61,'Addetti 2017'!D:IJ,240,0)/1000</f>
        <v>1.1988272000000002</v>
      </c>
      <c r="H61" s="48">
        <f>VLOOKUP(D61,'Addetti 2017'!D:IJ,241,0)/1000</f>
        <v>1.0380100000000008</v>
      </c>
      <c r="I61" s="49">
        <f t="shared" si="1"/>
        <v>1022.4122672685457</v>
      </c>
      <c r="J61" s="49">
        <f t="shared" si="2"/>
        <v>109.39298200000002</v>
      </c>
      <c r="K61" s="49">
        <f>VLOOKUP(D61,'Capi Zootecnici 2010'!D:O,12,0)/1000</f>
        <v>180.94232000000002</v>
      </c>
      <c r="L61" s="49">
        <f t="shared" si="3"/>
        <v>1312.7475692685457</v>
      </c>
    </row>
    <row r="62" spans="1:12" x14ac:dyDescent="0.25">
      <c r="A62" s="2" t="s">
        <v>53</v>
      </c>
      <c r="B62" s="2" t="str">
        <f t="shared" si="5"/>
        <v>34</v>
      </c>
      <c r="C62" s="2">
        <v>34011</v>
      </c>
      <c r="D62" s="2" t="s">
        <v>66</v>
      </c>
      <c r="E62" s="48">
        <f>'Presenti equivalenti serviti'!Y62</f>
        <v>1.1811892206039649</v>
      </c>
      <c r="F62" s="48">
        <f>'Presenti equivalenti serviti'!AC62</f>
        <v>1.1953109202190542</v>
      </c>
      <c r="G62" s="48">
        <f>VLOOKUP(D62,'Addetti 2017'!D:IJ,240,0)/1000</f>
        <v>7.8531200000000009E-2</v>
      </c>
      <c r="H62" s="48">
        <f>VLOOKUP(D62,'Addetti 2017'!D:IJ,241,0)/1000</f>
        <v>0.13334000000000007</v>
      </c>
      <c r="I62" s="49">
        <f t="shared" si="1"/>
        <v>121.23939646998869</v>
      </c>
      <c r="J62" s="49">
        <f t="shared" si="2"/>
        <v>7.1659720000000009</v>
      </c>
      <c r="K62" s="49">
        <f>VLOOKUP(D62,'Capi Zootecnici 2010'!D:O,12,0)/1000</f>
        <v>1.1986000000000001</v>
      </c>
      <c r="L62" s="49">
        <f t="shared" si="3"/>
        <v>129.6039684699887</v>
      </c>
    </row>
    <row r="63" spans="1:12" x14ac:dyDescent="0.25">
      <c r="A63" s="2" t="s">
        <v>62</v>
      </c>
      <c r="B63" s="2" t="str">
        <f t="shared" si="5"/>
        <v>34</v>
      </c>
      <c r="C63" s="2">
        <v>34012</v>
      </c>
      <c r="D63" s="2" t="s">
        <v>67</v>
      </c>
      <c r="E63" s="48">
        <f>'Presenti equivalenti serviti'!Y63</f>
        <v>2.0574144986238037</v>
      </c>
      <c r="F63" s="48">
        <f>'Presenti equivalenti serviti'!AC63</f>
        <v>1.6377675176070721</v>
      </c>
      <c r="G63" s="48">
        <f>VLOOKUP(D63,'Addetti 2017'!D:IJ,240,0)/1000</f>
        <v>0.1699872</v>
      </c>
      <c r="H63" s="48">
        <f>VLOOKUP(D63,'Addetti 2017'!D:IJ,241,0)/1000</f>
        <v>0.21545800000000001</v>
      </c>
      <c r="I63" s="49">
        <f t="shared" si="1"/>
        <v>207.39961549942208</v>
      </c>
      <c r="J63" s="49">
        <f t="shared" si="2"/>
        <v>15.511332000000001</v>
      </c>
      <c r="K63" s="49">
        <f>VLOOKUP(D63,'Capi Zootecnici 2010'!D:O,12,0)/1000</f>
        <v>65.126100000000008</v>
      </c>
      <c r="L63" s="49">
        <f t="shared" si="3"/>
        <v>288.0370474994221</v>
      </c>
    </row>
    <row r="64" spans="1:12" x14ac:dyDescent="0.25">
      <c r="A64" s="2" t="s">
        <v>62</v>
      </c>
      <c r="B64" s="2" t="str">
        <f t="shared" si="5"/>
        <v>34</v>
      </c>
      <c r="C64" s="2">
        <v>34013</v>
      </c>
      <c r="D64" s="2" t="s">
        <v>68</v>
      </c>
      <c r="E64" s="48">
        <f>'Presenti equivalenti serviti'!Y64</f>
        <v>8.7261011824572972</v>
      </c>
      <c r="F64" s="48">
        <f>'Presenti equivalenti serviti'!AC64</f>
        <v>10.169125977317073</v>
      </c>
      <c r="G64" s="48">
        <f>VLOOKUP(D64,'Addetti 2017'!D:IJ,240,0)/1000</f>
        <v>1.3644784000000001</v>
      </c>
      <c r="H64" s="48">
        <f>VLOOKUP(D64,'Addetti 2017'!D:IJ,241,0)/1000</f>
        <v>1.0623140000000015</v>
      </c>
      <c r="I64" s="49">
        <f t="shared" si="1"/>
        <v>1024.868897930183</v>
      </c>
      <c r="J64" s="49">
        <f t="shared" si="2"/>
        <v>124.50865400000001</v>
      </c>
      <c r="K64" s="49">
        <f>VLOOKUP(D64,'Capi Zootecnici 2010'!D:O,12,0)/1000</f>
        <v>123.705348</v>
      </c>
      <c r="L64" s="49">
        <f t="shared" si="3"/>
        <v>1273.082899930183</v>
      </c>
    </row>
    <row r="65" spans="1:12" x14ac:dyDescent="0.25">
      <c r="A65" s="2" t="s">
        <v>60</v>
      </c>
      <c r="B65" s="2" t="str">
        <f t="shared" si="5"/>
        <v>34</v>
      </c>
      <c r="C65" s="2">
        <v>34014</v>
      </c>
      <c r="D65" s="2" t="s">
        <v>69</v>
      </c>
      <c r="E65" s="48">
        <f>'Presenti equivalenti serviti'!Y65</f>
        <v>26.753184440619204</v>
      </c>
      <c r="F65" s="48">
        <f>'Presenti equivalenti serviti'!AC65</f>
        <v>29.931185481155726</v>
      </c>
      <c r="G65" s="48">
        <f>VLOOKUP(D65,'Addetti 2017'!D:IJ,240,0)/1000</f>
        <v>2.0520676000000009</v>
      </c>
      <c r="H65" s="48">
        <f>VLOOKUP(D65,'Addetti 2017'!D:IJ,241,0)/1000</f>
        <v>5.3074660000000025</v>
      </c>
      <c r="I65" s="49">
        <f t="shared" si="1"/>
        <v>3215.5269476554599</v>
      </c>
      <c r="J65" s="49">
        <f t="shared" si="2"/>
        <v>187.25116850000009</v>
      </c>
      <c r="K65" s="49">
        <f>VLOOKUP(D65,'Capi Zootecnici 2010'!D:O,12,0)/1000</f>
        <v>404.12460399999992</v>
      </c>
      <c r="L65" s="49">
        <f t="shared" si="3"/>
        <v>3806.90272015546</v>
      </c>
    </row>
    <row r="66" spans="1:12" x14ac:dyDescent="0.25">
      <c r="A66" s="2" t="s">
        <v>60</v>
      </c>
      <c r="B66" s="2" t="str">
        <f t="shared" si="5"/>
        <v>34</v>
      </c>
      <c r="C66" s="2">
        <v>34015</v>
      </c>
      <c r="D66" s="2" t="s">
        <v>70</v>
      </c>
      <c r="E66" s="48">
        <f>'Presenti equivalenti serviti'!Y66</f>
        <v>5.7854644716468666</v>
      </c>
      <c r="F66" s="48">
        <f>'Presenti equivalenti serviti'!AC66</f>
        <v>6.7834273390219177</v>
      </c>
      <c r="G66" s="48">
        <f>VLOOKUP(D66,'Addetti 2017'!D:IJ,240,0)/1000</f>
        <v>1.7558568000000006</v>
      </c>
      <c r="H66" s="48">
        <f>VLOOKUP(D66,'Addetti 2017'!D:IJ,241,0)/1000</f>
        <v>1.8945280000000015</v>
      </c>
      <c r="I66" s="49">
        <f t="shared" si="1"/>
        <v>791.86342468575015</v>
      </c>
      <c r="J66" s="49">
        <f t="shared" si="2"/>
        <v>160.22193300000006</v>
      </c>
      <c r="K66" s="49">
        <f>VLOOKUP(D66,'Capi Zootecnici 2010'!D:O,12,0)/1000</f>
        <v>191.79160000000002</v>
      </c>
      <c r="L66" s="49">
        <f t="shared" si="3"/>
        <v>1143.8769576857503</v>
      </c>
    </row>
    <row r="67" spans="1:12" x14ac:dyDescent="0.25">
      <c r="A67" s="2" t="s">
        <v>62</v>
      </c>
      <c r="B67" s="2" t="str">
        <f t="shared" si="5"/>
        <v>34</v>
      </c>
      <c r="C67" s="2">
        <v>34016</v>
      </c>
      <c r="D67" s="2" t="s">
        <v>71</v>
      </c>
      <c r="E67" s="48">
        <f>'Presenti equivalenti serviti'!Y67</f>
        <v>5.3021881335761165</v>
      </c>
      <c r="F67" s="48">
        <f>'Presenti equivalenti serviti'!AC67</f>
        <v>5.9380631275791975</v>
      </c>
      <c r="G67" s="48">
        <f>VLOOKUP(D67,'Addetti 2017'!D:IJ,240,0)/1000</f>
        <v>1.2043840000000001</v>
      </c>
      <c r="H67" s="48">
        <f>VLOOKUP(D67,'Addetti 2017'!D:IJ,241,0)/1000</f>
        <v>1.1406580000000017</v>
      </c>
      <c r="I67" s="49">
        <f t="shared" si="1"/>
        <v>645.9333028916019</v>
      </c>
      <c r="J67" s="49">
        <f t="shared" si="2"/>
        <v>109.90004</v>
      </c>
      <c r="K67" s="49">
        <f>VLOOKUP(D67,'Capi Zootecnici 2010'!D:O,12,0)/1000</f>
        <v>158.57660000000001</v>
      </c>
      <c r="L67" s="49">
        <f t="shared" si="3"/>
        <v>914.40994289160199</v>
      </c>
    </row>
    <row r="68" spans="1:12" x14ac:dyDescent="0.25">
      <c r="A68" s="2" t="s">
        <v>53</v>
      </c>
      <c r="B68" s="2" t="str">
        <f t="shared" si="5"/>
        <v>34</v>
      </c>
      <c r="C68" s="2">
        <v>34017</v>
      </c>
      <c r="D68" s="2" t="s">
        <v>72</v>
      </c>
      <c r="E68" s="48">
        <f>'Presenti equivalenti serviti'!Y68</f>
        <v>6.0720548551495153</v>
      </c>
      <c r="F68" s="48">
        <f>'Presenti equivalenti serviti'!AC68</f>
        <v>5.6190104227950108</v>
      </c>
      <c r="G68" s="48">
        <f>VLOOKUP(D68,'Addetti 2017'!D:IJ,240,0)/1000</f>
        <v>0.80953759999999997</v>
      </c>
      <c r="H68" s="48">
        <f>VLOOKUP(D68,'Addetti 2017'!D:IJ,241,0)/1000</f>
        <v>0.81962599999999941</v>
      </c>
      <c r="I68" s="49">
        <f t="shared" ref="I68:I131" si="6">(MAX(E68:F68)+H68)*0.25*365</f>
        <v>628.8658780323932</v>
      </c>
      <c r="J68" s="49">
        <f t="shared" ref="J68:J131" si="7">G68*365*0.25</f>
        <v>73.870305999999999</v>
      </c>
      <c r="K68" s="49">
        <f>VLOOKUP(D68,'Capi Zootecnici 2010'!D:O,12,0)/1000</f>
        <v>62.082800000000006</v>
      </c>
      <c r="L68" s="49">
        <f t="shared" ref="L68:L131" si="8">K68+J68+I68</f>
        <v>764.81898403239325</v>
      </c>
    </row>
    <row r="69" spans="1:12" x14ac:dyDescent="0.25">
      <c r="A69" s="2" t="s">
        <v>62</v>
      </c>
      <c r="B69" s="2" t="str">
        <f t="shared" si="5"/>
        <v>34</v>
      </c>
      <c r="C69" s="2">
        <v>34018</v>
      </c>
      <c r="D69" s="2" t="s">
        <v>73</v>
      </c>
      <c r="E69" s="48">
        <f>'Presenti equivalenti serviti'!Y69</f>
        <v>10.361569967475321</v>
      </c>
      <c r="F69" s="48">
        <f>'Presenti equivalenti serviti'!AC69</f>
        <v>11.947860897674317</v>
      </c>
      <c r="G69" s="48">
        <f>VLOOKUP(D69,'Addetti 2017'!D:IJ,240,0)/1000</f>
        <v>2.2541536000000004</v>
      </c>
      <c r="H69" s="48">
        <f>VLOOKUP(D69,'Addetti 2017'!D:IJ,241,0)/1000</f>
        <v>1.8883780000000014</v>
      </c>
      <c r="I69" s="49">
        <f t="shared" si="6"/>
        <v>1262.5567994127816</v>
      </c>
      <c r="J69" s="49">
        <f t="shared" si="7"/>
        <v>205.69151600000004</v>
      </c>
      <c r="K69" s="49">
        <f>VLOOKUP(D69,'Capi Zootecnici 2010'!D:O,12,0)/1000</f>
        <v>199.88295600000001</v>
      </c>
      <c r="L69" s="49">
        <f t="shared" si="8"/>
        <v>1668.1312714127816</v>
      </c>
    </row>
    <row r="70" spans="1:12" x14ac:dyDescent="0.25">
      <c r="A70" s="2" t="s">
        <v>62</v>
      </c>
      <c r="B70" s="2" t="str">
        <f t="shared" si="5"/>
        <v>34</v>
      </c>
      <c r="C70" s="2">
        <v>34019</v>
      </c>
      <c r="D70" s="2" t="s">
        <v>74</v>
      </c>
      <c r="E70" s="48">
        <f>'Presenti equivalenti serviti'!Y70</f>
        <v>5.0688641476567371</v>
      </c>
      <c r="F70" s="48">
        <f>'Presenti equivalenti serviti'!AC70</f>
        <v>5.3081605217177348</v>
      </c>
      <c r="G70" s="48">
        <f>VLOOKUP(D70,'Addetti 2017'!D:IJ,240,0)/1000</f>
        <v>0.70148239999999984</v>
      </c>
      <c r="H70" s="48">
        <f>VLOOKUP(D70,'Addetti 2017'!D:IJ,241,0)/1000</f>
        <v>0.4471660000000004</v>
      </c>
      <c r="I70" s="49">
        <f t="shared" si="6"/>
        <v>525.17354510674329</v>
      </c>
      <c r="J70" s="49">
        <f t="shared" si="7"/>
        <v>64.01026899999998</v>
      </c>
      <c r="K70" s="49">
        <f>VLOOKUP(D70,'Capi Zootecnici 2010'!D:O,12,0)/1000</f>
        <v>113.20530000000001</v>
      </c>
      <c r="L70" s="49">
        <f t="shared" si="8"/>
        <v>702.38911410674325</v>
      </c>
    </row>
    <row r="71" spans="1:12" x14ac:dyDescent="0.25">
      <c r="A71" s="2" t="s">
        <v>62</v>
      </c>
      <c r="B71" s="2" t="str">
        <f t="shared" si="5"/>
        <v>34</v>
      </c>
      <c r="C71" s="2">
        <v>34020</v>
      </c>
      <c r="D71" s="2" t="s">
        <v>75</v>
      </c>
      <c r="E71" s="48">
        <f>'Presenti equivalenti serviti'!Y71</f>
        <v>10.973551231684713</v>
      </c>
      <c r="F71" s="48">
        <f>'Presenti equivalenti serviti'!AC71</f>
        <v>11.413842765010436</v>
      </c>
      <c r="G71" s="48">
        <f>VLOOKUP(D71,'Addetti 2017'!D:IJ,240,0)/1000</f>
        <v>0.75340399999999974</v>
      </c>
      <c r="H71" s="48">
        <f>VLOOKUP(D71,'Addetti 2017'!D:IJ,241,0)/1000</f>
        <v>1.3100619999999992</v>
      </c>
      <c r="I71" s="49">
        <f t="shared" si="6"/>
        <v>1161.0563098072021</v>
      </c>
      <c r="J71" s="49">
        <f t="shared" si="7"/>
        <v>68.74811499999997</v>
      </c>
      <c r="K71" s="49">
        <f>VLOOKUP(D71,'Capi Zootecnici 2010'!D:O,12,0)/1000</f>
        <v>144.60110600000002</v>
      </c>
      <c r="L71" s="49">
        <f t="shared" si="8"/>
        <v>1374.405530807202</v>
      </c>
    </row>
    <row r="72" spans="1:12" x14ac:dyDescent="0.25">
      <c r="A72" s="2"/>
      <c r="B72" s="2"/>
      <c r="C72" s="2">
        <v>34021</v>
      </c>
      <c r="D72" s="3" t="s">
        <v>76</v>
      </c>
      <c r="E72" s="48"/>
      <c r="F72" s="48"/>
      <c r="G72" s="48"/>
      <c r="H72" s="48"/>
      <c r="I72" s="49"/>
      <c r="J72" s="49"/>
      <c r="K72" s="49"/>
      <c r="L72" s="49"/>
    </row>
    <row r="73" spans="1:12" x14ac:dyDescent="0.25">
      <c r="A73" s="2" t="s">
        <v>62</v>
      </c>
      <c r="B73" s="2" t="str">
        <f t="shared" ref="B73:B79" si="9">LEFT(C73,2)</f>
        <v>34</v>
      </c>
      <c r="C73" s="2">
        <v>34022</v>
      </c>
      <c r="D73" s="2" t="s">
        <v>77</v>
      </c>
      <c r="E73" s="48">
        <f>'Presenti equivalenti serviti'!Y73</f>
        <v>0.69367595422101891</v>
      </c>
      <c r="F73" s="48">
        <f>'Presenti equivalenti serviti'!AC73</f>
        <v>0.52671761535199157</v>
      </c>
      <c r="G73" s="48">
        <f>VLOOKUP(D73,'Addetti 2017'!D:IJ,240,0)/1000</f>
        <v>1.9526400000000003E-2</v>
      </c>
      <c r="H73" s="48">
        <f>VLOOKUP(D73,'Addetti 2017'!D:IJ,241,0)/1000</f>
        <v>0.22324600000000006</v>
      </c>
      <c r="I73" s="49">
        <f t="shared" si="6"/>
        <v>83.669128322667987</v>
      </c>
      <c r="J73" s="49">
        <f t="shared" si="7"/>
        <v>1.7817840000000003</v>
      </c>
      <c r="K73" s="49">
        <f>VLOOKUP(D73,'Capi Zootecnici 2010'!D:O,12,0)/1000</f>
        <v>19.949540000000002</v>
      </c>
      <c r="L73" s="49">
        <f t="shared" si="8"/>
        <v>105.40045232266799</v>
      </c>
    </row>
    <row r="74" spans="1:12" x14ac:dyDescent="0.25">
      <c r="A74" s="2" t="s">
        <v>62</v>
      </c>
      <c r="B74" s="2" t="str">
        <f t="shared" si="9"/>
        <v>34</v>
      </c>
      <c r="C74" s="2">
        <v>34023</v>
      </c>
      <c r="D74" s="2" t="s">
        <v>78</v>
      </c>
      <c r="E74" s="48">
        <f>'Presenti equivalenti serviti'!Y74</f>
        <v>11.002567260028195</v>
      </c>
      <c r="F74" s="48">
        <f>'Presenti equivalenti serviti'!AC74</f>
        <v>12.578535109732925</v>
      </c>
      <c r="G74" s="48">
        <f>VLOOKUP(D74,'Addetti 2017'!D:IJ,240,0)/1000</f>
        <v>1.6212456000000008</v>
      </c>
      <c r="H74" s="48">
        <f>VLOOKUP(D74,'Addetti 2017'!D:IJ,241,0)/1000</f>
        <v>1.9102020000000017</v>
      </c>
      <c r="I74" s="49">
        <f t="shared" si="6"/>
        <v>1322.0972612631297</v>
      </c>
      <c r="J74" s="49">
        <f t="shared" si="7"/>
        <v>147.93866100000008</v>
      </c>
      <c r="K74" s="49">
        <f>VLOOKUP(D74,'Capi Zootecnici 2010'!D:O,12,0)/1000</f>
        <v>399.40679999999998</v>
      </c>
      <c r="L74" s="49">
        <f t="shared" si="8"/>
        <v>1869.4427222631298</v>
      </c>
    </row>
    <row r="75" spans="1:12" x14ac:dyDescent="0.25">
      <c r="A75" s="2" t="s">
        <v>62</v>
      </c>
      <c r="B75" s="2" t="str">
        <f t="shared" si="9"/>
        <v>34</v>
      </c>
      <c r="C75" s="2">
        <v>34024</v>
      </c>
      <c r="D75" s="2" t="s">
        <v>79</v>
      </c>
      <c r="E75" s="48">
        <f>'Presenti equivalenti serviti'!Y75</f>
        <v>3.0957620461836108</v>
      </c>
      <c r="F75" s="48">
        <f>'Presenti equivalenti serviti'!AC75</f>
        <v>3.0728713357823194</v>
      </c>
      <c r="G75" s="48">
        <f>VLOOKUP(D75,'Addetti 2017'!D:IJ,240,0)/1000</f>
        <v>0.29639040000000005</v>
      </c>
      <c r="H75" s="48">
        <f>VLOOKUP(D75,'Addetti 2017'!D:IJ,241,0)/1000</f>
        <v>0.41746999999999995</v>
      </c>
      <c r="I75" s="49">
        <f t="shared" si="6"/>
        <v>320.58242421425444</v>
      </c>
      <c r="J75" s="49">
        <f t="shared" si="7"/>
        <v>27.045624000000004</v>
      </c>
      <c r="K75" s="49">
        <f>VLOOKUP(D75,'Capi Zootecnici 2010'!D:O,12,0)/1000</f>
        <v>229.11434000000003</v>
      </c>
      <c r="L75" s="49">
        <f t="shared" si="8"/>
        <v>576.74238821425456</v>
      </c>
    </row>
    <row r="76" spans="1:12" x14ac:dyDescent="0.25">
      <c r="A76" s="2" t="s">
        <v>62</v>
      </c>
      <c r="B76" s="2" t="str">
        <f t="shared" si="9"/>
        <v>34</v>
      </c>
      <c r="C76" s="2">
        <v>34025</v>
      </c>
      <c r="D76" s="2" t="s">
        <v>80</v>
      </c>
      <c r="E76" s="48">
        <f>'Presenti equivalenti serviti'!Y76</f>
        <v>12.400196107865806</v>
      </c>
      <c r="F76" s="48">
        <f>'Presenti equivalenti serviti'!AC76</f>
        <v>13.105310609416691</v>
      </c>
      <c r="G76" s="48">
        <f>VLOOKUP(D76,'Addetti 2017'!D:IJ,240,0)/1000</f>
        <v>1.6900584000000003</v>
      </c>
      <c r="H76" s="48">
        <f>VLOOKUP(D76,'Addetti 2017'!D:IJ,241,0)/1000</f>
        <v>1.5322760000000002</v>
      </c>
      <c r="I76" s="49">
        <f t="shared" si="6"/>
        <v>1335.679778109273</v>
      </c>
      <c r="J76" s="49">
        <f t="shared" si="7"/>
        <v>154.21782900000002</v>
      </c>
      <c r="K76" s="49">
        <f>VLOOKUP(D76,'Capi Zootecnici 2010'!D:O,12,0)/1000</f>
        <v>449.22974200000004</v>
      </c>
      <c r="L76" s="49">
        <f t="shared" si="8"/>
        <v>1939.1273491092729</v>
      </c>
    </row>
    <row r="77" spans="1:12" x14ac:dyDescent="0.25">
      <c r="A77" s="2" t="s">
        <v>62</v>
      </c>
      <c r="B77" s="2" t="str">
        <f t="shared" si="9"/>
        <v>34</v>
      </c>
      <c r="C77" s="2">
        <v>34026</v>
      </c>
      <c r="D77" s="2" t="s">
        <v>81</v>
      </c>
      <c r="E77" s="48">
        <f>'Presenti equivalenti serviti'!Y77</f>
        <v>1.1599752001728747</v>
      </c>
      <c r="F77" s="48">
        <f>'Presenti equivalenti serviti'!AC77</f>
        <v>1.0107760289610239</v>
      </c>
      <c r="G77" s="48">
        <f>VLOOKUP(D77,'Addetti 2017'!D:IJ,240,0)/1000</f>
        <v>4.2487600000000014E-2</v>
      </c>
      <c r="H77" s="48">
        <f>VLOOKUP(D77,'Addetti 2017'!D:IJ,241,0)/1000</f>
        <v>0.12177000000000002</v>
      </c>
      <c r="I77" s="49">
        <f t="shared" si="6"/>
        <v>116.95924951577481</v>
      </c>
      <c r="J77" s="49">
        <f t="shared" si="7"/>
        <v>3.8769935000000011</v>
      </c>
      <c r="K77" s="49">
        <f>VLOOKUP(D77,'Capi Zootecnici 2010'!D:O,12,0)/1000</f>
        <v>51.521599999999999</v>
      </c>
      <c r="L77" s="49">
        <f t="shared" si="8"/>
        <v>172.35784301577482</v>
      </c>
    </row>
    <row r="78" spans="1:12" x14ac:dyDescent="0.25">
      <c r="A78" s="2" t="s">
        <v>62</v>
      </c>
      <c r="B78" s="2" t="str">
        <f t="shared" si="9"/>
        <v>34</v>
      </c>
      <c r="C78" s="2">
        <v>34027</v>
      </c>
      <c r="D78" s="2" t="s">
        <v>82</v>
      </c>
      <c r="E78" s="48">
        <f>'Presenti equivalenti serviti'!Y78</f>
        <v>199.42623203474739</v>
      </c>
      <c r="F78" s="48">
        <f>'Presenti equivalenti serviti'!AC78</f>
        <v>233.49857066076069</v>
      </c>
      <c r="G78" s="48">
        <f>VLOOKUP(D78,'Addetti 2017'!D:IJ,240,0)/1000</f>
        <v>20.995754800000004</v>
      </c>
      <c r="H78" s="48">
        <f>VLOOKUP(D78,'Addetti 2017'!D:IJ,241,0)/1000</f>
        <v>54.892900000000033</v>
      </c>
      <c r="I78" s="49">
        <f t="shared" si="6"/>
        <v>26315.721697794415</v>
      </c>
      <c r="J78" s="49">
        <f t="shared" si="7"/>
        <v>1915.8626255000004</v>
      </c>
      <c r="K78" s="49">
        <f>VLOOKUP(D78,'Capi Zootecnici 2010'!D:O,12,0)/1000</f>
        <v>975.41303599999992</v>
      </c>
      <c r="L78" s="49">
        <f t="shared" si="8"/>
        <v>29206.997359294415</v>
      </c>
    </row>
    <row r="79" spans="1:12" x14ac:dyDescent="0.25">
      <c r="A79" s="2" t="s">
        <v>53</v>
      </c>
      <c r="B79" s="2" t="str">
        <f t="shared" si="9"/>
        <v>34</v>
      </c>
      <c r="C79" s="2">
        <v>34028</v>
      </c>
      <c r="D79" s="2" t="s">
        <v>83</v>
      </c>
      <c r="E79" s="48">
        <f>'Presenti equivalenti serviti'!Y79</f>
        <v>1.0022684785794134</v>
      </c>
      <c r="F79" s="48">
        <f>'Presenti equivalenti serviti'!AC79</f>
        <v>0.86614406022504831</v>
      </c>
      <c r="G79" s="48">
        <f>VLOOKUP(D79,'Addetti 2017'!D:IJ,240,0)/1000</f>
        <v>5.6900800000000008E-2</v>
      </c>
      <c r="H79" s="48">
        <f>VLOOKUP(D79,'Addetti 2017'!D:IJ,241,0)/1000</f>
        <v>0.17372800000000008</v>
      </c>
      <c r="I79" s="49">
        <f t="shared" si="6"/>
        <v>107.30967867037148</v>
      </c>
      <c r="J79" s="49">
        <f t="shared" si="7"/>
        <v>5.1921980000000012</v>
      </c>
      <c r="K79" s="49">
        <f>VLOOKUP(D79,'Capi Zootecnici 2010'!D:O,12,0)/1000</f>
        <v>100.97625199999999</v>
      </c>
      <c r="L79" s="49">
        <f t="shared" si="8"/>
        <v>213.47812867037146</v>
      </c>
    </row>
    <row r="80" spans="1:12" x14ac:dyDescent="0.25">
      <c r="A80" s="2"/>
      <c r="B80" s="2"/>
      <c r="C80" s="2">
        <v>34029</v>
      </c>
      <c r="D80" s="3" t="s">
        <v>84</v>
      </c>
      <c r="E80" s="48"/>
      <c r="F80" s="48"/>
      <c r="G80" s="48"/>
      <c r="H80" s="48"/>
      <c r="I80" s="49"/>
      <c r="J80" s="49"/>
      <c r="K80" s="49"/>
      <c r="L80" s="49"/>
    </row>
    <row r="81" spans="1:12" x14ac:dyDescent="0.25">
      <c r="A81" s="2" t="s">
        <v>60</v>
      </c>
      <c r="B81" s="2" t="str">
        <f>LEFT(C81,2)</f>
        <v>34</v>
      </c>
      <c r="C81" s="2">
        <v>34030</v>
      </c>
      <c r="D81" s="2" t="s">
        <v>85</v>
      </c>
      <c r="E81" s="48">
        <f>'Presenti equivalenti serviti'!Y81</f>
        <v>1.6445982831050243</v>
      </c>
      <c r="F81" s="48">
        <f>'Presenti equivalenti serviti'!AC81</f>
        <v>1.5980997908955072</v>
      </c>
      <c r="G81" s="48">
        <f>VLOOKUP(D81,'Addetti 2017'!D:IJ,240,0)/1000</f>
        <v>0.21601200000000001</v>
      </c>
      <c r="H81" s="48">
        <f>VLOOKUP(D81,'Addetti 2017'!D:IJ,241,0)/1000</f>
        <v>0.18316399999999988</v>
      </c>
      <c r="I81" s="49">
        <f t="shared" si="6"/>
        <v>166.78330833333345</v>
      </c>
      <c r="J81" s="49">
        <f t="shared" si="7"/>
        <v>19.711095</v>
      </c>
      <c r="K81" s="49">
        <f>VLOOKUP(D81,'Capi Zootecnici 2010'!D:O,12,0)/1000</f>
        <v>210.08143000000001</v>
      </c>
      <c r="L81" s="49">
        <f t="shared" si="8"/>
        <v>396.57583333333343</v>
      </c>
    </row>
    <row r="82" spans="1:12" x14ac:dyDescent="0.25">
      <c r="A82" s="2" t="s">
        <v>62</v>
      </c>
      <c r="B82" s="2" t="str">
        <f>LEFT(C82,2)</f>
        <v>34</v>
      </c>
      <c r="C82" s="2">
        <v>34031</v>
      </c>
      <c r="D82" s="2" t="s">
        <v>86</v>
      </c>
      <c r="E82" s="48">
        <f>'Presenti equivalenti serviti'!Y82</f>
        <v>5.683441320774814</v>
      </c>
      <c r="F82" s="48">
        <f>'Presenti equivalenti serviti'!AC82</f>
        <v>6.4132655919031585</v>
      </c>
      <c r="G82" s="48">
        <f>VLOOKUP(D82,'Addetti 2017'!D:IJ,240,0)/1000</f>
        <v>1.3687872000000003</v>
      </c>
      <c r="H82" s="48">
        <f>VLOOKUP(D82,'Addetti 2017'!D:IJ,241,0)/1000</f>
        <v>0.56404000000000021</v>
      </c>
      <c r="I82" s="49">
        <f t="shared" si="6"/>
        <v>636.6791352611632</v>
      </c>
      <c r="J82" s="49">
        <f t="shared" si="7"/>
        <v>124.90183200000003</v>
      </c>
      <c r="K82" s="49">
        <f>VLOOKUP(D82,'Capi Zootecnici 2010'!D:O,12,0)/1000</f>
        <v>10.9434</v>
      </c>
      <c r="L82" s="49">
        <f t="shared" si="8"/>
        <v>772.52436726116321</v>
      </c>
    </row>
    <row r="83" spans="1:12" x14ac:dyDescent="0.25">
      <c r="A83" s="2" t="s">
        <v>60</v>
      </c>
      <c r="B83" s="2" t="str">
        <f>LEFT(C83,2)</f>
        <v>34</v>
      </c>
      <c r="C83" s="2">
        <v>34032</v>
      </c>
      <c r="D83" s="2" t="s">
        <v>87</v>
      </c>
      <c r="E83" s="48">
        <f>'Presenti equivalenti serviti'!Y83</f>
        <v>21.311553385135984</v>
      </c>
      <c r="F83" s="48">
        <f>'Presenti equivalenti serviti'!AC83</f>
        <v>21.183759954864943</v>
      </c>
      <c r="G83" s="48">
        <f>VLOOKUP(D83,'Addetti 2017'!D:IJ,240,0)/1000</f>
        <v>0.40491999999999995</v>
      </c>
      <c r="H83" s="48">
        <f>VLOOKUP(D83,'Addetti 2017'!D:IJ,241,0)/1000</f>
        <v>3.5738180000000002</v>
      </c>
      <c r="I83" s="49">
        <f t="shared" si="6"/>
        <v>2270.7901388936584</v>
      </c>
      <c r="J83" s="49">
        <f t="shared" si="7"/>
        <v>36.948949999999996</v>
      </c>
      <c r="K83" s="49">
        <f>VLOOKUP(D83,'Capi Zootecnici 2010'!D:O,12,0)/1000</f>
        <v>111.37474400000001</v>
      </c>
      <c r="L83" s="49">
        <f t="shared" si="8"/>
        <v>2419.1138328936586</v>
      </c>
    </row>
    <row r="84" spans="1:12" x14ac:dyDescent="0.25">
      <c r="A84" s="2" t="s">
        <v>60</v>
      </c>
      <c r="B84" s="2" t="str">
        <f>LEFT(C84,2)</f>
        <v>34</v>
      </c>
      <c r="C84" s="2">
        <v>34033</v>
      </c>
      <c r="D84" s="2" t="s">
        <v>88</v>
      </c>
      <c r="E84" s="48">
        <f>'Presenti equivalenti serviti'!Y84</f>
        <v>4.9732925570776345</v>
      </c>
      <c r="F84" s="48">
        <f>'Presenti equivalenti serviti'!AC84</f>
        <v>5.8034398215366201</v>
      </c>
      <c r="G84" s="48">
        <f>VLOOKUP(D84,'Addetti 2017'!D:IJ,240,0)/1000</f>
        <v>0.30811839999999996</v>
      </c>
      <c r="H84" s="48">
        <f>VLOOKUP(D84,'Addetti 2017'!D:IJ,241,0)/1000</f>
        <v>0.64150199999999979</v>
      </c>
      <c r="I84" s="49">
        <f t="shared" si="6"/>
        <v>588.10094121521661</v>
      </c>
      <c r="J84" s="49">
        <f t="shared" si="7"/>
        <v>28.115803999999997</v>
      </c>
      <c r="K84" s="49">
        <f>VLOOKUP(D84,'Capi Zootecnici 2010'!D:O,12,0)/1000</f>
        <v>203.64213999999998</v>
      </c>
      <c r="L84" s="49">
        <f t="shared" si="8"/>
        <v>819.85888521521656</v>
      </c>
    </row>
    <row r="85" spans="1:12" x14ac:dyDescent="0.25">
      <c r="A85" s="2"/>
      <c r="B85" s="2"/>
      <c r="C85" s="2">
        <v>34034</v>
      </c>
      <c r="D85" s="3" t="s">
        <v>89</v>
      </c>
      <c r="E85" s="48"/>
      <c r="F85" s="48"/>
      <c r="G85" s="48"/>
      <c r="H85" s="48"/>
      <c r="I85" s="49"/>
      <c r="J85" s="49"/>
      <c r="K85" s="49"/>
      <c r="L85" s="49"/>
    </row>
    <row r="86" spans="1:12" x14ac:dyDescent="0.25">
      <c r="A86" s="2" t="s">
        <v>53</v>
      </c>
      <c r="B86" s="2" t="str">
        <f>LEFT(C86,2)</f>
        <v>34</v>
      </c>
      <c r="C86" s="2">
        <v>34035</v>
      </c>
      <c r="D86" s="2" t="s">
        <v>90</v>
      </c>
      <c r="E86" s="48">
        <f>'Presenti equivalenti serviti'!Y86</f>
        <v>1.7620327018761464</v>
      </c>
      <c r="F86" s="48">
        <f>'Presenti equivalenti serviti'!AC86</f>
        <v>1.5977790692995519</v>
      </c>
      <c r="G86" s="48">
        <f>VLOOKUP(D86,'Addetti 2017'!D:IJ,240,0)/1000</f>
        <v>1.1748144</v>
      </c>
      <c r="H86" s="48">
        <f>VLOOKUP(D86,'Addetti 2017'!D:IJ,241,0)/1000</f>
        <v>0.18468800000000055</v>
      </c>
      <c r="I86" s="49">
        <f t="shared" si="6"/>
        <v>177.6382640461984</v>
      </c>
      <c r="J86" s="49">
        <f t="shared" si="7"/>
        <v>107.201814</v>
      </c>
      <c r="K86" s="49">
        <f>VLOOKUP(D86,'Capi Zootecnici 2010'!D:O,12,0)/1000</f>
        <v>36.181340000000006</v>
      </c>
      <c r="L86" s="49">
        <f t="shared" si="8"/>
        <v>321.02141804619839</v>
      </c>
    </row>
    <row r="87" spans="1:12" x14ac:dyDescent="0.25">
      <c r="A87" s="2" t="s">
        <v>60</v>
      </c>
      <c r="B87" s="2" t="str">
        <f>LEFT(C87,2)</f>
        <v>34</v>
      </c>
      <c r="C87" s="2">
        <v>34036</v>
      </c>
      <c r="D87" s="2" t="s">
        <v>91</v>
      </c>
      <c r="E87" s="48">
        <f>'Presenti equivalenti serviti'!Y87</f>
        <v>4.3739868493150782</v>
      </c>
      <c r="F87" s="48">
        <f>'Presenti equivalenti serviti'!AC87</f>
        <v>4.7906602926838957</v>
      </c>
      <c r="G87" s="48">
        <f>VLOOKUP(D87,'Addetti 2017'!D:IJ,240,0)/1000</f>
        <v>0.90965520000000011</v>
      </c>
      <c r="H87" s="48">
        <f>VLOOKUP(D87,'Addetti 2017'!D:IJ,241,0)/1000</f>
        <v>0.64146600000000131</v>
      </c>
      <c r="I87" s="49">
        <f t="shared" si="6"/>
        <v>495.68152420740557</v>
      </c>
      <c r="J87" s="49">
        <f t="shared" si="7"/>
        <v>83.006037000000006</v>
      </c>
      <c r="K87" s="49">
        <f>VLOOKUP(D87,'Capi Zootecnici 2010'!D:O,12,0)/1000</f>
        <v>218.11574200000001</v>
      </c>
      <c r="L87" s="49">
        <f t="shared" si="8"/>
        <v>796.80330320740563</v>
      </c>
    </row>
    <row r="88" spans="1:12" x14ac:dyDescent="0.25">
      <c r="A88" s="2"/>
      <c r="B88" s="2"/>
      <c r="C88" s="2">
        <v>34037</v>
      </c>
      <c r="D88" s="3" t="s">
        <v>92</v>
      </c>
      <c r="E88" s="48"/>
      <c r="F88" s="48"/>
      <c r="G88" s="48"/>
      <c r="H88" s="48"/>
      <c r="I88" s="49"/>
      <c r="J88" s="49"/>
      <c r="K88" s="49"/>
      <c r="L88" s="49"/>
    </row>
    <row r="89" spans="1:12" x14ac:dyDescent="0.25">
      <c r="A89" s="2" t="s">
        <v>53</v>
      </c>
      <c r="B89" s="2" t="str">
        <f t="shared" ref="B89:B107" si="10">LEFT(C89,2)</f>
        <v>34</v>
      </c>
      <c r="C89" s="2">
        <v>34038</v>
      </c>
      <c r="D89" s="2" t="s">
        <v>93</v>
      </c>
      <c r="E89" s="48">
        <f>'Presenti equivalenti serviti'!Y89</f>
        <v>1.3392383249062001</v>
      </c>
      <c r="F89" s="48">
        <f>'Presenti equivalenti serviti'!AC89</f>
        <v>1.3619587836812328</v>
      </c>
      <c r="G89" s="48">
        <f>VLOOKUP(D89,'Addetti 2017'!D:IJ,240,0)/1000</f>
        <v>3.5700800000000005E-2</v>
      </c>
      <c r="H89" s="48">
        <f>VLOOKUP(D89,'Addetti 2017'!D:IJ,241,0)/1000</f>
        <v>0.11077999999999998</v>
      </c>
      <c r="I89" s="49">
        <f t="shared" si="6"/>
        <v>134.38741401091249</v>
      </c>
      <c r="J89" s="49">
        <f t="shared" si="7"/>
        <v>3.2576980000000004</v>
      </c>
      <c r="K89" s="49">
        <f>VLOOKUP(D89,'Capi Zootecnici 2010'!D:O,12,0)/1000</f>
        <v>57.266559999999998</v>
      </c>
      <c r="L89" s="49">
        <f t="shared" si="8"/>
        <v>194.9116720109125</v>
      </c>
    </row>
    <row r="90" spans="1:12" x14ac:dyDescent="0.25">
      <c r="A90" s="2" t="s">
        <v>62</v>
      </c>
      <c r="B90" s="2" t="str">
        <f t="shared" si="10"/>
        <v>34</v>
      </c>
      <c r="C90" s="2">
        <v>34039</v>
      </c>
      <c r="D90" s="2" t="s">
        <v>94</v>
      </c>
      <c r="E90" s="48">
        <f>'Presenti equivalenti serviti'!Y90</f>
        <v>2.4623890487869766</v>
      </c>
      <c r="F90" s="48">
        <f>'Presenti equivalenti serviti'!AC90</f>
        <v>2.4750288467273669</v>
      </c>
      <c r="G90" s="48">
        <f>VLOOKUP(D90,'Addetti 2017'!D:IJ,240,0)/1000</f>
        <v>0.43436400000000008</v>
      </c>
      <c r="H90" s="48">
        <f>VLOOKUP(D90,'Addetti 2017'!D:IJ,241,0)/1000</f>
        <v>0.23106399999999958</v>
      </c>
      <c r="I90" s="49">
        <f t="shared" si="6"/>
        <v>246.93097226387218</v>
      </c>
      <c r="J90" s="49">
        <f t="shared" si="7"/>
        <v>39.635715000000005</v>
      </c>
      <c r="K90" s="49">
        <f>VLOOKUP(D90,'Capi Zootecnici 2010'!D:O,12,0)/1000</f>
        <v>117.48625199999999</v>
      </c>
      <c r="L90" s="49">
        <f t="shared" si="8"/>
        <v>404.05293926387219</v>
      </c>
    </row>
    <row r="91" spans="1:12" x14ac:dyDescent="0.25">
      <c r="A91" s="2" t="s">
        <v>53</v>
      </c>
      <c r="B91" s="2" t="str">
        <f t="shared" si="10"/>
        <v>34</v>
      </c>
      <c r="C91" s="2">
        <v>34040</v>
      </c>
      <c r="D91" s="2" t="s">
        <v>95</v>
      </c>
      <c r="E91" s="48">
        <f>'Presenti equivalenti serviti'!Y91</f>
        <v>1.0217162935087056</v>
      </c>
      <c r="F91" s="48">
        <f>'Presenti equivalenti serviti'!AC91</f>
        <v>0.66161512567355274</v>
      </c>
      <c r="G91" s="48">
        <f>VLOOKUP(D91,'Addetti 2017'!D:IJ,240,0)/1000</f>
        <v>0.10904400000000002</v>
      </c>
      <c r="H91" s="48">
        <f>VLOOKUP(D91,'Addetti 2017'!D:IJ,241,0)/1000</f>
        <v>8.0044000000000073E-2</v>
      </c>
      <c r="I91" s="49">
        <f t="shared" si="6"/>
        <v>100.53562678266938</v>
      </c>
      <c r="J91" s="49">
        <f t="shared" si="7"/>
        <v>9.9502650000000017</v>
      </c>
      <c r="K91" s="49">
        <f>VLOOKUP(D91,'Capi Zootecnici 2010'!D:O,12,0)/1000</f>
        <v>4.4254860000000011</v>
      </c>
      <c r="L91" s="49">
        <f t="shared" si="8"/>
        <v>114.91137778266939</v>
      </c>
    </row>
    <row r="92" spans="1:12" x14ac:dyDescent="0.25">
      <c r="A92" s="2" t="s">
        <v>60</v>
      </c>
      <c r="B92" s="2" t="str">
        <f t="shared" si="10"/>
        <v>34</v>
      </c>
      <c r="C92" s="2">
        <v>34041</v>
      </c>
      <c r="D92" s="2" t="s">
        <v>96</v>
      </c>
      <c r="E92" s="48">
        <f>'Presenti equivalenti serviti'!Y92</f>
        <v>7.279400232876716</v>
      </c>
      <c r="F92" s="48">
        <f>'Presenti equivalenti serviti'!AC92</f>
        <v>7.8295164185835793</v>
      </c>
      <c r="G92" s="48">
        <f>VLOOKUP(D92,'Addetti 2017'!D:IJ,240,0)/1000</f>
        <v>2.3496824000000007</v>
      </c>
      <c r="H92" s="48">
        <f>VLOOKUP(D92,'Addetti 2017'!D:IJ,241,0)/1000</f>
        <v>0.7415919999999997</v>
      </c>
      <c r="I92" s="49">
        <f t="shared" si="6"/>
        <v>782.11364319575159</v>
      </c>
      <c r="J92" s="49">
        <f t="shared" si="7"/>
        <v>214.40851900000007</v>
      </c>
      <c r="K92" s="49">
        <f>VLOOKUP(D92,'Capi Zootecnici 2010'!D:O,12,0)/1000</f>
        <v>280.05458000000004</v>
      </c>
      <c r="L92" s="49">
        <f t="shared" si="8"/>
        <v>1276.5767421957516</v>
      </c>
    </row>
    <row r="93" spans="1:12" x14ac:dyDescent="0.25">
      <c r="A93" s="2" t="s">
        <v>62</v>
      </c>
      <c r="B93" s="2" t="str">
        <f t="shared" si="10"/>
        <v>34</v>
      </c>
      <c r="C93" s="2">
        <v>34042</v>
      </c>
      <c r="D93" s="2" t="s">
        <v>97</v>
      </c>
      <c r="E93" s="48">
        <f>'Presenti equivalenti serviti'!Y93</f>
        <v>9.3435924168639879</v>
      </c>
      <c r="F93" s="48">
        <f>'Presenti equivalenti serviti'!AC93</f>
        <v>9.7853830650280944</v>
      </c>
      <c r="G93" s="48">
        <f>VLOOKUP(D93,'Addetti 2017'!D:IJ,240,0)/1000</f>
        <v>1.3634208000000008</v>
      </c>
      <c r="H93" s="48">
        <f>VLOOKUP(D93,'Addetti 2017'!D:IJ,241,0)/1000</f>
        <v>1.2017900000000017</v>
      </c>
      <c r="I93" s="49">
        <f t="shared" si="6"/>
        <v>1002.5795421838137</v>
      </c>
      <c r="J93" s="49">
        <f t="shared" si="7"/>
        <v>124.41214800000007</v>
      </c>
      <c r="K93" s="49">
        <f>VLOOKUP(D93,'Capi Zootecnici 2010'!D:O,12,0)/1000</f>
        <v>104.70808399999999</v>
      </c>
      <c r="L93" s="49">
        <f t="shared" si="8"/>
        <v>1231.6997741838138</v>
      </c>
    </row>
    <row r="94" spans="1:12" x14ac:dyDescent="0.25">
      <c r="A94" s="2" t="s">
        <v>60</v>
      </c>
      <c r="B94" s="2" t="str">
        <f t="shared" si="10"/>
        <v>34</v>
      </c>
      <c r="C94" s="2">
        <v>34043</v>
      </c>
      <c r="D94" s="3" t="s">
        <v>98</v>
      </c>
      <c r="E94" s="48"/>
      <c r="F94" s="48"/>
      <c r="G94" s="48"/>
      <c r="H94" s="48"/>
      <c r="I94" s="49"/>
      <c r="J94" s="49"/>
      <c r="K94" s="49"/>
      <c r="L94" s="49"/>
    </row>
    <row r="95" spans="1:12" x14ac:dyDescent="0.25">
      <c r="A95" s="2" t="s">
        <v>53</v>
      </c>
      <c r="B95" s="2" t="str">
        <f t="shared" si="10"/>
        <v>34</v>
      </c>
      <c r="C95" s="2">
        <v>34044</v>
      </c>
      <c r="D95" s="2" t="s">
        <v>99</v>
      </c>
      <c r="E95" s="48">
        <f>'Presenti equivalenti serviti'!Y95</f>
        <v>0.56084562200289756</v>
      </c>
      <c r="F95" s="48">
        <f>'Presenti equivalenti serviti'!AC95</f>
        <v>0.43332688068591413</v>
      </c>
      <c r="G95" s="48">
        <f>VLOOKUP(D95,'Addetti 2017'!D:IJ,240,0)/1000</f>
        <v>1.9296000000000005E-3</v>
      </c>
      <c r="H95" s="48">
        <f>VLOOKUP(D95,'Addetti 2017'!D:IJ,241,0)/1000</f>
        <v>7.4706000000000009E-2</v>
      </c>
      <c r="I95" s="49">
        <f t="shared" si="6"/>
        <v>57.99408550776441</v>
      </c>
      <c r="J95" s="49">
        <f t="shared" si="7"/>
        <v>0.17607600000000004</v>
      </c>
      <c r="K95" s="49">
        <f>VLOOKUP(D95,'Capi Zootecnici 2010'!D:O,12,0)/1000</f>
        <v>21.914100000000001</v>
      </c>
      <c r="L95" s="49">
        <f t="shared" si="8"/>
        <v>80.08426150776441</v>
      </c>
    </row>
    <row r="96" spans="1:12" x14ac:dyDescent="0.25">
      <c r="A96" s="2" t="s">
        <v>53</v>
      </c>
      <c r="B96" s="2" t="str">
        <f t="shared" si="10"/>
        <v>34</v>
      </c>
      <c r="C96" s="2">
        <v>34045</v>
      </c>
      <c r="D96" s="2" t="s">
        <v>100</v>
      </c>
      <c r="E96" s="48">
        <f>'Presenti equivalenti serviti'!Y96</f>
        <v>2.664383105607544</v>
      </c>
      <c r="F96" s="48">
        <f>'Presenti equivalenti serviti'!AC96</f>
        <v>2.6440179759104443</v>
      </c>
      <c r="G96" s="48">
        <f>VLOOKUP(D96,'Addetti 2017'!D:IJ,240,0)/1000</f>
        <v>0.33658080000000007</v>
      </c>
      <c r="H96" s="48">
        <f>VLOOKUP(D96,'Addetti 2017'!D:IJ,241,0)/1000</f>
        <v>0.50738399999999961</v>
      </c>
      <c r="I96" s="49">
        <f t="shared" si="6"/>
        <v>289.42374838668837</v>
      </c>
      <c r="J96" s="49">
        <f t="shared" si="7"/>
        <v>30.712998000000006</v>
      </c>
      <c r="K96" s="49">
        <f>VLOOKUP(D96,'Capi Zootecnici 2010'!D:O,12,0)/1000</f>
        <v>28.425799999999999</v>
      </c>
      <c r="L96" s="49">
        <f t="shared" si="8"/>
        <v>348.56254638668838</v>
      </c>
    </row>
    <row r="97" spans="1:12" x14ac:dyDescent="0.25">
      <c r="A97" s="2" t="s">
        <v>53</v>
      </c>
      <c r="B97" s="2" t="str">
        <f t="shared" si="10"/>
        <v>34</v>
      </c>
      <c r="C97" s="2">
        <v>34046</v>
      </c>
      <c r="D97" s="2" t="s">
        <v>101</v>
      </c>
      <c r="E97" s="48">
        <f>'Presenti equivalenti serviti'!Y97</f>
        <v>1.2836082747822073</v>
      </c>
      <c r="F97" s="48">
        <f>'Presenti equivalenti serviti'!AC97</f>
        <v>1.013418667955635</v>
      </c>
      <c r="G97" s="48">
        <f>VLOOKUP(D97,'Addetti 2017'!D:IJ,240,0)/1000</f>
        <v>0.1874488</v>
      </c>
      <c r="H97" s="48">
        <f>VLOOKUP(D97,'Addetti 2017'!D:IJ,241,0)/1000</f>
        <v>0.134716</v>
      </c>
      <c r="I97" s="49">
        <f t="shared" si="6"/>
        <v>129.42209007387643</v>
      </c>
      <c r="J97" s="49">
        <f t="shared" si="7"/>
        <v>17.104703000000001</v>
      </c>
      <c r="K97" s="49">
        <f>VLOOKUP(D97,'Capi Zootecnici 2010'!D:O,12,0)/1000</f>
        <v>43.890599999999999</v>
      </c>
      <c r="L97" s="49">
        <f t="shared" si="8"/>
        <v>190.41739307387644</v>
      </c>
    </row>
    <row r="98" spans="1:12" x14ac:dyDescent="0.25">
      <c r="A98" s="2" t="s">
        <v>60</v>
      </c>
      <c r="B98" s="2" t="str">
        <f t="shared" si="10"/>
        <v>34</v>
      </c>
      <c r="C98" s="2">
        <v>34048</v>
      </c>
      <c r="D98" s="3" t="s">
        <v>102</v>
      </c>
      <c r="E98" s="48"/>
      <c r="F98" s="48"/>
      <c r="G98" s="48"/>
      <c r="H98" s="48"/>
      <c r="I98" s="49"/>
      <c r="J98" s="49"/>
      <c r="K98" s="49"/>
      <c r="L98" s="49"/>
    </row>
    <row r="99" spans="1:12" x14ac:dyDescent="0.25">
      <c r="A99" s="2" t="s">
        <v>60</v>
      </c>
      <c r="B99" s="2" t="str">
        <f t="shared" si="10"/>
        <v>34</v>
      </c>
      <c r="C99" s="2">
        <v>34049</v>
      </c>
      <c r="D99" s="3" t="s">
        <v>370</v>
      </c>
      <c r="E99" s="48">
        <f>'Presenti equivalenti serviti'!Y99</f>
        <v>7.0698957061868031</v>
      </c>
      <c r="F99" s="48">
        <f>'Presenti equivalenti serviti'!AC99</f>
        <v>7.5575451552572446</v>
      </c>
      <c r="G99" s="48">
        <f>VLOOKUP(D99,'Addetti 2017'!D:IJ,240,0)/1000</f>
        <v>0.93327999999999989</v>
      </c>
      <c r="H99" s="48">
        <f>VLOOKUP(D99,'Addetti 2017'!D:IJ,241,0)/1000</f>
        <v>0.70664400000000083</v>
      </c>
      <c r="I99" s="49">
        <f t="shared" si="6"/>
        <v>754.10726041722364</v>
      </c>
      <c r="J99" s="49">
        <f t="shared" si="7"/>
        <v>85.161799999999985</v>
      </c>
      <c r="K99" s="49">
        <f>VLOOKUP(D99,'Capi Zootecnici 2010'!D:O,12,0)/1000</f>
        <v>181.54536400000001</v>
      </c>
      <c r="L99" s="49">
        <f t="shared" si="8"/>
        <v>1020.8144244172236</v>
      </c>
    </row>
    <row r="100" spans="1:12" x14ac:dyDescent="0.25">
      <c r="A100" s="2" t="s">
        <v>60</v>
      </c>
      <c r="B100" s="2" t="str">
        <f t="shared" si="10"/>
        <v>34</v>
      </c>
      <c r="C100" s="2">
        <v>34050</v>
      </c>
      <c r="D100" s="3" t="s">
        <v>371</v>
      </c>
      <c r="E100" s="48">
        <f>'Presenti equivalenti serviti'!Y100</f>
        <v>2.93608786919933</v>
      </c>
      <c r="F100" s="48">
        <f>'Presenti equivalenti serviti'!AC100</f>
        <v>2.8227565710433851</v>
      </c>
      <c r="G100" s="48">
        <f>VLOOKUP(D100,'Addetti 2017'!D:IJ,240,0)/1000</f>
        <v>0.68879199999999996</v>
      </c>
      <c r="H100" s="48">
        <f>VLOOKUP(D100,'Addetti 2017'!D:IJ,241,0)/1000</f>
        <v>0.50439400000000045</v>
      </c>
      <c r="I100" s="49">
        <f t="shared" si="6"/>
        <v>313.94397056443893</v>
      </c>
      <c r="J100" s="49">
        <f t="shared" si="7"/>
        <v>62.852269999999997</v>
      </c>
      <c r="K100" s="49">
        <f>VLOOKUP(D100,'Capi Zootecnici 2010'!D:O,12,0)/1000</f>
        <v>222.92683400000004</v>
      </c>
      <c r="L100" s="49">
        <f t="shared" si="8"/>
        <v>599.723074564439</v>
      </c>
    </row>
    <row r="101" spans="1:12" x14ac:dyDescent="0.25">
      <c r="A101" s="2" t="s">
        <v>62</v>
      </c>
      <c r="B101" s="2" t="str">
        <f t="shared" si="10"/>
        <v>34</v>
      </c>
      <c r="C101" s="2">
        <v>34051</v>
      </c>
      <c r="D101" s="3" t="s">
        <v>382</v>
      </c>
      <c r="E101" s="48">
        <f>'Presenti equivalenti serviti'!Y101</f>
        <v>11.828263984044975</v>
      </c>
      <c r="F101" s="48">
        <f>'Presenti equivalenti serviti'!AC101</f>
        <v>12.444258342899941</v>
      </c>
      <c r="G101" s="48">
        <f>VLOOKUP(D101,'Addetti 2017'!D:IJ,240,0)/1000</f>
        <v>1.3880496000000004</v>
      </c>
      <c r="H101" s="48">
        <f>VLOOKUP(D101,'Addetti 2017'!D:IJ,241,0)/1000</f>
        <v>1.1186200000000019</v>
      </c>
      <c r="I101" s="49">
        <f t="shared" si="6"/>
        <v>1237.6126487896197</v>
      </c>
      <c r="J101" s="49">
        <f t="shared" si="7"/>
        <v>126.65952600000004</v>
      </c>
      <c r="K101" s="49">
        <f>VLOOKUP(D101,'Capi Zootecnici 2010'!D:O,12,0)/1000</f>
        <v>179.92153399999998</v>
      </c>
      <c r="L101" s="49">
        <f t="shared" si="8"/>
        <v>1544.1937087896197</v>
      </c>
    </row>
    <row r="102" spans="1:12" x14ac:dyDescent="0.25">
      <c r="A102" s="2" t="s">
        <v>103</v>
      </c>
      <c r="B102" s="2" t="str">
        <f t="shared" si="10"/>
        <v>35</v>
      </c>
      <c r="C102" s="2">
        <v>35001</v>
      </c>
      <c r="D102" s="2" t="s">
        <v>104</v>
      </c>
      <c r="E102" s="48">
        <f>'Presenti equivalenti serviti'!Y102</f>
        <v>8.5642447099480741</v>
      </c>
      <c r="F102" s="48">
        <f>'Presenti equivalenti serviti'!AC102</f>
        <v>8.9418193573421476</v>
      </c>
      <c r="G102" s="48">
        <f>VLOOKUP(D102,'Addetti 2017'!D:IJ,240,0)/1000</f>
        <v>0.89672400000000019</v>
      </c>
      <c r="H102" s="48">
        <f>VLOOKUP(D102,'Addetti 2017'!D:IJ,241,0)/1000</f>
        <v>1.1891320000000001</v>
      </c>
      <c r="I102" s="49">
        <f t="shared" si="6"/>
        <v>924.44931135747106</v>
      </c>
      <c r="J102" s="49">
        <f t="shared" si="7"/>
        <v>81.826065000000014</v>
      </c>
      <c r="K102" s="49">
        <f>VLOOKUP(D102,'Capi Zootecnici 2010'!D:O,12,0)/1000</f>
        <v>44.801900000000003</v>
      </c>
      <c r="L102" s="49">
        <f t="shared" si="8"/>
        <v>1051.077276357471</v>
      </c>
    </row>
    <row r="103" spans="1:12" x14ac:dyDescent="0.25">
      <c r="A103" s="2" t="s">
        <v>103</v>
      </c>
      <c r="B103" s="2" t="str">
        <f t="shared" si="10"/>
        <v>35</v>
      </c>
      <c r="C103" s="2">
        <v>35002</v>
      </c>
      <c r="D103" s="2" t="s">
        <v>105</v>
      </c>
      <c r="E103" s="48">
        <f>'Presenti equivalenti serviti'!Y103</f>
        <v>9.6695362267178293</v>
      </c>
      <c r="F103" s="48">
        <f>'Presenti equivalenti serviti'!AC103</f>
        <v>10.118458457107685</v>
      </c>
      <c r="G103" s="48">
        <f>VLOOKUP(D103,'Addetti 2017'!D:IJ,240,0)/1000</f>
        <v>0.89230800000000032</v>
      </c>
      <c r="H103" s="48">
        <f>VLOOKUP(D103,'Addetti 2017'!D:IJ,241,0)/1000</f>
        <v>1.0842179999999995</v>
      </c>
      <c r="I103" s="49">
        <f t="shared" si="6"/>
        <v>1022.2442267110763</v>
      </c>
      <c r="J103" s="49">
        <f t="shared" si="7"/>
        <v>81.423105000000035</v>
      </c>
      <c r="K103" s="49">
        <f>VLOOKUP(D103,'Capi Zootecnici 2010'!D:O,12,0)/1000</f>
        <v>208.40388400000001</v>
      </c>
      <c r="L103" s="49">
        <f t="shared" si="8"/>
        <v>1312.0712157110763</v>
      </c>
    </row>
    <row r="104" spans="1:12" x14ac:dyDescent="0.25">
      <c r="A104" s="2" t="s">
        <v>103</v>
      </c>
      <c r="B104" s="2" t="str">
        <f t="shared" si="10"/>
        <v>35</v>
      </c>
      <c r="C104" s="2">
        <v>35003</v>
      </c>
      <c r="D104" s="2" t="s">
        <v>106</v>
      </c>
      <c r="E104" s="48">
        <f>'Presenti equivalenti serviti'!Y104</f>
        <v>3.2545389706671681</v>
      </c>
      <c r="F104" s="48">
        <f>'Presenti equivalenti serviti'!AC104</f>
        <v>2.9067201891732606</v>
      </c>
      <c r="G104" s="48">
        <f>VLOOKUP(D104,'Addetti 2017'!D:IJ,240,0)/1000</f>
        <v>0.21401440000000002</v>
      </c>
      <c r="H104" s="48">
        <f>VLOOKUP(D104,'Addetti 2017'!D:IJ,241,0)/1000</f>
        <v>0.35118999999999961</v>
      </c>
      <c r="I104" s="49">
        <f t="shared" si="6"/>
        <v>329.02276857337904</v>
      </c>
      <c r="J104" s="49">
        <f t="shared" si="7"/>
        <v>19.528814000000001</v>
      </c>
      <c r="K104" s="49">
        <f>VLOOKUP(D104,'Capi Zootecnici 2010'!D:O,12,0)/1000</f>
        <v>98.321860000000001</v>
      </c>
      <c r="L104" s="49">
        <f t="shared" si="8"/>
        <v>446.87344257337907</v>
      </c>
    </row>
    <row r="105" spans="1:12" x14ac:dyDescent="0.25">
      <c r="A105" s="2" t="s">
        <v>103</v>
      </c>
      <c r="B105" s="2" t="str">
        <f t="shared" si="10"/>
        <v>35</v>
      </c>
      <c r="C105" s="2">
        <v>35004</v>
      </c>
      <c r="D105" s="2" t="s">
        <v>107</v>
      </c>
      <c r="E105" s="48">
        <f>'Presenti equivalenti serviti'!Y105</f>
        <v>9.6827128997381511</v>
      </c>
      <c r="F105" s="48">
        <f>'Presenti equivalenti serviti'!AC105</f>
        <v>10.640644952777723</v>
      </c>
      <c r="G105" s="48">
        <f>VLOOKUP(D105,'Addetti 2017'!D:IJ,240,0)/1000</f>
        <v>1.4833368</v>
      </c>
      <c r="H105" s="48">
        <f>VLOOKUP(D105,'Addetti 2017'!D:IJ,241,0)/1000</f>
        <v>1.1072860000000004</v>
      </c>
      <c r="I105" s="49">
        <f t="shared" si="6"/>
        <v>1071.9986994409674</v>
      </c>
      <c r="J105" s="49">
        <f t="shared" si="7"/>
        <v>135.35448299999999</v>
      </c>
      <c r="K105" s="49">
        <f>VLOOKUP(D105,'Capi Zootecnici 2010'!D:O,12,0)/1000</f>
        <v>222.78578399999998</v>
      </c>
      <c r="L105" s="49">
        <f t="shared" si="8"/>
        <v>1430.1389664409674</v>
      </c>
    </row>
    <row r="106" spans="1:12" x14ac:dyDescent="0.25">
      <c r="A106" s="2" t="s">
        <v>103</v>
      </c>
      <c r="B106" s="2" t="str">
        <f t="shared" si="10"/>
        <v>35</v>
      </c>
      <c r="C106" s="2">
        <v>35005</v>
      </c>
      <c r="D106" s="2" t="s">
        <v>108</v>
      </c>
      <c r="E106" s="48">
        <f>'Presenti equivalenti serviti'!Y106</f>
        <v>4.7649430968705326</v>
      </c>
      <c r="F106" s="48">
        <f>'Presenti equivalenti serviti'!AC106</f>
        <v>5.1381008464686992</v>
      </c>
      <c r="G106" s="48">
        <f>VLOOKUP(D106,'Addetti 2017'!D:IJ,240,0)/1000</f>
        <v>0.65405600000000019</v>
      </c>
      <c r="H106" s="48">
        <f>VLOOKUP(D106,'Addetti 2017'!D:IJ,241,0)/1000</f>
        <v>0.54135199999999928</v>
      </c>
      <c r="I106" s="49">
        <f t="shared" si="6"/>
        <v>518.25007224026876</v>
      </c>
      <c r="J106" s="49">
        <f t="shared" si="7"/>
        <v>59.682610000000018</v>
      </c>
      <c r="K106" s="49">
        <f>VLOOKUP(D106,'Capi Zootecnici 2010'!D:O,12,0)/1000</f>
        <v>28.824900000000003</v>
      </c>
      <c r="L106" s="49">
        <f t="shared" si="8"/>
        <v>606.75758224026879</v>
      </c>
    </row>
    <row r="107" spans="1:12" x14ac:dyDescent="0.25">
      <c r="A107" s="2" t="s">
        <v>103</v>
      </c>
      <c r="B107" s="2" t="str">
        <f t="shared" si="10"/>
        <v>35</v>
      </c>
      <c r="C107" s="2">
        <v>35006</v>
      </c>
      <c r="D107" s="2" t="s">
        <v>109</v>
      </c>
      <c r="E107" s="48">
        <f>'Presenti equivalenti serviti'!Y107</f>
        <v>5.2846668916661343</v>
      </c>
      <c r="F107" s="48">
        <f>'Presenti equivalenti serviti'!AC107</f>
        <v>5.7854190348913139</v>
      </c>
      <c r="G107" s="48">
        <f>VLOOKUP(D107,'Addetti 2017'!D:IJ,240,0)/1000</f>
        <v>1.2121352000000007</v>
      </c>
      <c r="H107" s="48">
        <f>VLOOKUP(D107,'Addetti 2017'!D:IJ,241,0)/1000</f>
        <v>0.60237400000000096</v>
      </c>
      <c r="I107" s="49">
        <f t="shared" si="6"/>
        <v>582.88611443383252</v>
      </c>
      <c r="J107" s="49">
        <f t="shared" si="7"/>
        <v>110.60733700000007</v>
      </c>
      <c r="K107" s="49">
        <f>VLOOKUP(D107,'Capi Zootecnici 2010'!D:O,12,0)/1000</f>
        <v>9.984</v>
      </c>
      <c r="L107" s="49">
        <f t="shared" si="8"/>
        <v>703.47745143383258</v>
      </c>
    </row>
    <row r="108" spans="1:12" x14ac:dyDescent="0.25">
      <c r="A108" s="2"/>
      <c r="B108" s="2"/>
      <c r="C108" s="2">
        <v>35007</v>
      </c>
      <c r="D108" s="3" t="s">
        <v>110</v>
      </c>
      <c r="E108" s="48"/>
      <c r="F108" s="48"/>
      <c r="G108" s="48"/>
      <c r="H108" s="48"/>
      <c r="I108" s="49"/>
      <c r="J108" s="49"/>
      <c r="K108" s="49"/>
      <c r="L108" s="49"/>
    </row>
    <row r="109" spans="1:12" x14ac:dyDescent="0.25">
      <c r="A109" s="2" t="s">
        <v>103</v>
      </c>
      <c r="B109" s="2" t="str">
        <f t="shared" ref="B109:B119" si="11">LEFT(C109,2)</f>
        <v>35</v>
      </c>
      <c r="C109" s="2">
        <v>35008</v>
      </c>
      <c r="D109" s="2" t="s">
        <v>111</v>
      </c>
      <c r="E109" s="48">
        <f>'Presenti equivalenti serviti'!Y109</f>
        <v>10.474206895690436</v>
      </c>
      <c r="F109" s="48">
        <f>'Presenti equivalenti serviti'!AC109</f>
        <v>11.112931758230573</v>
      </c>
      <c r="G109" s="48">
        <f>VLOOKUP(D109,'Addetti 2017'!D:IJ,240,0)/1000</f>
        <v>1.4975720000000001</v>
      </c>
      <c r="H109" s="48">
        <f>VLOOKUP(D109,'Addetti 2017'!D:IJ,241,0)/1000</f>
        <v>0.88937400000000022</v>
      </c>
      <c r="I109" s="49">
        <f t="shared" si="6"/>
        <v>1095.2104004385399</v>
      </c>
      <c r="J109" s="49">
        <f t="shared" si="7"/>
        <v>136.653445</v>
      </c>
      <c r="K109" s="49">
        <f>VLOOKUP(D109,'Capi Zootecnici 2010'!D:O,12,0)/1000</f>
        <v>258.92815000000002</v>
      </c>
      <c r="L109" s="49">
        <f t="shared" si="8"/>
        <v>1490.7919954385397</v>
      </c>
    </row>
    <row r="110" spans="1:12" x14ac:dyDescent="0.25">
      <c r="A110" s="2" t="s">
        <v>103</v>
      </c>
      <c r="B110" s="2" t="str">
        <f t="shared" si="11"/>
        <v>35</v>
      </c>
      <c r="C110" s="2">
        <v>35009</v>
      </c>
      <c r="D110" s="2" t="s">
        <v>112</v>
      </c>
      <c r="E110" s="48">
        <f>'Presenti equivalenti serviti'!Y110</f>
        <v>5.4922702649080541</v>
      </c>
      <c r="F110" s="48">
        <f>'Presenti equivalenti serviti'!AC110</f>
        <v>5.9247753145541386</v>
      </c>
      <c r="G110" s="48">
        <f>VLOOKUP(D110,'Addetti 2017'!D:IJ,240,0)/1000</f>
        <v>0.83672799999999992</v>
      </c>
      <c r="H110" s="48">
        <f>VLOOKUP(D110,'Addetti 2017'!D:IJ,241,0)/1000</f>
        <v>0.52768600000000021</v>
      </c>
      <c r="I110" s="49">
        <f t="shared" si="6"/>
        <v>588.78709495306521</v>
      </c>
      <c r="J110" s="49">
        <f t="shared" si="7"/>
        <v>76.351429999999993</v>
      </c>
      <c r="K110" s="49">
        <f>VLOOKUP(D110,'Capi Zootecnici 2010'!D:O,12,0)/1000</f>
        <v>121.30560000000001</v>
      </c>
      <c r="L110" s="49">
        <f t="shared" si="8"/>
        <v>786.44412495306528</v>
      </c>
    </row>
    <row r="111" spans="1:12" x14ac:dyDescent="0.25">
      <c r="A111" s="2" t="s">
        <v>103</v>
      </c>
      <c r="B111" s="2" t="str">
        <f t="shared" si="11"/>
        <v>35</v>
      </c>
      <c r="C111" s="2">
        <v>35010</v>
      </c>
      <c r="D111" s="2" t="s">
        <v>113</v>
      </c>
      <c r="E111" s="48">
        <f>'Presenti equivalenti serviti'!Y111</f>
        <v>3.9178481264172897</v>
      </c>
      <c r="F111" s="48">
        <f>'Presenti equivalenti serviti'!AC111</f>
        <v>4.7966727601494403</v>
      </c>
      <c r="G111" s="48">
        <f>VLOOKUP(D111,'Addetti 2017'!D:IJ,240,0)/1000</f>
        <v>0.56684000000000001</v>
      </c>
      <c r="H111" s="48">
        <f>VLOOKUP(D111,'Addetti 2017'!D:IJ,241,0)/1000</f>
        <v>0.91356000000000048</v>
      </c>
      <c r="I111" s="49">
        <f t="shared" si="6"/>
        <v>521.05873936363651</v>
      </c>
      <c r="J111" s="49">
        <f t="shared" si="7"/>
        <v>51.724150000000002</v>
      </c>
      <c r="K111" s="49">
        <f>VLOOKUP(D111,'Capi Zootecnici 2010'!D:O,12,0)/1000</f>
        <v>301.01760000000002</v>
      </c>
      <c r="L111" s="49">
        <f t="shared" si="8"/>
        <v>873.80048936363653</v>
      </c>
    </row>
    <row r="112" spans="1:12" x14ac:dyDescent="0.25">
      <c r="A112" s="2" t="s">
        <v>103</v>
      </c>
      <c r="B112" s="2" t="str">
        <f t="shared" si="11"/>
        <v>35</v>
      </c>
      <c r="C112" s="2">
        <v>35011</v>
      </c>
      <c r="D112" s="2" t="s">
        <v>114</v>
      </c>
      <c r="E112" s="48">
        <f>'Presenti equivalenti serviti'!Y112</f>
        <v>4.1668137766679578</v>
      </c>
      <c r="F112" s="48">
        <f>'Presenti equivalenti serviti'!AC112</f>
        <v>3.7945211336748796</v>
      </c>
      <c r="G112" s="48">
        <f>VLOOKUP(D112,'Addetti 2017'!D:IJ,240,0)/1000</f>
        <v>0.31783440000000007</v>
      </c>
      <c r="H112" s="48">
        <f>VLOOKUP(D112,'Addetti 2017'!D:IJ,241,0)/1000</f>
        <v>0.44991799999999976</v>
      </c>
      <c r="I112" s="49">
        <f t="shared" si="6"/>
        <v>421.27677462095107</v>
      </c>
      <c r="J112" s="49">
        <f t="shared" si="7"/>
        <v>29.002389000000008</v>
      </c>
      <c r="K112" s="49">
        <f>VLOOKUP(D112,'Capi Zootecnici 2010'!D:O,12,0)/1000</f>
        <v>225.18366000000003</v>
      </c>
      <c r="L112" s="49">
        <f t="shared" si="8"/>
        <v>675.4628236209511</v>
      </c>
    </row>
    <row r="113" spans="1:12" x14ac:dyDescent="0.25">
      <c r="A113" s="2" t="s">
        <v>103</v>
      </c>
      <c r="B113" s="2" t="str">
        <f t="shared" si="11"/>
        <v>35</v>
      </c>
      <c r="C113" s="2">
        <v>35012</v>
      </c>
      <c r="D113" s="2" t="s">
        <v>115</v>
      </c>
      <c r="E113" s="48">
        <f>'Presenti equivalenti serviti'!Y113</f>
        <v>18.864721701132158</v>
      </c>
      <c r="F113" s="48">
        <f>'Presenti equivalenti serviti'!AC113</f>
        <v>19.718590734500129</v>
      </c>
      <c r="G113" s="48">
        <f>VLOOKUP(D113,'Addetti 2017'!D:IJ,240,0)/1000</f>
        <v>2.5829316000000015</v>
      </c>
      <c r="H113" s="48">
        <f>VLOOKUP(D113,'Addetti 2017'!D:IJ,241,0)/1000</f>
        <v>2.36321</v>
      </c>
      <c r="I113" s="49">
        <f t="shared" si="6"/>
        <v>2014.9643170231366</v>
      </c>
      <c r="J113" s="49">
        <f t="shared" si="7"/>
        <v>235.69250850000014</v>
      </c>
      <c r="K113" s="49">
        <f>VLOOKUP(D113,'Capi Zootecnici 2010'!D:O,12,0)/1000</f>
        <v>108.730102</v>
      </c>
      <c r="L113" s="49">
        <f t="shared" si="8"/>
        <v>2359.3869275231368</v>
      </c>
    </row>
    <row r="114" spans="1:12" x14ac:dyDescent="0.25">
      <c r="A114" s="2" t="s">
        <v>103</v>
      </c>
      <c r="B114" s="2" t="str">
        <f t="shared" si="11"/>
        <v>35</v>
      </c>
      <c r="C114" s="2">
        <v>35013</v>
      </c>
      <c r="D114" s="2" t="s">
        <v>116</v>
      </c>
      <c r="E114" s="48">
        <f>'Presenti equivalenti serviti'!Y114</f>
        <v>4.4971621695768178</v>
      </c>
      <c r="F114" s="48">
        <f>'Presenti equivalenti serviti'!AC114</f>
        <v>4.4723079457339443</v>
      </c>
      <c r="G114" s="48">
        <f>VLOOKUP(D114,'Addetti 2017'!D:IJ,240,0)/1000</f>
        <v>0.12985360000000004</v>
      </c>
      <c r="H114" s="48">
        <f>VLOOKUP(D114,'Addetti 2017'!D:IJ,241,0)/1000</f>
        <v>0.46712399999999982</v>
      </c>
      <c r="I114" s="49">
        <f t="shared" si="6"/>
        <v>452.99111297388464</v>
      </c>
      <c r="J114" s="49">
        <f t="shared" si="7"/>
        <v>11.849141000000003</v>
      </c>
      <c r="K114" s="49">
        <f>VLOOKUP(D114,'Capi Zootecnici 2010'!D:O,12,0)/1000</f>
        <v>155.61000000000001</v>
      </c>
      <c r="L114" s="49">
        <f t="shared" si="8"/>
        <v>620.45025397388463</v>
      </c>
    </row>
    <row r="115" spans="1:12" x14ac:dyDescent="0.25">
      <c r="A115" s="2" t="s">
        <v>103</v>
      </c>
      <c r="B115" s="2" t="str">
        <f t="shared" si="11"/>
        <v>35</v>
      </c>
      <c r="C115" s="2">
        <v>35014</v>
      </c>
      <c r="D115" s="2" t="s">
        <v>117</v>
      </c>
      <c r="E115" s="48">
        <f>'Presenti equivalenti serviti'!Y115</f>
        <v>15.421282377189284</v>
      </c>
      <c r="F115" s="48">
        <f>'Presenti equivalenti serviti'!AC115</f>
        <v>16.068020585867064</v>
      </c>
      <c r="G115" s="48">
        <f>VLOOKUP(D115,'Addetti 2017'!D:IJ,240,0)/1000</f>
        <v>2.1359552000000002</v>
      </c>
      <c r="H115" s="48">
        <f>VLOOKUP(D115,'Addetti 2017'!D:IJ,241,0)/1000</f>
        <v>1.5147880000000009</v>
      </c>
      <c r="I115" s="49">
        <f t="shared" si="6"/>
        <v>1604.4312834603695</v>
      </c>
      <c r="J115" s="49">
        <f t="shared" si="7"/>
        <v>194.90591200000003</v>
      </c>
      <c r="K115" s="49">
        <f>VLOOKUP(D115,'Capi Zootecnici 2010'!D:O,12,0)/1000</f>
        <v>59.4191</v>
      </c>
      <c r="L115" s="49">
        <f t="shared" si="8"/>
        <v>1858.7562954603695</v>
      </c>
    </row>
    <row r="116" spans="1:12" x14ac:dyDescent="0.25">
      <c r="A116" s="2" t="s">
        <v>103</v>
      </c>
      <c r="B116" s="2" t="str">
        <f t="shared" si="11"/>
        <v>35</v>
      </c>
      <c r="C116" s="2">
        <v>35015</v>
      </c>
      <c r="D116" s="2" t="s">
        <v>118</v>
      </c>
      <c r="E116" s="48">
        <f>'Presenti equivalenti serviti'!Y116</f>
        <v>7.1876444785436773</v>
      </c>
      <c r="F116" s="48">
        <f>'Presenti equivalenti serviti'!AC116</f>
        <v>7.4189798667885123</v>
      </c>
      <c r="G116" s="48">
        <f>VLOOKUP(D116,'Addetti 2017'!D:IJ,240,0)/1000</f>
        <v>0.7201120000000002</v>
      </c>
      <c r="H116" s="48">
        <f>VLOOKUP(D116,'Addetti 2017'!D:IJ,241,0)/1000</f>
        <v>0.94362000000000024</v>
      </c>
      <c r="I116" s="49">
        <f t="shared" si="6"/>
        <v>763.08723784445181</v>
      </c>
      <c r="J116" s="49">
        <f t="shared" si="7"/>
        <v>65.710220000000021</v>
      </c>
      <c r="K116" s="49">
        <f>VLOOKUP(D116,'Capi Zootecnici 2010'!D:O,12,0)/1000</f>
        <v>181.03539999999998</v>
      </c>
      <c r="L116" s="49">
        <f t="shared" si="8"/>
        <v>1009.8328578444518</v>
      </c>
    </row>
    <row r="117" spans="1:12" x14ac:dyDescent="0.25">
      <c r="A117" s="2" t="s">
        <v>103</v>
      </c>
      <c r="B117" s="2" t="str">
        <f t="shared" si="11"/>
        <v>35</v>
      </c>
      <c r="C117" s="2">
        <v>35016</v>
      </c>
      <c r="D117" s="2" t="s">
        <v>119</v>
      </c>
      <c r="E117" s="48">
        <f>'Presenti equivalenti serviti'!Y117</f>
        <v>10.690953929502347</v>
      </c>
      <c r="F117" s="48">
        <f>'Presenti equivalenti serviti'!AC117</f>
        <v>10.45878838311935</v>
      </c>
      <c r="G117" s="48">
        <f>VLOOKUP(D117,'Addetti 2017'!D:IJ,240,0)/1000</f>
        <v>0.63121240000000012</v>
      </c>
      <c r="H117" s="48">
        <f>VLOOKUP(D117,'Addetti 2017'!D:IJ,241,0)/1000</f>
        <v>2.2109760000000005</v>
      </c>
      <c r="I117" s="49">
        <f t="shared" si="6"/>
        <v>1177.3011060670892</v>
      </c>
      <c r="J117" s="49">
        <f t="shared" si="7"/>
        <v>57.598131500000008</v>
      </c>
      <c r="K117" s="49">
        <f>VLOOKUP(D117,'Capi Zootecnici 2010'!D:O,12,0)/1000</f>
        <v>266.05456799999996</v>
      </c>
      <c r="L117" s="49">
        <f t="shared" si="8"/>
        <v>1500.9538055670891</v>
      </c>
    </row>
    <row r="118" spans="1:12" x14ac:dyDescent="0.25">
      <c r="A118" s="2" t="s">
        <v>103</v>
      </c>
      <c r="B118" s="2" t="str">
        <f t="shared" si="11"/>
        <v>35</v>
      </c>
      <c r="C118" s="2">
        <v>35017</v>
      </c>
      <c r="D118" s="2" t="s">
        <v>120</v>
      </c>
      <c r="E118" s="48">
        <f>'Presenti equivalenti serviti'!Y118</f>
        <v>9.7042232008828009</v>
      </c>
      <c r="F118" s="48">
        <f>'Presenti equivalenti serviti'!AC118</f>
        <v>10.190095651329091</v>
      </c>
      <c r="G118" s="48">
        <f>VLOOKUP(D118,'Addetti 2017'!D:IJ,240,0)/1000</f>
        <v>1.9335744000000008</v>
      </c>
      <c r="H118" s="48">
        <f>VLOOKUP(D118,'Addetti 2017'!D:IJ,241,0)/1000</f>
        <v>1.6528660000000008</v>
      </c>
      <c r="I118" s="49">
        <f t="shared" si="6"/>
        <v>1080.6702506837796</v>
      </c>
      <c r="J118" s="49">
        <f t="shared" si="7"/>
        <v>176.43866400000007</v>
      </c>
      <c r="K118" s="49">
        <f>VLOOKUP(D118,'Capi Zootecnici 2010'!D:O,12,0)/1000</f>
        <v>81.877900000000011</v>
      </c>
      <c r="L118" s="49">
        <f t="shared" si="8"/>
        <v>1338.9868146837798</v>
      </c>
    </row>
    <row r="119" spans="1:12" x14ac:dyDescent="0.25">
      <c r="A119" s="2" t="s">
        <v>103</v>
      </c>
      <c r="B119" s="2" t="str">
        <f t="shared" si="11"/>
        <v>35</v>
      </c>
      <c r="C119" s="2">
        <v>35018</v>
      </c>
      <c r="D119" s="2" t="s">
        <v>121</v>
      </c>
      <c r="E119" s="48">
        <f>'Presenti equivalenti serviti'!Y119</f>
        <v>3.7882366195487629</v>
      </c>
      <c r="F119" s="48">
        <f>'Presenti equivalenti serviti'!AC119</f>
        <v>3.7922443559803809</v>
      </c>
      <c r="G119" s="48">
        <f>VLOOKUP(D119,'Addetti 2017'!D:IJ,240,0)/1000</f>
        <v>0.5454855999999999</v>
      </c>
      <c r="H119" s="48">
        <f>VLOOKUP(D119,'Addetti 2017'!D:IJ,241,0)/1000</f>
        <v>0.41405399999999976</v>
      </c>
      <c r="I119" s="49">
        <f t="shared" si="6"/>
        <v>383.82472498320971</v>
      </c>
      <c r="J119" s="49">
        <f t="shared" si="7"/>
        <v>49.775560999999989</v>
      </c>
      <c r="K119" s="49">
        <f>VLOOKUP(D119,'Capi Zootecnici 2010'!D:O,12,0)/1000</f>
        <v>32.006233999999999</v>
      </c>
      <c r="L119" s="49">
        <f t="shared" si="8"/>
        <v>465.60651998320969</v>
      </c>
    </row>
    <row r="120" spans="1:12" x14ac:dyDescent="0.25">
      <c r="A120" s="2"/>
      <c r="B120" s="2"/>
      <c r="C120" s="2">
        <v>35019</v>
      </c>
      <c r="D120" s="3" t="s">
        <v>122</v>
      </c>
      <c r="E120" s="48"/>
      <c r="F120" s="48"/>
      <c r="G120" s="48"/>
      <c r="H120" s="48"/>
      <c r="I120" s="49"/>
      <c r="J120" s="49"/>
      <c r="K120" s="49"/>
      <c r="L120" s="49"/>
    </row>
    <row r="121" spans="1:12" x14ac:dyDescent="0.25">
      <c r="A121" s="2" t="s">
        <v>103</v>
      </c>
      <c r="B121" s="2" t="str">
        <f>LEFT(C121,2)</f>
        <v>35</v>
      </c>
      <c r="C121" s="2">
        <v>35020</v>
      </c>
      <c r="D121" s="2" t="s">
        <v>123</v>
      </c>
      <c r="E121" s="48">
        <f>'Presenti equivalenti serviti'!Y121</f>
        <v>25.054229899052721</v>
      </c>
      <c r="F121" s="48">
        <f>'Presenti equivalenti serviti'!AC121</f>
        <v>25.764003722465052</v>
      </c>
      <c r="G121" s="48">
        <f>VLOOKUP(D121,'Addetti 2017'!D:IJ,240,0)/1000</f>
        <v>5.2256899999999984</v>
      </c>
      <c r="H121" s="48">
        <f>VLOOKUP(D121,'Addetti 2017'!D:IJ,241,0)/1000</f>
        <v>4.240178000000002</v>
      </c>
      <c r="I121" s="49">
        <f t="shared" si="6"/>
        <v>2737.8815821749363</v>
      </c>
      <c r="J121" s="49">
        <f t="shared" si="7"/>
        <v>476.84421249999986</v>
      </c>
      <c r="K121" s="49">
        <f>VLOOKUP(D121,'Capi Zootecnici 2010'!D:O,12,0)/1000</f>
        <v>467.91160000000002</v>
      </c>
      <c r="L121" s="49">
        <f t="shared" si="8"/>
        <v>3682.6373946749363</v>
      </c>
    </row>
    <row r="122" spans="1:12" x14ac:dyDescent="0.25">
      <c r="A122" s="2" t="s">
        <v>103</v>
      </c>
      <c r="B122" s="2" t="str">
        <f>LEFT(C122,2)</f>
        <v>35</v>
      </c>
      <c r="C122" s="2">
        <v>35021</v>
      </c>
      <c r="D122" s="2" t="s">
        <v>124</v>
      </c>
      <c r="E122" s="48">
        <f>'Presenti equivalenti serviti'!Y122</f>
        <v>6.6170234088000957</v>
      </c>
      <c r="F122" s="48">
        <f>'Presenti equivalenti serviti'!AC122</f>
        <v>6.3996830507983713</v>
      </c>
      <c r="G122" s="48">
        <f>VLOOKUP(D122,'Addetti 2017'!D:IJ,240,0)/1000</f>
        <v>1.1406896000000006</v>
      </c>
      <c r="H122" s="48">
        <f>VLOOKUP(D122,'Addetti 2017'!D:IJ,241,0)/1000</f>
        <v>0.9389680000000008</v>
      </c>
      <c r="I122" s="49">
        <f t="shared" si="6"/>
        <v>689.48421605300882</v>
      </c>
      <c r="J122" s="49">
        <f t="shared" si="7"/>
        <v>104.08792600000005</v>
      </c>
      <c r="K122" s="49">
        <f>VLOOKUP(D122,'Capi Zootecnici 2010'!D:O,12,0)/1000</f>
        <v>25.225200000000001</v>
      </c>
      <c r="L122" s="49">
        <f t="shared" si="8"/>
        <v>818.79734205300883</v>
      </c>
    </row>
    <row r="123" spans="1:12" x14ac:dyDescent="0.25">
      <c r="A123" s="2" t="s">
        <v>103</v>
      </c>
      <c r="B123" s="2" t="str">
        <f>LEFT(C123,2)</f>
        <v>35</v>
      </c>
      <c r="C123" s="2">
        <v>35022</v>
      </c>
      <c r="D123" s="2" t="s">
        <v>125</v>
      </c>
      <c r="E123" s="48">
        <f>'Presenti equivalenti serviti'!Y123</f>
        <v>4.6618089497716939</v>
      </c>
      <c r="F123" s="48">
        <f>'Presenti equivalenti serviti'!AC123</f>
        <v>4.6774946154191923</v>
      </c>
      <c r="G123" s="48">
        <f>VLOOKUP(D123,'Addetti 2017'!D:IJ,240,0)/1000</f>
        <v>1.0629040000000001</v>
      </c>
      <c r="H123" s="48">
        <f>VLOOKUP(D123,'Addetti 2017'!D:IJ,241,0)/1000</f>
        <v>0.67855800000000066</v>
      </c>
      <c r="I123" s="49">
        <f t="shared" si="6"/>
        <v>488.73980115700135</v>
      </c>
      <c r="J123" s="49">
        <f t="shared" si="7"/>
        <v>96.989990000000006</v>
      </c>
      <c r="K123" s="49">
        <f>VLOOKUP(D123,'Capi Zootecnici 2010'!D:O,12,0)/1000</f>
        <v>492.93529999999998</v>
      </c>
      <c r="L123" s="49">
        <f t="shared" si="8"/>
        <v>1078.6650911570014</v>
      </c>
    </row>
    <row r="124" spans="1:12" x14ac:dyDescent="0.25">
      <c r="A124" s="2" t="s">
        <v>103</v>
      </c>
      <c r="B124" s="2" t="str">
        <f>LEFT(C124,2)</f>
        <v>35</v>
      </c>
      <c r="C124" s="2">
        <v>35023</v>
      </c>
      <c r="D124" s="2" t="s">
        <v>126</v>
      </c>
      <c r="E124" s="48">
        <f>'Presenti equivalenti serviti'!Y124</f>
        <v>5.8283944698404424</v>
      </c>
      <c r="F124" s="48">
        <f>'Presenti equivalenti serviti'!AC124</f>
        <v>5.6277521810230153</v>
      </c>
      <c r="G124" s="48">
        <f>VLOOKUP(D124,'Addetti 2017'!D:IJ,240,0)/1000</f>
        <v>0.6057536</v>
      </c>
      <c r="H124" s="48">
        <f>VLOOKUP(D124,'Addetti 2017'!D:IJ,241,0)/1000</f>
        <v>0.57061000000000084</v>
      </c>
      <c r="I124" s="49">
        <f t="shared" si="6"/>
        <v>583.90915787294045</v>
      </c>
      <c r="J124" s="49">
        <f t="shared" si="7"/>
        <v>55.275016000000001</v>
      </c>
      <c r="K124" s="49">
        <f>VLOOKUP(D124,'Capi Zootecnici 2010'!D:O,12,0)/1000</f>
        <v>52.479700000000001</v>
      </c>
      <c r="L124" s="49">
        <f t="shared" si="8"/>
        <v>691.66387387294048</v>
      </c>
    </row>
    <row r="125" spans="1:12" x14ac:dyDescent="0.25">
      <c r="A125" s="2" t="s">
        <v>103</v>
      </c>
      <c r="B125" s="2" t="str">
        <f>LEFT(C125,2)</f>
        <v>35</v>
      </c>
      <c r="C125" s="2">
        <v>35024</v>
      </c>
      <c r="D125" s="2" t="s">
        <v>127</v>
      </c>
      <c r="E125" s="48">
        <f>'Presenti equivalenti serviti'!Y125</f>
        <v>14.571604405479444</v>
      </c>
      <c r="F125" s="48">
        <f>'Presenti equivalenti serviti'!AC125</f>
        <v>14.758160848488862</v>
      </c>
      <c r="G125" s="48">
        <f>VLOOKUP(D125,'Addetti 2017'!D:IJ,240,0)/1000</f>
        <v>1.8028044000000008</v>
      </c>
      <c r="H125" s="48">
        <f>VLOOKUP(D125,'Addetti 2017'!D:IJ,241,0)/1000</f>
        <v>2.5567779999999982</v>
      </c>
      <c r="I125" s="49">
        <f t="shared" si="6"/>
        <v>1579.9881699246087</v>
      </c>
      <c r="J125" s="49">
        <f t="shared" si="7"/>
        <v>164.50590150000008</v>
      </c>
      <c r="K125" s="49">
        <f>VLOOKUP(D125,'Capi Zootecnici 2010'!D:O,12,0)/1000</f>
        <v>321.75337999999999</v>
      </c>
      <c r="L125" s="49">
        <f t="shared" si="8"/>
        <v>2066.2474514246087</v>
      </c>
    </row>
    <row r="126" spans="1:12" x14ac:dyDescent="0.25">
      <c r="A126" s="2"/>
      <c r="B126" s="2"/>
      <c r="C126" s="2">
        <v>35025</v>
      </c>
      <c r="D126" s="3" t="s">
        <v>128</v>
      </c>
      <c r="E126" s="48"/>
      <c r="F126" s="48"/>
      <c r="G126" s="48"/>
      <c r="H126" s="48"/>
      <c r="I126" s="49"/>
      <c r="J126" s="49"/>
      <c r="K126" s="49"/>
      <c r="L126" s="49"/>
    </row>
    <row r="127" spans="1:12" x14ac:dyDescent="0.25">
      <c r="A127" s="2" t="s">
        <v>103</v>
      </c>
      <c r="B127" s="2" t="str">
        <f>LEFT(C127,2)</f>
        <v>35</v>
      </c>
      <c r="C127" s="2">
        <v>35026</v>
      </c>
      <c r="D127" s="2" t="s">
        <v>129</v>
      </c>
      <c r="E127" s="48">
        <f>'Presenti equivalenti serviti'!Y127</f>
        <v>6.2941019178082254</v>
      </c>
      <c r="F127" s="48">
        <f>'Presenti equivalenti serviti'!AC127</f>
        <v>6.4704717931804083</v>
      </c>
      <c r="G127" s="48">
        <f>VLOOKUP(D127,'Addetti 2017'!D:IJ,240,0)/1000</f>
        <v>1.4387832000000007</v>
      </c>
      <c r="H127" s="48">
        <f>VLOOKUP(D127,'Addetti 2017'!D:IJ,241,0)/1000</f>
        <v>0.68598800000000071</v>
      </c>
      <c r="I127" s="49">
        <f t="shared" si="6"/>
        <v>653.02695612771231</v>
      </c>
      <c r="J127" s="49">
        <f t="shared" si="7"/>
        <v>131.28896700000007</v>
      </c>
      <c r="K127" s="49">
        <f>VLOOKUP(D127,'Capi Zootecnici 2010'!D:O,12,0)/1000</f>
        <v>221.8021</v>
      </c>
      <c r="L127" s="49">
        <f t="shared" si="8"/>
        <v>1006.1180231277124</v>
      </c>
    </row>
    <row r="128" spans="1:12" x14ac:dyDescent="0.25">
      <c r="A128" s="2" t="s">
        <v>103</v>
      </c>
      <c r="B128" s="2" t="str">
        <f>LEFT(C128,2)</f>
        <v>35</v>
      </c>
      <c r="C128" s="2">
        <v>35027</v>
      </c>
      <c r="D128" s="2" t="s">
        <v>130</v>
      </c>
      <c r="E128" s="48">
        <f>'Presenti equivalenti serviti'!Y128</f>
        <v>10.307125589908413</v>
      </c>
      <c r="F128" s="48">
        <f>'Presenti equivalenti serviti'!AC128</f>
        <v>10.650675888505727</v>
      </c>
      <c r="G128" s="48">
        <f>VLOOKUP(D128,'Addetti 2017'!D:IJ,240,0)/1000</f>
        <v>1.6990992000000005</v>
      </c>
      <c r="H128" s="48">
        <f>VLOOKUP(D128,'Addetti 2017'!D:IJ,241,0)/1000</f>
        <v>1.571090000000001</v>
      </c>
      <c r="I128" s="49">
        <f t="shared" si="6"/>
        <v>1115.2361373261479</v>
      </c>
      <c r="J128" s="49">
        <f t="shared" si="7"/>
        <v>155.04280200000005</v>
      </c>
      <c r="K128" s="49">
        <f>VLOOKUP(D128,'Capi Zootecnici 2010'!D:O,12,0)/1000</f>
        <v>180.45170000000002</v>
      </c>
      <c r="L128" s="49">
        <f t="shared" si="8"/>
        <v>1450.7306393261479</v>
      </c>
    </row>
    <row r="129" spans="1:12" x14ac:dyDescent="0.25">
      <c r="A129" s="2" t="s">
        <v>103</v>
      </c>
      <c r="B129" s="2" t="str">
        <f>LEFT(C129,2)</f>
        <v>35</v>
      </c>
      <c r="C129" s="2">
        <v>35028</v>
      </c>
      <c r="D129" s="2" t="s">
        <v>131</v>
      </c>
      <c r="E129" s="48">
        <f>'Presenti equivalenti serviti'!Y129</f>
        <v>11.108191780821921</v>
      </c>
      <c r="F129" s="48">
        <f>'Presenti equivalenti serviti'!AC129</f>
        <v>11.41509013177158</v>
      </c>
      <c r="G129" s="48">
        <f>VLOOKUP(D129,'Addetti 2017'!D:IJ,240,0)/1000</f>
        <v>2.1874272000000006</v>
      </c>
      <c r="H129" s="48">
        <f>VLOOKUP(D129,'Addetti 2017'!D:IJ,241,0)/1000</f>
        <v>1.4178460000000004</v>
      </c>
      <c r="I129" s="49">
        <f t="shared" si="6"/>
        <v>1171.0054220241568</v>
      </c>
      <c r="J129" s="49">
        <f t="shared" si="7"/>
        <v>199.60273200000006</v>
      </c>
      <c r="K129" s="49">
        <f>VLOOKUP(D129,'Capi Zootecnici 2010'!D:O,12,0)/1000</f>
        <v>444.84689600000002</v>
      </c>
      <c r="L129" s="49">
        <f t="shared" si="8"/>
        <v>1815.4550500241569</v>
      </c>
    </row>
    <row r="130" spans="1:12" x14ac:dyDescent="0.25">
      <c r="A130" s="2" t="s">
        <v>103</v>
      </c>
      <c r="B130" s="2" t="str">
        <f>LEFT(C130,2)</f>
        <v>35</v>
      </c>
      <c r="C130" s="2">
        <v>35029</v>
      </c>
      <c r="D130" s="2" t="s">
        <v>132</v>
      </c>
      <c r="E130" s="48">
        <f>'Presenti equivalenti serviti'!Y130</f>
        <v>5.9982700456621023</v>
      </c>
      <c r="F130" s="48">
        <f>'Presenti equivalenti serviti'!AC130</f>
        <v>6.4427746594904987</v>
      </c>
      <c r="G130" s="48">
        <f>VLOOKUP(D130,'Addetti 2017'!D:IJ,240,0)/1000</f>
        <v>0.85611320000000013</v>
      </c>
      <c r="H130" s="48">
        <f>VLOOKUP(D130,'Addetti 2017'!D:IJ,241,0)/1000</f>
        <v>0.72016600000000031</v>
      </c>
      <c r="I130" s="49">
        <f t="shared" si="6"/>
        <v>653.618335178508</v>
      </c>
      <c r="J130" s="49">
        <f t="shared" si="7"/>
        <v>78.120329500000011</v>
      </c>
      <c r="K130" s="49">
        <f>VLOOKUP(D130,'Capi Zootecnici 2010'!D:O,12,0)/1000</f>
        <v>163.78310000000002</v>
      </c>
      <c r="L130" s="49">
        <f t="shared" si="8"/>
        <v>895.52176467850802</v>
      </c>
    </row>
    <row r="131" spans="1:12" x14ac:dyDescent="0.25">
      <c r="A131" s="2" t="s">
        <v>103</v>
      </c>
      <c r="B131" s="2" t="str">
        <f>LEFT(C131,2)</f>
        <v>35</v>
      </c>
      <c r="C131" s="2">
        <v>35030</v>
      </c>
      <c r="D131" s="2" t="s">
        <v>133</v>
      </c>
      <c r="E131" s="48">
        <f>'Presenti equivalenti serviti'!Y131</f>
        <v>12.941561481395606</v>
      </c>
      <c r="F131" s="48">
        <f>'Presenti equivalenti serviti'!AC131</f>
        <v>13.525790621615378</v>
      </c>
      <c r="G131" s="48">
        <f>VLOOKUP(D131,'Addetti 2017'!D:IJ,240,0)/1000</f>
        <v>1.0913192</v>
      </c>
      <c r="H131" s="48">
        <f>VLOOKUP(D131,'Addetti 2017'!D:IJ,241,0)/1000</f>
        <v>1.6519419999999994</v>
      </c>
      <c r="I131" s="49">
        <f t="shared" si="6"/>
        <v>1384.9681017224034</v>
      </c>
      <c r="J131" s="49">
        <f t="shared" si="7"/>
        <v>99.582877000000011</v>
      </c>
      <c r="K131" s="49">
        <f>VLOOKUP(D131,'Capi Zootecnici 2010'!D:O,12,0)/1000</f>
        <v>132.27318</v>
      </c>
      <c r="L131" s="49">
        <f t="shared" si="8"/>
        <v>1616.8241587224034</v>
      </c>
    </row>
    <row r="132" spans="1:12" x14ac:dyDescent="0.25">
      <c r="A132" s="2"/>
      <c r="B132" s="2"/>
      <c r="C132" s="2">
        <v>35031</v>
      </c>
      <c r="D132" s="3" t="s">
        <v>134</v>
      </c>
      <c r="E132" s="48"/>
      <c r="F132" s="48"/>
      <c r="G132" s="48"/>
      <c r="H132" s="48"/>
      <c r="I132" s="49"/>
      <c r="J132" s="49"/>
      <c r="K132" s="49"/>
      <c r="L132" s="49"/>
    </row>
    <row r="133" spans="1:12" x14ac:dyDescent="0.25">
      <c r="A133" s="2" t="s">
        <v>103</v>
      </c>
      <c r="B133" s="2" t="str">
        <f t="shared" ref="B133:B196" si="12">LEFT(C133,2)</f>
        <v>35</v>
      </c>
      <c r="C133" s="2">
        <v>35032</v>
      </c>
      <c r="D133" s="2" t="s">
        <v>135</v>
      </c>
      <c r="E133" s="48">
        <f>'Presenti equivalenti serviti'!Y133</f>
        <v>7.3813362557077609</v>
      </c>
      <c r="F133" s="48">
        <f>'Presenti equivalenti serviti'!AC133</f>
        <v>7.7016797932629997</v>
      </c>
      <c r="G133" s="48">
        <f>VLOOKUP(D133,'Addetti 2017'!D:IJ,240,0)/1000</f>
        <v>1.688666</v>
      </c>
      <c r="H133" s="48">
        <f>VLOOKUP(D133,'Addetti 2017'!D:IJ,241,0)/1000</f>
        <v>1.4067660000000008</v>
      </c>
      <c r="I133" s="49">
        <f t="shared" ref="I133:I195" si="13">(MAX(E133:F133)+H133)*0.25*365</f>
        <v>831.14567863524871</v>
      </c>
      <c r="J133" s="49">
        <f t="shared" ref="J133:J195" si="14">G133*365*0.25</f>
        <v>154.09077250000001</v>
      </c>
      <c r="K133" s="49">
        <f>VLOOKUP(D133,'Capi Zootecnici 2010'!D:O,12,0)/1000</f>
        <v>268.62937399999998</v>
      </c>
      <c r="L133" s="49">
        <f t="shared" ref="L133:L195" si="15">K133+J133+I133</f>
        <v>1253.8658251352488</v>
      </c>
    </row>
    <row r="134" spans="1:12" x14ac:dyDescent="0.25">
      <c r="A134" s="2" t="s">
        <v>103</v>
      </c>
      <c r="B134" s="2" t="str">
        <f t="shared" si="12"/>
        <v>35</v>
      </c>
      <c r="C134" s="2">
        <v>35033</v>
      </c>
      <c r="D134" s="2" t="s">
        <v>136</v>
      </c>
      <c r="E134" s="48">
        <f>'Presenti equivalenti serviti'!Y134</f>
        <v>170.45722245189657</v>
      </c>
      <c r="F134" s="48">
        <f>'Presenti equivalenti serviti'!AC134</f>
        <v>174.13418701965998</v>
      </c>
      <c r="G134" s="48">
        <f>VLOOKUP(D134,'Addetti 2017'!D:IJ,240,0)/1000</f>
        <v>14.530222800000002</v>
      </c>
      <c r="H134" s="48">
        <f>VLOOKUP(D134,'Addetti 2017'!D:IJ,241,0)/1000</f>
        <v>42.605824999999996</v>
      </c>
      <c r="I134" s="49">
        <f t="shared" si="13"/>
        <v>19777.526096793972</v>
      </c>
      <c r="J134" s="49">
        <f t="shared" si="14"/>
        <v>1325.8828305000002</v>
      </c>
      <c r="K134" s="49">
        <f>VLOOKUP(D134,'Capi Zootecnici 2010'!D:O,12,0)/1000</f>
        <v>1483.4142959999999</v>
      </c>
      <c r="L134" s="49">
        <f t="shared" si="15"/>
        <v>22586.823223293974</v>
      </c>
    </row>
    <row r="135" spans="1:12" x14ac:dyDescent="0.25">
      <c r="A135" s="2" t="s">
        <v>103</v>
      </c>
      <c r="B135" s="2" t="str">
        <f t="shared" si="12"/>
        <v>35</v>
      </c>
      <c r="C135" s="2">
        <v>35034</v>
      </c>
      <c r="D135" s="2" t="s">
        <v>137</v>
      </c>
      <c r="E135" s="48">
        <f>'Presenti equivalenti serviti'!Y135</f>
        <v>5.9885100000000016</v>
      </c>
      <c r="F135" s="48">
        <f>'Presenti equivalenti serviti'!AC135</f>
        <v>5.9224243911498968</v>
      </c>
      <c r="G135" s="48">
        <f>VLOOKUP(D135,'Addetti 2017'!D:IJ,240,0)/1000</f>
        <v>0.87376720000000008</v>
      </c>
      <c r="H135" s="48">
        <f>VLOOKUP(D135,'Addetti 2017'!D:IJ,241,0)/1000</f>
        <v>0.51330000000000031</v>
      </c>
      <c r="I135" s="49">
        <f t="shared" si="13"/>
        <v>593.29016250000018</v>
      </c>
      <c r="J135" s="49">
        <f t="shared" si="14"/>
        <v>79.731257000000014</v>
      </c>
      <c r="K135" s="49">
        <f>VLOOKUP(D135,'Capi Zootecnici 2010'!D:O,12,0)/1000</f>
        <v>25.431900000000002</v>
      </c>
      <c r="L135" s="49">
        <f t="shared" si="15"/>
        <v>698.45331950000013</v>
      </c>
    </row>
    <row r="136" spans="1:12" x14ac:dyDescent="0.25">
      <c r="A136" s="2" t="s">
        <v>103</v>
      </c>
      <c r="B136" s="2" t="str">
        <f t="shared" si="12"/>
        <v>35</v>
      </c>
      <c r="C136" s="2">
        <v>35035</v>
      </c>
      <c r="D136" s="2" t="s">
        <v>138</v>
      </c>
      <c r="E136" s="48">
        <f>'Presenti equivalenti serviti'!Y136</f>
        <v>3.7857045258031961</v>
      </c>
      <c r="F136" s="48">
        <f>'Presenti equivalenti serviti'!AC136</f>
        <v>3.8412719855656063</v>
      </c>
      <c r="G136" s="48">
        <f>VLOOKUP(D136,'Addetti 2017'!D:IJ,240,0)/1000</f>
        <v>0.67594960000000015</v>
      </c>
      <c r="H136" s="48">
        <f>VLOOKUP(D136,'Addetti 2017'!D:IJ,241,0)/1000</f>
        <v>0.35178799999999999</v>
      </c>
      <c r="I136" s="49">
        <f t="shared" si="13"/>
        <v>382.61672368286156</v>
      </c>
      <c r="J136" s="49">
        <f t="shared" si="14"/>
        <v>61.68040100000001</v>
      </c>
      <c r="K136" s="49">
        <f>VLOOKUP(D136,'Capi Zootecnici 2010'!D:O,12,0)/1000</f>
        <v>79.423500000000004</v>
      </c>
      <c r="L136" s="49">
        <f t="shared" si="15"/>
        <v>523.72062468286163</v>
      </c>
    </row>
    <row r="137" spans="1:12" x14ac:dyDescent="0.25">
      <c r="A137" s="2" t="s">
        <v>103</v>
      </c>
      <c r="B137" s="2" t="str">
        <f t="shared" si="12"/>
        <v>35</v>
      </c>
      <c r="C137" s="2">
        <v>35036</v>
      </c>
      <c r="D137" s="2" t="s">
        <v>139</v>
      </c>
      <c r="E137" s="48">
        <f>'Presenti equivalenti serviti'!Y137</f>
        <v>14.41099900994943</v>
      </c>
      <c r="F137" s="48">
        <f>'Presenti equivalenti serviti'!AC137</f>
        <v>15.090001675845862</v>
      </c>
      <c r="G137" s="48">
        <f>VLOOKUP(D137,'Addetti 2017'!D:IJ,240,0)/1000</f>
        <v>1.8278832000000005</v>
      </c>
      <c r="H137" s="48">
        <f>VLOOKUP(D137,'Addetti 2017'!D:IJ,241,0)/1000</f>
        <v>2.860612000000001</v>
      </c>
      <c r="I137" s="49">
        <f t="shared" si="13"/>
        <v>1637.9934979209349</v>
      </c>
      <c r="J137" s="49">
        <f t="shared" si="14"/>
        <v>166.79434200000006</v>
      </c>
      <c r="K137" s="49">
        <f>VLOOKUP(D137,'Capi Zootecnici 2010'!D:O,12,0)/1000</f>
        <v>139.34700000000001</v>
      </c>
      <c r="L137" s="49">
        <f t="shared" si="15"/>
        <v>1944.1348399209351</v>
      </c>
    </row>
    <row r="138" spans="1:12" x14ac:dyDescent="0.25">
      <c r="A138" s="2" t="s">
        <v>103</v>
      </c>
      <c r="B138" s="2" t="str">
        <f t="shared" si="12"/>
        <v>35</v>
      </c>
      <c r="C138" s="2">
        <v>35037</v>
      </c>
      <c r="D138" s="2" t="s">
        <v>140</v>
      </c>
      <c r="E138" s="48">
        <f>'Presenti equivalenti serviti'!Y138</f>
        <v>8.0733144810730391</v>
      </c>
      <c r="F138" s="48">
        <f>'Presenti equivalenti serviti'!AC138</f>
        <v>8.2825834382574914</v>
      </c>
      <c r="G138" s="48">
        <f>VLOOKUP(D138,'Addetti 2017'!D:IJ,240,0)/1000</f>
        <v>1.6998432000000006</v>
      </c>
      <c r="H138" s="48">
        <f>VLOOKUP(D138,'Addetti 2017'!D:IJ,241,0)/1000</f>
        <v>0.9138840000000007</v>
      </c>
      <c r="I138" s="49">
        <f t="shared" si="13"/>
        <v>839.17765374099622</v>
      </c>
      <c r="J138" s="49">
        <f t="shared" si="14"/>
        <v>155.11069200000006</v>
      </c>
      <c r="K138" s="49">
        <f>VLOOKUP(D138,'Capi Zootecnici 2010'!D:O,12,0)/1000</f>
        <v>99.134100000000004</v>
      </c>
      <c r="L138" s="49">
        <f t="shared" si="15"/>
        <v>1093.4224457409964</v>
      </c>
    </row>
    <row r="139" spans="1:12" x14ac:dyDescent="0.25">
      <c r="A139" s="2" t="s">
        <v>103</v>
      </c>
      <c r="B139" s="2" t="str">
        <f t="shared" si="12"/>
        <v>35</v>
      </c>
      <c r="C139" s="2">
        <v>35038</v>
      </c>
      <c r="D139" s="2" t="s">
        <v>141</v>
      </c>
      <c r="E139" s="48">
        <f>'Presenti equivalenti serviti'!Y139</f>
        <v>6.1782256792575803</v>
      </c>
      <c r="F139" s="48">
        <f>'Presenti equivalenti serviti'!AC139</f>
        <v>7.0176621344042287</v>
      </c>
      <c r="G139" s="48">
        <f>VLOOKUP(D139,'Addetti 2017'!D:IJ,240,0)/1000</f>
        <v>0.3560087999999999</v>
      </c>
      <c r="H139" s="48">
        <f>VLOOKUP(D139,'Addetti 2017'!D:IJ,241,0)/1000</f>
        <v>0.75299000000000071</v>
      </c>
      <c r="I139" s="49">
        <f t="shared" si="13"/>
        <v>709.07200726438589</v>
      </c>
      <c r="J139" s="49">
        <f t="shared" si="14"/>
        <v>32.48580299999999</v>
      </c>
      <c r="K139" s="49">
        <f>VLOOKUP(D139,'Capi Zootecnici 2010'!D:O,12,0)/1000</f>
        <v>116.64691999999999</v>
      </c>
      <c r="L139" s="49">
        <f t="shared" si="15"/>
        <v>858.20473026438594</v>
      </c>
    </row>
    <row r="140" spans="1:12" x14ac:dyDescent="0.25">
      <c r="A140" s="2" t="s">
        <v>103</v>
      </c>
      <c r="B140" s="2" t="str">
        <f t="shared" si="12"/>
        <v>35</v>
      </c>
      <c r="C140" s="2">
        <v>35039</v>
      </c>
      <c r="D140" s="2" t="s">
        <v>142</v>
      </c>
      <c r="E140" s="48">
        <f>'Presenti equivalenti serviti'!Y140</f>
        <v>11.025891616351961</v>
      </c>
      <c r="F140" s="48">
        <f>'Presenti equivalenti serviti'!AC140</f>
        <v>11.945189988515452</v>
      </c>
      <c r="G140" s="48">
        <f>VLOOKUP(D140,'Addetti 2017'!D:IJ,240,0)/1000</f>
        <v>1.7962048000000006</v>
      </c>
      <c r="H140" s="48">
        <f>VLOOKUP(D140,'Addetti 2017'!D:IJ,241,0)/1000</f>
        <v>1.5796000000000014</v>
      </c>
      <c r="I140" s="49">
        <f t="shared" si="13"/>
        <v>1234.137086452035</v>
      </c>
      <c r="J140" s="49">
        <f t="shared" si="14"/>
        <v>163.90368800000005</v>
      </c>
      <c r="K140" s="49">
        <f>VLOOKUP(D140,'Capi Zootecnici 2010'!D:O,12,0)/1000</f>
        <v>190.73329600000002</v>
      </c>
      <c r="L140" s="49">
        <f t="shared" si="15"/>
        <v>1588.7740704520352</v>
      </c>
    </row>
    <row r="141" spans="1:12" x14ac:dyDescent="0.25">
      <c r="A141" s="2" t="s">
        <v>103</v>
      </c>
      <c r="B141" s="2" t="str">
        <f t="shared" si="12"/>
        <v>35</v>
      </c>
      <c r="C141" s="2">
        <v>35040</v>
      </c>
      <c r="D141" s="2" t="s">
        <v>143</v>
      </c>
      <c r="E141" s="48">
        <f>'Presenti equivalenti serviti'!Y141</f>
        <v>25.18741078560366</v>
      </c>
      <c r="F141" s="48">
        <f>'Presenti equivalenti serviti'!AC141</f>
        <v>27.751628054992779</v>
      </c>
      <c r="G141" s="48">
        <f>VLOOKUP(D141,'Addetti 2017'!D:IJ,240,0)/1000</f>
        <v>1.7585616000000002</v>
      </c>
      <c r="H141" s="48">
        <f>VLOOKUP(D141,'Addetti 2017'!D:IJ,241,0)/1000</f>
        <v>3.8251100000000005</v>
      </c>
      <c r="I141" s="49">
        <f t="shared" si="13"/>
        <v>2881.377347518091</v>
      </c>
      <c r="J141" s="49">
        <f t="shared" si="14"/>
        <v>160.46874600000001</v>
      </c>
      <c r="K141" s="49">
        <f>VLOOKUP(D141,'Capi Zootecnici 2010'!D:O,12,0)/1000</f>
        <v>175.44800000000001</v>
      </c>
      <c r="L141" s="49">
        <f t="shared" si="15"/>
        <v>3217.2940935180909</v>
      </c>
    </row>
    <row r="142" spans="1:12" x14ac:dyDescent="0.25">
      <c r="A142" s="2" t="s">
        <v>144</v>
      </c>
      <c r="B142" s="2" t="str">
        <f t="shared" si="12"/>
        <v>35</v>
      </c>
      <c r="C142" s="2">
        <v>35041</v>
      </c>
      <c r="D142" s="2" t="s">
        <v>145</v>
      </c>
      <c r="E142" s="48">
        <f>'Presenti equivalenti serviti'!Y142</f>
        <v>4.5037164073336324</v>
      </c>
      <c r="F142" s="48">
        <f>'Presenti equivalenti serviti'!AC142</f>
        <v>4.4196506159611895</v>
      </c>
      <c r="G142" s="48">
        <f>VLOOKUP(D142,'Addetti 2017'!D:IJ,240,0)/1000</f>
        <v>0.37711840000000002</v>
      </c>
      <c r="H142" s="48">
        <f>VLOOKUP(D142,'Addetti 2017'!D:IJ,241,0)/1000</f>
        <v>0.39709399999999967</v>
      </c>
      <c r="I142" s="49">
        <f t="shared" si="13"/>
        <v>447.19894966919395</v>
      </c>
      <c r="J142" s="49">
        <f t="shared" si="14"/>
        <v>34.412054000000005</v>
      </c>
      <c r="K142" s="49">
        <f>VLOOKUP(D142,'Capi Zootecnici 2010'!D:O,12,0)/1000</f>
        <v>195.78748800000002</v>
      </c>
      <c r="L142" s="49">
        <f t="shared" si="15"/>
        <v>677.39849166919396</v>
      </c>
    </row>
    <row r="143" spans="1:12" x14ac:dyDescent="0.25">
      <c r="A143" s="2" t="s">
        <v>103</v>
      </c>
      <c r="B143" s="2" t="str">
        <f t="shared" si="12"/>
        <v>35</v>
      </c>
      <c r="C143" s="2">
        <v>35042</v>
      </c>
      <c r="D143" s="2" t="s">
        <v>146</v>
      </c>
      <c r="E143" s="48">
        <f>'Presenti equivalenti serviti'!Y143</f>
        <v>1.8802330614918865</v>
      </c>
      <c r="F143" s="48">
        <f>'Presenti equivalenti serviti'!AC143</f>
        <v>1.5536763740102539</v>
      </c>
      <c r="G143" s="48">
        <f>VLOOKUP(D143,'Addetti 2017'!D:IJ,240,0)/1000</f>
        <v>7.2672000000000014E-2</v>
      </c>
      <c r="H143" s="48">
        <f>VLOOKUP(D143,'Addetti 2017'!D:IJ,241,0)/1000</f>
        <v>0.19702999999999998</v>
      </c>
      <c r="I143" s="49">
        <f t="shared" si="13"/>
        <v>189.55025436113465</v>
      </c>
      <c r="J143" s="49">
        <f t="shared" si="14"/>
        <v>6.6313200000000014</v>
      </c>
      <c r="K143" s="49">
        <f>VLOOKUP(D143,'Capi Zootecnici 2010'!D:O,12,0)/1000</f>
        <v>53.955200000000005</v>
      </c>
      <c r="L143" s="49">
        <f t="shared" si="15"/>
        <v>250.13677436113466</v>
      </c>
    </row>
    <row r="144" spans="1:12" x14ac:dyDescent="0.25">
      <c r="A144" s="2" t="s">
        <v>103</v>
      </c>
      <c r="B144" s="2" t="str">
        <f t="shared" si="12"/>
        <v>35</v>
      </c>
      <c r="C144" s="2">
        <v>35043</v>
      </c>
      <c r="D144" s="2" t="s">
        <v>147</v>
      </c>
      <c r="E144" s="48">
        <f>'Presenti equivalenti serviti'!Y144</f>
        <v>4.3210980291869374</v>
      </c>
      <c r="F144" s="48">
        <f>'Presenti equivalenti serviti'!AC144</f>
        <v>4.2731939311671088</v>
      </c>
      <c r="G144" s="48">
        <f>VLOOKUP(D144,'Addetti 2017'!D:IJ,240,0)/1000</f>
        <v>0.52314799999999995</v>
      </c>
      <c r="H144" s="48">
        <f>VLOOKUP(D144,'Addetti 2017'!D:IJ,241,0)/1000</f>
        <v>0.62495199999999995</v>
      </c>
      <c r="I144" s="49">
        <f t="shared" si="13"/>
        <v>451.32706516330802</v>
      </c>
      <c r="J144" s="49">
        <f t="shared" si="14"/>
        <v>47.737254999999998</v>
      </c>
      <c r="K144" s="49">
        <f>VLOOKUP(D144,'Capi Zootecnici 2010'!D:O,12,0)/1000</f>
        <v>693.572048</v>
      </c>
      <c r="L144" s="49">
        <f t="shared" si="15"/>
        <v>1192.6363681633079</v>
      </c>
    </row>
    <row r="145" spans="1:12" x14ac:dyDescent="0.25">
      <c r="A145" s="2" t="s">
        <v>103</v>
      </c>
      <c r="B145" s="2" t="str">
        <f t="shared" si="12"/>
        <v>35</v>
      </c>
      <c r="C145" s="2">
        <v>35044</v>
      </c>
      <c r="D145" s="2" t="s">
        <v>148</v>
      </c>
      <c r="E145" s="48">
        <f>'Presenti equivalenti serviti'!Y145</f>
        <v>3.4166851925348616</v>
      </c>
      <c r="F145" s="48">
        <f>'Presenti equivalenti serviti'!AC145</f>
        <v>3.2840086983608288</v>
      </c>
      <c r="G145" s="48">
        <f>VLOOKUP(D145,'Addetti 2017'!D:IJ,240,0)/1000</f>
        <v>0.56766400000000006</v>
      </c>
      <c r="H145" s="48">
        <f>VLOOKUP(D145,'Addetti 2017'!D:IJ,241,0)/1000</f>
        <v>0.30068599999999901</v>
      </c>
      <c r="I145" s="49">
        <f t="shared" si="13"/>
        <v>339.21012131880605</v>
      </c>
      <c r="J145" s="49">
        <f t="shared" si="14"/>
        <v>51.799340000000008</v>
      </c>
      <c r="K145" s="49">
        <f>VLOOKUP(D145,'Capi Zootecnici 2010'!D:O,12,0)/1000</f>
        <v>74.674600000000012</v>
      </c>
      <c r="L145" s="49">
        <f t="shared" si="15"/>
        <v>465.68406131880607</v>
      </c>
    </row>
    <row r="146" spans="1:12" x14ac:dyDescent="0.25">
      <c r="A146" s="2" t="s">
        <v>103</v>
      </c>
      <c r="B146" s="2" t="str">
        <f t="shared" si="12"/>
        <v>35</v>
      </c>
      <c r="C146" s="2">
        <v>35045</v>
      </c>
      <c r="D146" s="2" t="s">
        <v>149</v>
      </c>
      <c r="E146" s="48">
        <f>'Presenti equivalenti serviti'!Y146</f>
        <v>3.082206943984489</v>
      </c>
      <c r="F146" s="48">
        <f>'Presenti equivalenti serviti'!AC146</f>
        <v>2.8641064730989951</v>
      </c>
      <c r="G146" s="48">
        <f>VLOOKUP(D146,'Addetti 2017'!D:IJ,240,0)/1000</f>
        <v>0.11196840000000002</v>
      </c>
      <c r="H146" s="48">
        <f>VLOOKUP(D146,'Addetti 2017'!D:IJ,241,0)/1000</f>
        <v>0.45295400000000002</v>
      </c>
      <c r="I146" s="49">
        <f t="shared" si="13"/>
        <v>322.5834361385846</v>
      </c>
      <c r="J146" s="49">
        <f t="shared" si="14"/>
        <v>10.217116500000001</v>
      </c>
      <c r="K146" s="49">
        <f>VLOOKUP(D146,'Capi Zootecnici 2010'!D:O,12,0)/1000</f>
        <v>98.228728000000018</v>
      </c>
      <c r="L146" s="49">
        <f t="shared" si="15"/>
        <v>431.02928063858462</v>
      </c>
    </row>
    <row r="147" spans="1:12" x14ac:dyDescent="0.25">
      <c r="A147" s="2" t="s">
        <v>103</v>
      </c>
      <c r="B147" s="2" t="str">
        <f t="shared" si="12"/>
        <v>35</v>
      </c>
      <c r="C147" s="2">
        <v>35046</v>
      </c>
      <c r="D147" s="3" t="s">
        <v>372</v>
      </c>
      <c r="E147" s="48">
        <f>'Presenti equivalenti serviti'!Y147</f>
        <v>4.4673762568843882</v>
      </c>
      <c r="F147" s="48">
        <f>'Presenti equivalenti serviti'!AC147</f>
        <v>4.0170669706065771</v>
      </c>
      <c r="G147" s="48">
        <f>VLOOKUP(D147,'Addetti 2017'!D:IJ,240,0)/1000</f>
        <v>0.22859960000000001</v>
      </c>
      <c r="H147" s="48">
        <f>VLOOKUP(D147,'Addetti 2017'!D:IJ,241,0)/1000</f>
        <v>0.71461599999999992</v>
      </c>
      <c r="I147" s="49">
        <f t="shared" si="13"/>
        <v>472.85679344070047</v>
      </c>
      <c r="J147" s="49">
        <f t="shared" si="14"/>
        <v>20.859713500000002</v>
      </c>
      <c r="K147" s="49">
        <f>VLOOKUP(D147,'Capi Zootecnici 2010'!D:O,12,0)/1000</f>
        <v>77.59195600000001</v>
      </c>
      <c r="L147" s="49">
        <f t="shared" si="15"/>
        <v>571.30846294070045</v>
      </c>
    </row>
    <row r="148" spans="1:12" x14ac:dyDescent="0.25">
      <c r="A148" s="2" t="s">
        <v>150</v>
      </c>
      <c r="B148" s="2" t="str">
        <f t="shared" si="12"/>
        <v>36</v>
      </c>
      <c r="C148" s="2">
        <v>36001</v>
      </c>
      <c r="D148" s="2" t="s">
        <v>151</v>
      </c>
      <c r="E148" s="48">
        <f>'Presenti equivalenti serviti'!Y148</f>
        <v>4.2598603130641708</v>
      </c>
      <c r="F148" s="48">
        <f>'Presenti equivalenti serviti'!AC148</f>
        <v>4.609802966381257</v>
      </c>
      <c r="G148" s="48">
        <f>VLOOKUP(D148,'Addetti 2017'!D:IJ,240,0)/1000</f>
        <v>0.23218879999999997</v>
      </c>
      <c r="H148" s="48">
        <f>VLOOKUP(D148,'Addetti 2017'!D:IJ,241,0)/1000</f>
        <v>0.32294600000000001</v>
      </c>
      <c r="I148" s="49">
        <f t="shared" si="13"/>
        <v>450.11334318228967</v>
      </c>
      <c r="J148" s="49">
        <f t="shared" si="14"/>
        <v>21.187227999999998</v>
      </c>
      <c r="K148" s="49">
        <f>VLOOKUP(D148,'Capi Zootecnici 2010'!D:O,12,0)/1000</f>
        <v>1.2284999999999999</v>
      </c>
      <c r="L148" s="49">
        <f t="shared" si="15"/>
        <v>472.52907118228967</v>
      </c>
    </row>
    <row r="149" spans="1:12" x14ac:dyDescent="0.25">
      <c r="A149" s="2" t="s">
        <v>150</v>
      </c>
      <c r="B149" s="2" t="str">
        <f t="shared" si="12"/>
        <v>36</v>
      </c>
      <c r="C149" s="2">
        <v>36002</v>
      </c>
      <c r="D149" s="2" t="s">
        <v>152</v>
      </c>
      <c r="E149" s="48">
        <f>'Presenti equivalenti serviti'!Y149</f>
        <v>10.206895294718123</v>
      </c>
      <c r="F149" s="48">
        <f>'Presenti equivalenti serviti'!AC149</f>
        <v>10.512285068693123</v>
      </c>
      <c r="G149" s="48">
        <f>VLOOKUP(D149,'Addetti 2017'!D:IJ,240,0)/1000</f>
        <v>1.3736752000000001</v>
      </c>
      <c r="H149" s="48">
        <f>VLOOKUP(D149,'Addetti 2017'!D:IJ,241,0)/1000</f>
        <v>1.6810919999999996</v>
      </c>
      <c r="I149" s="49">
        <f t="shared" si="13"/>
        <v>1112.6456575182474</v>
      </c>
      <c r="J149" s="49">
        <f t="shared" si="14"/>
        <v>125.34786200000001</v>
      </c>
      <c r="K149" s="49">
        <f>VLOOKUP(D149,'Capi Zootecnici 2010'!D:O,12,0)/1000</f>
        <v>12.727520000000002</v>
      </c>
      <c r="L149" s="49">
        <f t="shared" si="15"/>
        <v>1250.7210395182474</v>
      </c>
    </row>
    <row r="150" spans="1:12" x14ac:dyDescent="0.25">
      <c r="A150" s="2" t="s">
        <v>150</v>
      </c>
      <c r="B150" s="2" t="str">
        <f t="shared" si="12"/>
        <v>36</v>
      </c>
      <c r="C150" s="2">
        <v>36003</v>
      </c>
      <c r="D150" s="2" t="s">
        <v>153</v>
      </c>
      <c r="E150" s="48">
        <f>'Presenti equivalenti serviti'!Y150</f>
        <v>8.8047300683156706</v>
      </c>
      <c r="F150" s="48">
        <f>'Presenti equivalenti serviti'!AC150</f>
        <v>9.4189061566786911</v>
      </c>
      <c r="G150" s="48">
        <f>VLOOKUP(D150,'Addetti 2017'!D:IJ,240,0)/1000</f>
        <v>0.91505760000000014</v>
      </c>
      <c r="H150" s="48">
        <f>VLOOKUP(D150,'Addetti 2017'!D:IJ,241,0)/1000</f>
        <v>1.9032079999999991</v>
      </c>
      <c r="I150" s="49">
        <f t="shared" si="13"/>
        <v>1033.1429167969304</v>
      </c>
      <c r="J150" s="49">
        <f t="shared" si="14"/>
        <v>83.499006000000008</v>
      </c>
      <c r="K150" s="49">
        <f>VLOOKUP(D150,'Capi Zootecnici 2010'!D:O,12,0)/1000</f>
        <v>164.83661999999998</v>
      </c>
      <c r="L150" s="49">
        <f t="shared" si="15"/>
        <v>1281.4785427969305</v>
      </c>
    </row>
    <row r="151" spans="1:12" x14ac:dyDescent="0.25">
      <c r="A151" s="2" t="s">
        <v>150</v>
      </c>
      <c r="B151" s="2" t="str">
        <f t="shared" si="12"/>
        <v>36</v>
      </c>
      <c r="C151" s="2">
        <v>36004</v>
      </c>
      <c r="D151" s="2" t="s">
        <v>154</v>
      </c>
      <c r="E151" s="48">
        <f>'Presenti equivalenti serviti'!Y151</f>
        <v>3.2268410405466867</v>
      </c>
      <c r="F151" s="48">
        <f>'Presenti equivalenti serviti'!AC151</f>
        <v>3.1618545907990439</v>
      </c>
      <c r="G151" s="48">
        <f>VLOOKUP(D151,'Addetti 2017'!D:IJ,240,0)/1000</f>
        <v>0.68993120000000008</v>
      </c>
      <c r="H151" s="48">
        <f>VLOOKUP(D151,'Addetti 2017'!D:IJ,241,0)/1000</f>
        <v>0.40257200000000021</v>
      </c>
      <c r="I151" s="49">
        <f t="shared" si="13"/>
        <v>331.1839399498852</v>
      </c>
      <c r="J151" s="49">
        <f t="shared" si="14"/>
        <v>62.956222000000004</v>
      </c>
      <c r="K151" s="49">
        <f>VLOOKUP(D151,'Capi Zootecnici 2010'!D:O,12,0)/1000</f>
        <v>28.039439999999999</v>
      </c>
      <c r="L151" s="49">
        <f t="shared" si="15"/>
        <v>422.17960194988518</v>
      </c>
    </row>
    <row r="152" spans="1:12" x14ac:dyDescent="0.25">
      <c r="A152" s="2" t="s">
        <v>150</v>
      </c>
      <c r="B152" s="2" t="str">
        <f t="shared" si="12"/>
        <v>36</v>
      </c>
      <c r="C152" s="2">
        <v>36005</v>
      </c>
      <c r="D152" s="2" t="s">
        <v>155</v>
      </c>
      <c r="E152" s="48">
        <f>'Presenti equivalenti serviti'!Y152</f>
        <v>71.745809392175232</v>
      </c>
      <c r="F152" s="48">
        <f>'Presenti equivalenti serviti'!AC152</f>
        <v>78.81680925441286</v>
      </c>
      <c r="G152" s="48">
        <f>VLOOKUP(D152,'Addetti 2017'!D:IJ,240,0)/1000</f>
        <v>6.6732160000000036</v>
      </c>
      <c r="H152" s="48">
        <f>VLOOKUP(D152,'Addetti 2017'!D:IJ,241,0)/1000</f>
        <v>10.318781999999992</v>
      </c>
      <c r="I152" s="49">
        <f t="shared" si="13"/>
        <v>8133.6227019651724</v>
      </c>
      <c r="J152" s="49">
        <f t="shared" si="14"/>
        <v>608.93096000000037</v>
      </c>
      <c r="K152" s="49">
        <f>VLOOKUP(D152,'Capi Zootecnici 2010'!D:O,12,0)/1000</f>
        <v>273.52676000000002</v>
      </c>
      <c r="L152" s="49">
        <f t="shared" si="15"/>
        <v>9016.0804219651727</v>
      </c>
    </row>
    <row r="153" spans="1:12" x14ac:dyDescent="0.25">
      <c r="A153" s="2" t="s">
        <v>156</v>
      </c>
      <c r="B153" s="2" t="str">
        <f t="shared" si="12"/>
        <v>36</v>
      </c>
      <c r="C153" s="2">
        <v>36006</v>
      </c>
      <c r="D153" s="2" t="s">
        <v>157</v>
      </c>
      <c r="E153" s="48">
        <f>'Presenti equivalenti serviti'!Y153</f>
        <v>32.003542395381494</v>
      </c>
      <c r="F153" s="48">
        <f>'Presenti equivalenti serviti'!AC153</f>
        <v>34.641617369259819</v>
      </c>
      <c r="G153" s="48">
        <f>VLOOKUP(D153,'Addetti 2017'!D:IJ,240,0)/1000</f>
        <v>2.1173024000000011</v>
      </c>
      <c r="H153" s="48">
        <f>VLOOKUP(D153,'Addetti 2017'!D:IJ,241,0)/1000</f>
        <v>3.5312240000000017</v>
      </c>
      <c r="I153" s="49">
        <f t="shared" si="13"/>
        <v>3483.2717749449585</v>
      </c>
      <c r="J153" s="49">
        <f t="shared" si="14"/>
        <v>193.20384400000012</v>
      </c>
      <c r="K153" s="49">
        <f>VLOOKUP(D153,'Capi Zootecnici 2010'!D:O,12,0)/1000</f>
        <v>633.93439200000012</v>
      </c>
      <c r="L153" s="49">
        <f t="shared" si="15"/>
        <v>4310.4100109449591</v>
      </c>
    </row>
    <row r="154" spans="1:12" x14ac:dyDescent="0.25">
      <c r="A154" s="2" t="s">
        <v>156</v>
      </c>
      <c r="B154" s="2" t="str">
        <f t="shared" si="12"/>
        <v>36</v>
      </c>
      <c r="C154" s="2">
        <v>36007</v>
      </c>
      <c r="D154" s="2" t="s">
        <v>158</v>
      </c>
      <c r="E154" s="48">
        <f>'Presenti equivalenti serviti'!Y154</f>
        <v>14.552168165736845</v>
      </c>
      <c r="F154" s="48">
        <f>'Presenti equivalenti serviti'!AC154</f>
        <v>16.472397904677972</v>
      </c>
      <c r="G154" s="48">
        <f>VLOOKUP(D154,'Addetti 2017'!D:IJ,240,0)/1000</f>
        <v>2.460840000000001</v>
      </c>
      <c r="H154" s="48">
        <f>VLOOKUP(D154,'Addetti 2017'!D:IJ,241,0)/1000</f>
        <v>1.7716680000000042</v>
      </c>
      <c r="I154" s="49">
        <f t="shared" si="13"/>
        <v>1664.7710138018654</v>
      </c>
      <c r="J154" s="49">
        <f t="shared" si="14"/>
        <v>224.55165000000008</v>
      </c>
      <c r="K154" s="49">
        <f>VLOOKUP(D154,'Capi Zootecnici 2010'!D:O,12,0)/1000</f>
        <v>67.750799999999998</v>
      </c>
      <c r="L154" s="49">
        <f t="shared" si="15"/>
        <v>1957.0734638018655</v>
      </c>
    </row>
    <row r="155" spans="1:12" x14ac:dyDescent="0.25">
      <c r="A155" s="2" t="s">
        <v>156</v>
      </c>
      <c r="B155" s="2" t="str">
        <f t="shared" si="12"/>
        <v>36</v>
      </c>
      <c r="C155" s="2">
        <v>36008</v>
      </c>
      <c r="D155" s="2" t="s">
        <v>159</v>
      </c>
      <c r="E155" s="48">
        <f>'Presenti equivalenti serviti'!Y155</f>
        <v>11.125413330035489</v>
      </c>
      <c r="F155" s="48">
        <f>'Presenti equivalenti serviti'!AC155</f>
        <v>11.670794705528786</v>
      </c>
      <c r="G155" s="48">
        <f>VLOOKUP(D155,'Addetti 2017'!D:IJ,240,0)/1000</f>
        <v>3.0658704000000006</v>
      </c>
      <c r="H155" s="48">
        <f>VLOOKUP(D155,'Addetti 2017'!D:IJ,241,0)/1000</f>
        <v>2.2539439999999975</v>
      </c>
      <c r="I155" s="49">
        <f t="shared" si="13"/>
        <v>1270.6324068795016</v>
      </c>
      <c r="J155" s="49">
        <f t="shared" si="14"/>
        <v>279.76067400000005</v>
      </c>
      <c r="K155" s="49">
        <f>VLOOKUP(D155,'Capi Zootecnici 2010'!D:O,12,0)/1000</f>
        <v>172.84303399999999</v>
      </c>
      <c r="L155" s="49">
        <f t="shared" si="15"/>
        <v>1723.2361148795017</v>
      </c>
    </row>
    <row r="156" spans="1:12" x14ac:dyDescent="0.25">
      <c r="A156" s="2" t="s">
        <v>150</v>
      </c>
      <c r="B156" s="2" t="str">
        <f t="shared" si="12"/>
        <v>36</v>
      </c>
      <c r="C156" s="2">
        <v>36009</v>
      </c>
      <c r="D156" s="2" t="s">
        <v>160</v>
      </c>
      <c r="E156" s="48">
        <f>'Presenti equivalenti serviti'!Y156</f>
        <v>6.9886987619943399</v>
      </c>
      <c r="F156" s="48">
        <f>'Presenti equivalenti serviti'!AC156</f>
        <v>6.6758675674066748</v>
      </c>
      <c r="G156" s="48">
        <f>VLOOKUP(D156,'Addetti 2017'!D:IJ,240,0)/1000</f>
        <v>0.97275279999999997</v>
      </c>
      <c r="H156" s="48">
        <f>VLOOKUP(D156,'Addetti 2017'!D:IJ,241,0)/1000</f>
        <v>0.99894400000000017</v>
      </c>
      <c r="I156" s="49">
        <f t="shared" si="13"/>
        <v>728.87240203198348</v>
      </c>
      <c r="J156" s="49">
        <f t="shared" si="14"/>
        <v>88.763693000000004</v>
      </c>
      <c r="K156" s="49">
        <f>VLOOKUP(D156,'Capi Zootecnici 2010'!D:O,12,0)/1000</f>
        <v>36.174450000000007</v>
      </c>
      <c r="L156" s="49">
        <f t="shared" si="15"/>
        <v>853.81054503198345</v>
      </c>
    </row>
    <row r="157" spans="1:12" x14ac:dyDescent="0.25">
      <c r="A157" s="2" t="s">
        <v>150</v>
      </c>
      <c r="B157" s="2" t="str">
        <f t="shared" si="12"/>
        <v>36</v>
      </c>
      <c r="C157" s="2">
        <v>36010</v>
      </c>
      <c r="D157" s="2" t="s">
        <v>161</v>
      </c>
      <c r="E157" s="48">
        <f>'Presenti equivalenti serviti'!Y157</f>
        <v>8.2306404197361598</v>
      </c>
      <c r="F157" s="48">
        <f>'Presenti equivalenti serviti'!AC157</f>
        <v>7.049643690706568</v>
      </c>
      <c r="G157" s="48">
        <f>VLOOKUP(D157,'Addetti 2017'!D:IJ,240,0)/1000</f>
        <v>0.75999520000000009</v>
      </c>
      <c r="H157" s="48">
        <f>VLOOKUP(D157,'Addetti 2017'!D:IJ,241,0)/1000</f>
        <v>0.68137200000000009</v>
      </c>
      <c r="I157" s="49">
        <f t="shared" si="13"/>
        <v>813.22113330092452</v>
      </c>
      <c r="J157" s="49">
        <f t="shared" si="14"/>
        <v>69.349562000000006</v>
      </c>
      <c r="K157" s="49">
        <f>VLOOKUP(D157,'Capi Zootecnici 2010'!D:O,12,0)/1000</f>
        <v>72.793369999999996</v>
      </c>
      <c r="L157" s="49">
        <f t="shared" si="15"/>
        <v>955.36406530092449</v>
      </c>
    </row>
    <row r="158" spans="1:12" x14ac:dyDescent="0.25">
      <c r="A158" s="2" t="s">
        <v>3</v>
      </c>
      <c r="B158" s="2" t="str">
        <f t="shared" si="12"/>
        <v>36</v>
      </c>
      <c r="C158" s="2">
        <v>36011</v>
      </c>
      <c r="D158" s="2" t="s">
        <v>162</v>
      </c>
      <c r="E158" s="48">
        <f>'Presenti equivalenti serviti'!Y158</f>
        <v>3.6602470725680019</v>
      </c>
      <c r="F158" s="48">
        <f>'Presenti equivalenti serviti'!AC158</f>
        <v>3.5090337482813103</v>
      </c>
      <c r="G158" s="48">
        <f>VLOOKUP(D158,'Addetti 2017'!D:IJ,240,0)/1000</f>
        <v>0.22534560000000003</v>
      </c>
      <c r="H158" s="48">
        <f>VLOOKUP(D158,'Addetti 2017'!D:IJ,241,0)/1000</f>
        <v>0.57585399999999987</v>
      </c>
      <c r="I158" s="49">
        <f t="shared" si="13"/>
        <v>386.54422287183019</v>
      </c>
      <c r="J158" s="49">
        <f t="shared" si="14"/>
        <v>20.562786000000003</v>
      </c>
      <c r="K158" s="49">
        <f>VLOOKUP(D158,'Capi Zootecnici 2010'!D:O,12,0)/1000</f>
        <v>53.144468000000003</v>
      </c>
      <c r="L158" s="49">
        <f t="shared" si="15"/>
        <v>460.25147687183016</v>
      </c>
    </row>
    <row r="159" spans="1:12" x14ac:dyDescent="0.25">
      <c r="A159" s="2" t="s">
        <v>163</v>
      </c>
      <c r="B159" s="2" t="str">
        <f t="shared" si="12"/>
        <v>36</v>
      </c>
      <c r="C159" s="2">
        <v>36012</v>
      </c>
      <c r="D159" s="2" t="s">
        <v>164</v>
      </c>
      <c r="E159" s="48">
        <f>'Presenti equivalenti serviti'!Y159</f>
        <v>15.265927698061505</v>
      </c>
      <c r="F159" s="48">
        <f>'Presenti equivalenti serviti'!AC159</f>
        <v>14.569562294762612</v>
      </c>
      <c r="G159" s="48">
        <f>VLOOKUP(D159,'Addetti 2017'!D:IJ,240,0)/1000</f>
        <v>1.7161408000000002</v>
      </c>
      <c r="H159" s="48">
        <f>VLOOKUP(D159,'Addetti 2017'!D:IJ,241,0)/1000</f>
        <v>1.921586</v>
      </c>
      <c r="I159" s="49">
        <f t="shared" si="13"/>
        <v>1568.3606249481122</v>
      </c>
      <c r="J159" s="49">
        <f t="shared" si="14"/>
        <v>156.59784800000003</v>
      </c>
      <c r="K159" s="49">
        <f>VLOOKUP(D159,'Capi Zootecnici 2010'!D:O,12,0)/1000</f>
        <v>147.12237800000003</v>
      </c>
      <c r="L159" s="49">
        <f t="shared" si="15"/>
        <v>1872.0808509481121</v>
      </c>
    </row>
    <row r="160" spans="1:12" x14ac:dyDescent="0.25">
      <c r="A160" s="2" t="s">
        <v>156</v>
      </c>
      <c r="B160" s="2" t="str">
        <f t="shared" si="12"/>
        <v>36</v>
      </c>
      <c r="C160" s="2">
        <v>36013</v>
      </c>
      <c r="D160" s="2" t="s">
        <v>165</v>
      </c>
      <c r="E160" s="48">
        <f>'Presenti equivalenti serviti'!Y160</f>
        <v>17.260756391292837</v>
      </c>
      <c r="F160" s="48">
        <f>'Presenti equivalenti serviti'!AC160</f>
        <v>17.288515281987042</v>
      </c>
      <c r="G160" s="48">
        <f>VLOOKUP(D160,'Addetti 2017'!D:IJ,240,0)/1000</f>
        <v>7.0143108000000005</v>
      </c>
      <c r="H160" s="48">
        <f>VLOOKUP(D160,'Addetti 2017'!D:IJ,241,0)/1000</f>
        <v>2.8135400000000002</v>
      </c>
      <c r="I160" s="49">
        <f t="shared" si="13"/>
        <v>1834.3125444813174</v>
      </c>
      <c r="J160" s="49">
        <f t="shared" si="14"/>
        <v>640.05586049999999</v>
      </c>
      <c r="K160" s="49">
        <f>VLOOKUP(D160,'Capi Zootecnici 2010'!D:O,12,0)/1000</f>
        <v>7.9546999999999999</v>
      </c>
      <c r="L160" s="49">
        <f t="shared" si="15"/>
        <v>2482.3231049813176</v>
      </c>
    </row>
    <row r="161" spans="1:12" x14ac:dyDescent="0.25">
      <c r="A161" s="2" t="s">
        <v>3</v>
      </c>
      <c r="B161" s="2" t="str">
        <f t="shared" si="12"/>
        <v>36</v>
      </c>
      <c r="C161" s="2">
        <v>36014</v>
      </c>
      <c r="D161" s="2" t="s">
        <v>166</v>
      </c>
      <c r="E161" s="48">
        <f>'Presenti equivalenti serviti'!Y161</f>
        <v>1.8437720816740197</v>
      </c>
      <c r="F161" s="48">
        <f>'Presenti equivalenti serviti'!AC161</f>
        <v>1.7530139911814053</v>
      </c>
      <c r="G161" s="48">
        <f>VLOOKUP(D161,'Addetti 2017'!D:IJ,240,0)/1000</f>
        <v>5.0256000000000002E-2</v>
      </c>
      <c r="H161" s="48">
        <f>VLOOKUP(D161,'Addetti 2017'!D:IJ,241,0)/1000</f>
        <v>0.19531200000000001</v>
      </c>
      <c r="I161" s="49">
        <f t="shared" si="13"/>
        <v>186.06642245275432</v>
      </c>
      <c r="J161" s="49">
        <f t="shared" si="14"/>
        <v>4.5858600000000003</v>
      </c>
      <c r="K161" s="49">
        <f>VLOOKUP(D161,'Capi Zootecnici 2010'!D:O,12,0)/1000</f>
        <v>16.753360000000001</v>
      </c>
      <c r="L161" s="49">
        <f t="shared" si="15"/>
        <v>207.40564245275434</v>
      </c>
    </row>
    <row r="162" spans="1:12" x14ac:dyDescent="0.25">
      <c r="A162" s="2" t="s">
        <v>156</v>
      </c>
      <c r="B162" s="2" t="str">
        <f t="shared" si="12"/>
        <v>36</v>
      </c>
      <c r="C162" s="2">
        <v>36015</v>
      </c>
      <c r="D162" s="2" t="s">
        <v>167</v>
      </c>
      <c r="E162" s="48">
        <f>'Presenti equivalenti serviti'!Y162</f>
        <v>34.908678921567088</v>
      </c>
      <c r="F162" s="48">
        <f>'Presenti equivalenti serviti'!AC162</f>
        <v>36.907331065647121</v>
      </c>
      <c r="G162" s="48">
        <f>VLOOKUP(D162,'Addetti 2017'!D:IJ,240,0)/1000</f>
        <v>3.9506784000000001</v>
      </c>
      <c r="H162" s="48">
        <f>VLOOKUP(D162,'Addetti 2017'!D:IJ,241,0)/1000</f>
        <v>4.7121999999999913</v>
      </c>
      <c r="I162" s="49">
        <f t="shared" si="13"/>
        <v>3797.7822097402986</v>
      </c>
      <c r="J162" s="49">
        <f t="shared" si="14"/>
        <v>360.49940400000003</v>
      </c>
      <c r="K162" s="49">
        <f>VLOOKUP(D162,'Capi Zootecnici 2010'!D:O,12,0)/1000</f>
        <v>1221.6988159999999</v>
      </c>
      <c r="L162" s="49">
        <f t="shared" si="15"/>
        <v>5379.9804297402989</v>
      </c>
    </row>
    <row r="163" spans="1:12" x14ac:dyDescent="0.25">
      <c r="A163" s="2" t="s">
        <v>156</v>
      </c>
      <c r="B163" s="2" t="str">
        <f t="shared" si="12"/>
        <v>36</v>
      </c>
      <c r="C163" s="2">
        <v>36016</v>
      </c>
      <c r="D163" s="2" t="s">
        <v>168</v>
      </c>
      <c r="E163" s="48">
        <f>'Presenti equivalenti serviti'!Y163</f>
        <v>1.9926351017434736</v>
      </c>
      <c r="F163" s="48">
        <f>'Presenti equivalenti serviti'!AC163</f>
        <v>1.9389019426709682</v>
      </c>
      <c r="G163" s="48">
        <f>VLOOKUP(D163,'Addetti 2017'!D:IJ,240,0)/1000</f>
        <v>0.19366160000000004</v>
      </c>
      <c r="H163" s="48">
        <f>VLOOKUP(D163,'Addetti 2017'!D:IJ,241,0)/1000</f>
        <v>0.24414599999999992</v>
      </c>
      <c r="I163" s="49">
        <f t="shared" si="13"/>
        <v>204.10627553409194</v>
      </c>
      <c r="J163" s="49">
        <f t="shared" si="14"/>
        <v>17.671621000000005</v>
      </c>
      <c r="K163" s="49">
        <f>VLOOKUP(D163,'Capi Zootecnici 2010'!D:O,12,0)/1000</f>
        <v>24.195600000000002</v>
      </c>
      <c r="L163" s="49">
        <f t="shared" si="15"/>
        <v>245.97349653409194</v>
      </c>
    </row>
    <row r="164" spans="1:12" x14ac:dyDescent="0.25">
      <c r="A164" s="2" t="s">
        <v>156</v>
      </c>
      <c r="B164" s="2" t="str">
        <f t="shared" si="12"/>
        <v>36</v>
      </c>
      <c r="C164" s="2">
        <v>36017</v>
      </c>
      <c r="D164" s="2" t="s">
        <v>169</v>
      </c>
      <c r="E164" s="48">
        <f>'Presenti equivalenti serviti'!Y164</f>
        <v>3.9951792906523709</v>
      </c>
      <c r="F164" s="48">
        <f>'Presenti equivalenti serviti'!AC164</f>
        <v>3.7568084859461606</v>
      </c>
      <c r="G164" s="48">
        <f>VLOOKUP(D164,'Addetti 2017'!D:IJ,240,0)/1000</f>
        <v>0.22922559999999997</v>
      </c>
      <c r="H164" s="48">
        <f>VLOOKUP(D164,'Addetti 2017'!D:IJ,241,0)/1000</f>
        <v>0.3638059999999998</v>
      </c>
      <c r="I164" s="49">
        <f t="shared" si="13"/>
        <v>397.75740777202878</v>
      </c>
      <c r="J164" s="49">
        <f t="shared" si="14"/>
        <v>20.916835999999996</v>
      </c>
      <c r="K164" s="49">
        <f>VLOOKUP(D164,'Capi Zootecnici 2010'!D:O,12,0)/1000</f>
        <v>62.328942000000012</v>
      </c>
      <c r="L164" s="49">
        <f t="shared" si="15"/>
        <v>481.00318577202881</v>
      </c>
    </row>
    <row r="165" spans="1:12" x14ac:dyDescent="0.25">
      <c r="A165" s="2" t="s">
        <v>156</v>
      </c>
      <c r="B165" s="2" t="str">
        <f t="shared" si="12"/>
        <v>36</v>
      </c>
      <c r="C165" s="2">
        <v>36018</v>
      </c>
      <c r="D165" s="2" t="s">
        <v>170</v>
      </c>
      <c r="E165" s="48">
        <f>'Presenti equivalenti serviti'!Y165</f>
        <v>2.6901909758852871</v>
      </c>
      <c r="F165" s="48">
        <f>'Presenti equivalenti serviti'!AC165</f>
        <v>2.4968403768118455</v>
      </c>
      <c r="G165" s="48">
        <f>VLOOKUP(D165,'Addetti 2017'!D:IJ,240,0)/1000</f>
        <v>0.1966772</v>
      </c>
      <c r="H165" s="48">
        <f>VLOOKUP(D165,'Addetti 2017'!D:IJ,241,0)/1000</f>
        <v>0.33324800000000004</v>
      </c>
      <c r="I165" s="49">
        <f t="shared" si="13"/>
        <v>275.88880654953249</v>
      </c>
      <c r="J165" s="49">
        <f t="shared" si="14"/>
        <v>17.946794499999999</v>
      </c>
      <c r="K165" s="49">
        <f>VLOOKUP(D165,'Capi Zootecnici 2010'!D:O,12,0)/1000</f>
        <v>52.901055999999997</v>
      </c>
      <c r="L165" s="49">
        <f t="shared" si="15"/>
        <v>346.73665704953248</v>
      </c>
    </row>
    <row r="166" spans="1:12" x14ac:dyDescent="0.25">
      <c r="A166" s="2" t="s">
        <v>156</v>
      </c>
      <c r="B166" s="2" t="str">
        <f t="shared" si="12"/>
        <v>36</v>
      </c>
      <c r="C166" s="2">
        <v>36019</v>
      </c>
      <c r="D166" s="2" t="s">
        <v>171</v>
      </c>
      <c r="E166" s="48">
        <f>'Presenti equivalenti serviti'!Y166</f>
        <v>17.870138775519496</v>
      </c>
      <c r="F166" s="48">
        <f>'Presenti equivalenti serviti'!AC166</f>
        <v>20.259807314948173</v>
      </c>
      <c r="G166" s="48">
        <f>VLOOKUP(D166,'Addetti 2017'!D:IJ,240,0)/1000</f>
        <v>2.7923664000000001</v>
      </c>
      <c r="H166" s="48">
        <f>VLOOKUP(D166,'Addetti 2017'!D:IJ,241,0)/1000</f>
        <v>5.2144399999999989</v>
      </c>
      <c r="I166" s="49">
        <f t="shared" si="13"/>
        <v>2324.5250674890208</v>
      </c>
      <c r="J166" s="49">
        <f t="shared" si="14"/>
        <v>254.80343400000001</v>
      </c>
      <c r="K166" s="49">
        <f>VLOOKUP(D166,'Capi Zootecnici 2010'!D:O,12,0)/1000</f>
        <v>76.168170000000003</v>
      </c>
      <c r="L166" s="49">
        <f t="shared" si="15"/>
        <v>2655.4966714890206</v>
      </c>
    </row>
    <row r="167" spans="1:12" x14ac:dyDescent="0.25">
      <c r="A167" s="2" t="s">
        <v>156</v>
      </c>
      <c r="B167" s="2" t="str">
        <f t="shared" si="12"/>
        <v>36</v>
      </c>
      <c r="C167" s="2">
        <v>36020</v>
      </c>
      <c r="D167" s="2" t="s">
        <v>172</v>
      </c>
      <c r="E167" s="48">
        <f>'Presenti equivalenti serviti'!Y167</f>
        <v>5.2708827324958492</v>
      </c>
      <c r="F167" s="48">
        <f>'Presenti equivalenti serviti'!AC167</f>
        <v>6.6389554378684217</v>
      </c>
      <c r="G167" s="48">
        <f>VLOOKUP(D167,'Addetti 2017'!D:IJ,240,0)/1000</f>
        <v>1.3441584</v>
      </c>
      <c r="H167" s="48">
        <f>VLOOKUP(D167,'Addetti 2017'!D:IJ,241,0)/1000</f>
        <v>0.56929999999999992</v>
      </c>
      <c r="I167" s="49">
        <f t="shared" si="13"/>
        <v>657.75330870549351</v>
      </c>
      <c r="J167" s="49">
        <f t="shared" si="14"/>
        <v>122.654454</v>
      </c>
      <c r="K167" s="49">
        <f>VLOOKUP(D167,'Capi Zootecnici 2010'!D:O,12,0)/1000</f>
        <v>90.48</v>
      </c>
      <c r="L167" s="49">
        <f t="shared" si="15"/>
        <v>870.88776270549351</v>
      </c>
    </row>
    <row r="168" spans="1:12" x14ac:dyDescent="0.25">
      <c r="A168" s="2" t="s">
        <v>150</v>
      </c>
      <c r="B168" s="2" t="str">
        <f t="shared" si="12"/>
        <v>36</v>
      </c>
      <c r="C168" s="2">
        <v>36021</v>
      </c>
      <c r="D168" s="2" t="s">
        <v>173</v>
      </c>
      <c r="E168" s="48">
        <f>'Presenti equivalenti serviti'!Y168</f>
        <v>6.27031056404737</v>
      </c>
      <c r="F168" s="48">
        <f>'Presenti equivalenti serviti'!AC168</f>
        <v>6.250772361100239</v>
      </c>
      <c r="G168" s="48">
        <f>VLOOKUP(D168,'Addetti 2017'!D:IJ,240,0)/1000</f>
        <v>1.6017720000000002</v>
      </c>
      <c r="H168" s="48">
        <f>VLOOKUP(D168,'Addetti 2017'!D:IJ,241,0)/1000</f>
        <v>1.1501760000000005</v>
      </c>
      <c r="I168" s="49">
        <f t="shared" si="13"/>
        <v>677.11939896932256</v>
      </c>
      <c r="J168" s="49">
        <f t="shared" si="14"/>
        <v>146.16169500000001</v>
      </c>
      <c r="K168" s="49">
        <f>VLOOKUP(D168,'Capi Zootecnici 2010'!D:O,12,0)/1000</f>
        <v>46.325499999999998</v>
      </c>
      <c r="L168" s="49">
        <f t="shared" si="15"/>
        <v>869.6065939693226</v>
      </c>
    </row>
    <row r="169" spans="1:12" x14ac:dyDescent="0.25">
      <c r="A169" s="2" t="s">
        <v>150</v>
      </c>
      <c r="B169" s="2" t="str">
        <f t="shared" si="12"/>
        <v>36</v>
      </c>
      <c r="C169" s="2">
        <v>36022</v>
      </c>
      <c r="D169" s="2" t="s">
        <v>174</v>
      </c>
      <c r="E169" s="48">
        <f>'Presenti equivalenti serviti'!Y169</f>
        <v>24.223833239889942</v>
      </c>
      <c r="F169" s="48">
        <f>'Presenti equivalenti serviti'!AC169</f>
        <v>23.709097831004719</v>
      </c>
      <c r="G169" s="48">
        <f>VLOOKUP(D169,'Addetti 2017'!D:IJ,240,0)/1000</f>
        <v>4.1156056000000012</v>
      </c>
      <c r="H169" s="48">
        <f>VLOOKUP(D169,'Addetti 2017'!D:IJ,241,0)/1000</f>
        <v>3.4022419999999949</v>
      </c>
      <c r="I169" s="49">
        <f t="shared" si="13"/>
        <v>2520.8793656399566</v>
      </c>
      <c r="J169" s="49">
        <f t="shared" si="14"/>
        <v>375.54901100000012</v>
      </c>
      <c r="K169" s="49">
        <f>VLOOKUP(D169,'Capi Zootecnici 2010'!D:O,12,0)/1000</f>
        <v>419.85112000000004</v>
      </c>
      <c r="L169" s="49">
        <f t="shared" si="15"/>
        <v>3316.279496639957</v>
      </c>
    </row>
    <row r="170" spans="1:12" x14ac:dyDescent="0.25">
      <c r="A170" s="2" t="s">
        <v>156</v>
      </c>
      <c r="B170" s="2" t="str">
        <f t="shared" si="12"/>
        <v>36</v>
      </c>
      <c r="C170" s="2">
        <v>36023</v>
      </c>
      <c r="D170" s="2" t="s">
        <v>175</v>
      </c>
      <c r="E170" s="48">
        <f>'Presenti equivalenti serviti'!Y170</f>
        <v>189.24601813293214</v>
      </c>
      <c r="F170" s="48">
        <f>'Presenti equivalenti serviti'!AC170</f>
        <v>200.02770096678105</v>
      </c>
      <c r="G170" s="48">
        <f>VLOOKUP(D170,'Addetti 2017'!D:IJ,240,0)/1000</f>
        <v>16.190362399999998</v>
      </c>
      <c r="H170" s="48">
        <f>VLOOKUP(D170,'Addetti 2017'!D:IJ,241,0)/1000</f>
        <v>51.934066000000009</v>
      </c>
      <c r="I170" s="49">
        <f t="shared" si="13"/>
        <v>22991.511235718772</v>
      </c>
      <c r="J170" s="49">
        <f t="shared" si="14"/>
        <v>1477.3705689999997</v>
      </c>
      <c r="K170" s="49">
        <f>VLOOKUP(D170,'Capi Zootecnici 2010'!D:O,12,0)/1000</f>
        <v>430.33457999999996</v>
      </c>
      <c r="L170" s="49">
        <f t="shared" si="15"/>
        <v>24899.216384718773</v>
      </c>
    </row>
    <row r="171" spans="1:12" x14ac:dyDescent="0.25">
      <c r="A171" s="2" t="s">
        <v>156</v>
      </c>
      <c r="B171" s="2" t="str">
        <f t="shared" si="12"/>
        <v>36</v>
      </c>
      <c r="C171" s="2">
        <v>36024</v>
      </c>
      <c r="D171" s="2" t="s">
        <v>176</v>
      </c>
      <c r="E171" s="48">
        <f>'Presenti equivalenti serviti'!Y171</f>
        <v>1.1390256001030243</v>
      </c>
      <c r="F171" s="48">
        <f>'Presenti equivalenti serviti'!AC171</f>
        <v>1.125604350304404</v>
      </c>
      <c r="G171" s="48">
        <f>VLOOKUP(D171,'Addetti 2017'!D:IJ,240,0)/1000</f>
        <v>5.6812000000000015E-2</v>
      </c>
      <c r="H171" s="48">
        <f>VLOOKUP(D171,'Addetti 2017'!D:IJ,241,0)/1000</f>
        <v>0.19720800000000005</v>
      </c>
      <c r="I171" s="49">
        <f t="shared" si="13"/>
        <v>121.93131600940097</v>
      </c>
      <c r="J171" s="49">
        <f t="shared" si="14"/>
        <v>5.184095000000001</v>
      </c>
      <c r="K171" s="49">
        <f>VLOOKUP(D171,'Capi Zootecnici 2010'!D:O,12,0)/1000</f>
        <v>44.824259999999995</v>
      </c>
      <c r="L171" s="49">
        <f t="shared" si="15"/>
        <v>171.93967100940097</v>
      </c>
    </row>
    <row r="172" spans="1:12" x14ac:dyDescent="0.25">
      <c r="A172" s="2" t="s">
        <v>156</v>
      </c>
      <c r="B172" s="2" t="str">
        <f t="shared" si="12"/>
        <v>36</v>
      </c>
      <c r="C172" s="2">
        <v>36025</v>
      </c>
      <c r="D172" s="2" t="s">
        <v>177</v>
      </c>
      <c r="E172" s="48">
        <f>'Presenti equivalenti serviti'!Y172</f>
        <v>2.1104413843207808</v>
      </c>
      <c r="F172" s="48">
        <f>'Presenti equivalenti serviti'!AC172</f>
        <v>2.03324870040551</v>
      </c>
      <c r="G172" s="48">
        <f>VLOOKUP(D172,'Addetti 2017'!D:IJ,240,0)/1000</f>
        <v>0.14358880000000002</v>
      </c>
      <c r="H172" s="48">
        <f>VLOOKUP(D172,'Addetti 2017'!D:IJ,241,0)/1000</f>
        <v>0.38521399999999995</v>
      </c>
      <c r="I172" s="49">
        <f t="shared" si="13"/>
        <v>227.72855381927124</v>
      </c>
      <c r="J172" s="49">
        <f t="shared" si="14"/>
        <v>13.102478000000001</v>
      </c>
      <c r="K172" s="49">
        <f>VLOOKUP(D172,'Capi Zootecnici 2010'!D:O,12,0)/1000</f>
        <v>31.534100000000002</v>
      </c>
      <c r="L172" s="49">
        <f t="shared" si="15"/>
        <v>272.36513181927126</v>
      </c>
    </row>
    <row r="173" spans="1:12" x14ac:dyDescent="0.25">
      <c r="A173" s="2" t="s">
        <v>3</v>
      </c>
      <c r="B173" s="2" t="str">
        <f t="shared" si="12"/>
        <v>36</v>
      </c>
      <c r="C173" s="2">
        <v>36026</v>
      </c>
      <c r="D173" s="2" t="s">
        <v>178</v>
      </c>
      <c r="E173" s="48">
        <f>'Presenti equivalenti serviti'!Y173</f>
        <v>3.7127548605770264</v>
      </c>
      <c r="F173" s="48">
        <f>'Presenti equivalenti serviti'!AC173</f>
        <v>3.629137546378848</v>
      </c>
      <c r="G173" s="48">
        <f>VLOOKUP(D173,'Addetti 2017'!D:IJ,240,0)/1000</f>
        <v>0.17932880000000004</v>
      </c>
      <c r="H173" s="48">
        <f>VLOOKUP(D173,'Addetti 2017'!D:IJ,241,0)/1000</f>
        <v>0.43525399999999981</v>
      </c>
      <c r="I173" s="49">
        <f t="shared" si="13"/>
        <v>378.50580852765364</v>
      </c>
      <c r="J173" s="49">
        <f t="shared" si="14"/>
        <v>16.363753000000003</v>
      </c>
      <c r="K173" s="49">
        <f>VLOOKUP(D173,'Capi Zootecnici 2010'!D:O,12,0)/1000</f>
        <v>141.39294000000001</v>
      </c>
      <c r="L173" s="49">
        <f t="shared" si="15"/>
        <v>536.26250152765363</v>
      </c>
    </row>
    <row r="174" spans="1:12" x14ac:dyDescent="0.25">
      <c r="A174" s="2" t="s">
        <v>163</v>
      </c>
      <c r="B174" s="2" t="str">
        <f t="shared" si="12"/>
        <v>36</v>
      </c>
      <c r="C174" s="2">
        <v>36027</v>
      </c>
      <c r="D174" s="2" t="s">
        <v>179</v>
      </c>
      <c r="E174" s="48">
        <f>'Presenti equivalenti serviti'!Y174</f>
        <v>16.038228691415089</v>
      </c>
      <c r="F174" s="48">
        <f>'Presenti equivalenti serviti'!AC174</f>
        <v>17.478865624747051</v>
      </c>
      <c r="G174" s="48">
        <f>VLOOKUP(D174,'Addetti 2017'!D:IJ,240,0)/1000</f>
        <v>1.3705616000000005</v>
      </c>
      <c r="H174" s="48">
        <f>VLOOKUP(D174,'Addetti 2017'!D:IJ,241,0)/1000</f>
        <v>1.4685940000000004</v>
      </c>
      <c r="I174" s="49">
        <f t="shared" si="13"/>
        <v>1728.9556907581684</v>
      </c>
      <c r="J174" s="49">
        <f t="shared" si="14"/>
        <v>125.06374600000005</v>
      </c>
      <c r="K174" s="49">
        <f>VLOOKUP(D174,'Capi Zootecnici 2010'!D:O,12,0)/1000</f>
        <v>41.796091999999994</v>
      </c>
      <c r="L174" s="49">
        <f t="shared" si="15"/>
        <v>1895.8155287581685</v>
      </c>
    </row>
    <row r="175" spans="1:12" x14ac:dyDescent="0.25">
      <c r="A175" s="2" t="s">
        <v>150</v>
      </c>
      <c r="B175" s="2" t="str">
        <f t="shared" si="12"/>
        <v>36</v>
      </c>
      <c r="C175" s="2">
        <v>36028</v>
      </c>
      <c r="D175" s="2" t="s">
        <v>180</v>
      </c>
      <c r="E175" s="48">
        <f>'Presenti equivalenti serviti'!Y175</f>
        <v>9.8535546923321462</v>
      </c>
      <c r="F175" s="48">
        <f>'Presenti equivalenti serviti'!AC175</f>
        <v>8.6678820141389092</v>
      </c>
      <c r="G175" s="48">
        <f>VLOOKUP(D175,'Addetti 2017'!D:IJ,240,0)/1000</f>
        <v>1.0552096</v>
      </c>
      <c r="H175" s="48">
        <f>VLOOKUP(D175,'Addetti 2017'!D:IJ,241,0)/1000</f>
        <v>0.58659800000000084</v>
      </c>
      <c r="I175" s="49">
        <f t="shared" si="13"/>
        <v>952.66393317530833</v>
      </c>
      <c r="J175" s="49">
        <f t="shared" si="14"/>
        <v>96.287875999999997</v>
      </c>
      <c r="K175" s="49">
        <f>VLOOKUP(D175,'Capi Zootecnici 2010'!D:O,12,0)/1000</f>
        <v>97.582680000000011</v>
      </c>
      <c r="L175" s="49">
        <f t="shared" si="15"/>
        <v>1146.5344891753084</v>
      </c>
    </row>
    <row r="176" spans="1:12" x14ac:dyDescent="0.25">
      <c r="A176" s="2" t="s">
        <v>156</v>
      </c>
      <c r="B176" s="2" t="str">
        <f t="shared" si="12"/>
        <v>36</v>
      </c>
      <c r="C176" s="2">
        <v>36029</v>
      </c>
      <c r="D176" s="2" t="s">
        <v>181</v>
      </c>
      <c r="E176" s="48">
        <f>'Presenti equivalenti serviti'!Y176</f>
        <v>2.1621321829472859</v>
      </c>
      <c r="F176" s="48">
        <f>'Presenti equivalenti serviti'!AC176</f>
        <v>1.6426615872409398</v>
      </c>
      <c r="G176" s="48">
        <f>VLOOKUP(D176,'Addetti 2017'!D:IJ,240,0)/1000</f>
        <v>0.12850880000000001</v>
      </c>
      <c r="H176" s="48">
        <f>VLOOKUP(D176,'Addetti 2017'!D:IJ,241,0)/1000</f>
        <v>0.17912399999999998</v>
      </c>
      <c r="I176" s="49">
        <f t="shared" si="13"/>
        <v>213.63962669393982</v>
      </c>
      <c r="J176" s="49">
        <f t="shared" si="14"/>
        <v>11.726428</v>
      </c>
      <c r="K176" s="49">
        <f>VLOOKUP(D176,'Capi Zootecnici 2010'!D:O,12,0)/1000</f>
        <v>107.8805</v>
      </c>
      <c r="L176" s="49">
        <f t="shared" si="15"/>
        <v>333.2465546939398</v>
      </c>
    </row>
    <row r="177" spans="1:12" x14ac:dyDescent="0.25">
      <c r="A177" s="2" t="s">
        <v>156</v>
      </c>
      <c r="B177" s="2" t="str">
        <f t="shared" si="12"/>
        <v>36</v>
      </c>
      <c r="C177" s="2">
        <v>36030</v>
      </c>
      <c r="D177" s="2" t="s">
        <v>182</v>
      </c>
      <c r="E177" s="48">
        <f>'Presenti equivalenti serviti'!Y177</f>
        <v>17.474411538722734</v>
      </c>
      <c r="F177" s="48">
        <f>'Presenti equivalenti serviti'!AC177</f>
        <v>19.27027306746103</v>
      </c>
      <c r="G177" s="48">
        <f>VLOOKUP(D177,'Addetti 2017'!D:IJ,240,0)/1000</f>
        <v>1.8098760000000005</v>
      </c>
      <c r="H177" s="48">
        <f>VLOOKUP(D177,'Addetti 2017'!D:IJ,241,0)/1000</f>
        <v>3.5887179999999987</v>
      </c>
      <c r="I177" s="49">
        <f t="shared" si="13"/>
        <v>2085.8829349058192</v>
      </c>
      <c r="J177" s="49">
        <f t="shared" si="14"/>
        <v>165.15118500000005</v>
      </c>
      <c r="K177" s="49">
        <f>VLOOKUP(D177,'Capi Zootecnici 2010'!D:O,12,0)/1000</f>
        <v>472.887922</v>
      </c>
      <c r="L177" s="49">
        <f t="shared" si="15"/>
        <v>2723.9220419058192</v>
      </c>
    </row>
    <row r="178" spans="1:12" x14ac:dyDescent="0.25">
      <c r="A178" s="2" t="s">
        <v>156</v>
      </c>
      <c r="B178" s="2" t="str">
        <f t="shared" si="12"/>
        <v>36</v>
      </c>
      <c r="C178" s="2">
        <v>36031</v>
      </c>
      <c r="D178" s="2" t="s">
        <v>183</v>
      </c>
      <c r="E178" s="48">
        <f>'Presenti equivalenti serviti'!Y178</f>
        <v>2.4330356408362395</v>
      </c>
      <c r="F178" s="48">
        <f>'Presenti equivalenti serviti'!AC178</f>
        <v>2.7582135652412938</v>
      </c>
      <c r="G178" s="48">
        <f>VLOOKUP(D178,'Addetti 2017'!D:IJ,240,0)/1000</f>
        <v>0.23106560000000001</v>
      </c>
      <c r="H178" s="48">
        <f>VLOOKUP(D178,'Addetti 2017'!D:IJ,241,0)/1000</f>
        <v>0.34439999999999987</v>
      </c>
      <c r="I178" s="49">
        <f t="shared" si="13"/>
        <v>283.11348782826803</v>
      </c>
      <c r="J178" s="49">
        <f t="shared" si="14"/>
        <v>21.084735999999999</v>
      </c>
      <c r="K178" s="49">
        <f>VLOOKUP(D178,'Capi Zootecnici 2010'!D:O,12,0)/1000</f>
        <v>15.991326000000001</v>
      </c>
      <c r="L178" s="49">
        <f t="shared" si="15"/>
        <v>320.18954982826801</v>
      </c>
    </row>
    <row r="179" spans="1:12" x14ac:dyDescent="0.25">
      <c r="A179" s="2" t="s">
        <v>156</v>
      </c>
      <c r="B179" s="2" t="str">
        <f t="shared" si="12"/>
        <v>36</v>
      </c>
      <c r="C179" s="2">
        <v>36032</v>
      </c>
      <c r="D179" s="2" t="s">
        <v>184</v>
      </c>
      <c r="E179" s="48">
        <f>'Presenti equivalenti serviti'!Y179</f>
        <v>1.6506480673426822</v>
      </c>
      <c r="F179" s="48">
        <f>'Presenti equivalenti serviti'!AC179</f>
        <v>1.4178756852014567</v>
      </c>
      <c r="G179" s="48">
        <f>VLOOKUP(D179,'Addetti 2017'!D:IJ,240,0)/1000</f>
        <v>0.13119839999999999</v>
      </c>
      <c r="H179" s="48">
        <f>VLOOKUP(D179,'Addetti 2017'!D:IJ,241,0)/1000</f>
        <v>0.22993</v>
      </c>
      <c r="I179" s="49">
        <f t="shared" si="13"/>
        <v>171.60274864501974</v>
      </c>
      <c r="J179" s="49">
        <f t="shared" si="14"/>
        <v>11.971853999999999</v>
      </c>
      <c r="K179" s="49">
        <f>VLOOKUP(D179,'Capi Zootecnici 2010'!D:O,12,0)/1000</f>
        <v>98.698105999999996</v>
      </c>
      <c r="L179" s="49">
        <f t="shared" si="15"/>
        <v>282.27270864501975</v>
      </c>
    </row>
    <row r="180" spans="1:12" x14ac:dyDescent="0.25">
      <c r="A180" s="2" t="s">
        <v>156</v>
      </c>
      <c r="B180" s="2" t="str">
        <f t="shared" si="12"/>
        <v>36</v>
      </c>
      <c r="C180" s="2">
        <v>36033</v>
      </c>
      <c r="D180" s="2" t="s">
        <v>185</v>
      </c>
      <c r="E180" s="48">
        <f>'Presenti equivalenti serviti'!Y180</f>
        <v>3.8100395870207229</v>
      </c>
      <c r="F180" s="48">
        <f>'Presenti equivalenti serviti'!AC180</f>
        <v>3.8348580772236409</v>
      </c>
      <c r="G180" s="48">
        <f>VLOOKUP(D180,'Addetti 2017'!D:IJ,240,0)/1000</f>
        <v>0.18413680000000004</v>
      </c>
      <c r="H180" s="48">
        <f>VLOOKUP(D180,'Addetti 2017'!D:IJ,241,0)/1000</f>
        <v>0.22134799999999985</v>
      </c>
      <c r="I180" s="49">
        <f t="shared" si="13"/>
        <v>370.12880454665719</v>
      </c>
      <c r="J180" s="49">
        <f t="shared" si="14"/>
        <v>16.802483000000006</v>
      </c>
      <c r="K180" s="49">
        <f>VLOOKUP(D180,'Capi Zootecnici 2010'!D:O,12,0)/1000</f>
        <v>111.15805999999999</v>
      </c>
      <c r="L180" s="49">
        <f t="shared" si="15"/>
        <v>498.08934754665722</v>
      </c>
    </row>
    <row r="181" spans="1:12" x14ac:dyDescent="0.25">
      <c r="A181" s="2" t="s">
        <v>163</v>
      </c>
      <c r="B181" s="2" t="str">
        <f t="shared" si="12"/>
        <v>36</v>
      </c>
      <c r="C181" s="2">
        <v>36034</v>
      </c>
      <c r="D181" s="2" t="s">
        <v>186</v>
      </c>
      <c r="E181" s="48">
        <f>'Presenti equivalenti serviti'!Y181</f>
        <v>6.1612459758028191</v>
      </c>
      <c r="F181" s="48">
        <f>'Presenti equivalenti serviti'!AC181</f>
        <v>6.0218755714396197</v>
      </c>
      <c r="G181" s="48">
        <f>VLOOKUP(D181,'Addetti 2017'!D:IJ,240,0)/1000</f>
        <v>0.86761600000000028</v>
      </c>
      <c r="H181" s="48">
        <f>VLOOKUP(D181,'Addetti 2017'!D:IJ,241,0)/1000</f>
        <v>0.4687280000000002</v>
      </c>
      <c r="I181" s="49">
        <f t="shared" si="13"/>
        <v>604.9851252920073</v>
      </c>
      <c r="J181" s="49">
        <f t="shared" si="14"/>
        <v>79.169960000000032</v>
      </c>
      <c r="K181" s="49">
        <f>VLOOKUP(D181,'Capi Zootecnici 2010'!D:O,12,0)/1000</f>
        <v>67.924999999999997</v>
      </c>
      <c r="L181" s="49">
        <f t="shared" si="15"/>
        <v>752.08008529200731</v>
      </c>
    </row>
    <row r="182" spans="1:12" x14ac:dyDescent="0.25">
      <c r="A182" s="2" t="s">
        <v>3</v>
      </c>
      <c r="B182" s="2" t="str">
        <f t="shared" si="12"/>
        <v>36</v>
      </c>
      <c r="C182" s="2">
        <v>36035</v>
      </c>
      <c r="D182" s="2" t="s">
        <v>187</v>
      </c>
      <c r="E182" s="48">
        <f>'Presenti equivalenti serviti'!Y182</f>
        <v>0.80735592669634493</v>
      </c>
      <c r="F182" s="48">
        <f>'Presenti equivalenti serviti'!AC182</f>
        <v>0.71314862245930566</v>
      </c>
      <c r="G182" s="48">
        <f>VLOOKUP(D182,'Addetti 2017'!D:IJ,240,0)/1000</f>
        <v>6.5000000000000014E-3</v>
      </c>
      <c r="H182" s="48">
        <f>VLOOKUP(D182,'Addetti 2017'!D:IJ,241,0)/1000</f>
        <v>0.13948600000000005</v>
      </c>
      <c r="I182" s="49">
        <f t="shared" si="13"/>
        <v>86.399325811041479</v>
      </c>
      <c r="J182" s="49">
        <f t="shared" si="14"/>
        <v>0.59312500000000012</v>
      </c>
      <c r="K182" s="49">
        <f>VLOOKUP(D182,'Capi Zootecnici 2010'!D:O,12,0)/1000</f>
        <v>8.917974000000001</v>
      </c>
      <c r="L182" s="49">
        <f t="shared" si="15"/>
        <v>95.91042481104148</v>
      </c>
    </row>
    <row r="183" spans="1:12" x14ac:dyDescent="0.25">
      <c r="A183" s="2" t="s">
        <v>156</v>
      </c>
      <c r="B183" s="2" t="str">
        <f t="shared" si="12"/>
        <v>36</v>
      </c>
      <c r="C183" s="2">
        <v>36036</v>
      </c>
      <c r="D183" s="2" t="s">
        <v>188</v>
      </c>
      <c r="E183" s="48">
        <f>'Presenti equivalenti serviti'!Y183</f>
        <v>6.2481066210045615</v>
      </c>
      <c r="F183" s="48">
        <f>'Presenti equivalenti serviti'!AC183</f>
        <v>7.1763418440812181</v>
      </c>
      <c r="G183" s="48">
        <f>VLOOKUP(D183,'Addetti 2017'!D:IJ,240,0)/1000</f>
        <v>1.3373512000000003</v>
      </c>
      <c r="H183" s="48">
        <f>VLOOKUP(D183,'Addetti 2017'!D:IJ,241,0)/1000</f>
        <v>0.82333600000000096</v>
      </c>
      <c r="I183" s="49">
        <f t="shared" si="13"/>
        <v>729.97060327241127</v>
      </c>
      <c r="J183" s="49">
        <f t="shared" si="14"/>
        <v>122.03329700000003</v>
      </c>
      <c r="K183" s="49">
        <f>VLOOKUP(D183,'Capi Zootecnici 2010'!D:O,12,0)/1000</f>
        <v>59.614230000000013</v>
      </c>
      <c r="L183" s="49">
        <f t="shared" si="15"/>
        <v>911.61813027241135</v>
      </c>
    </row>
    <row r="184" spans="1:12" x14ac:dyDescent="0.25">
      <c r="A184" s="2" t="s">
        <v>150</v>
      </c>
      <c r="B184" s="2" t="str">
        <f t="shared" si="12"/>
        <v>36</v>
      </c>
      <c r="C184" s="2">
        <v>36037</v>
      </c>
      <c r="D184" s="2" t="s">
        <v>189</v>
      </c>
      <c r="E184" s="48">
        <f>'Presenti equivalenti serviti'!Y184</f>
        <v>10.853000616206824</v>
      </c>
      <c r="F184" s="48">
        <f>'Presenti equivalenti serviti'!AC184</f>
        <v>10.628472105014131</v>
      </c>
      <c r="G184" s="48">
        <f>VLOOKUP(D184,'Addetti 2017'!D:IJ,240,0)/1000</f>
        <v>1.1940472000000002</v>
      </c>
      <c r="H184" s="48">
        <f>VLOOKUP(D184,'Addetti 2017'!D:IJ,241,0)/1000</f>
        <v>1.16022</v>
      </c>
      <c r="I184" s="49">
        <f t="shared" si="13"/>
        <v>1096.2063812288727</v>
      </c>
      <c r="J184" s="49">
        <f t="shared" si="14"/>
        <v>108.95680700000001</v>
      </c>
      <c r="K184" s="49">
        <f>VLOOKUP(D184,'Capi Zootecnici 2010'!D:O,12,0)/1000</f>
        <v>82.284800000000004</v>
      </c>
      <c r="L184" s="49">
        <f t="shared" si="15"/>
        <v>1287.4479882288726</v>
      </c>
    </row>
    <row r="185" spans="1:12" x14ac:dyDescent="0.25">
      <c r="A185" s="2" t="s">
        <v>150</v>
      </c>
      <c r="B185" s="2" t="str">
        <f t="shared" si="12"/>
        <v>36</v>
      </c>
      <c r="C185" s="2">
        <v>36038</v>
      </c>
      <c r="D185" s="2" t="s">
        <v>190</v>
      </c>
      <c r="E185" s="48">
        <f>'Presenti equivalenti serviti'!Y185</f>
        <v>3.5437739510293063</v>
      </c>
      <c r="F185" s="48">
        <f>'Presenti equivalenti serviti'!AC185</f>
        <v>3.0166163936217698</v>
      </c>
      <c r="G185" s="48">
        <f>VLOOKUP(D185,'Addetti 2017'!D:IJ,240,0)/1000</f>
        <v>0.34406559999999992</v>
      </c>
      <c r="H185" s="48">
        <f>VLOOKUP(D185,'Addetti 2017'!D:IJ,241,0)/1000</f>
        <v>0.31726799999999983</v>
      </c>
      <c r="I185" s="49">
        <f t="shared" si="13"/>
        <v>352.3200780314242</v>
      </c>
      <c r="J185" s="49">
        <f t="shared" si="14"/>
        <v>31.395985999999994</v>
      </c>
      <c r="K185" s="49">
        <f>VLOOKUP(D185,'Capi Zootecnici 2010'!D:O,12,0)/1000</f>
        <v>34.6554</v>
      </c>
      <c r="L185" s="49">
        <f t="shared" si="15"/>
        <v>418.37146403142418</v>
      </c>
    </row>
    <row r="186" spans="1:12" x14ac:dyDescent="0.25">
      <c r="A186" s="2" t="s">
        <v>150</v>
      </c>
      <c r="B186" s="2" t="str">
        <f t="shared" si="12"/>
        <v>36</v>
      </c>
      <c r="C186" s="2">
        <v>36039</v>
      </c>
      <c r="D186" s="2" t="s">
        <v>191</v>
      </c>
      <c r="E186" s="48">
        <f>'Presenti equivalenti serviti'!Y186</f>
        <v>6.0843734864506978</v>
      </c>
      <c r="F186" s="48">
        <f>'Presenti equivalenti serviti'!AC186</f>
        <v>6.6345870568868497</v>
      </c>
      <c r="G186" s="48">
        <f>VLOOKUP(D186,'Addetti 2017'!D:IJ,240,0)/1000</f>
        <v>0.84681200000000001</v>
      </c>
      <c r="H186" s="48">
        <f>VLOOKUP(D186,'Addetti 2017'!D:IJ,241,0)/1000</f>
        <v>0.44682800000000056</v>
      </c>
      <c r="I186" s="49">
        <f t="shared" si="13"/>
        <v>646.17912394092514</v>
      </c>
      <c r="J186" s="49">
        <f t="shared" si="14"/>
        <v>77.271595000000005</v>
      </c>
      <c r="K186" s="49">
        <f>VLOOKUP(D186,'Capi Zootecnici 2010'!D:O,12,0)/1000</f>
        <v>166.99930000000001</v>
      </c>
      <c r="L186" s="49">
        <f t="shared" si="15"/>
        <v>890.45001894092513</v>
      </c>
    </row>
    <row r="187" spans="1:12" x14ac:dyDescent="0.25">
      <c r="A187" s="2" t="s">
        <v>156</v>
      </c>
      <c r="B187" s="2" t="str">
        <f t="shared" si="12"/>
        <v>36</v>
      </c>
      <c r="C187" s="2">
        <v>36040</v>
      </c>
      <c r="D187" s="2" t="s">
        <v>192</v>
      </c>
      <c r="E187" s="48">
        <f>'Presenti equivalenti serviti'!Y187</f>
        <v>40.97538458353047</v>
      </c>
      <c r="F187" s="48">
        <f>'Presenti equivalenti serviti'!AC187</f>
        <v>40.539384983837245</v>
      </c>
      <c r="G187" s="48">
        <f>VLOOKUP(D187,'Addetti 2017'!D:IJ,240,0)/1000</f>
        <v>5.007007200000003</v>
      </c>
      <c r="H187" s="48">
        <f>VLOOKUP(D187,'Addetti 2017'!D:IJ,241,0)/1000</f>
        <v>10.317029999999995</v>
      </c>
      <c r="I187" s="49">
        <f t="shared" si="13"/>
        <v>4680.4328307471551</v>
      </c>
      <c r="J187" s="49">
        <f t="shared" si="14"/>
        <v>456.88940700000029</v>
      </c>
      <c r="K187" s="49">
        <f>VLOOKUP(D187,'Capi Zootecnici 2010'!D:O,12,0)/1000</f>
        <v>56.563909999999993</v>
      </c>
      <c r="L187" s="49">
        <f t="shared" si="15"/>
        <v>5193.8861477471555</v>
      </c>
    </row>
    <row r="188" spans="1:12" x14ac:dyDescent="0.25">
      <c r="A188" s="2" t="s">
        <v>156</v>
      </c>
      <c r="B188" s="2" t="str">
        <f t="shared" si="12"/>
        <v>36</v>
      </c>
      <c r="C188" s="2">
        <v>36041</v>
      </c>
      <c r="D188" s="2" t="s">
        <v>193</v>
      </c>
      <c r="E188" s="48">
        <f>'Presenti equivalenti serviti'!Y188</f>
        <v>9.1464366575342453</v>
      </c>
      <c r="F188" s="48">
        <f>'Presenti equivalenti serviti'!AC188</f>
        <v>9.0715247598308579</v>
      </c>
      <c r="G188" s="48">
        <f>VLOOKUP(D188,'Addetti 2017'!D:IJ,240,0)/1000</f>
        <v>0.76882639999999991</v>
      </c>
      <c r="H188" s="48">
        <f>VLOOKUP(D188,'Addetti 2017'!D:IJ,241,0)/1000</f>
        <v>1.0633840000000003</v>
      </c>
      <c r="I188" s="49">
        <f t="shared" si="13"/>
        <v>931.64613499999996</v>
      </c>
      <c r="J188" s="49">
        <f t="shared" si="14"/>
        <v>70.155408999999992</v>
      </c>
      <c r="K188" s="49">
        <f>VLOOKUP(D188,'Capi Zootecnici 2010'!D:O,12,0)/1000</f>
        <v>15.121236</v>
      </c>
      <c r="L188" s="49">
        <f t="shared" si="15"/>
        <v>1016.92278</v>
      </c>
    </row>
    <row r="189" spans="1:12" x14ac:dyDescent="0.25">
      <c r="A189" s="2" t="s">
        <v>156</v>
      </c>
      <c r="B189" s="2" t="str">
        <f t="shared" si="12"/>
        <v>36</v>
      </c>
      <c r="C189" s="2">
        <v>36042</v>
      </c>
      <c r="D189" s="2" t="s">
        <v>194</v>
      </c>
      <c r="E189" s="48">
        <f>'Presenti equivalenti serviti'!Y189</f>
        <v>8.7579187005767096</v>
      </c>
      <c r="F189" s="48">
        <f>'Presenti equivalenti serviti'!AC189</f>
        <v>9.1128460800846689</v>
      </c>
      <c r="G189" s="48">
        <f>VLOOKUP(D189,'Addetti 2017'!D:IJ,240,0)/1000</f>
        <v>0.64818000000000009</v>
      </c>
      <c r="H189" s="48">
        <f>VLOOKUP(D189,'Addetti 2017'!D:IJ,241,0)/1000</f>
        <v>0.90468200000000021</v>
      </c>
      <c r="I189" s="49">
        <f t="shared" si="13"/>
        <v>914.09943730772613</v>
      </c>
      <c r="J189" s="49">
        <f t="shared" si="14"/>
        <v>59.146425000000008</v>
      </c>
      <c r="K189" s="49">
        <f>VLOOKUP(D189,'Capi Zootecnici 2010'!D:O,12,0)/1000</f>
        <v>191.24687399999999</v>
      </c>
      <c r="L189" s="49">
        <f t="shared" si="15"/>
        <v>1164.4927363077261</v>
      </c>
    </row>
    <row r="190" spans="1:12" x14ac:dyDescent="0.25">
      <c r="A190" s="2" t="s">
        <v>156</v>
      </c>
      <c r="B190" s="2" t="str">
        <f t="shared" si="12"/>
        <v>36</v>
      </c>
      <c r="C190" s="2">
        <v>36043</v>
      </c>
      <c r="D190" s="2" t="s">
        <v>195</v>
      </c>
      <c r="E190" s="48">
        <f>'Presenti equivalenti serviti'!Y190</f>
        <v>3.4307847583740996</v>
      </c>
      <c r="F190" s="48">
        <f>'Presenti equivalenti serviti'!AC190</f>
        <v>3.684168032134246</v>
      </c>
      <c r="G190" s="48">
        <f>VLOOKUP(D190,'Addetti 2017'!D:IJ,240,0)/1000</f>
        <v>9.9491200000000016E-2</v>
      </c>
      <c r="H190" s="48">
        <f>VLOOKUP(D190,'Addetti 2017'!D:IJ,241,0)/1000</f>
        <v>0.65621799999999997</v>
      </c>
      <c r="I190" s="49">
        <f t="shared" si="13"/>
        <v>396.06022543224992</v>
      </c>
      <c r="J190" s="49">
        <f t="shared" si="14"/>
        <v>9.0785720000000012</v>
      </c>
      <c r="K190" s="49">
        <f>VLOOKUP(D190,'Capi Zootecnici 2010'!D:O,12,0)/1000</f>
        <v>56.906849999999999</v>
      </c>
      <c r="L190" s="49">
        <f t="shared" si="15"/>
        <v>462.04564743224989</v>
      </c>
    </row>
    <row r="191" spans="1:12" x14ac:dyDescent="0.25">
      <c r="A191" s="2" t="s">
        <v>150</v>
      </c>
      <c r="B191" s="2" t="str">
        <f t="shared" si="12"/>
        <v>36</v>
      </c>
      <c r="C191" s="2">
        <v>36044</v>
      </c>
      <c r="D191" s="2" t="s">
        <v>196</v>
      </c>
      <c r="E191" s="48">
        <f>'Presenti equivalenti serviti'!Y191</f>
        <v>15.586430127974541</v>
      </c>
      <c r="F191" s="48">
        <f>'Presenti equivalenti serviti'!AC191</f>
        <v>15.790969149214112</v>
      </c>
      <c r="G191" s="48">
        <f>VLOOKUP(D191,'Addetti 2017'!D:IJ,240,0)/1000</f>
        <v>1.983601600000001</v>
      </c>
      <c r="H191" s="48">
        <f>VLOOKUP(D191,'Addetti 2017'!D:IJ,241,0)/1000</f>
        <v>1.4939700000000007</v>
      </c>
      <c r="I191" s="49">
        <f t="shared" si="13"/>
        <v>1577.2506973657876</v>
      </c>
      <c r="J191" s="49">
        <f t="shared" si="14"/>
        <v>181.00364600000009</v>
      </c>
      <c r="K191" s="49">
        <f>VLOOKUP(D191,'Capi Zootecnici 2010'!D:O,12,0)/1000</f>
        <v>336.43534599999998</v>
      </c>
      <c r="L191" s="49">
        <f t="shared" si="15"/>
        <v>2094.6896893657877</v>
      </c>
    </row>
    <row r="192" spans="1:12" x14ac:dyDescent="0.25">
      <c r="A192" s="2" t="s">
        <v>156</v>
      </c>
      <c r="B192" s="2" t="str">
        <f t="shared" si="12"/>
        <v>36</v>
      </c>
      <c r="C192" s="2">
        <v>36045</v>
      </c>
      <c r="D192" s="2" t="s">
        <v>197</v>
      </c>
      <c r="E192" s="48">
        <f>'Presenti equivalenti serviti'!Y192</f>
        <v>12.492145203140566</v>
      </c>
      <c r="F192" s="48">
        <f>'Presenti equivalenti serviti'!AC192</f>
        <v>14.110242707213688</v>
      </c>
      <c r="G192" s="48">
        <f>VLOOKUP(D192,'Addetti 2017'!D:IJ,240,0)/1000</f>
        <v>1.4380927999999999</v>
      </c>
      <c r="H192" s="48">
        <f>VLOOKUP(D192,'Addetti 2017'!D:IJ,241,0)/1000</f>
        <v>1.9865640000000011</v>
      </c>
      <c r="I192" s="49">
        <f t="shared" si="13"/>
        <v>1468.833612033249</v>
      </c>
      <c r="J192" s="49">
        <f t="shared" si="14"/>
        <v>131.22596799999999</v>
      </c>
      <c r="K192" s="49">
        <f>VLOOKUP(D192,'Capi Zootecnici 2010'!D:O,12,0)/1000</f>
        <v>376.98174799999998</v>
      </c>
      <c r="L192" s="49">
        <f t="shared" si="15"/>
        <v>1977.0413280332491</v>
      </c>
    </row>
    <row r="193" spans="1:12" x14ac:dyDescent="0.25">
      <c r="A193" s="2" t="s">
        <v>156</v>
      </c>
      <c r="B193" s="2" t="str">
        <f t="shared" si="12"/>
        <v>36</v>
      </c>
      <c r="C193" s="2">
        <v>36046</v>
      </c>
      <c r="D193" s="2" t="s">
        <v>198</v>
      </c>
      <c r="E193" s="48">
        <f>'Presenti equivalenti serviti'!Y193</f>
        <v>25.393515925029952</v>
      </c>
      <c r="F193" s="48">
        <f>'Presenti equivalenti serviti'!AC193</f>
        <v>27.817191253513954</v>
      </c>
      <c r="G193" s="48">
        <f>VLOOKUP(D193,'Addetti 2017'!D:IJ,240,0)/1000</f>
        <v>1.9276543999999998</v>
      </c>
      <c r="H193" s="48">
        <f>VLOOKUP(D193,'Addetti 2017'!D:IJ,241,0)/1000</f>
        <v>4.7668039999999987</v>
      </c>
      <c r="I193" s="49">
        <f t="shared" si="13"/>
        <v>2973.2895668831484</v>
      </c>
      <c r="J193" s="49">
        <f t="shared" si="14"/>
        <v>175.89846399999999</v>
      </c>
      <c r="K193" s="49">
        <f>VLOOKUP(D193,'Capi Zootecnici 2010'!D:O,12,0)/1000</f>
        <v>13.738997999999999</v>
      </c>
      <c r="L193" s="49">
        <f t="shared" si="15"/>
        <v>3162.9270288831485</v>
      </c>
    </row>
    <row r="194" spans="1:12" x14ac:dyDescent="0.25">
      <c r="A194" s="2" t="s">
        <v>156</v>
      </c>
      <c r="B194" s="2" t="str">
        <f t="shared" si="12"/>
        <v>36</v>
      </c>
      <c r="C194" s="2">
        <v>36047</v>
      </c>
      <c r="D194" s="2" t="s">
        <v>199</v>
      </c>
      <c r="E194" s="48">
        <f>'Presenti equivalenti serviti'!Y194</f>
        <v>4.8960676882731091</v>
      </c>
      <c r="F194" s="48">
        <f>'Presenti equivalenti serviti'!AC194</f>
        <v>4.2202840318344297</v>
      </c>
      <c r="G194" s="48">
        <f>VLOOKUP(D194,'Addetti 2017'!D:IJ,240,0)/1000</f>
        <v>0.33414240000000001</v>
      </c>
      <c r="H194" s="48">
        <f>VLOOKUP(D194,'Addetti 2017'!D:IJ,241,0)/1000</f>
        <v>0.74096200000000001</v>
      </c>
      <c r="I194" s="49">
        <f t="shared" si="13"/>
        <v>514.37895905492121</v>
      </c>
      <c r="J194" s="49">
        <f t="shared" si="14"/>
        <v>30.490494000000002</v>
      </c>
      <c r="K194" s="49">
        <f>VLOOKUP(D194,'Capi Zootecnici 2010'!D:O,12,0)/1000</f>
        <v>92.639430000000004</v>
      </c>
      <c r="L194" s="49">
        <f t="shared" si="15"/>
        <v>637.50888305492117</v>
      </c>
    </row>
    <row r="195" spans="1:12" x14ac:dyDescent="0.25">
      <c r="A195" s="2" t="s">
        <v>200</v>
      </c>
      <c r="B195" s="2" t="str">
        <f t="shared" si="12"/>
        <v>37</v>
      </c>
      <c r="C195" s="2">
        <v>37001</v>
      </c>
      <c r="D195" s="2" t="s">
        <v>201</v>
      </c>
      <c r="E195" s="48">
        <f>'Presenti equivalenti serviti'!Y195</f>
        <v>12.386793136628933</v>
      </c>
      <c r="F195" s="48">
        <f>'Presenti equivalenti serviti'!AC195</f>
        <v>12.976853300285137</v>
      </c>
      <c r="G195" s="48">
        <f>VLOOKUP(D195,'Addetti 2017'!D:IJ,240,0)/1000</f>
        <v>2.3222760000000009</v>
      </c>
      <c r="H195" s="48">
        <f>VLOOKUP(D195,'Addetti 2017'!D:IJ,241,0)/1000</f>
        <v>2.6526659999999973</v>
      </c>
      <c r="I195" s="49">
        <f t="shared" si="13"/>
        <v>1426.1936361510186</v>
      </c>
      <c r="J195" s="49">
        <f t="shared" si="14"/>
        <v>211.90768500000007</v>
      </c>
      <c r="K195" s="49">
        <f>VLOOKUP(D195,'Capi Zootecnici 2010'!D:O,12,0)/1000</f>
        <v>31.749639999999999</v>
      </c>
      <c r="L195" s="49">
        <f t="shared" si="15"/>
        <v>1669.8509611510187</v>
      </c>
    </row>
    <row r="196" spans="1:12" x14ac:dyDescent="0.25">
      <c r="A196" s="2" t="s">
        <v>200</v>
      </c>
      <c r="B196" s="2" t="str">
        <f t="shared" si="12"/>
        <v>37</v>
      </c>
      <c r="C196" s="2">
        <v>37002</v>
      </c>
      <c r="D196" s="2" t="s">
        <v>202</v>
      </c>
      <c r="E196" s="48">
        <f>'Presenti equivalenti serviti'!Y196</f>
        <v>9.7672210891923505</v>
      </c>
      <c r="F196" s="48">
        <f>'Presenti equivalenti serviti'!AC196</f>
        <v>10.049162136280854</v>
      </c>
      <c r="G196" s="48">
        <f>VLOOKUP(D196,'Addetti 2017'!D:IJ,240,0)/1000</f>
        <v>1.4602480000000002</v>
      </c>
      <c r="H196" s="48">
        <f>VLOOKUP(D196,'Addetti 2017'!D:IJ,241,0)/1000</f>
        <v>3.6204780000000012</v>
      </c>
      <c r="I196" s="49">
        <f t="shared" ref="I196:I259" si="16">(MAX(E196:F196)+H196)*0.25*365</f>
        <v>1247.3546624356279</v>
      </c>
      <c r="J196" s="49">
        <f t="shared" ref="J196:J259" si="17">G196*365*0.25</f>
        <v>133.24763000000002</v>
      </c>
      <c r="K196" s="49">
        <f>VLOOKUP(D196,'Capi Zootecnici 2010'!D:O,12,0)/1000</f>
        <v>7.7121199999999996</v>
      </c>
      <c r="L196" s="49">
        <f t="shared" ref="L196:L259" si="18">K196+J196+I196</f>
        <v>1388.3144124356279</v>
      </c>
    </row>
    <row r="197" spans="1:12" x14ac:dyDescent="0.25">
      <c r="A197" s="2" t="s">
        <v>200</v>
      </c>
      <c r="B197" s="2" t="str">
        <f t="shared" ref="B197" si="19">LEFT(C197,2)</f>
        <v>37</v>
      </c>
      <c r="C197" s="2">
        <v>37003</v>
      </c>
      <c r="D197" s="2" t="s">
        <v>203</v>
      </c>
      <c r="E197" s="48">
        <f>'Presenti equivalenti serviti'!Y197</f>
        <v>7.1373335085697027</v>
      </c>
      <c r="F197" s="48">
        <f>'Presenti equivalenti serviti'!AC197</f>
        <v>8.0370077818939212</v>
      </c>
      <c r="G197" s="48">
        <f>VLOOKUP(D197,'Addetti 2017'!D:IJ,240,0)/1000</f>
        <v>0.21329679999999995</v>
      </c>
      <c r="H197" s="48">
        <f>VLOOKUP(D197,'Addetti 2017'!D:IJ,241,0)/1000</f>
        <v>0.42421399999999992</v>
      </c>
      <c r="I197" s="49">
        <f t="shared" si="16"/>
        <v>772.08648759782022</v>
      </c>
      <c r="J197" s="49">
        <f t="shared" si="17"/>
        <v>19.463332999999995</v>
      </c>
      <c r="K197" s="49">
        <f>VLOOKUP(D197,'Capi Zootecnici 2010'!D:O,12,0)/1000</f>
        <v>1.7265039999999998</v>
      </c>
      <c r="L197" s="49">
        <f t="shared" si="18"/>
        <v>793.27632459782023</v>
      </c>
    </row>
    <row r="198" spans="1:12" x14ac:dyDescent="0.25">
      <c r="A198" s="2"/>
      <c r="B198" s="2"/>
      <c r="C198" s="2">
        <v>37004</v>
      </c>
      <c r="D198" s="3" t="s">
        <v>204</v>
      </c>
      <c r="E198" s="48"/>
      <c r="F198" s="48"/>
      <c r="G198" s="48"/>
      <c r="H198" s="48"/>
      <c r="I198" s="49"/>
      <c r="J198" s="49"/>
      <c r="K198" s="49"/>
      <c r="L198" s="49"/>
    </row>
    <row r="199" spans="1:12" x14ac:dyDescent="0.25">
      <c r="A199" s="2" t="s">
        <v>200</v>
      </c>
      <c r="B199" s="2" t="str">
        <f t="shared" ref="B199:B211" si="20">LEFT(C199,2)</f>
        <v>37</v>
      </c>
      <c r="C199" s="2">
        <v>37005</v>
      </c>
      <c r="D199" s="2" t="s">
        <v>205</v>
      </c>
      <c r="E199" s="48">
        <f>'Presenti equivalenti serviti'!Y199</f>
        <v>5.8778537295474482</v>
      </c>
      <c r="F199" s="48">
        <f>'Presenti equivalenti serviti'!AC199</f>
        <v>6.6178406493891808</v>
      </c>
      <c r="G199" s="48">
        <f>VLOOKUP(D199,'Addetti 2017'!D:IJ,240,0)/1000</f>
        <v>2.0462280000000002</v>
      </c>
      <c r="H199" s="48">
        <f>VLOOKUP(D199,'Addetti 2017'!D:IJ,241,0)/1000</f>
        <v>2.4777700000000005</v>
      </c>
      <c r="I199" s="49">
        <f t="shared" si="16"/>
        <v>829.9744717567628</v>
      </c>
      <c r="J199" s="49">
        <f t="shared" si="17"/>
        <v>186.71830500000002</v>
      </c>
      <c r="K199" s="49">
        <f>VLOOKUP(D199,'Capi Zootecnici 2010'!D:O,12,0)/1000</f>
        <v>21.337420000000002</v>
      </c>
      <c r="L199" s="49">
        <f t="shared" si="18"/>
        <v>1038.0301967567627</v>
      </c>
    </row>
    <row r="200" spans="1:12" x14ac:dyDescent="0.25">
      <c r="A200" s="2" t="s">
        <v>200</v>
      </c>
      <c r="B200" s="2" t="str">
        <f t="shared" si="20"/>
        <v>37</v>
      </c>
      <c r="C200" s="2">
        <v>37006</v>
      </c>
      <c r="D200" s="2" t="s">
        <v>206</v>
      </c>
      <c r="E200" s="48">
        <f>'Presenti equivalenti serviti'!Y200</f>
        <v>442.21292809845528</v>
      </c>
      <c r="F200" s="48">
        <f>'Presenti equivalenti serviti'!AC200</f>
        <v>478.64439018447257</v>
      </c>
      <c r="G200" s="48">
        <f>VLOOKUP(D200,'Addetti 2017'!D:IJ,240,0)/1000</f>
        <v>13.747965200000003</v>
      </c>
      <c r="H200" s="48">
        <f>VLOOKUP(D200,'Addetti 2017'!D:IJ,241,0)/1000</f>
        <v>115.80990799999996</v>
      </c>
      <c r="I200" s="49">
        <f t="shared" si="16"/>
        <v>54243.95470933312</v>
      </c>
      <c r="J200" s="49">
        <f t="shared" si="17"/>
        <v>1254.5018245000003</v>
      </c>
      <c r="K200" s="49">
        <f>VLOOKUP(D200,'Capi Zootecnici 2010'!D:O,12,0)/1000</f>
        <v>6.6482000000000001</v>
      </c>
      <c r="L200" s="49">
        <f t="shared" si="18"/>
        <v>55505.104733833119</v>
      </c>
    </row>
    <row r="201" spans="1:12" x14ac:dyDescent="0.25">
      <c r="A201" s="2" t="s">
        <v>200</v>
      </c>
      <c r="B201" s="2" t="str">
        <f t="shared" si="20"/>
        <v>37</v>
      </c>
      <c r="C201" s="2">
        <v>37007</v>
      </c>
      <c r="D201" s="2" t="s">
        <v>207</v>
      </c>
      <c r="E201" s="48">
        <f>'Presenti equivalenti serviti'!Y201</f>
        <v>3.3039856817682747</v>
      </c>
      <c r="F201" s="48">
        <f>'Presenti equivalenti serviti'!AC201</f>
        <v>3.2494286590809747</v>
      </c>
      <c r="G201" s="48">
        <f>VLOOKUP(D201,'Addetti 2017'!D:IJ,240,0)/1000</f>
        <v>0.24693760000000001</v>
      </c>
      <c r="H201" s="48">
        <f>VLOOKUP(D201,'Addetti 2017'!D:IJ,241,0)/1000</f>
        <v>0.21347400000000002</v>
      </c>
      <c r="I201" s="49">
        <f t="shared" si="16"/>
        <v>320.96819596135509</v>
      </c>
      <c r="J201" s="49">
        <f t="shared" si="17"/>
        <v>22.533056000000002</v>
      </c>
      <c r="K201" s="49">
        <f>VLOOKUP(D201,'Capi Zootecnici 2010'!D:O,12,0)/1000</f>
        <v>1.4100579999999998</v>
      </c>
      <c r="L201" s="49">
        <f t="shared" si="18"/>
        <v>344.91130996135507</v>
      </c>
    </row>
    <row r="202" spans="1:12" x14ac:dyDescent="0.25">
      <c r="A202" s="2" t="s">
        <v>200</v>
      </c>
      <c r="B202" s="2" t="str">
        <f t="shared" si="20"/>
        <v>37</v>
      </c>
      <c r="C202" s="2">
        <v>37008</v>
      </c>
      <c r="D202" s="2" t="s">
        <v>208</v>
      </c>
      <c r="E202" s="48">
        <f>'Presenti equivalenti serviti'!Y202</f>
        <v>18.366692465753424</v>
      </c>
      <c r="F202" s="48">
        <f>'Presenti equivalenti serviti'!AC202</f>
        <v>18.934895432151201</v>
      </c>
      <c r="G202" s="48">
        <f>VLOOKUP(D202,'Addetti 2017'!D:IJ,240,0)/1000</f>
        <v>1.5834076000000001</v>
      </c>
      <c r="H202" s="48">
        <f>VLOOKUP(D202,'Addetti 2017'!D:IJ,241,0)/1000</f>
        <v>1.977892</v>
      </c>
      <c r="I202" s="49">
        <f t="shared" si="16"/>
        <v>1908.2918531837972</v>
      </c>
      <c r="J202" s="49">
        <f t="shared" si="17"/>
        <v>144.48594350000002</v>
      </c>
      <c r="K202" s="49">
        <f>VLOOKUP(D202,'Capi Zootecnici 2010'!D:O,12,0)/1000</f>
        <v>42.941626000000007</v>
      </c>
      <c r="L202" s="49">
        <f t="shared" si="18"/>
        <v>2095.7194226837973</v>
      </c>
    </row>
    <row r="203" spans="1:12" x14ac:dyDescent="0.25">
      <c r="A203" s="2" t="s">
        <v>200</v>
      </c>
      <c r="B203" s="2" t="str">
        <f t="shared" si="20"/>
        <v>37</v>
      </c>
      <c r="C203" s="2">
        <v>37009</v>
      </c>
      <c r="D203" s="2" t="s">
        <v>209</v>
      </c>
      <c r="E203" s="48">
        <f>'Presenti equivalenti serviti'!Y203</f>
        <v>13.520495373081879</v>
      </c>
      <c r="F203" s="48">
        <f>'Presenti equivalenti serviti'!AC203</f>
        <v>13.764687829809969</v>
      </c>
      <c r="G203" s="48">
        <f>VLOOKUP(D203,'Addetti 2017'!D:IJ,240,0)/1000</f>
        <v>3.8738375999999999</v>
      </c>
      <c r="H203" s="48">
        <f>VLOOKUP(D203,'Addetti 2017'!D:IJ,241,0)/1000</f>
        <v>3.0832539999999997</v>
      </c>
      <c r="I203" s="49">
        <f t="shared" si="16"/>
        <v>1537.3746919701596</v>
      </c>
      <c r="J203" s="49">
        <f t="shared" si="17"/>
        <v>353.48768100000001</v>
      </c>
      <c r="K203" s="49">
        <f>VLOOKUP(D203,'Capi Zootecnici 2010'!D:O,12,0)/1000</f>
        <v>13.512460000000001</v>
      </c>
      <c r="L203" s="49">
        <f t="shared" si="18"/>
        <v>1904.3748329701596</v>
      </c>
    </row>
    <row r="204" spans="1:12" x14ac:dyDescent="0.25">
      <c r="A204" s="2" t="s">
        <v>200</v>
      </c>
      <c r="B204" s="2" t="str">
        <f t="shared" si="20"/>
        <v>37</v>
      </c>
      <c r="C204" s="2">
        <v>37010</v>
      </c>
      <c r="D204" s="2" t="s">
        <v>210</v>
      </c>
      <c r="E204" s="48">
        <f>'Presenti equivalenti serviti'!Y204</f>
        <v>2.0870807151220672</v>
      </c>
      <c r="F204" s="48">
        <f>'Presenti equivalenti serviti'!AC204</f>
        <v>1.6651294984411118</v>
      </c>
      <c r="G204" s="48">
        <f>VLOOKUP(D204,'Addetti 2017'!D:IJ,240,0)/1000</f>
        <v>4.4836800000000003E-2</v>
      </c>
      <c r="H204" s="48">
        <f>VLOOKUP(D204,'Addetti 2017'!D:IJ,241,0)/1000</f>
        <v>0.21840200000000001</v>
      </c>
      <c r="I204" s="49">
        <f t="shared" si="16"/>
        <v>210.37529775488863</v>
      </c>
      <c r="J204" s="49">
        <f t="shared" si="17"/>
        <v>4.0913580000000005</v>
      </c>
      <c r="K204" s="49">
        <f>VLOOKUP(D204,'Capi Zootecnici 2010'!D:O,12,0)/1000</f>
        <v>23.437440000000006</v>
      </c>
      <c r="L204" s="49">
        <f t="shared" si="18"/>
        <v>237.90409575488863</v>
      </c>
    </row>
    <row r="205" spans="1:12" x14ac:dyDescent="0.25">
      <c r="A205" s="2" t="s">
        <v>200</v>
      </c>
      <c r="B205" s="2" t="str">
        <f t="shared" si="20"/>
        <v>37</v>
      </c>
      <c r="C205" s="2">
        <v>37011</v>
      </c>
      <c r="D205" s="2" t="s">
        <v>211</v>
      </c>
      <c r="E205" s="48">
        <f>'Presenti equivalenti serviti'!Y205</f>
        <v>36.82145678031452</v>
      </c>
      <c r="F205" s="48">
        <f>'Presenti equivalenti serviti'!AC205</f>
        <v>38.846128072942875</v>
      </c>
      <c r="G205" s="48">
        <f>VLOOKUP(D205,'Addetti 2017'!D:IJ,240,0)/1000</f>
        <v>1.3484636000000005</v>
      </c>
      <c r="H205" s="48">
        <f>VLOOKUP(D205,'Addetti 2017'!D:IJ,241,0)/1000</f>
        <v>8.5192440000000005</v>
      </c>
      <c r="I205" s="49">
        <f t="shared" si="16"/>
        <v>4322.0902016560376</v>
      </c>
      <c r="J205" s="49">
        <f t="shared" si="17"/>
        <v>123.04730350000006</v>
      </c>
      <c r="K205" s="49">
        <f>VLOOKUP(D205,'Capi Zootecnici 2010'!D:O,12,0)/1000</f>
        <v>0.18720000000000001</v>
      </c>
      <c r="L205" s="49">
        <f t="shared" si="18"/>
        <v>4445.3247051560375</v>
      </c>
    </row>
    <row r="206" spans="1:12" x14ac:dyDescent="0.25">
      <c r="A206" s="2" t="s">
        <v>200</v>
      </c>
      <c r="B206" s="2" t="str">
        <f t="shared" si="20"/>
        <v>37</v>
      </c>
      <c r="C206" s="2">
        <v>37012</v>
      </c>
      <c r="D206" s="2" t="s">
        <v>212</v>
      </c>
      <c r="E206" s="48">
        <f>'Presenti equivalenti serviti'!Y206</f>
        <v>3.449979562906103</v>
      </c>
      <c r="F206" s="48">
        <f>'Presenti equivalenti serviti'!AC206</f>
        <v>3.5193223816829611</v>
      </c>
      <c r="G206" s="48">
        <f>VLOOKUP(D206,'Addetti 2017'!D:IJ,240,0)/1000</f>
        <v>0.4565496</v>
      </c>
      <c r="H206" s="48">
        <f>VLOOKUP(D206,'Addetti 2017'!D:IJ,241,0)/1000</f>
        <v>0.34430000000000011</v>
      </c>
      <c r="I206" s="49">
        <f t="shared" si="16"/>
        <v>352.5555423285702</v>
      </c>
      <c r="J206" s="49">
        <f t="shared" si="17"/>
        <v>41.660150999999999</v>
      </c>
      <c r="K206" s="49">
        <f>VLOOKUP(D206,'Capi Zootecnici 2010'!D:O,12,0)/1000</f>
        <v>31.259799999999998</v>
      </c>
      <c r="L206" s="49">
        <f t="shared" si="18"/>
        <v>425.47549332857022</v>
      </c>
    </row>
    <row r="207" spans="1:12" x14ac:dyDescent="0.25">
      <c r="A207" s="2" t="s">
        <v>200</v>
      </c>
      <c r="B207" s="2" t="str">
        <f t="shared" si="20"/>
        <v>37</v>
      </c>
      <c r="C207" s="2">
        <v>37013</v>
      </c>
      <c r="D207" s="2" t="s">
        <v>213</v>
      </c>
      <c r="E207" s="48">
        <f>'Presenti equivalenti serviti'!Y207</f>
        <v>2.1230944320394665</v>
      </c>
      <c r="F207" s="48">
        <f>'Presenti equivalenti serviti'!AC207</f>
        <v>1.9588151946168837</v>
      </c>
      <c r="G207" s="48">
        <f>VLOOKUP(D207,'Addetti 2017'!D:IJ,240,0)/1000</f>
        <v>0.15639840000000005</v>
      </c>
      <c r="H207" s="48">
        <f>VLOOKUP(D207,'Addetti 2017'!D:IJ,241,0)/1000</f>
        <v>0.18390199999999982</v>
      </c>
      <c r="I207" s="49">
        <f t="shared" si="16"/>
        <v>210.51342442360129</v>
      </c>
      <c r="J207" s="49">
        <f t="shared" si="17"/>
        <v>14.271354000000004</v>
      </c>
      <c r="K207" s="49">
        <f>VLOOKUP(D207,'Capi Zootecnici 2010'!D:O,12,0)/1000</f>
        <v>58.308588</v>
      </c>
      <c r="L207" s="49">
        <f t="shared" si="18"/>
        <v>283.09336642360131</v>
      </c>
    </row>
    <row r="208" spans="1:12" x14ac:dyDescent="0.25">
      <c r="A208" s="2" t="s">
        <v>200</v>
      </c>
      <c r="B208" s="2" t="str">
        <f t="shared" si="20"/>
        <v>37</v>
      </c>
      <c r="C208" s="2">
        <v>37014</v>
      </c>
      <c r="D208" s="2" t="s">
        <v>214</v>
      </c>
      <c r="E208" s="48">
        <f>'Presenti equivalenti serviti'!Y208</f>
        <v>1.2415927719398041</v>
      </c>
      <c r="F208" s="48">
        <f>'Presenti equivalenti serviti'!AC208</f>
        <v>1.2762956314066134</v>
      </c>
      <c r="G208" s="48">
        <f>VLOOKUP(D208,'Addetti 2017'!D:IJ,240,0)/1000</f>
        <v>2.7899200000000002E-2</v>
      </c>
      <c r="H208" s="48">
        <f>VLOOKUP(D208,'Addetti 2017'!D:IJ,241,0)/1000</f>
        <v>0.21190800000000001</v>
      </c>
      <c r="I208" s="49">
        <f t="shared" si="16"/>
        <v>135.79858136585347</v>
      </c>
      <c r="J208" s="49">
        <f t="shared" si="17"/>
        <v>2.5458020000000001</v>
      </c>
      <c r="K208" s="49">
        <f>VLOOKUP(D208,'Capi Zootecnici 2010'!D:O,12,0)/1000</f>
        <v>1.793714</v>
      </c>
      <c r="L208" s="49">
        <f t="shared" si="18"/>
        <v>140.13809736585347</v>
      </c>
    </row>
    <row r="209" spans="1:12" x14ac:dyDescent="0.25">
      <c r="A209" s="2" t="s">
        <v>200</v>
      </c>
      <c r="B209" s="2" t="str">
        <f t="shared" si="20"/>
        <v>37</v>
      </c>
      <c r="C209" s="2">
        <v>37015</v>
      </c>
      <c r="D209" s="2" t="s">
        <v>215</v>
      </c>
      <c r="E209" s="48">
        <f>'Presenti equivalenti serviti'!Y209</f>
        <v>3.5705442997620738</v>
      </c>
      <c r="F209" s="48">
        <f>'Presenti equivalenti serviti'!AC209</f>
        <v>3.5121837641996128</v>
      </c>
      <c r="G209" s="48">
        <f>VLOOKUP(D209,'Addetti 2017'!D:IJ,240,0)/1000</f>
        <v>0.50107880000000016</v>
      </c>
      <c r="H209" s="48">
        <f>VLOOKUP(D209,'Addetti 2017'!D:IJ,241,0)/1000</f>
        <v>0.23195999999999981</v>
      </c>
      <c r="I209" s="49">
        <f t="shared" si="16"/>
        <v>346.97851735328925</v>
      </c>
      <c r="J209" s="49">
        <f t="shared" si="17"/>
        <v>45.723440500000017</v>
      </c>
      <c r="K209" s="49">
        <f>VLOOKUP(D209,'Capi Zootecnici 2010'!D:O,12,0)/1000</f>
        <v>6.0258899999999995</v>
      </c>
      <c r="L209" s="49">
        <f t="shared" si="18"/>
        <v>398.72784785328929</v>
      </c>
    </row>
    <row r="210" spans="1:12" x14ac:dyDescent="0.25">
      <c r="A210" s="2" t="s">
        <v>200</v>
      </c>
      <c r="B210" s="2" t="str">
        <f t="shared" si="20"/>
        <v>37</v>
      </c>
      <c r="C210" s="2">
        <v>37016</v>
      </c>
      <c r="D210" s="2" t="s">
        <v>216</v>
      </c>
      <c r="E210" s="48">
        <f>'Presenti equivalenti serviti'!Y210</f>
        <v>4.5268769962520032</v>
      </c>
      <c r="F210" s="48">
        <f>'Presenti equivalenti serviti'!AC210</f>
        <v>4.8538769354348963</v>
      </c>
      <c r="G210" s="48">
        <f>VLOOKUP(D210,'Addetti 2017'!D:IJ,240,0)/1000</f>
        <v>1.0346088000000002</v>
      </c>
      <c r="H210" s="48">
        <f>VLOOKUP(D210,'Addetti 2017'!D:IJ,241,0)/1000</f>
        <v>1.3458820000000007</v>
      </c>
      <c r="I210" s="49">
        <f t="shared" si="16"/>
        <v>565.72800285843437</v>
      </c>
      <c r="J210" s="49">
        <f t="shared" si="17"/>
        <v>94.408053000000024</v>
      </c>
      <c r="K210" s="49">
        <f>VLOOKUP(D210,'Capi Zootecnici 2010'!D:O,12,0)/1000</f>
        <v>26.6617</v>
      </c>
      <c r="L210" s="49">
        <f t="shared" si="18"/>
        <v>686.79775585843436</v>
      </c>
    </row>
    <row r="211" spans="1:12" x14ac:dyDescent="0.25">
      <c r="A211" s="2" t="s">
        <v>200</v>
      </c>
      <c r="B211" s="2" t="str">
        <f t="shared" si="20"/>
        <v>37</v>
      </c>
      <c r="C211" s="2">
        <v>37017</v>
      </c>
      <c r="D211" s="2" t="s">
        <v>217</v>
      </c>
      <c r="E211" s="48">
        <f>'Presenti equivalenti serviti'!Y211</f>
        <v>6.5980995367804995</v>
      </c>
      <c r="F211" s="48">
        <f>'Presenti equivalenti serviti'!AC211</f>
        <v>6.8911404439678323</v>
      </c>
      <c r="G211" s="48">
        <f>VLOOKUP(D211,'Addetti 2017'!D:IJ,240,0)/1000</f>
        <v>1.4123256000000004</v>
      </c>
      <c r="H211" s="48">
        <f>VLOOKUP(D211,'Addetti 2017'!D:IJ,241,0)/1000</f>
        <v>0.65679799999999999</v>
      </c>
      <c r="I211" s="49">
        <f t="shared" si="16"/>
        <v>688.74938301206475</v>
      </c>
      <c r="J211" s="49">
        <f t="shared" si="17"/>
        <v>128.87471100000005</v>
      </c>
      <c r="K211" s="49">
        <f>VLOOKUP(D211,'Capi Zootecnici 2010'!D:O,12,0)/1000</f>
        <v>7.1116500000000009</v>
      </c>
      <c r="L211" s="49">
        <f t="shared" si="18"/>
        <v>824.73574401206474</v>
      </c>
    </row>
    <row r="212" spans="1:12" x14ac:dyDescent="0.25">
      <c r="A212" s="2"/>
      <c r="B212" s="2"/>
      <c r="C212" s="2">
        <v>37018</v>
      </c>
      <c r="D212" s="3" t="s">
        <v>218</v>
      </c>
      <c r="E212" s="48"/>
      <c r="F212" s="48"/>
      <c r="G212" s="48"/>
      <c r="H212" s="48"/>
      <c r="I212" s="49"/>
      <c r="J212" s="49"/>
      <c r="K212" s="49"/>
      <c r="L212" s="49"/>
    </row>
    <row r="213" spans="1:12" x14ac:dyDescent="0.25">
      <c r="A213" s="2" t="s">
        <v>200</v>
      </c>
      <c r="B213" s="2" t="str">
        <f>LEFT(C213,2)</f>
        <v>37</v>
      </c>
      <c r="C213" s="2">
        <v>37019</v>
      </c>
      <c r="D213" s="2" t="s">
        <v>219</v>
      </c>
      <c r="E213" s="48">
        <f>'Presenti equivalenti serviti'!Y213</f>
        <v>18.884174158818773</v>
      </c>
      <c r="F213" s="48">
        <f>'Presenti equivalenti serviti'!AC213</f>
        <v>21.607168544207475</v>
      </c>
      <c r="G213" s="48">
        <f>VLOOKUP(D213,'Addetti 2017'!D:IJ,240,0)/1000</f>
        <v>1.981874000000001</v>
      </c>
      <c r="H213" s="48">
        <f>VLOOKUP(D213,'Addetti 2017'!D:IJ,241,0)/1000</f>
        <v>4.2672119999999998</v>
      </c>
      <c r="I213" s="49">
        <f t="shared" si="16"/>
        <v>2361.0372246589322</v>
      </c>
      <c r="J213" s="49">
        <f t="shared" si="17"/>
        <v>180.84600250000008</v>
      </c>
      <c r="K213" s="49">
        <f>VLOOKUP(D213,'Capi Zootecnici 2010'!D:O,12,0)/1000</f>
        <v>0.40404000000000001</v>
      </c>
      <c r="L213" s="49">
        <f t="shared" si="18"/>
        <v>2542.2872671589325</v>
      </c>
    </row>
    <row r="214" spans="1:12" x14ac:dyDescent="0.25">
      <c r="A214" s="2" t="s">
        <v>200</v>
      </c>
      <c r="B214" s="2" t="str">
        <f>LEFT(C214,2)</f>
        <v>37</v>
      </c>
      <c r="C214" s="2">
        <v>37020</v>
      </c>
      <c r="D214" s="2" t="s">
        <v>220</v>
      </c>
      <c r="E214" s="48">
        <f>'Presenti equivalenti serviti'!Y214</f>
        <v>21.098937200192434</v>
      </c>
      <c r="F214" s="48">
        <f>'Presenti equivalenti serviti'!AC214</f>
        <v>22.128719507029992</v>
      </c>
      <c r="G214" s="48">
        <f>VLOOKUP(D214,'Addetti 2017'!D:IJ,240,0)/1000</f>
        <v>2.1468828000000006</v>
      </c>
      <c r="H214" s="48">
        <f>VLOOKUP(D214,'Addetti 2017'!D:IJ,241,0)/1000</f>
        <v>3.7499400000000001</v>
      </c>
      <c r="I214" s="49">
        <f t="shared" si="16"/>
        <v>2361.4276800164866</v>
      </c>
      <c r="J214" s="49">
        <f t="shared" si="17"/>
        <v>195.90305550000005</v>
      </c>
      <c r="K214" s="49">
        <f>VLOOKUP(D214,'Capi Zootecnici 2010'!D:O,12,0)/1000</f>
        <v>99.760336000000009</v>
      </c>
      <c r="L214" s="49">
        <f t="shared" si="18"/>
        <v>2657.0910715164869</v>
      </c>
    </row>
    <row r="215" spans="1:12" x14ac:dyDescent="0.25">
      <c r="A215" s="2" t="s">
        <v>200</v>
      </c>
      <c r="B215" s="2" t="str">
        <f>LEFT(C215,2)</f>
        <v>37</v>
      </c>
      <c r="C215" s="2">
        <v>37021</v>
      </c>
      <c r="D215" s="2" t="s">
        <v>221</v>
      </c>
      <c r="E215" s="48">
        <f>'Presenti equivalenti serviti'!Y215</f>
        <v>15.96576162039419</v>
      </c>
      <c r="F215" s="48">
        <f>'Presenti equivalenti serviti'!AC215</f>
        <v>19.409611300734237</v>
      </c>
      <c r="G215" s="48">
        <f>VLOOKUP(D215,'Addetti 2017'!D:IJ,240,0)/1000</f>
        <v>2.2695728000000006</v>
      </c>
      <c r="H215" s="48">
        <f>VLOOKUP(D215,'Addetti 2017'!D:IJ,241,0)/1000</f>
        <v>3.1308319999999985</v>
      </c>
      <c r="I215" s="49">
        <f t="shared" si="16"/>
        <v>2056.8154511919988</v>
      </c>
      <c r="J215" s="49">
        <f t="shared" si="17"/>
        <v>207.09851800000007</v>
      </c>
      <c r="K215" s="49">
        <f>VLOOKUP(D215,'Capi Zootecnici 2010'!D:O,12,0)/1000</f>
        <v>25.859340000000003</v>
      </c>
      <c r="L215" s="49">
        <f t="shared" si="18"/>
        <v>2289.773309191999</v>
      </c>
    </row>
    <row r="216" spans="1:12" x14ac:dyDescent="0.25">
      <c r="A216" s="2" t="s">
        <v>200</v>
      </c>
      <c r="B216" s="2" t="str">
        <f>LEFT(C216,2)</f>
        <v>37</v>
      </c>
      <c r="C216" s="2">
        <v>37022</v>
      </c>
      <c r="D216" s="2" t="s">
        <v>222</v>
      </c>
      <c r="E216" s="48">
        <f>'Presenti equivalenti serviti'!Y216</f>
        <v>5.7877352394797539</v>
      </c>
      <c r="F216" s="48">
        <f>'Presenti equivalenti serviti'!AC216</f>
        <v>4.8420657302226697</v>
      </c>
      <c r="G216" s="48">
        <f>VLOOKUP(D216,'Addetti 2017'!D:IJ,240,0)/1000</f>
        <v>0.16024960000000005</v>
      </c>
      <c r="H216" s="48">
        <f>VLOOKUP(D216,'Addetti 2017'!D:IJ,241,0)/1000</f>
        <v>1.2955900000000005</v>
      </c>
      <c r="I216" s="49">
        <f t="shared" si="16"/>
        <v>646.35342810252757</v>
      </c>
      <c r="J216" s="49">
        <f t="shared" si="17"/>
        <v>14.622776000000004</v>
      </c>
      <c r="K216" s="49">
        <f>VLOOKUP(D216,'Capi Zootecnici 2010'!D:O,12,0)/1000</f>
        <v>12.5801</v>
      </c>
      <c r="L216" s="49">
        <f t="shared" si="18"/>
        <v>673.55630410252752</v>
      </c>
    </row>
    <row r="217" spans="1:12" x14ac:dyDescent="0.25">
      <c r="A217" s="2"/>
      <c r="B217" s="2"/>
      <c r="C217" s="2">
        <v>37023</v>
      </c>
      <c r="D217" s="3" t="s">
        <v>223</v>
      </c>
      <c r="E217" s="48"/>
      <c r="F217" s="48"/>
      <c r="G217" s="48"/>
      <c r="H217" s="48"/>
      <c r="I217" s="49"/>
      <c r="J217" s="49"/>
      <c r="K217" s="49"/>
      <c r="L217" s="49"/>
    </row>
    <row r="218" spans="1:12" x14ac:dyDescent="0.25">
      <c r="A218" s="2" t="s">
        <v>163</v>
      </c>
      <c r="B218" s="2" t="str">
        <f>LEFT(C218,2)</f>
        <v>37</v>
      </c>
      <c r="C218" s="2">
        <v>37024</v>
      </c>
      <c r="D218" s="2" t="s">
        <v>224</v>
      </c>
      <c r="E218" s="48">
        <f>'Presenti equivalenti serviti'!Y218</f>
        <v>13.746484929152739</v>
      </c>
      <c r="F218" s="48">
        <f>'Presenti equivalenti serviti'!AC218</f>
        <v>14.166092088099155</v>
      </c>
      <c r="G218" s="48">
        <f>VLOOKUP(D218,'Addetti 2017'!D:IJ,240,0)/1000</f>
        <v>1.3785248000000005</v>
      </c>
      <c r="H218" s="48">
        <f>VLOOKUP(D218,'Addetti 2017'!D:IJ,241,0)/1000</f>
        <v>1.4142920000000017</v>
      </c>
      <c r="I218" s="49">
        <f t="shared" si="16"/>
        <v>1421.7100480390482</v>
      </c>
      <c r="J218" s="49">
        <f t="shared" si="17"/>
        <v>125.79038800000005</v>
      </c>
      <c r="K218" s="49">
        <f>VLOOKUP(D218,'Capi Zootecnici 2010'!D:O,12,0)/1000</f>
        <v>69.482400000000013</v>
      </c>
      <c r="L218" s="49">
        <f t="shared" si="18"/>
        <v>1616.9828360390482</v>
      </c>
    </row>
    <row r="219" spans="1:12" x14ac:dyDescent="0.25">
      <c r="A219" s="2" t="s">
        <v>200</v>
      </c>
      <c r="B219" s="2" t="str">
        <f>LEFT(C219,2)</f>
        <v>37</v>
      </c>
      <c r="C219" s="2">
        <v>37025</v>
      </c>
      <c r="D219" s="2" t="s">
        <v>225</v>
      </c>
      <c r="E219" s="48">
        <f>'Presenti equivalenti serviti'!Y219</f>
        <v>6.5811604705624713</v>
      </c>
      <c r="F219" s="48">
        <f>'Presenti equivalenti serviti'!AC219</f>
        <v>6.7151171207882081</v>
      </c>
      <c r="G219" s="48">
        <f>VLOOKUP(D219,'Addetti 2017'!D:IJ,240,0)/1000</f>
        <v>0.83562720000000001</v>
      </c>
      <c r="H219" s="48">
        <f>VLOOKUP(D219,'Addetti 2017'!D:IJ,241,0)/1000</f>
        <v>1.0579880000000004</v>
      </c>
      <c r="I219" s="49">
        <f t="shared" si="16"/>
        <v>709.29584227192402</v>
      </c>
      <c r="J219" s="49">
        <f t="shared" si="17"/>
        <v>76.250982000000008</v>
      </c>
      <c r="K219" s="49">
        <f>VLOOKUP(D219,'Capi Zootecnici 2010'!D:O,12,0)/1000</f>
        <v>43.116112000000001</v>
      </c>
      <c r="L219" s="49">
        <f t="shared" si="18"/>
        <v>828.66293627192408</v>
      </c>
    </row>
    <row r="220" spans="1:12" x14ac:dyDescent="0.25">
      <c r="A220" s="2" t="s">
        <v>200</v>
      </c>
      <c r="B220" s="2" t="str">
        <f>LEFT(C220,2)</f>
        <v>37</v>
      </c>
      <c r="C220" s="2">
        <v>37026</v>
      </c>
      <c r="D220" s="2" t="s">
        <v>226</v>
      </c>
      <c r="E220" s="48">
        <f>'Presenti equivalenti serviti'!Y220</f>
        <v>1.9638104427745942</v>
      </c>
      <c r="F220" s="48">
        <f>'Presenti equivalenti serviti'!AC220</f>
        <v>2.0034244083307433</v>
      </c>
      <c r="G220" s="48">
        <f>VLOOKUP(D220,'Addetti 2017'!D:IJ,240,0)/1000</f>
        <v>4.0496000000000011E-2</v>
      </c>
      <c r="H220" s="48">
        <f>VLOOKUP(D220,'Addetti 2017'!D:IJ,241,0)/1000</f>
        <v>0.26766800000000002</v>
      </c>
      <c r="I220" s="49">
        <f t="shared" si="16"/>
        <v>207.23718226018033</v>
      </c>
      <c r="J220" s="49">
        <f t="shared" si="17"/>
        <v>3.6952600000000011</v>
      </c>
      <c r="K220" s="49">
        <f>VLOOKUP(D220,'Capi Zootecnici 2010'!D:O,12,0)/1000</f>
        <v>27.623986000000002</v>
      </c>
      <c r="L220" s="49">
        <f t="shared" si="18"/>
        <v>238.55642826018033</v>
      </c>
    </row>
    <row r="221" spans="1:12" x14ac:dyDescent="0.25">
      <c r="A221" s="2" t="s">
        <v>200</v>
      </c>
      <c r="B221" s="2" t="str">
        <f>LEFT(C221,2)</f>
        <v>37</v>
      </c>
      <c r="C221" s="2">
        <v>37027</v>
      </c>
      <c r="D221" s="2" t="s">
        <v>227</v>
      </c>
      <c r="E221" s="48">
        <f>'Presenti equivalenti serviti'!Y221</f>
        <v>5.1630661346820244</v>
      </c>
      <c r="F221" s="48">
        <f>'Presenti equivalenti serviti'!AC221</f>
        <v>4.7684680899814618</v>
      </c>
      <c r="G221" s="48">
        <f>VLOOKUP(D221,'Addetti 2017'!D:IJ,240,0)/1000</f>
        <v>1.3640952000000002</v>
      </c>
      <c r="H221" s="48">
        <f>VLOOKUP(D221,'Addetti 2017'!D:IJ,241,0)/1000</f>
        <v>0.59960599999999997</v>
      </c>
      <c r="I221" s="49">
        <f t="shared" si="16"/>
        <v>525.84383228973468</v>
      </c>
      <c r="J221" s="49">
        <f t="shared" si="17"/>
        <v>124.47368700000001</v>
      </c>
      <c r="K221" s="49">
        <f>VLOOKUP(D221,'Capi Zootecnici 2010'!D:O,12,0)/1000</f>
        <v>70.482880000000009</v>
      </c>
      <c r="L221" s="49">
        <f t="shared" si="18"/>
        <v>720.80039928973474</v>
      </c>
    </row>
    <row r="222" spans="1:12" x14ac:dyDescent="0.25">
      <c r="A222" s="2" t="s">
        <v>200</v>
      </c>
      <c r="B222" s="2" t="str">
        <f>LEFT(C222,2)</f>
        <v>37</v>
      </c>
      <c r="C222" s="2">
        <v>37028</v>
      </c>
      <c r="D222" s="2" t="s">
        <v>228</v>
      </c>
      <c r="E222" s="48">
        <f>'Presenti equivalenti serviti'!Y222</f>
        <v>5.4995462160487563</v>
      </c>
      <c r="F222" s="48">
        <f>'Presenti equivalenti serviti'!AC222</f>
        <v>5.5286262804980062</v>
      </c>
      <c r="G222" s="48">
        <f>VLOOKUP(D222,'Addetti 2017'!D:IJ,240,0)/1000</f>
        <v>0.23387440000000004</v>
      </c>
      <c r="H222" s="48">
        <f>VLOOKUP(D222,'Addetti 2017'!D:IJ,241,0)/1000</f>
        <v>0.34880399999999995</v>
      </c>
      <c r="I222" s="49">
        <f t="shared" si="16"/>
        <v>536.31551309544307</v>
      </c>
      <c r="J222" s="49">
        <f t="shared" si="17"/>
        <v>21.341039000000002</v>
      </c>
      <c r="K222" s="49">
        <f>VLOOKUP(D222,'Capi Zootecnici 2010'!D:O,12,0)/1000</f>
        <v>8.5995000000000008</v>
      </c>
      <c r="L222" s="49">
        <f t="shared" si="18"/>
        <v>566.25605209544301</v>
      </c>
    </row>
    <row r="223" spans="1:12" x14ac:dyDescent="0.25">
      <c r="A223" s="2"/>
      <c r="B223" s="2"/>
      <c r="C223" s="2">
        <v>37029</v>
      </c>
      <c r="D223" s="3" t="s">
        <v>229</v>
      </c>
      <c r="E223" s="48"/>
      <c r="F223" s="48"/>
      <c r="G223" s="48"/>
      <c r="H223" s="48"/>
      <c r="I223" s="49"/>
      <c r="J223" s="49"/>
      <c r="K223" s="49"/>
      <c r="L223" s="49"/>
    </row>
    <row r="224" spans="1:12" x14ac:dyDescent="0.25">
      <c r="A224" s="2" t="s">
        <v>200</v>
      </c>
      <c r="B224" s="2" t="str">
        <f t="shared" ref="B224:B236" si="21">LEFT(C224,2)</f>
        <v>37</v>
      </c>
      <c r="C224" s="2">
        <v>37030</v>
      </c>
      <c r="D224" s="2" t="s">
        <v>230</v>
      </c>
      <c r="E224" s="48">
        <f>'Presenti equivalenti serviti'!Y224</f>
        <v>12.46923397228276</v>
      </c>
      <c r="F224" s="48">
        <f>'Presenti equivalenti serviti'!AC224</f>
        <v>15.786521659079398</v>
      </c>
      <c r="G224" s="48">
        <f>VLOOKUP(D224,'Addetti 2017'!D:IJ,240,0)/1000</f>
        <v>2.2835723999999997</v>
      </c>
      <c r="H224" s="48">
        <f>VLOOKUP(D224,'Addetti 2017'!D:IJ,241,0)/1000</f>
        <v>2.0015119999999991</v>
      </c>
      <c r="I224" s="49">
        <f t="shared" si="16"/>
        <v>1623.1580713909948</v>
      </c>
      <c r="J224" s="49">
        <f t="shared" si="17"/>
        <v>208.37598149999997</v>
      </c>
      <c r="K224" s="49">
        <f>VLOOKUP(D224,'Capi Zootecnici 2010'!D:O,12,0)/1000</f>
        <v>29.600999999999999</v>
      </c>
      <c r="L224" s="49">
        <f t="shared" si="18"/>
        <v>1861.1350528909948</v>
      </c>
    </row>
    <row r="225" spans="1:12" x14ac:dyDescent="0.25">
      <c r="A225" s="2" t="s">
        <v>200</v>
      </c>
      <c r="B225" s="2" t="str">
        <f t="shared" si="21"/>
        <v>37</v>
      </c>
      <c r="C225" s="2">
        <v>37031</v>
      </c>
      <c r="D225" s="2" t="s">
        <v>231</v>
      </c>
      <c r="E225" s="48">
        <f>'Presenti equivalenti serviti'!Y225</f>
        <v>3.9617692113603225</v>
      </c>
      <c r="F225" s="48">
        <f>'Presenti equivalenti serviti'!AC225</f>
        <v>3.8846433262033866</v>
      </c>
      <c r="G225" s="48">
        <f>VLOOKUP(D225,'Addetti 2017'!D:IJ,240,0)/1000</f>
        <v>0.17230879999999998</v>
      </c>
      <c r="H225" s="48">
        <f>VLOOKUP(D225,'Addetti 2017'!D:IJ,241,0)/1000</f>
        <v>0.24620599999999992</v>
      </c>
      <c r="I225" s="49">
        <f t="shared" si="16"/>
        <v>383.97773803662943</v>
      </c>
      <c r="J225" s="49">
        <f t="shared" si="17"/>
        <v>15.723177999999999</v>
      </c>
      <c r="K225" s="49">
        <f>VLOOKUP(D225,'Capi Zootecnici 2010'!D:O,12,0)/1000</f>
        <v>3.1427499999999999</v>
      </c>
      <c r="L225" s="49">
        <f t="shared" si="18"/>
        <v>402.84366603662943</v>
      </c>
    </row>
    <row r="226" spans="1:12" x14ac:dyDescent="0.25">
      <c r="A226" s="2" t="s">
        <v>200</v>
      </c>
      <c r="B226" s="2" t="str">
        <f t="shared" si="21"/>
        <v>37</v>
      </c>
      <c r="C226" s="2">
        <v>37032</v>
      </c>
      <c r="D226" s="2" t="s">
        <v>232</v>
      </c>
      <c r="E226" s="48">
        <f>'Presenti equivalenti serviti'!Y226</f>
        <v>70.967971922531646</v>
      </c>
      <c r="F226" s="48">
        <f>'Presenti equivalenti serviti'!AC226</f>
        <v>73.913479646242365</v>
      </c>
      <c r="G226" s="48">
        <f>VLOOKUP(D226,'Addetti 2017'!D:IJ,240,0)/1000</f>
        <v>6.7790396000000008</v>
      </c>
      <c r="H226" s="48">
        <f>VLOOKUP(D226,'Addetti 2017'!D:IJ,241,0)/1000</f>
        <v>13.507664</v>
      </c>
      <c r="I226" s="49">
        <f t="shared" si="16"/>
        <v>7977.1793577196167</v>
      </c>
      <c r="J226" s="49">
        <f t="shared" si="17"/>
        <v>618.58736350000004</v>
      </c>
      <c r="K226" s="49">
        <f>VLOOKUP(D226,'Capi Zootecnici 2010'!D:O,12,0)/1000</f>
        <v>224.16836000000001</v>
      </c>
      <c r="L226" s="49">
        <f t="shared" si="18"/>
        <v>8819.9350812196171</v>
      </c>
    </row>
    <row r="227" spans="1:12" x14ac:dyDescent="0.25">
      <c r="A227" s="2" t="s">
        <v>3</v>
      </c>
      <c r="B227" s="2" t="str">
        <f t="shared" si="21"/>
        <v>37</v>
      </c>
      <c r="C227" s="2">
        <v>37033</v>
      </c>
      <c r="D227" s="2" t="s">
        <v>233</v>
      </c>
      <c r="E227" s="48">
        <f>'Presenti equivalenti serviti'!Y227</f>
        <v>3.1631468584766358</v>
      </c>
      <c r="F227" s="48">
        <f>'Presenti equivalenti serviti'!AC227</f>
        <v>2.9322919849144014</v>
      </c>
      <c r="G227" s="48">
        <f>VLOOKUP(D227,'Addetti 2017'!D:IJ,240,0)/1000</f>
        <v>5.4848000000000015E-2</v>
      </c>
      <c r="H227" s="48">
        <f>VLOOKUP(D227,'Addetti 2017'!D:IJ,241,0)/1000</f>
        <v>0.44101399999999991</v>
      </c>
      <c r="I227" s="49">
        <f t="shared" si="16"/>
        <v>328.87967833599299</v>
      </c>
      <c r="J227" s="49">
        <f t="shared" si="17"/>
        <v>5.0048800000000018</v>
      </c>
      <c r="K227" s="49">
        <f>VLOOKUP(D227,'Capi Zootecnici 2010'!D:O,12,0)/1000</f>
        <v>11.280516</v>
      </c>
      <c r="L227" s="49">
        <f t="shared" si="18"/>
        <v>345.16507433599298</v>
      </c>
    </row>
    <row r="228" spans="1:12" x14ac:dyDescent="0.25">
      <c r="A228" s="2" t="s">
        <v>200</v>
      </c>
      <c r="B228" s="2" t="str">
        <f t="shared" si="21"/>
        <v>37</v>
      </c>
      <c r="C228" s="2">
        <v>37034</v>
      </c>
      <c r="D228" s="2" t="s">
        <v>234</v>
      </c>
      <c r="E228" s="48">
        <f>'Presenti equivalenti serviti'!Y228</f>
        <v>4.6153801123497944</v>
      </c>
      <c r="F228" s="48">
        <f>'Presenti equivalenti serviti'!AC228</f>
        <v>4.4531946621397474</v>
      </c>
      <c r="G228" s="48">
        <f>VLOOKUP(D228,'Addetti 2017'!D:IJ,240,0)/1000</f>
        <v>0.13726720000000003</v>
      </c>
      <c r="H228" s="48">
        <f>VLOOKUP(D228,'Addetti 2017'!D:IJ,241,0)/1000</f>
        <v>0.45998199999999995</v>
      </c>
      <c r="I228" s="49">
        <f t="shared" si="16"/>
        <v>463.12679275191874</v>
      </c>
      <c r="J228" s="49">
        <f t="shared" si="17"/>
        <v>12.525632000000003</v>
      </c>
      <c r="K228" s="49">
        <f>VLOOKUP(D228,'Capi Zootecnici 2010'!D:O,12,0)/1000</f>
        <v>29.430700000000002</v>
      </c>
      <c r="L228" s="49">
        <f t="shared" si="18"/>
        <v>505.08312475191872</v>
      </c>
    </row>
    <row r="229" spans="1:12" x14ac:dyDescent="0.25">
      <c r="A229" s="2" t="s">
        <v>200</v>
      </c>
      <c r="B229" s="2" t="str">
        <f t="shared" si="21"/>
        <v>37</v>
      </c>
      <c r="C229" s="2">
        <v>37035</v>
      </c>
      <c r="D229" s="2" t="s">
        <v>235</v>
      </c>
      <c r="E229" s="48">
        <f>'Presenti equivalenti serviti'!Y229</f>
        <v>9.1285084414522775</v>
      </c>
      <c r="F229" s="48">
        <f>'Presenti equivalenti serviti'!AC229</f>
        <v>9.7369250600629957</v>
      </c>
      <c r="G229" s="48">
        <f>VLOOKUP(D229,'Addetti 2017'!D:IJ,240,0)/1000</f>
        <v>0.44668640000000004</v>
      </c>
      <c r="H229" s="48">
        <f>VLOOKUP(D229,'Addetti 2017'!D:IJ,241,0)/1000</f>
        <v>1.2406920000000001</v>
      </c>
      <c r="I229" s="49">
        <f t="shared" si="16"/>
        <v>1001.7075567307485</v>
      </c>
      <c r="J229" s="49">
        <f t="shared" si="17"/>
        <v>40.760134000000001</v>
      </c>
      <c r="K229" s="49">
        <f>VLOOKUP(D229,'Capi Zootecnici 2010'!D:O,12,0)/1000</f>
        <v>0.76960000000000006</v>
      </c>
      <c r="L229" s="49">
        <f t="shared" si="18"/>
        <v>1043.2372907307486</v>
      </c>
    </row>
    <row r="230" spans="1:12" x14ac:dyDescent="0.25">
      <c r="A230" s="2" t="s">
        <v>200</v>
      </c>
      <c r="B230" s="2" t="str">
        <f t="shared" si="21"/>
        <v>37</v>
      </c>
      <c r="C230" s="2">
        <v>37036</v>
      </c>
      <c r="D230" s="2" t="s">
        <v>236</v>
      </c>
      <c r="E230" s="48">
        <f>'Presenti equivalenti serviti'!Y230</f>
        <v>6.8702935329122825</v>
      </c>
      <c r="F230" s="48">
        <f>'Presenti equivalenti serviti'!AC230</f>
        <v>7.0166846995739762</v>
      </c>
      <c r="G230" s="48">
        <f>VLOOKUP(D230,'Addetti 2017'!D:IJ,240,0)/1000</f>
        <v>0.36905120000000002</v>
      </c>
      <c r="H230" s="48">
        <f>VLOOKUP(D230,'Addetti 2017'!D:IJ,241,0)/1000</f>
        <v>0.48143799999999981</v>
      </c>
      <c r="I230" s="49">
        <f t="shared" si="16"/>
        <v>684.20369633612529</v>
      </c>
      <c r="J230" s="49">
        <f t="shared" si="17"/>
        <v>33.675922</v>
      </c>
      <c r="K230" s="49">
        <f>VLOOKUP(D230,'Capi Zootecnici 2010'!D:O,12,0)/1000</f>
        <v>13.668044</v>
      </c>
      <c r="L230" s="49">
        <f t="shared" si="18"/>
        <v>731.54766233612531</v>
      </c>
    </row>
    <row r="231" spans="1:12" x14ac:dyDescent="0.25">
      <c r="A231" s="2" t="s">
        <v>200</v>
      </c>
      <c r="B231" s="2" t="str">
        <f t="shared" si="21"/>
        <v>37</v>
      </c>
      <c r="C231" s="2">
        <v>37037</v>
      </c>
      <c r="D231" s="2" t="s">
        <v>237</v>
      </c>
      <c r="E231" s="48">
        <f>'Presenti equivalenti serviti'!Y231</f>
        <v>16.821827929249395</v>
      </c>
      <c r="F231" s="48">
        <f>'Presenti equivalenti serviti'!AC231</f>
        <v>17.181221215394807</v>
      </c>
      <c r="G231" s="48">
        <f>VLOOKUP(D231,'Addetti 2017'!D:IJ,240,0)/1000</f>
        <v>1.1047248000000001</v>
      </c>
      <c r="H231" s="48">
        <f>VLOOKUP(D231,'Addetti 2017'!D:IJ,241,0)/1000</f>
        <v>1.4228160000000003</v>
      </c>
      <c r="I231" s="49">
        <f t="shared" si="16"/>
        <v>1697.6183959047762</v>
      </c>
      <c r="J231" s="49">
        <f t="shared" si="17"/>
        <v>100.806138</v>
      </c>
      <c r="K231" s="49">
        <f>VLOOKUP(D231,'Capi Zootecnici 2010'!D:O,12,0)/1000</f>
        <v>31.517485999999998</v>
      </c>
      <c r="L231" s="49">
        <f t="shared" si="18"/>
        <v>1829.9420199047763</v>
      </c>
    </row>
    <row r="232" spans="1:12" x14ac:dyDescent="0.25">
      <c r="A232" s="2" t="s">
        <v>200</v>
      </c>
      <c r="B232" s="2" t="str">
        <f t="shared" si="21"/>
        <v>37</v>
      </c>
      <c r="C232" s="2">
        <v>37038</v>
      </c>
      <c r="D232" s="2" t="s">
        <v>238</v>
      </c>
      <c r="E232" s="48">
        <f>'Presenti equivalenti serviti'!Y232</f>
        <v>8.8959501731736488</v>
      </c>
      <c r="F232" s="48">
        <f>'Presenti equivalenti serviti'!AC232</f>
        <v>9.3248492917376442</v>
      </c>
      <c r="G232" s="48">
        <f>VLOOKUP(D232,'Addetti 2017'!D:IJ,240,0)/1000</f>
        <v>2.2503732000000003</v>
      </c>
      <c r="H232" s="48">
        <f>VLOOKUP(D232,'Addetti 2017'!D:IJ,241,0)/1000</f>
        <v>1.2098480000000005</v>
      </c>
      <c r="I232" s="49">
        <f t="shared" si="16"/>
        <v>961.2911278710601</v>
      </c>
      <c r="J232" s="49">
        <f t="shared" si="17"/>
        <v>205.34655450000002</v>
      </c>
      <c r="K232" s="49">
        <f>VLOOKUP(D232,'Capi Zootecnici 2010'!D:O,12,0)/1000</f>
        <v>556.04073200000005</v>
      </c>
      <c r="L232" s="49">
        <f t="shared" si="18"/>
        <v>1722.6784143710602</v>
      </c>
    </row>
    <row r="233" spans="1:12" x14ac:dyDescent="0.25">
      <c r="A233" s="2" t="s">
        <v>200</v>
      </c>
      <c r="B233" s="2" t="str">
        <f t="shared" si="21"/>
        <v>37</v>
      </c>
      <c r="C233" s="2">
        <v>37039</v>
      </c>
      <c r="D233" s="2" t="s">
        <v>239</v>
      </c>
      <c r="E233" s="48">
        <f>'Presenti equivalenti serviti'!Y233</f>
        <v>15.668372684910867</v>
      </c>
      <c r="F233" s="48">
        <f>'Presenti equivalenti serviti'!AC233</f>
        <v>15.161656881148595</v>
      </c>
      <c r="G233" s="48">
        <f>VLOOKUP(D233,'Addetti 2017'!D:IJ,240,0)/1000</f>
        <v>0.98183520000000002</v>
      </c>
      <c r="H233" s="48">
        <f>VLOOKUP(D233,'Addetti 2017'!D:IJ,241,0)/1000</f>
        <v>1.8287880000000005</v>
      </c>
      <c r="I233" s="49">
        <f t="shared" si="16"/>
        <v>1596.6159124981166</v>
      </c>
      <c r="J233" s="49">
        <f t="shared" si="17"/>
        <v>89.592461999999998</v>
      </c>
      <c r="K233" s="49">
        <f>VLOOKUP(D233,'Capi Zootecnici 2010'!D:O,12,0)/1000</f>
        <v>55.929354000000004</v>
      </c>
      <c r="L233" s="49">
        <f t="shared" si="18"/>
        <v>1742.1377284981165</v>
      </c>
    </row>
    <row r="234" spans="1:12" x14ac:dyDescent="0.25">
      <c r="A234" s="2" t="s">
        <v>200</v>
      </c>
      <c r="B234" s="2" t="str">
        <f t="shared" si="21"/>
        <v>37</v>
      </c>
      <c r="C234" s="2">
        <v>37040</v>
      </c>
      <c r="D234" s="2" t="s">
        <v>240</v>
      </c>
      <c r="E234" s="48">
        <f>'Presenti equivalenti serviti'!Y234</f>
        <v>3.9959344134286114</v>
      </c>
      <c r="F234" s="48">
        <f>'Presenti equivalenti serviti'!AC234</f>
        <v>3.6186652034853881</v>
      </c>
      <c r="G234" s="48">
        <f>VLOOKUP(D234,'Addetti 2017'!D:IJ,240,0)/1000</f>
        <v>7.5564800000000001E-2</v>
      </c>
      <c r="H234" s="48">
        <f>VLOOKUP(D234,'Addetti 2017'!D:IJ,241,0)/1000</f>
        <v>0.43888400000000011</v>
      </c>
      <c r="I234" s="49">
        <f t="shared" si="16"/>
        <v>404.67718022536076</v>
      </c>
      <c r="J234" s="49">
        <f t="shared" si="17"/>
        <v>6.8952879999999999</v>
      </c>
      <c r="K234" s="49">
        <f>VLOOKUP(D234,'Capi Zootecnici 2010'!D:O,12,0)/1000</f>
        <v>15.872870000000001</v>
      </c>
      <c r="L234" s="49">
        <f t="shared" si="18"/>
        <v>427.44533822536073</v>
      </c>
    </row>
    <row r="235" spans="1:12" x14ac:dyDescent="0.25">
      <c r="A235" s="2" t="s">
        <v>200</v>
      </c>
      <c r="B235" s="2" t="str">
        <f t="shared" si="21"/>
        <v>37</v>
      </c>
      <c r="C235" s="2">
        <v>37041</v>
      </c>
      <c r="D235" s="2" t="s">
        <v>241</v>
      </c>
      <c r="E235" s="48">
        <f>'Presenti equivalenti serviti'!Y235</f>
        <v>6.232319304402167</v>
      </c>
      <c r="F235" s="48">
        <f>'Presenti equivalenti serviti'!AC235</f>
        <v>6.9667821605681768</v>
      </c>
      <c r="G235" s="48">
        <f>VLOOKUP(D235,'Addetti 2017'!D:IJ,240,0)/1000</f>
        <v>0.14380000000000004</v>
      </c>
      <c r="H235" s="48">
        <f>VLOOKUP(D235,'Addetti 2017'!D:IJ,241,0)/1000</f>
        <v>0.55920799999999982</v>
      </c>
      <c r="I235" s="49">
        <f t="shared" si="16"/>
        <v>686.7466021518461</v>
      </c>
      <c r="J235" s="49">
        <f t="shared" si="17"/>
        <v>13.121750000000004</v>
      </c>
      <c r="K235" s="49">
        <f>VLOOKUP(D235,'Capi Zootecnici 2010'!D:O,12,0)/1000</f>
        <v>20.74241</v>
      </c>
      <c r="L235" s="49">
        <f t="shared" si="18"/>
        <v>720.61076215184607</v>
      </c>
    </row>
    <row r="236" spans="1:12" x14ac:dyDescent="0.25">
      <c r="A236" s="2" t="s">
        <v>200</v>
      </c>
      <c r="B236" s="2" t="str">
        <f t="shared" si="21"/>
        <v>37</v>
      </c>
      <c r="C236" s="2">
        <v>37042</v>
      </c>
      <c r="D236" s="2" t="s">
        <v>242</v>
      </c>
      <c r="E236" s="48">
        <f>'Presenti equivalenti serviti'!Y236</f>
        <v>10.885866045687557</v>
      </c>
      <c r="F236" s="48">
        <f>'Presenti equivalenti serviti'!AC236</f>
        <v>10.82457085656519</v>
      </c>
      <c r="G236" s="48">
        <f>VLOOKUP(D236,'Addetti 2017'!D:IJ,240,0)/1000</f>
        <v>0.7191352000000002</v>
      </c>
      <c r="H236" s="48">
        <f>VLOOKUP(D236,'Addetti 2017'!D:IJ,241,0)/1000</f>
        <v>1.0737320000000001</v>
      </c>
      <c r="I236" s="49">
        <f t="shared" si="16"/>
        <v>1091.3133216689896</v>
      </c>
      <c r="J236" s="49">
        <f t="shared" si="17"/>
        <v>65.621087000000017</v>
      </c>
      <c r="K236" s="49">
        <f>VLOOKUP(D236,'Capi Zootecnici 2010'!D:O,12,0)/1000</f>
        <v>17.176640000000003</v>
      </c>
      <c r="L236" s="49">
        <f t="shared" si="18"/>
        <v>1174.1110486689897</v>
      </c>
    </row>
    <row r="237" spans="1:12" x14ac:dyDescent="0.25">
      <c r="A237" s="2"/>
      <c r="B237" s="2"/>
      <c r="C237" s="2">
        <v>37043</v>
      </c>
      <c r="D237" s="3" t="s">
        <v>243</v>
      </c>
      <c r="E237" s="48"/>
      <c r="F237" s="48"/>
      <c r="G237" s="48"/>
      <c r="H237" s="48"/>
      <c r="I237" s="49"/>
      <c r="J237" s="49"/>
      <c r="K237" s="49"/>
      <c r="L237" s="49"/>
    </row>
    <row r="238" spans="1:12" x14ac:dyDescent="0.25">
      <c r="A238" s="2" t="s">
        <v>200</v>
      </c>
      <c r="B238" s="2" t="str">
        <f>LEFT(C238,2)</f>
        <v>37</v>
      </c>
      <c r="C238" s="2">
        <v>37044</v>
      </c>
      <c r="D238" s="2" t="s">
        <v>244</v>
      </c>
      <c r="E238" s="48">
        <f>'Presenti equivalenti serviti'!Y238</f>
        <v>6.6117071630837128</v>
      </c>
      <c r="F238" s="48">
        <f>'Presenti equivalenti serviti'!AC238</f>
        <v>6.6496503635429898</v>
      </c>
      <c r="G238" s="48">
        <f>VLOOKUP(D238,'Addetti 2017'!D:IJ,240,0)/1000</f>
        <v>0.25558399999999998</v>
      </c>
      <c r="H238" s="48">
        <f>VLOOKUP(D238,'Addetti 2017'!D:IJ,241,0)/1000</f>
        <v>0.66879400000000011</v>
      </c>
      <c r="I238" s="49">
        <f t="shared" si="16"/>
        <v>667.80804817329783</v>
      </c>
      <c r="J238" s="49">
        <f t="shared" si="17"/>
        <v>23.322039999999998</v>
      </c>
      <c r="K238" s="49">
        <f>VLOOKUP(D238,'Capi Zootecnici 2010'!D:O,12,0)/1000</f>
        <v>10.927149999999999</v>
      </c>
      <c r="L238" s="49">
        <f t="shared" si="18"/>
        <v>702.05723817329783</v>
      </c>
    </row>
    <row r="239" spans="1:12" x14ac:dyDescent="0.25">
      <c r="A239" s="2" t="s">
        <v>200</v>
      </c>
      <c r="B239" s="2" t="str">
        <f>LEFT(C239,2)</f>
        <v>37</v>
      </c>
      <c r="C239" s="2">
        <v>37045</v>
      </c>
      <c r="D239" s="2" t="s">
        <v>245</v>
      </c>
      <c r="E239" s="48">
        <f>'Presenti equivalenti serviti'!Y239</f>
        <v>4.6795728565532633</v>
      </c>
      <c r="F239" s="48">
        <f>'Presenti equivalenti serviti'!AC239</f>
        <v>4.8425812255884546</v>
      </c>
      <c r="G239" s="48">
        <f>VLOOKUP(D239,'Addetti 2017'!D:IJ,240,0)/1000</f>
        <v>0.74230079999999998</v>
      </c>
      <c r="H239" s="48">
        <f>VLOOKUP(D239,'Addetti 2017'!D:IJ,241,0)/1000</f>
        <v>0.40840800000000038</v>
      </c>
      <c r="I239" s="49">
        <f t="shared" si="16"/>
        <v>479.15276683494653</v>
      </c>
      <c r="J239" s="49">
        <f t="shared" si="17"/>
        <v>67.734948000000003</v>
      </c>
      <c r="K239" s="49">
        <f>VLOOKUP(D239,'Capi Zootecnici 2010'!D:O,12,0)/1000</f>
        <v>7.075639999999999</v>
      </c>
      <c r="L239" s="49">
        <f t="shared" si="18"/>
        <v>553.96335483494659</v>
      </c>
    </row>
    <row r="240" spans="1:12" x14ac:dyDescent="0.25">
      <c r="A240" s="2" t="s">
        <v>200</v>
      </c>
      <c r="B240" s="2" t="str">
        <f>LEFT(C240,2)</f>
        <v>37</v>
      </c>
      <c r="C240" s="2">
        <v>37046</v>
      </c>
      <c r="D240" s="2" t="s">
        <v>246</v>
      </c>
      <c r="E240" s="48">
        <f>'Presenti equivalenti serviti'!Y240</f>
        <v>13.871225380997027</v>
      </c>
      <c r="F240" s="48">
        <f>'Presenti equivalenti serviti'!AC240</f>
        <v>15.928427647660328</v>
      </c>
      <c r="G240" s="48">
        <f>VLOOKUP(D240,'Addetti 2017'!D:IJ,240,0)/1000</f>
        <v>3.4676788000000003</v>
      </c>
      <c r="H240" s="48">
        <f>VLOOKUP(D240,'Addetti 2017'!D:IJ,241,0)/1000</f>
        <v>1.726458</v>
      </c>
      <c r="I240" s="49">
        <f t="shared" si="16"/>
        <v>1611.008315349005</v>
      </c>
      <c r="J240" s="49">
        <f t="shared" si="17"/>
        <v>316.42569050000003</v>
      </c>
      <c r="K240" s="49">
        <f>VLOOKUP(D240,'Capi Zootecnici 2010'!D:O,12,0)/1000</f>
        <v>21.664214000000001</v>
      </c>
      <c r="L240" s="49">
        <f t="shared" si="18"/>
        <v>1949.0982198490051</v>
      </c>
    </row>
    <row r="241" spans="1:12" x14ac:dyDescent="0.25">
      <c r="A241" s="2" t="s">
        <v>200</v>
      </c>
      <c r="B241" s="2" t="str">
        <f>LEFT(C241,2)</f>
        <v>37</v>
      </c>
      <c r="C241" s="2">
        <v>37047</v>
      </c>
      <c r="D241" s="2" t="s">
        <v>247</v>
      </c>
      <c r="E241" s="48">
        <f>'Presenti equivalenti serviti'!Y241</f>
        <v>17.643999685800846</v>
      </c>
      <c r="F241" s="48">
        <f>'Presenti equivalenti serviti'!AC241</f>
        <v>18.44858277829649</v>
      </c>
      <c r="G241" s="48">
        <f>VLOOKUP(D241,'Addetti 2017'!D:IJ,240,0)/1000</f>
        <v>2.8707152000000007</v>
      </c>
      <c r="H241" s="48">
        <f>VLOOKUP(D241,'Addetti 2017'!D:IJ,241,0)/1000</f>
        <v>2.096496000000001</v>
      </c>
      <c r="I241" s="49">
        <f t="shared" si="16"/>
        <v>1874.7384385195548</v>
      </c>
      <c r="J241" s="49">
        <f t="shared" si="17"/>
        <v>261.95276200000006</v>
      </c>
      <c r="K241" s="49">
        <f>VLOOKUP(D241,'Capi Zootecnici 2010'!D:O,12,0)/1000</f>
        <v>18.273216000000001</v>
      </c>
      <c r="L241" s="49">
        <f t="shared" si="18"/>
        <v>2154.964416519555</v>
      </c>
    </row>
    <row r="242" spans="1:12" x14ac:dyDescent="0.25">
      <c r="A242" s="2" t="s">
        <v>200</v>
      </c>
      <c r="B242" s="2" t="str">
        <f>LEFT(C242,2)</f>
        <v>37</v>
      </c>
      <c r="C242" s="2">
        <v>37048</v>
      </c>
      <c r="D242" s="2" t="s">
        <v>248</v>
      </c>
      <c r="E242" s="48">
        <f>'Presenti equivalenti serviti'!Y242</f>
        <v>7.2493091703964803</v>
      </c>
      <c r="F242" s="48">
        <f>'Presenti equivalenti serviti'!AC242</f>
        <v>7.4440067597733348</v>
      </c>
      <c r="G242" s="48">
        <f>VLOOKUP(D242,'Addetti 2017'!D:IJ,240,0)/1000</f>
        <v>0.69507999999999992</v>
      </c>
      <c r="H242" s="48">
        <f>VLOOKUP(D242,'Addetti 2017'!D:IJ,241,0)/1000</f>
        <v>0.91578599999999932</v>
      </c>
      <c r="I242" s="49">
        <f t="shared" si="16"/>
        <v>762.8310893293168</v>
      </c>
      <c r="J242" s="49">
        <f t="shared" si="17"/>
        <v>63.426049999999989</v>
      </c>
      <c r="K242" s="49">
        <f>VLOOKUP(D242,'Capi Zootecnici 2010'!D:O,12,0)/1000</f>
        <v>8.7983999999999991</v>
      </c>
      <c r="L242" s="49">
        <f t="shared" si="18"/>
        <v>835.05553932931684</v>
      </c>
    </row>
    <row r="243" spans="1:12" x14ac:dyDescent="0.25">
      <c r="A243" s="2"/>
      <c r="B243" s="2"/>
      <c r="C243" s="2">
        <v>37049</v>
      </c>
      <c r="D243" s="3" t="s">
        <v>249</v>
      </c>
      <c r="E243" s="48"/>
      <c r="F243" s="48"/>
      <c r="G243" s="48"/>
      <c r="H243" s="48"/>
      <c r="I243" s="49"/>
      <c r="J243" s="49"/>
      <c r="K243" s="49"/>
      <c r="L243" s="49"/>
    </row>
    <row r="244" spans="1:12" x14ac:dyDescent="0.25">
      <c r="A244" s="2" t="s">
        <v>200</v>
      </c>
      <c r="B244" s="2" t="str">
        <f t="shared" ref="B244:B251" si="22">LEFT(C244,2)</f>
        <v>37</v>
      </c>
      <c r="C244" s="2">
        <v>37050</v>
      </c>
      <c r="D244" s="2" t="s">
        <v>250</v>
      </c>
      <c r="E244" s="48">
        <f>'Presenti equivalenti serviti'!Y244</f>
        <v>8.4540819608119708</v>
      </c>
      <c r="F244" s="48">
        <f>'Presenti equivalenti serviti'!AC244</f>
        <v>8.8687077552823563</v>
      </c>
      <c r="G244" s="48">
        <f>VLOOKUP(D244,'Addetti 2017'!D:IJ,240,0)/1000</f>
        <v>1.4831248000000006</v>
      </c>
      <c r="H244" s="48">
        <f>VLOOKUP(D244,'Addetti 2017'!D:IJ,241,0)/1000</f>
        <v>1.2816320000000005</v>
      </c>
      <c r="I244" s="49">
        <f t="shared" si="16"/>
        <v>926.21850266951503</v>
      </c>
      <c r="J244" s="49">
        <f t="shared" si="17"/>
        <v>135.33513800000006</v>
      </c>
      <c r="K244" s="49">
        <f>VLOOKUP(D244,'Capi Zootecnici 2010'!D:O,12,0)/1000</f>
        <v>31.884060000000002</v>
      </c>
      <c r="L244" s="49">
        <f t="shared" si="18"/>
        <v>1093.4377006695152</v>
      </c>
    </row>
    <row r="245" spans="1:12" x14ac:dyDescent="0.25">
      <c r="A245" s="2" t="s">
        <v>200</v>
      </c>
      <c r="B245" s="2" t="str">
        <f t="shared" si="22"/>
        <v>37</v>
      </c>
      <c r="C245" s="2">
        <v>37051</v>
      </c>
      <c r="D245" s="2" t="s">
        <v>251</v>
      </c>
      <c r="E245" s="48">
        <f>'Presenti equivalenti serviti'!Y245</f>
        <v>4.5539877470902841</v>
      </c>
      <c r="F245" s="48">
        <f>'Presenti equivalenti serviti'!AC245</f>
        <v>4.0330024649011476</v>
      </c>
      <c r="G245" s="48">
        <f>VLOOKUP(D245,'Addetti 2017'!D:IJ,240,0)/1000</f>
        <v>0.27543159999999994</v>
      </c>
      <c r="H245" s="48">
        <f>VLOOKUP(D245,'Addetti 2017'!D:IJ,241,0)/1000</f>
        <v>0.43360799999999988</v>
      </c>
      <c r="I245" s="49">
        <f t="shared" si="16"/>
        <v>455.11811192198837</v>
      </c>
      <c r="J245" s="49">
        <f t="shared" si="17"/>
        <v>25.133133499999996</v>
      </c>
      <c r="K245" s="49">
        <f>VLOOKUP(D245,'Capi Zootecnici 2010'!D:O,12,0)/1000</f>
        <v>22.871680000000001</v>
      </c>
      <c r="L245" s="49">
        <f t="shared" si="18"/>
        <v>503.12292542198838</v>
      </c>
    </row>
    <row r="246" spans="1:12" x14ac:dyDescent="0.25">
      <c r="A246" s="2" t="s">
        <v>200</v>
      </c>
      <c r="B246" s="2" t="str">
        <f t="shared" si="22"/>
        <v>37</v>
      </c>
      <c r="C246" s="2">
        <v>37052</v>
      </c>
      <c r="D246" s="2" t="s">
        <v>252</v>
      </c>
      <c r="E246" s="48">
        <f>'Presenti equivalenti serviti'!Y246</f>
        <v>8.9810901268107557</v>
      </c>
      <c r="F246" s="48">
        <f>'Presenti equivalenti serviti'!AC246</f>
        <v>10.806288935634621</v>
      </c>
      <c r="G246" s="48">
        <f>VLOOKUP(D246,'Addetti 2017'!D:IJ,240,0)/1000</f>
        <v>1.0168719999999998</v>
      </c>
      <c r="H246" s="48">
        <f>VLOOKUP(D246,'Addetti 2017'!D:IJ,241,0)/1000</f>
        <v>1.1170799999999994</v>
      </c>
      <c r="I246" s="49">
        <f t="shared" si="16"/>
        <v>1088.0074153766591</v>
      </c>
      <c r="J246" s="49">
        <f t="shared" si="17"/>
        <v>92.789569999999983</v>
      </c>
      <c r="K246" s="49">
        <f>VLOOKUP(D246,'Capi Zootecnici 2010'!D:O,12,0)/1000</f>
        <v>1.2792000000000001</v>
      </c>
      <c r="L246" s="49">
        <f t="shared" si="18"/>
        <v>1182.0761853766592</v>
      </c>
    </row>
    <row r="247" spans="1:12" x14ac:dyDescent="0.25">
      <c r="A247" s="2" t="s">
        <v>200</v>
      </c>
      <c r="B247" s="2" t="str">
        <f t="shared" si="22"/>
        <v>37</v>
      </c>
      <c r="C247" s="2">
        <v>37053</v>
      </c>
      <c r="D247" s="2" t="s">
        <v>253</v>
      </c>
      <c r="E247" s="48"/>
      <c r="F247" s="48"/>
      <c r="G247" s="48"/>
      <c r="H247" s="48"/>
      <c r="I247" s="49"/>
      <c r="J247" s="49"/>
      <c r="K247" s="49"/>
      <c r="L247" s="49"/>
    </row>
    <row r="248" spans="1:12" x14ac:dyDescent="0.25">
      <c r="A248" s="2" t="s">
        <v>200</v>
      </c>
      <c r="B248" s="2" t="str">
        <f t="shared" si="22"/>
        <v>37</v>
      </c>
      <c r="C248" s="2">
        <v>37054</v>
      </c>
      <c r="D248" s="2" t="s">
        <v>254</v>
      </c>
      <c r="E248" s="48">
        <f>'Presenti equivalenti serviti'!Y248</f>
        <v>33.045267442440768</v>
      </c>
      <c r="F248" s="48">
        <f>'Presenti equivalenti serviti'!AC248</f>
        <v>37.07822766691217</v>
      </c>
      <c r="G248" s="48">
        <f>VLOOKUP(D248,'Addetti 2017'!D:IJ,240,0)/1000</f>
        <v>3.0372712000000002</v>
      </c>
      <c r="H248" s="48">
        <f>VLOOKUP(D248,'Addetti 2017'!D:IJ,241,0)/1000</f>
        <v>5.4911900000000013</v>
      </c>
      <c r="I248" s="49">
        <f t="shared" si="16"/>
        <v>3884.4593621057356</v>
      </c>
      <c r="J248" s="49">
        <f t="shared" si="17"/>
        <v>277.15099700000002</v>
      </c>
      <c r="K248" s="49">
        <f>VLOOKUP(D248,'Capi Zootecnici 2010'!D:O,12,0)/1000</f>
        <v>2.8020200000000006</v>
      </c>
      <c r="L248" s="49">
        <f t="shared" si="18"/>
        <v>4164.4123791057355</v>
      </c>
    </row>
    <row r="249" spans="1:12" x14ac:dyDescent="0.25">
      <c r="A249" s="2" t="s">
        <v>200</v>
      </c>
      <c r="B249" s="2" t="str">
        <f t="shared" si="22"/>
        <v>37</v>
      </c>
      <c r="C249" s="2">
        <v>37055</v>
      </c>
      <c r="D249" s="2" t="s">
        <v>255</v>
      </c>
      <c r="E249" s="48">
        <f>'Presenti equivalenti serviti'!Y249</f>
        <v>12.706022805566596</v>
      </c>
      <c r="F249" s="48">
        <f>'Presenti equivalenti serviti'!AC249</f>
        <v>14.793043511472062</v>
      </c>
      <c r="G249" s="48">
        <f>VLOOKUP(D249,'Addetti 2017'!D:IJ,240,0)/1000</f>
        <v>0.57610559999999988</v>
      </c>
      <c r="H249" s="48">
        <f>VLOOKUP(D249,'Addetti 2017'!D:IJ,241,0)/1000</f>
        <v>1.356122</v>
      </c>
      <c r="I249" s="49">
        <f t="shared" si="16"/>
        <v>1473.6113529218258</v>
      </c>
      <c r="J249" s="49">
        <f t="shared" si="17"/>
        <v>52.569635999999988</v>
      </c>
      <c r="K249" s="49">
        <f>VLOOKUP(D249,'Capi Zootecnici 2010'!D:O,12,0)/1000</f>
        <v>18.369</v>
      </c>
      <c r="L249" s="49">
        <f t="shared" si="18"/>
        <v>1544.5499889218258</v>
      </c>
    </row>
    <row r="250" spans="1:12" x14ac:dyDescent="0.25">
      <c r="A250" s="2" t="s">
        <v>163</v>
      </c>
      <c r="B250" s="2" t="str">
        <f t="shared" si="22"/>
        <v>37</v>
      </c>
      <c r="C250" s="2">
        <v>37056</v>
      </c>
      <c r="D250" s="2" t="s">
        <v>256</v>
      </c>
      <c r="E250" s="48">
        <f>'Presenti equivalenti serviti'!Y250</f>
        <v>7.4103173298095539</v>
      </c>
      <c r="F250" s="48">
        <f>'Presenti equivalenti serviti'!AC250</f>
        <v>7.7904233141254169</v>
      </c>
      <c r="G250" s="48">
        <f>VLOOKUP(D250,'Addetti 2017'!D:IJ,240,0)/1000</f>
        <v>1.5806120000000001</v>
      </c>
      <c r="H250" s="48">
        <f>VLOOKUP(D250,'Addetti 2017'!D:IJ,241,0)/1000</f>
        <v>1.1220400000000013</v>
      </c>
      <c r="I250" s="49">
        <f t="shared" si="16"/>
        <v>813.26227741394439</v>
      </c>
      <c r="J250" s="49">
        <f t="shared" si="17"/>
        <v>144.23084500000002</v>
      </c>
      <c r="K250" s="49">
        <f>VLOOKUP(D250,'Capi Zootecnici 2010'!D:O,12,0)/1000</f>
        <v>21.920600000000004</v>
      </c>
      <c r="L250" s="49">
        <f t="shared" si="18"/>
        <v>979.41372241394447</v>
      </c>
    </row>
    <row r="251" spans="1:12" x14ac:dyDescent="0.25">
      <c r="A251" s="2" t="s">
        <v>200</v>
      </c>
      <c r="B251" s="2" t="str">
        <f t="shared" si="22"/>
        <v>37</v>
      </c>
      <c r="C251" s="2">
        <v>37057</v>
      </c>
      <c r="D251" s="2" t="s">
        <v>257</v>
      </c>
      <c r="E251" s="48">
        <f>'Presenti equivalenti serviti'!Y251</f>
        <v>14.919867550028767</v>
      </c>
      <c r="F251" s="48">
        <f>'Presenti equivalenti serviti'!AC251</f>
        <v>15.54683037267012</v>
      </c>
      <c r="G251" s="48">
        <f>VLOOKUP(D251,'Addetti 2017'!D:IJ,240,0)/1000</f>
        <v>2.0283232</v>
      </c>
      <c r="H251" s="48">
        <f>VLOOKUP(D251,'Addetti 2017'!D:IJ,241,0)/1000</f>
        <v>2.2312519999999996</v>
      </c>
      <c r="I251" s="49">
        <f t="shared" si="16"/>
        <v>1622.2500165061485</v>
      </c>
      <c r="J251" s="49">
        <f t="shared" si="17"/>
        <v>185.08449200000001</v>
      </c>
      <c r="K251" s="49">
        <f>VLOOKUP(D251,'Capi Zootecnici 2010'!D:O,12,0)/1000</f>
        <v>16.775044000000001</v>
      </c>
      <c r="L251" s="49">
        <f t="shared" si="18"/>
        <v>1824.1095525061485</v>
      </c>
    </row>
    <row r="252" spans="1:12" x14ac:dyDescent="0.25">
      <c r="A252" s="2"/>
      <c r="B252" s="2"/>
      <c r="C252" s="2">
        <v>37058</v>
      </c>
      <c r="D252" s="3" t="s">
        <v>258</v>
      </c>
      <c r="E252" s="48"/>
      <c r="F252" s="48"/>
      <c r="G252" s="48"/>
      <c r="H252" s="48"/>
      <c r="I252" s="49"/>
      <c r="J252" s="49"/>
      <c r="K252" s="49"/>
      <c r="L252" s="49"/>
    </row>
    <row r="253" spans="1:12" x14ac:dyDescent="0.25">
      <c r="A253" s="2" t="s">
        <v>200</v>
      </c>
      <c r="B253" s="2" t="str">
        <f>LEFT(C253,2)</f>
        <v>37</v>
      </c>
      <c r="C253" s="2">
        <v>37059</v>
      </c>
      <c r="D253" s="2" t="s">
        <v>259</v>
      </c>
      <c r="E253" s="48">
        <f>'Presenti equivalenti serviti'!Y253</f>
        <v>7.9709198800276537</v>
      </c>
      <c r="F253" s="48">
        <f>'Presenti equivalenti serviti'!AC253</f>
        <v>7.9776607650555702</v>
      </c>
      <c r="G253" s="48">
        <f>VLOOKUP(D253,'Addetti 2017'!D:IJ,240,0)/1000</f>
        <v>0.35067119999999996</v>
      </c>
      <c r="H253" s="48">
        <f>VLOOKUP(D253,'Addetti 2017'!D:IJ,241,0)/1000</f>
        <v>0.89825000000000044</v>
      </c>
      <c r="I253" s="49">
        <f t="shared" si="16"/>
        <v>809.92685731132076</v>
      </c>
      <c r="J253" s="49">
        <f t="shared" si="17"/>
        <v>31.998746999999998</v>
      </c>
      <c r="K253" s="49">
        <f>VLOOKUP(D253,'Capi Zootecnici 2010'!D:O,12,0)/1000</f>
        <v>4.4730920000000003</v>
      </c>
      <c r="L253" s="49">
        <f t="shared" si="18"/>
        <v>846.3986963113208</v>
      </c>
    </row>
    <row r="254" spans="1:12" x14ac:dyDescent="0.25">
      <c r="A254" s="2" t="s">
        <v>200</v>
      </c>
      <c r="B254" s="2" t="str">
        <f>LEFT(C254,2)</f>
        <v>37</v>
      </c>
      <c r="C254" s="2">
        <v>37060</v>
      </c>
      <c r="D254" s="2" t="s">
        <v>260</v>
      </c>
      <c r="E254" s="48">
        <f>'Presenti equivalenti serviti'!Y254</f>
        <v>19.533330123275814</v>
      </c>
      <c r="F254" s="48">
        <f>'Presenti equivalenti serviti'!AC254</f>
        <v>22.104443467524622</v>
      </c>
      <c r="G254" s="48">
        <f>VLOOKUP(D254,'Addetti 2017'!D:IJ,240,0)/1000</f>
        <v>4.6115176</v>
      </c>
      <c r="H254" s="48">
        <f>VLOOKUP(D254,'Addetti 2017'!D:IJ,241,0)/1000</f>
        <v>3.9843319999999975</v>
      </c>
      <c r="I254" s="49">
        <f t="shared" si="16"/>
        <v>2380.6007614116215</v>
      </c>
      <c r="J254" s="49">
        <f t="shared" si="17"/>
        <v>420.80098099999998</v>
      </c>
      <c r="K254" s="49">
        <f>VLOOKUP(D254,'Capi Zootecnici 2010'!D:O,12,0)/1000</f>
        <v>6.1908340000000006</v>
      </c>
      <c r="L254" s="49">
        <f t="shared" si="18"/>
        <v>2807.5925764116214</v>
      </c>
    </row>
    <row r="255" spans="1:12" x14ac:dyDescent="0.25">
      <c r="A255" s="2" t="s">
        <v>200</v>
      </c>
      <c r="B255" s="2" t="str">
        <f>LEFT(C255,2)</f>
        <v>37</v>
      </c>
      <c r="C255" s="2">
        <v>37061</v>
      </c>
      <c r="D255" s="3" t="s">
        <v>373</v>
      </c>
      <c r="E255" s="48">
        <f>'Presenti equivalenti serviti'!Y255</f>
        <v>31.230963005480788</v>
      </c>
      <c r="F255" s="48">
        <f>'Presenti equivalenti serviti'!AC255</f>
        <v>35.39815373228943</v>
      </c>
      <c r="G255" s="48">
        <f>VLOOKUP(D255,'Addetti 2017'!D:IJ,240,0)/1000</f>
        <v>6.1340112000000016</v>
      </c>
      <c r="H255" s="48">
        <f>VLOOKUP(D255,'Addetti 2017'!D:IJ,241,0)/1000</f>
        <v>4.4140899999999936</v>
      </c>
      <c r="I255" s="49">
        <f t="shared" si="16"/>
        <v>3632.8672405714101</v>
      </c>
      <c r="J255" s="49">
        <f t="shared" si="17"/>
        <v>559.72852200000011</v>
      </c>
      <c r="K255" s="49">
        <f>VLOOKUP(D255,'Capi Zootecnici 2010'!D:O,12,0)/1000</f>
        <v>155.40613400000001</v>
      </c>
      <c r="L255" s="49">
        <f t="shared" si="18"/>
        <v>4348.0018965714098</v>
      </c>
    </row>
    <row r="256" spans="1:12" x14ac:dyDescent="0.25">
      <c r="A256" s="2" t="s">
        <v>200</v>
      </c>
      <c r="B256" s="2" t="str">
        <f>LEFT(C256,2)</f>
        <v>37</v>
      </c>
      <c r="C256" s="2">
        <v>37062</v>
      </c>
      <c r="D256" s="3" t="s">
        <v>374</v>
      </c>
      <c r="E256" s="48">
        <f>'Presenti equivalenti serviti'!Y256</f>
        <v>7.5020971251590156</v>
      </c>
      <c r="F256" s="48">
        <f>'Presenti equivalenti serviti'!AC256</f>
        <v>7.3853912794556251</v>
      </c>
      <c r="G256" s="48">
        <f>VLOOKUP(D256,'Addetti 2017'!D:IJ,240,0)/1000</f>
        <v>0.44566959999999994</v>
      </c>
      <c r="H256" s="48">
        <f>VLOOKUP(D256,'Addetti 2017'!D:IJ,241,0)/1000</f>
        <v>1.2117159999999998</v>
      </c>
      <c r="I256" s="49">
        <f t="shared" si="16"/>
        <v>795.13544767076019</v>
      </c>
      <c r="J256" s="49">
        <f t="shared" si="17"/>
        <v>40.667350999999996</v>
      </c>
      <c r="K256" s="49">
        <f>VLOOKUP(D256,'Capi Zootecnici 2010'!D:O,12,0)/1000</f>
        <v>3.84111</v>
      </c>
      <c r="L256" s="49">
        <f t="shared" si="18"/>
        <v>839.6439086707602</v>
      </c>
    </row>
    <row r="257" spans="1:12" x14ac:dyDescent="0.25">
      <c r="A257" s="2" t="s">
        <v>261</v>
      </c>
      <c r="B257" s="2" t="str">
        <f>LEFT(C257,2)</f>
        <v>38</v>
      </c>
      <c r="C257" s="2">
        <v>38001</v>
      </c>
      <c r="D257" s="2" t="s">
        <v>262</v>
      </c>
      <c r="E257" s="48">
        <f>'Presenti equivalenti serviti'!Y257</f>
        <v>21.394144346719663</v>
      </c>
      <c r="F257" s="48">
        <f>'Presenti equivalenti serviti'!AC257</f>
        <v>19.258705340870971</v>
      </c>
      <c r="G257" s="48">
        <f>VLOOKUP(D257,'Addetti 2017'!D:IJ,240,0)/1000</f>
        <v>1.6879064000000008</v>
      </c>
      <c r="H257" s="48">
        <f>VLOOKUP(D257,'Addetti 2017'!D:IJ,241,0)/1000</f>
        <v>3.1033799999999991</v>
      </c>
      <c r="I257" s="49">
        <f t="shared" si="16"/>
        <v>2235.3990966381689</v>
      </c>
      <c r="J257" s="49">
        <f t="shared" si="17"/>
        <v>154.02145900000008</v>
      </c>
      <c r="K257" s="49">
        <f>VLOOKUP(D257,'Capi Zootecnici 2010'!D:O,12,0)/1000</f>
        <v>246.50940599999998</v>
      </c>
      <c r="L257" s="49">
        <f t="shared" si="18"/>
        <v>2635.9299616381691</v>
      </c>
    </row>
    <row r="258" spans="1:12" x14ac:dyDescent="0.25">
      <c r="A258" s="2"/>
      <c r="B258" s="2"/>
      <c r="C258" s="2">
        <v>38002</v>
      </c>
      <c r="D258" s="3" t="s">
        <v>264</v>
      </c>
      <c r="E258" s="48"/>
      <c r="F258" s="48"/>
      <c r="G258" s="48"/>
      <c r="H258" s="48"/>
      <c r="I258" s="49"/>
      <c r="J258" s="49"/>
      <c r="K258" s="49"/>
      <c r="L258" s="49"/>
    </row>
    <row r="259" spans="1:12" x14ac:dyDescent="0.25">
      <c r="A259" s="2" t="s">
        <v>261</v>
      </c>
      <c r="B259" s="2" t="str">
        <f t="shared" ref="B259:B264" si="23">LEFT(C259,2)</f>
        <v>38</v>
      </c>
      <c r="C259" s="2">
        <v>38003</v>
      </c>
      <c r="D259" s="2" t="s">
        <v>265</v>
      </c>
      <c r="E259" s="48">
        <f>'Presenti equivalenti serviti'!Y259</f>
        <v>14.009841909502301</v>
      </c>
      <c r="F259" s="48">
        <f>'Presenti equivalenti serviti'!AC259</f>
        <v>11.392464364201691</v>
      </c>
      <c r="G259" s="48">
        <f>VLOOKUP(D259,'Addetti 2017'!D:IJ,240,0)/1000</f>
        <v>1.1701096</v>
      </c>
      <c r="H259" s="48">
        <f>VLOOKUP(D259,'Addetti 2017'!D:IJ,241,0)/1000</f>
        <v>1.5317399999999997</v>
      </c>
      <c r="I259" s="49">
        <f t="shared" si="16"/>
        <v>1418.1693492420848</v>
      </c>
      <c r="J259" s="49">
        <f t="shared" si="17"/>
        <v>106.77250099999999</v>
      </c>
      <c r="K259" s="49">
        <f>VLOOKUP(D259,'Capi Zootecnici 2010'!D:O,12,0)/1000</f>
        <v>269.23044199999998</v>
      </c>
      <c r="L259" s="49">
        <f t="shared" si="18"/>
        <v>1794.1722922420847</v>
      </c>
    </row>
    <row r="260" spans="1:12" x14ac:dyDescent="0.25">
      <c r="A260" s="2" t="s">
        <v>261</v>
      </c>
      <c r="B260" s="2" t="str">
        <f t="shared" si="23"/>
        <v>38</v>
      </c>
      <c r="C260" s="2">
        <v>38004</v>
      </c>
      <c r="D260" s="2" t="s">
        <v>266</v>
      </c>
      <c r="E260" s="48">
        <f>'Presenti equivalenti serviti'!Y260</f>
        <v>35.52320800905688</v>
      </c>
      <c r="F260" s="48">
        <f>'Presenti equivalenti serviti'!AC260</f>
        <v>35.713752061786863</v>
      </c>
      <c r="G260" s="48">
        <f>VLOOKUP(D260,'Addetti 2017'!D:IJ,240,0)/1000</f>
        <v>3.6044223999999989</v>
      </c>
      <c r="H260" s="48">
        <f>VLOOKUP(D260,'Addetti 2017'!D:IJ,241,0)/1000</f>
        <v>4.9534339999999997</v>
      </c>
      <c r="I260" s="49">
        <f t="shared" ref="I260:I323" si="24">(MAX(E260:F260)+H260)*0.25*365</f>
        <v>3710.8807281380514</v>
      </c>
      <c r="J260" s="49">
        <f t="shared" ref="J260:J323" si="25">G260*365*0.25</f>
        <v>328.9035439999999</v>
      </c>
      <c r="K260" s="49">
        <f>VLOOKUP(D260,'Capi Zootecnici 2010'!D:O,12,0)/1000</f>
        <v>3.5893000000000002</v>
      </c>
      <c r="L260" s="49">
        <f t="shared" ref="L260:L323" si="26">K260+J260+I260</f>
        <v>4043.3735721380513</v>
      </c>
    </row>
    <row r="261" spans="1:12" x14ac:dyDescent="0.25">
      <c r="A261" s="2" t="s">
        <v>263</v>
      </c>
      <c r="B261" s="2" t="str">
        <f t="shared" si="23"/>
        <v>38</v>
      </c>
      <c r="C261" s="2">
        <v>38005</v>
      </c>
      <c r="D261" s="2" t="s">
        <v>267</v>
      </c>
      <c r="E261" s="48">
        <f>'Presenti equivalenti serviti'!Y261</f>
        <v>11.586138867093929</v>
      </c>
      <c r="F261" s="48">
        <f>'Presenti equivalenti serviti'!AC261</f>
        <v>9.5678307539093215</v>
      </c>
      <c r="G261" s="48">
        <f>VLOOKUP(D261,'Addetti 2017'!D:IJ,240,0)/1000</f>
        <v>1.4480132000000006</v>
      </c>
      <c r="H261" s="48">
        <f>VLOOKUP(D261,'Addetti 2017'!D:IJ,241,0)/1000</f>
        <v>1.3205419999999997</v>
      </c>
      <c r="I261" s="49">
        <f t="shared" si="24"/>
        <v>1177.7346291223209</v>
      </c>
      <c r="J261" s="49">
        <f t="shared" si="25"/>
        <v>132.13120450000005</v>
      </c>
      <c r="K261" s="49">
        <f>VLOOKUP(D261,'Capi Zootecnici 2010'!D:O,12,0)/1000</f>
        <v>85.271394000000015</v>
      </c>
      <c r="L261" s="49">
        <f t="shared" si="26"/>
        <v>1395.137227622321</v>
      </c>
    </row>
    <row r="262" spans="1:12" x14ac:dyDescent="0.25">
      <c r="A262" s="2" t="s">
        <v>263</v>
      </c>
      <c r="B262" s="2" t="str">
        <f t="shared" si="23"/>
        <v>38</v>
      </c>
      <c r="C262" s="2">
        <v>38006</v>
      </c>
      <c r="D262" s="2" t="s">
        <v>268</v>
      </c>
      <c r="E262" s="48">
        <f>'Presenti equivalenti serviti'!Y262</f>
        <v>47.52442080092294</v>
      </c>
      <c r="F262" s="48">
        <f>'Presenti equivalenti serviti'!AC262</f>
        <v>56.02839848780733</v>
      </c>
      <c r="G262" s="48">
        <f>VLOOKUP(D262,'Addetti 2017'!D:IJ,240,0)/1000</f>
        <v>0.51400279999999998</v>
      </c>
      <c r="H262" s="48">
        <f>VLOOKUP(D262,'Addetti 2017'!D:IJ,241,0)/1000</f>
        <v>7.6144560000000014</v>
      </c>
      <c r="I262" s="49">
        <f t="shared" si="24"/>
        <v>5807.4104720124196</v>
      </c>
      <c r="J262" s="49">
        <f t="shared" si="25"/>
        <v>46.902755499999998</v>
      </c>
      <c r="K262" s="49">
        <f>VLOOKUP(D262,'Capi Zootecnici 2010'!D:O,12,0)/1000</f>
        <v>15.8314</v>
      </c>
      <c r="L262" s="49">
        <f t="shared" si="26"/>
        <v>5870.1446275124199</v>
      </c>
    </row>
    <row r="263" spans="1:12" x14ac:dyDescent="0.25">
      <c r="A263" s="2" t="s">
        <v>263</v>
      </c>
      <c r="B263" s="2" t="str">
        <f t="shared" si="23"/>
        <v>38</v>
      </c>
      <c r="C263" s="2">
        <v>38007</v>
      </c>
      <c r="D263" s="2" t="s">
        <v>269</v>
      </c>
      <c r="E263" s="48">
        <f>'Presenti equivalenti serviti'!Y263</f>
        <v>16.088585002670438</v>
      </c>
      <c r="F263" s="48">
        <f>'Presenti equivalenti serviti'!AC263</f>
        <v>13.638524927140498</v>
      </c>
      <c r="G263" s="48">
        <f>VLOOKUP(D263,'Addetti 2017'!D:IJ,240,0)/1000</f>
        <v>1.8698408000000002</v>
      </c>
      <c r="H263" s="48">
        <f>VLOOKUP(D263,'Addetti 2017'!D:IJ,241,0)/1000</f>
        <v>2.1667780000000012</v>
      </c>
      <c r="I263" s="49">
        <f t="shared" si="24"/>
        <v>1665.8018739936776</v>
      </c>
      <c r="J263" s="49">
        <f t="shared" si="25"/>
        <v>170.62297300000003</v>
      </c>
      <c r="K263" s="49">
        <f>VLOOKUP(D263,'Capi Zootecnici 2010'!D:O,12,0)/1000</f>
        <v>77.933959999999985</v>
      </c>
      <c r="L263" s="49">
        <f t="shared" si="26"/>
        <v>1914.3588069936777</v>
      </c>
    </row>
    <row r="264" spans="1:12" x14ac:dyDescent="0.25">
      <c r="A264" s="2" t="s">
        <v>261</v>
      </c>
      <c r="B264" s="2" t="str">
        <f t="shared" si="23"/>
        <v>38</v>
      </c>
      <c r="C264" s="2">
        <v>38008</v>
      </c>
      <c r="D264" s="2" t="s">
        <v>270</v>
      </c>
      <c r="E264" s="48">
        <f>'Presenti equivalenti serviti'!Y264</f>
        <v>136.19275335029545</v>
      </c>
      <c r="F264" s="48">
        <f>'Presenti equivalenti serviti'!AC264</f>
        <v>133.22506310318749</v>
      </c>
      <c r="G264" s="48">
        <f>VLOOKUP(D264,'Addetti 2017'!D:IJ,240,0)/1000</f>
        <v>7.0597300000000009</v>
      </c>
      <c r="H264" s="48">
        <f>VLOOKUP(D264,'Addetti 2017'!D:IJ,241,0)/1000</f>
        <v>29.668877999999989</v>
      </c>
      <c r="I264" s="49">
        <f t="shared" si="24"/>
        <v>15134.873860714457</v>
      </c>
      <c r="J264" s="49">
        <f t="shared" si="25"/>
        <v>644.2003625000001</v>
      </c>
      <c r="K264" s="49">
        <f>VLOOKUP(D264,'Capi Zootecnici 2010'!D:O,12,0)/1000</f>
        <v>50.644905999999999</v>
      </c>
      <c r="L264" s="49">
        <f t="shared" si="26"/>
        <v>15829.719129214456</v>
      </c>
    </row>
    <row r="265" spans="1:12" x14ac:dyDescent="0.25">
      <c r="A265" s="2"/>
      <c r="B265" s="2"/>
      <c r="C265" s="2">
        <v>38009</v>
      </c>
      <c r="D265" s="3" t="s">
        <v>271</v>
      </c>
      <c r="E265" s="48"/>
      <c r="F265" s="48"/>
      <c r="G265" s="48"/>
      <c r="H265" s="48"/>
      <c r="I265" s="49"/>
      <c r="J265" s="49"/>
      <c r="K265" s="49"/>
      <c r="L265" s="49"/>
    </row>
    <row r="266" spans="1:12" x14ac:dyDescent="0.25">
      <c r="A266" s="2" t="s">
        <v>263</v>
      </c>
      <c r="B266" s="2" t="str">
        <f>LEFT(C266,2)</f>
        <v>38</v>
      </c>
      <c r="C266" s="2">
        <v>38010</v>
      </c>
      <c r="D266" s="2" t="s">
        <v>272</v>
      </c>
      <c r="E266" s="48">
        <f>'Presenti equivalenti serviti'!Y266</f>
        <v>2.7760856526051221</v>
      </c>
      <c r="F266" s="48">
        <f>'Presenti equivalenti serviti'!AC266</f>
        <v>2.1466089199986658</v>
      </c>
      <c r="G266" s="48">
        <f>VLOOKUP(D266,'Addetti 2017'!D:IJ,240,0)/1000</f>
        <v>0.10986240000000004</v>
      </c>
      <c r="H266" s="48">
        <f>VLOOKUP(D266,'Addetti 2017'!D:IJ,241,0)/1000</f>
        <v>0.47028399999999992</v>
      </c>
      <c r="I266" s="49">
        <f t="shared" si="24"/>
        <v>296.23123080021736</v>
      </c>
      <c r="J266" s="49">
        <f t="shared" si="25"/>
        <v>10.024944000000003</v>
      </c>
      <c r="K266" s="49">
        <f>VLOOKUP(D266,'Capi Zootecnici 2010'!D:O,12,0)/1000</f>
        <v>4.6839000000000004</v>
      </c>
      <c r="L266" s="49">
        <f t="shared" si="26"/>
        <v>310.94007480021736</v>
      </c>
    </row>
    <row r="267" spans="1:12" x14ac:dyDescent="0.25">
      <c r="A267" s="2" t="s">
        <v>263</v>
      </c>
      <c r="B267" s="2" t="str">
        <f>LEFT(C267,2)</f>
        <v>38</v>
      </c>
      <c r="C267" s="2">
        <v>38011</v>
      </c>
      <c r="D267" s="2" t="s">
        <v>273</v>
      </c>
      <c r="E267" s="48">
        <f>'Presenti equivalenti serviti'!Y267</f>
        <v>4.8035611607389441</v>
      </c>
      <c r="F267" s="48">
        <f>'Presenti equivalenti serviti'!AC267</f>
        <v>4.6004559822635125</v>
      </c>
      <c r="G267" s="48">
        <f>VLOOKUP(D267,'Addetti 2017'!D:IJ,240,0)/1000</f>
        <v>0.10689280000000001</v>
      </c>
      <c r="H267" s="48">
        <f>VLOOKUP(D267,'Addetti 2017'!D:IJ,241,0)/1000</f>
        <v>0.35643199999999992</v>
      </c>
      <c r="I267" s="49">
        <f t="shared" si="24"/>
        <v>470.84937591742863</v>
      </c>
      <c r="J267" s="49">
        <f t="shared" si="25"/>
        <v>9.7539680000000004</v>
      </c>
      <c r="K267" s="49">
        <f>VLOOKUP(D267,'Capi Zootecnici 2010'!D:O,12,0)/1000</f>
        <v>2.2385999999999999</v>
      </c>
      <c r="L267" s="49">
        <f t="shared" si="26"/>
        <v>482.84194391742864</v>
      </c>
    </row>
    <row r="268" spans="1:12" x14ac:dyDescent="0.25">
      <c r="A268" s="2" t="s">
        <v>261</v>
      </c>
      <c r="B268" s="2" t="str">
        <f>LEFT(C268,2)</f>
        <v>38</v>
      </c>
      <c r="C268" s="2">
        <v>38012</v>
      </c>
      <c r="D268" s="2" t="s">
        <v>274</v>
      </c>
      <c r="E268" s="48">
        <f>'Presenti equivalenti serviti'!Y268</f>
        <v>2.3034857686289385</v>
      </c>
      <c r="F268" s="48">
        <f>'Presenti equivalenti serviti'!AC268</f>
        <v>2.0874631632341809</v>
      </c>
      <c r="G268" s="48">
        <f>VLOOKUP(D268,'Addetti 2017'!D:IJ,240,0)/1000</f>
        <v>0.18796480000000004</v>
      </c>
      <c r="H268" s="48">
        <f>VLOOKUP(D268,'Addetti 2017'!D:IJ,241,0)/1000</f>
        <v>0.23297999999999994</v>
      </c>
      <c r="I268" s="49">
        <f t="shared" si="24"/>
        <v>231.45250138739064</v>
      </c>
      <c r="J268" s="49">
        <f t="shared" si="25"/>
        <v>17.151788000000003</v>
      </c>
      <c r="K268" s="49">
        <f>VLOOKUP(D268,'Capi Zootecnici 2010'!D:O,12,0)/1000</f>
        <v>13.2743</v>
      </c>
      <c r="L268" s="49">
        <f t="shared" si="26"/>
        <v>261.87858938739066</v>
      </c>
    </row>
    <row r="269" spans="1:12" x14ac:dyDescent="0.25">
      <c r="A269" s="2"/>
      <c r="B269" s="2"/>
      <c r="C269" s="2">
        <v>38013</v>
      </c>
      <c r="D269" s="3" t="s">
        <v>275</v>
      </c>
      <c r="E269" s="48"/>
      <c r="F269" s="48"/>
      <c r="G269" s="48"/>
      <c r="H269" s="48"/>
      <c r="I269" s="49"/>
      <c r="J269" s="49"/>
      <c r="K269" s="49"/>
      <c r="L269" s="49"/>
    </row>
    <row r="270" spans="1:12" x14ac:dyDescent="0.25">
      <c r="A270" s="2" t="s">
        <v>263</v>
      </c>
      <c r="B270" s="2" t="str">
        <f>LEFT(C270,2)</f>
        <v>38</v>
      </c>
      <c r="C270" s="2">
        <v>38014</v>
      </c>
      <c r="D270" s="2" t="s">
        <v>276</v>
      </c>
      <c r="E270" s="48">
        <f>'Presenti equivalenti serviti'!Y270</f>
        <v>6.6549719929950957</v>
      </c>
      <c r="F270" s="48">
        <f>'Presenti equivalenti serviti'!AC270</f>
        <v>5.6960796066167187</v>
      </c>
      <c r="G270" s="48">
        <f>VLOOKUP(D270,'Addetti 2017'!D:IJ,240,0)/1000</f>
        <v>0.21858400000000003</v>
      </c>
      <c r="H270" s="48">
        <f>VLOOKUP(D270,'Addetti 2017'!D:IJ,241,0)/1000</f>
        <v>0.89603999999999973</v>
      </c>
      <c r="I270" s="49">
        <f t="shared" si="24"/>
        <v>689.02984436080237</v>
      </c>
      <c r="J270" s="49">
        <f t="shared" si="25"/>
        <v>19.945790000000002</v>
      </c>
      <c r="K270" s="49">
        <f>VLOOKUP(D270,'Capi Zootecnici 2010'!D:O,12,0)/1000</f>
        <v>35.390602000000001</v>
      </c>
      <c r="L270" s="49">
        <f t="shared" si="26"/>
        <v>744.36623636080242</v>
      </c>
    </row>
    <row r="271" spans="1:12" x14ac:dyDescent="0.25">
      <c r="A271" s="2"/>
      <c r="B271" s="2"/>
      <c r="C271" s="2">
        <v>38015</v>
      </c>
      <c r="D271" s="3" t="s">
        <v>277</v>
      </c>
      <c r="E271" s="48"/>
      <c r="F271" s="48"/>
      <c r="G271" s="48"/>
      <c r="H271" s="48"/>
      <c r="I271" s="49"/>
      <c r="J271" s="49"/>
      <c r="K271" s="49"/>
      <c r="L271" s="49"/>
    </row>
    <row r="272" spans="1:12" x14ac:dyDescent="0.25">
      <c r="A272" s="2"/>
      <c r="B272" s="2"/>
      <c r="C272" s="2">
        <v>38016</v>
      </c>
      <c r="D272" s="3" t="s">
        <v>278</v>
      </c>
      <c r="E272" s="48"/>
      <c r="F272" s="48"/>
      <c r="G272" s="48"/>
      <c r="H272" s="48"/>
      <c r="I272" s="49"/>
      <c r="J272" s="49"/>
      <c r="K272" s="49"/>
      <c r="L272" s="49"/>
    </row>
    <row r="273" spans="1:12" x14ac:dyDescent="0.25">
      <c r="A273" s="2" t="s">
        <v>263</v>
      </c>
      <c r="B273" s="2" t="str">
        <f>LEFT(C273,2)</f>
        <v>38</v>
      </c>
      <c r="C273" s="2">
        <v>38017</v>
      </c>
      <c r="D273" s="2" t="s">
        <v>279</v>
      </c>
      <c r="E273" s="48">
        <f>'Presenti equivalenti serviti'!Y273</f>
        <v>5.8891124294077963</v>
      </c>
      <c r="F273" s="48">
        <f>'Presenti equivalenti serviti'!AC273</f>
        <v>4.7066370580661046</v>
      </c>
      <c r="G273" s="48">
        <f>VLOOKUP(D273,'Addetti 2017'!D:IJ,240,0)/1000</f>
        <v>1.2608408000000004</v>
      </c>
      <c r="H273" s="48">
        <f>VLOOKUP(D273,'Addetti 2017'!D:IJ,241,0)/1000</f>
        <v>0.825824000000001</v>
      </c>
      <c r="I273" s="49">
        <f t="shared" si="24"/>
        <v>612.73794918346152</v>
      </c>
      <c r="J273" s="49">
        <f t="shared" si="25"/>
        <v>115.05172300000004</v>
      </c>
      <c r="K273" s="49">
        <f>VLOOKUP(D273,'Capi Zootecnici 2010'!D:O,12,0)/1000</f>
        <v>95.62675200000001</v>
      </c>
      <c r="L273" s="49">
        <f t="shared" si="26"/>
        <v>823.41642418346157</v>
      </c>
    </row>
    <row r="274" spans="1:12" x14ac:dyDescent="0.25">
      <c r="A274" s="2" t="s">
        <v>261</v>
      </c>
      <c r="B274" s="2" t="str">
        <f>LEFT(C274,2)</f>
        <v>38</v>
      </c>
      <c r="C274" s="2">
        <v>38018</v>
      </c>
      <c r="D274" s="2" t="s">
        <v>280</v>
      </c>
      <c r="E274" s="48">
        <f>'Presenti equivalenti serviti'!Y274</f>
        <v>9.8826016810045481</v>
      </c>
      <c r="F274" s="48">
        <f>'Presenti equivalenti serviti'!AC274</f>
        <v>10.39834945969967</v>
      </c>
      <c r="G274" s="48">
        <f>VLOOKUP(D274,'Addetti 2017'!D:IJ,240,0)/1000</f>
        <v>0.41441520000000009</v>
      </c>
      <c r="H274" s="48">
        <f>VLOOKUP(D274,'Addetti 2017'!D:IJ,241,0)/1000</f>
        <v>0.82882000000000045</v>
      </c>
      <c r="I274" s="49">
        <f t="shared" si="24"/>
        <v>1024.4792131975948</v>
      </c>
      <c r="J274" s="49">
        <f t="shared" si="25"/>
        <v>37.815387000000008</v>
      </c>
      <c r="K274" s="49">
        <f>VLOOKUP(D274,'Capi Zootecnici 2010'!D:O,12,0)/1000</f>
        <v>24.508692000000003</v>
      </c>
      <c r="L274" s="49">
        <f t="shared" si="26"/>
        <v>1086.8032921975948</v>
      </c>
    </row>
    <row r="275" spans="1:12" x14ac:dyDescent="0.25">
      <c r="A275" s="2" t="s">
        <v>261</v>
      </c>
      <c r="B275" s="2" t="str">
        <f>LEFT(C275,2)</f>
        <v>38</v>
      </c>
      <c r="C275" s="2">
        <v>38019</v>
      </c>
      <c r="D275" s="2" t="s">
        <v>281</v>
      </c>
      <c r="E275" s="48">
        <f>'Presenti equivalenti serviti'!Y275</f>
        <v>11.650669753986337</v>
      </c>
      <c r="F275" s="48">
        <f>'Presenti equivalenti serviti'!AC275</f>
        <v>10.171089320405832</v>
      </c>
      <c r="G275" s="48">
        <f>VLOOKUP(D275,'Addetti 2017'!D:IJ,240,0)/1000</f>
        <v>0.41943719999999995</v>
      </c>
      <c r="H275" s="48">
        <f>VLOOKUP(D275,'Addetti 2017'!D:IJ,241,0)/1000</f>
        <v>1.313034</v>
      </c>
      <c r="I275" s="49">
        <f t="shared" si="24"/>
        <v>1182.9379675512532</v>
      </c>
      <c r="J275" s="49">
        <f t="shared" si="25"/>
        <v>38.273644499999996</v>
      </c>
      <c r="K275" s="49">
        <f>VLOOKUP(D275,'Capi Zootecnici 2010'!D:O,12,0)/1000</f>
        <v>82.917327999999998</v>
      </c>
      <c r="L275" s="49">
        <f t="shared" si="26"/>
        <v>1304.1289400512533</v>
      </c>
    </row>
    <row r="276" spans="1:12" x14ac:dyDescent="0.25">
      <c r="A276" s="2"/>
      <c r="B276" s="2"/>
      <c r="C276" s="2">
        <v>38020</v>
      </c>
      <c r="D276" s="3" t="s">
        <v>282</v>
      </c>
      <c r="E276" s="48"/>
      <c r="F276" s="48"/>
      <c r="G276" s="48"/>
      <c r="H276" s="48"/>
      <c r="I276" s="49"/>
      <c r="J276" s="49"/>
      <c r="K276" s="49"/>
      <c r="L276" s="49"/>
    </row>
    <row r="277" spans="1:12" x14ac:dyDescent="0.25">
      <c r="A277" s="2"/>
      <c r="B277" s="2"/>
      <c r="C277" s="2">
        <v>38021</v>
      </c>
      <c r="D277" s="3" t="s">
        <v>283</v>
      </c>
      <c r="E277" s="48"/>
      <c r="F277" s="48"/>
      <c r="G277" s="48"/>
      <c r="H277" s="48"/>
      <c r="I277" s="49"/>
      <c r="J277" s="49"/>
      <c r="K277" s="49"/>
      <c r="L277" s="49"/>
    </row>
    <row r="278" spans="1:12" x14ac:dyDescent="0.25">
      <c r="A278" s="2" t="s">
        <v>261</v>
      </c>
      <c r="B278" s="2" t="str">
        <f>LEFT(C278,2)</f>
        <v>38</v>
      </c>
      <c r="C278" s="2">
        <v>38022</v>
      </c>
      <c r="D278" s="2" t="s">
        <v>284</v>
      </c>
      <c r="E278" s="48">
        <f>'Presenti equivalenti serviti'!Y278</f>
        <v>7.631023110915427</v>
      </c>
      <c r="F278" s="48">
        <f>'Presenti equivalenti serviti'!AC278</f>
        <v>7.7668359757174779</v>
      </c>
      <c r="G278" s="48">
        <f>VLOOKUP(D278,'Addetti 2017'!D:IJ,240,0)/1000</f>
        <v>0.39868080000000006</v>
      </c>
      <c r="H278" s="48">
        <f>VLOOKUP(D278,'Addetti 2017'!D:IJ,241,0)/1000</f>
        <v>0.67730799999999958</v>
      </c>
      <c r="I278" s="49">
        <f t="shared" si="24"/>
        <v>770.52813778421978</v>
      </c>
      <c r="J278" s="49">
        <f t="shared" si="25"/>
        <v>36.379623000000002</v>
      </c>
      <c r="K278" s="49">
        <f>VLOOKUP(D278,'Capi Zootecnici 2010'!D:O,12,0)/1000</f>
        <v>0.8904740000000001</v>
      </c>
      <c r="L278" s="49">
        <f t="shared" si="26"/>
        <v>807.79823478421974</v>
      </c>
    </row>
    <row r="279" spans="1:12" x14ac:dyDescent="0.25">
      <c r="A279" s="2" t="s">
        <v>261</v>
      </c>
      <c r="B279" s="2" t="str">
        <f>LEFT(C279,2)</f>
        <v>38</v>
      </c>
      <c r="C279" s="2">
        <v>38023</v>
      </c>
      <c r="D279" s="2" t="s">
        <v>285</v>
      </c>
      <c r="E279" s="48"/>
      <c r="F279" s="48"/>
      <c r="G279" s="48"/>
      <c r="H279" s="48"/>
      <c r="I279" s="49"/>
      <c r="J279" s="49"/>
      <c r="K279" s="49"/>
      <c r="L279" s="49"/>
    </row>
    <row r="280" spans="1:12" x14ac:dyDescent="0.25">
      <c r="A280" s="2"/>
      <c r="B280" s="2"/>
      <c r="C280" s="2">
        <v>38024</v>
      </c>
      <c r="D280" s="3" t="s">
        <v>286</v>
      </c>
      <c r="E280" s="48"/>
      <c r="F280" s="48"/>
      <c r="G280" s="48"/>
      <c r="H280" s="48"/>
      <c r="I280" s="49"/>
      <c r="J280" s="49"/>
      <c r="K280" s="49"/>
      <c r="L280" s="49"/>
    </row>
    <row r="281" spans="1:12" x14ac:dyDescent="0.25">
      <c r="A281" s="2" t="s">
        <v>263</v>
      </c>
      <c r="B281" s="2" t="str">
        <f>LEFT(C281,2)</f>
        <v>38</v>
      </c>
      <c r="C281" s="2">
        <v>38025</v>
      </c>
      <c r="D281" s="2" t="s">
        <v>287</v>
      </c>
      <c r="E281" s="48">
        <f>'Presenti equivalenti serviti'!Y281</f>
        <v>3.6562639978961045</v>
      </c>
      <c r="F281" s="48">
        <f>'Presenti equivalenti serviti'!AC281</f>
        <v>3.1430974313738878</v>
      </c>
      <c r="G281" s="48">
        <f>VLOOKUP(D281,'Addetti 2017'!D:IJ,240,0)/1000</f>
        <v>6.9762400000000016E-2</v>
      </c>
      <c r="H281" s="48">
        <f>VLOOKUP(D281,'Addetti 2017'!D:IJ,241,0)/1000</f>
        <v>0.70552799999999982</v>
      </c>
      <c r="I281" s="49">
        <f t="shared" si="24"/>
        <v>398.01351980801957</v>
      </c>
      <c r="J281" s="49">
        <f t="shared" si="25"/>
        <v>6.3658190000000019</v>
      </c>
      <c r="K281" s="49">
        <f>VLOOKUP(D281,'Capi Zootecnici 2010'!D:O,12,0)/1000</f>
        <v>3.9E-2</v>
      </c>
      <c r="L281" s="49">
        <f t="shared" si="26"/>
        <v>404.41833880801954</v>
      </c>
    </row>
    <row r="282" spans="1:12" x14ac:dyDescent="0.25">
      <c r="A282" s="2"/>
      <c r="B282" s="2"/>
      <c r="C282" s="2">
        <v>38026</v>
      </c>
      <c r="D282" s="3" t="s">
        <v>288</v>
      </c>
      <c r="E282" s="48"/>
      <c r="F282" s="48"/>
      <c r="G282" s="48"/>
      <c r="H282" s="48"/>
      <c r="I282" s="49"/>
      <c r="J282" s="49"/>
      <c r="K282" s="49"/>
      <c r="L282" s="49"/>
    </row>
    <row r="283" spans="1:12" x14ac:dyDescent="0.25">
      <c r="A283" s="2" t="s">
        <v>263</v>
      </c>
      <c r="B283" s="2" t="str">
        <f t="shared" ref="B283:B340" si="27">LEFT(C283,2)</f>
        <v>38</v>
      </c>
      <c r="C283" s="2">
        <v>38027</v>
      </c>
      <c r="D283" s="3" t="s">
        <v>375</v>
      </c>
      <c r="E283" s="48">
        <f>'Presenti equivalenti serviti'!Y283</f>
        <v>8.664138240007091</v>
      </c>
      <c r="F283" s="48">
        <f>'Presenti equivalenti serviti'!AC283</f>
        <v>6.8715565321938978</v>
      </c>
      <c r="G283" s="48">
        <f>VLOOKUP(D283,'Addetti 2017'!D:IJ,240,0)/1000</f>
        <v>0.23263679999999998</v>
      </c>
      <c r="H283" s="48">
        <f>VLOOKUP(D283,'Addetti 2017'!D:IJ,241,0)/1000</f>
        <v>0.87783999999999995</v>
      </c>
      <c r="I283" s="49">
        <f t="shared" si="24"/>
        <v>870.70551440064696</v>
      </c>
      <c r="J283" s="49">
        <f t="shared" si="25"/>
        <v>21.228107999999999</v>
      </c>
      <c r="K283" s="49">
        <f>VLOOKUP(D283,'Capi Zootecnici 2010'!D:O,12,0)/1000</f>
        <v>35.432904000000001</v>
      </c>
      <c r="L283" s="49">
        <f t="shared" si="26"/>
        <v>927.36652640064699</v>
      </c>
    </row>
    <row r="284" spans="1:12" x14ac:dyDescent="0.25">
      <c r="A284" s="2" t="s">
        <v>261</v>
      </c>
      <c r="B284" s="2" t="str">
        <f t="shared" si="27"/>
        <v>38</v>
      </c>
      <c r="C284" s="2">
        <v>38028</v>
      </c>
      <c r="D284" s="3" t="s">
        <v>376</v>
      </c>
      <c r="E284" s="48">
        <f>'Presenti equivalenti serviti'!Y284</f>
        <v>9.9466402516958183</v>
      </c>
      <c r="F284" s="48">
        <f>'Presenti equivalenti serviti'!AC284</f>
        <v>8.9736822223373753</v>
      </c>
      <c r="G284" s="48">
        <f>VLOOKUP(D284,'Addetti 2017'!D:IJ,240,0)/1000</f>
        <v>1.1897191999999999</v>
      </c>
      <c r="H284" s="48">
        <f>VLOOKUP(D284,'Addetti 2017'!D:IJ,241,0)/1000</f>
        <v>0.89413800000000065</v>
      </c>
      <c r="I284" s="49">
        <f t="shared" si="24"/>
        <v>989.22101546724343</v>
      </c>
      <c r="J284" s="49">
        <f t="shared" si="25"/>
        <v>108.56187699999998</v>
      </c>
      <c r="K284" s="49">
        <f>VLOOKUP(D284,'Capi Zootecnici 2010'!D:O,12,0)/1000</f>
        <v>0.56342000000000003</v>
      </c>
      <c r="L284" s="49">
        <f t="shared" si="26"/>
        <v>1098.3463124672435</v>
      </c>
    </row>
    <row r="285" spans="1:12" x14ac:dyDescent="0.25">
      <c r="A285" s="2" t="s">
        <v>263</v>
      </c>
      <c r="B285" s="2" t="str">
        <f t="shared" si="27"/>
        <v>38</v>
      </c>
      <c r="C285" s="2">
        <v>38029</v>
      </c>
      <c r="D285" s="3" t="s">
        <v>380</v>
      </c>
      <c r="E285" s="48">
        <f>'Presenti equivalenti serviti'!Y285</f>
        <v>7.7086734813142943</v>
      </c>
      <c r="F285" s="48">
        <f>'Presenti equivalenti serviti'!AC285</f>
        <v>5.854302967465622</v>
      </c>
      <c r="G285" s="48">
        <f>VLOOKUP(D285,'Addetti 2017'!D:IJ,240,0)/1000</f>
        <v>0.36420960000000002</v>
      </c>
      <c r="H285" s="48">
        <f>VLOOKUP(D285,'Addetti 2017'!D:IJ,241,0)/1000</f>
        <v>0.63341599999999987</v>
      </c>
      <c r="I285" s="49">
        <f t="shared" si="24"/>
        <v>761.21566516992937</v>
      </c>
      <c r="J285" s="49">
        <f t="shared" si="25"/>
        <v>33.234126000000003</v>
      </c>
      <c r="K285" s="49">
        <f>VLOOKUP(D285,'Capi Zootecnici 2010'!D:O,12,0)/1000</f>
        <v>45.570200000000007</v>
      </c>
      <c r="L285" s="49">
        <f t="shared" si="26"/>
        <v>840.01999116992943</v>
      </c>
    </row>
    <row r="286" spans="1:12" x14ac:dyDescent="0.25">
      <c r="A286" s="2" t="s">
        <v>263</v>
      </c>
      <c r="B286" s="2" t="str">
        <f t="shared" si="27"/>
        <v>38</v>
      </c>
      <c r="C286" s="2">
        <v>38030</v>
      </c>
      <c r="D286" s="3" t="s">
        <v>381</v>
      </c>
      <c r="E286" s="48">
        <f>'Presenti equivalenti serviti'!Y286</f>
        <v>6.9861837552154622</v>
      </c>
      <c r="F286" s="48">
        <f>'Presenti equivalenti serviti'!AC286</f>
        <v>6.2364458555953357</v>
      </c>
      <c r="G286" s="48">
        <f>VLOOKUP(D286,'Addetti 2017'!D:IJ,240,0)/1000</f>
        <v>0.23774600000000001</v>
      </c>
      <c r="H286" s="48">
        <f>VLOOKUP(D286,'Addetti 2017'!D:IJ,241,0)/1000</f>
        <v>1.1987380000000003</v>
      </c>
      <c r="I286" s="49">
        <f t="shared" si="24"/>
        <v>746.87411016341093</v>
      </c>
      <c r="J286" s="49">
        <f t="shared" si="25"/>
        <v>21.694322500000002</v>
      </c>
      <c r="K286" s="49">
        <f>VLOOKUP(D286,'Capi Zootecnici 2010'!D:O,12,0)/1000</f>
        <v>2.24939</v>
      </c>
      <c r="L286" s="49">
        <f t="shared" si="26"/>
        <v>770.81782266341088</v>
      </c>
    </row>
    <row r="287" spans="1:12" x14ac:dyDescent="0.25">
      <c r="A287" s="2" t="s">
        <v>289</v>
      </c>
      <c r="B287" s="2" t="str">
        <f t="shared" si="27"/>
        <v>39</v>
      </c>
      <c r="C287" s="2">
        <v>39001</v>
      </c>
      <c r="D287" s="2" t="s">
        <v>290</v>
      </c>
      <c r="E287" s="48">
        <f>'Presenti equivalenti serviti'!Y287</f>
        <v>11.717461995116558</v>
      </c>
      <c r="F287" s="48">
        <f>'Presenti equivalenti serviti'!AC287</f>
        <v>10.974784797328262</v>
      </c>
      <c r="G287" s="48">
        <f>VLOOKUP(D287,'Addetti 2017'!D:IJ,240,0)/1000</f>
        <v>2.4226315999999999</v>
      </c>
      <c r="H287" s="48">
        <f>VLOOKUP(D287,'Addetti 2017'!D:IJ,241,0)/1000</f>
        <v>1.1538440000000001</v>
      </c>
      <c r="I287" s="49">
        <f t="shared" si="24"/>
        <v>1174.5066720543859</v>
      </c>
      <c r="J287" s="49">
        <f t="shared" si="25"/>
        <v>221.0651335</v>
      </c>
      <c r="K287" s="49">
        <f>VLOOKUP(D287,'Capi Zootecnici 2010'!D:O,12,0)/1000</f>
        <v>22.683076</v>
      </c>
      <c r="L287" s="49">
        <f t="shared" si="26"/>
        <v>1418.254881554386</v>
      </c>
    </row>
    <row r="288" spans="1:12" x14ac:dyDescent="0.25">
      <c r="A288" s="2" t="s">
        <v>289</v>
      </c>
      <c r="B288" s="2" t="str">
        <f t="shared" si="27"/>
        <v>39</v>
      </c>
      <c r="C288" s="2">
        <v>39002</v>
      </c>
      <c r="D288" s="2" t="s">
        <v>291</v>
      </c>
      <c r="E288" s="48">
        <f>'Presenti equivalenti serviti'!Y288</f>
        <v>16.544484000000015</v>
      </c>
      <c r="F288" s="48">
        <f>'Presenti equivalenti serviti'!AC288</f>
        <v>16.702471538272885</v>
      </c>
      <c r="G288" s="48">
        <f>VLOOKUP(D288,'Addetti 2017'!D:IJ,240,0)/1000</f>
        <v>1.9287776000000003</v>
      </c>
      <c r="H288" s="48">
        <f>VLOOKUP(D288,'Addetti 2017'!D:IJ,241,0)/1000</f>
        <v>2.8547359999999955</v>
      </c>
      <c r="I288" s="49">
        <f t="shared" si="24"/>
        <v>1784.5951878674005</v>
      </c>
      <c r="J288" s="49">
        <f t="shared" si="25"/>
        <v>176.00095600000003</v>
      </c>
      <c r="K288" s="49">
        <f>VLOOKUP(D288,'Capi Zootecnici 2010'!D:O,12,0)/1000</f>
        <v>36.311080000000004</v>
      </c>
      <c r="L288" s="49">
        <f t="shared" si="26"/>
        <v>1996.9072238674005</v>
      </c>
    </row>
    <row r="289" spans="1:12" x14ac:dyDescent="0.25">
      <c r="A289" s="2" t="s">
        <v>289</v>
      </c>
      <c r="B289" s="2" t="str">
        <f t="shared" si="27"/>
        <v>39</v>
      </c>
      <c r="C289" s="2">
        <v>39003</v>
      </c>
      <c r="D289" s="2" t="s">
        <v>292</v>
      </c>
      <c r="E289" s="48">
        <f>'Presenti equivalenti serviti'!Y289</f>
        <v>2.4034774181422827</v>
      </c>
      <c r="F289" s="48">
        <f>'Presenti equivalenti serviti'!AC289</f>
        <v>2.4635306219072546</v>
      </c>
      <c r="G289" s="48">
        <f>VLOOKUP(D289,'Addetti 2017'!D:IJ,240,0)/1000</f>
        <v>0.16058239999999996</v>
      </c>
      <c r="H289" s="48">
        <f>VLOOKUP(D289,'Addetti 2017'!D:IJ,241,0)/1000</f>
        <v>0.24279999999999996</v>
      </c>
      <c r="I289" s="49">
        <f t="shared" si="24"/>
        <v>246.95266924903697</v>
      </c>
      <c r="J289" s="49">
        <f t="shared" si="25"/>
        <v>14.653143999999996</v>
      </c>
      <c r="K289" s="49">
        <f>VLOOKUP(D289,'Capi Zootecnici 2010'!D:O,12,0)/1000</f>
        <v>0.8619</v>
      </c>
      <c r="L289" s="49">
        <f t="shared" si="26"/>
        <v>262.46771324903699</v>
      </c>
    </row>
    <row r="290" spans="1:12" x14ac:dyDescent="0.25">
      <c r="A290" s="2" t="s">
        <v>289</v>
      </c>
      <c r="B290" s="2" t="str">
        <f t="shared" si="27"/>
        <v>39</v>
      </c>
      <c r="C290" s="2">
        <v>39004</v>
      </c>
      <c r="D290" s="2" t="s">
        <v>293</v>
      </c>
      <c r="E290" s="48">
        <f>'Presenti equivalenti serviti'!Y290</f>
        <v>6.4162206422834727</v>
      </c>
      <c r="F290" s="48">
        <f>'Presenti equivalenti serviti'!AC290</f>
        <v>6.1357318906285574</v>
      </c>
      <c r="G290" s="48">
        <f>VLOOKUP(D290,'Addetti 2017'!D:IJ,240,0)/1000</f>
        <v>0.23560319999999993</v>
      </c>
      <c r="H290" s="48">
        <f>VLOOKUP(D290,'Addetti 2017'!D:IJ,241,0)/1000</f>
        <v>0.89545199999999991</v>
      </c>
      <c r="I290" s="49">
        <f t="shared" si="24"/>
        <v>667.19012860836688</v>
      </c>
      <c r="J290" s="49">
        <f t="shared" si="25"/>
        <v>21.498791999999995</v>
      </c>
      <c r="K290" s="49">
        <f>VLOOKUP(D290,'Capi Zootecnici 2010'!D:O,12,0)/1000</f>
        <v>38.139009999999999</v>
      </c>
      <c r="L290" s="49">
        <f t="shared" si="26"/>
        <v>726.82793060836684</v>
      </c>
    </row>
    <row r="291" spans="1:12" x14ac:dyDescent="0.25">
      <c r="A291" s="2" t="s">
        <v>289</v>
      </c>
      <c r="B291" s="2" t="str">
        <f t="shared" si="27"/>
        <v>39</v>
      </c>
      <c r="C291" s="2">
        <v>39005</v>
      </c>
      <c r="D291" s="2" t="s">
        <v>294</v>
      </c>
      <c r="E291" s="48">
        <f>'Presenti equivalenti serviti'!Y291</f>
        <v>2.1707050244577064</v>
      </c>
      <c r="F291" s="48">
        <f>'Presenti equivalenti serviti'!AC291</f>
        <v>1.8456390133419491</v>
      </c>
      <c r="G291" s="48">
        <f>VLOOKUP(D291,'Addetti 2017'!D:IJ,240,0)/1000</f>
        <v>0.13301520000000003</v>
      </c>
      <c r="H291" s="48">
        <f>VLOOKUP(D291,'Addetti 2017'!D:IJ,241,0)/1000</f>
        <v>0.32044799999999996</v>
      </c>
      <c r="I291" s="49">
        <f t="shared" si="24"/>
        <v>227.31771348176571</v>
      </c>
      <c r="J291" s="49">
        <f t="shared" si="25"/>
        <v>12.137637000000003</v>
      </c>
      <c r="K291" s="49">
        <f>VLOOKUP(D291,'Capi Zootecnici 2010'!D:O,12,0)/1000</f>
        <v>38.153596</v>
      </c>
      <c r="L291" s="49">
        <f t="shared" si="26"/>
        <v>277.60894648176571</v>
      </c>
    </row>
    <row r="292" spans="1:12" x14ac:dyDescent="0.25">
      <c r="A292" s="2" t="s">
        <v>289</v>
      </c>
      <c r="B292" s="2" t="str">
        <f t="shared" si="27"/>
        <v>39</v>
      </c>
      <c r="C292" s="2">
        <v>39006</v>
      </c>
      <c r="D292" s="2" t="s">
        <v>295</v>
      </c>
      <c r="E292" s="48">
        <f>'Presenti equivalenti serviti'!Y292</f>
        <v>9.4818809600947755</v>
      </c>
      <c r="F292" s="48">
        <f>'Presenti equivalenti serviti'!AC292</f>
        <v>9.6606683245951643</v>
      </c>
      <c r="G292" s="48">
        <f>VLOOKUP(D292,'Addetti 2017'!D:IJ,240,0)/1000</f>
        <v>1.1158127999999998</v>
      </c>
      <c r="H292" s="48">
        <f>VLOOKUP(D292,'Addetti 2017'!D:IJ,241,0)/1000</f>
        <v>1.5346980000000006</v>
      </c>
      <c r="I292" s="49">
        <f t="shared" si="24"/>
        <v>1021.5771771193088</v>
      </c>
      <c r="J292" s="49">
        <f t="shared" si="25"/>
        <v>101.81791799999998</v>
      </c>
      <c r="K292" s="49">
        <f>VLOOKUP(D292,'Capi Zootecnici 2010'!D:O,12,0)/1000</f>
        <v>4.9153519999999995</v>
      </c>
      <c r="L292" s="49">
        <f t="shared" si="26"/>
        <v>1128.3104471193087</v>
      </c>
    </row>
    <row r="293" spans="1:12" x14ac:dyDescent="0.25">
      <c r="A293" s="2" t="s">
        <v>289</v>
      </c>
      <c r="B293" s="2" t="str">
        <f t="shared" si="27"/>
        <v>39</v>
      </c>
      <c r="C293" s="2">
        <v>39007</v>
      </c>
      <c r="D293" s="2" t="s">
        <v>296</v>
      </c>
      <c r="E293" s="48">
        <f>'Presenti equivalenti serviti'!Y293</f>
        <v>44.996411023369994</v>
      </c>
      <c r="F293" s="48">
        <f>'Presenti equivalenti serviti'!AC293</f>
        <v>45.997135405512495</v>
      </c>
      <c r="G293" s="48">
        <f>VLOOKUP(D293,'Addetti 2017'!D:IJ,240,0)/1000</f>
        <v>0.80520159999999996</v>
      </c>
      <c r="H293" s="48">
        <f>VLOOKUP(D293,'Addetti 2017'!D:IJ,241,0)/1000</f>
        <v>12.650260000000005</v>
      </c>
      <c r="I293" s="49">
        <f t="shared" si="24"/>
        <v>5351.5748307530157</v>
      </c>
      <c r="J293" s="49">
        <f t="shared" si="25"/>
        <v>73.474645999999993</v>
      </c>
      <c r="K293" s="49">
        <f>VLOOKUP(D293,'Capi Zootecnici 2010'!D:O,12,0)/1000</f>
        <v>3.1823999999999999</v>
      </c>
      <c r="L293" s="49">
        <f t="shared" si="26"/>
        <v>5428.231876753016</v>
      </c>
    </row>
    <row r="294" spans="1:12" x14ac:dyDescent="0.25">
      <c r="A294" s="2" t="s">
        <v>289</v>
      </c>
      <c r="B294" s="2" t="str">
        <f t="shared" si="27"/>
        <v>39</v>
      </c>
      <c r="C294" s="2">
        <v>39008</v>
      </c>
      <c r="D294" s="2" t="s">
        <v>297</v>
      </c>
      <c r="E294" s="48">
        <f>'Presenti equivalenti serviti'!Y294</f>
        <v>9.5486284754269022</v>
      </c>
      <c r="F294" s="48">
        <f>'Presenti equivalenti serviti'!AC294</f>
        <v>9.6572981827720721</v>
      </c>
      <c r="G294" s="48">
        <f>VLOOKUP(D294,'Addetti 2017'!D:IJ,240,0)/1000</f>
        <v>1.7911191999999998</v>
      </c>
      <c r="H294" s="48">
        <f>VLOOKUP(D294,'Addetti 2017'!D:IJ,241,0)/1000</f>
        <v>1.0225480000000018</v>
      </c>
      <c r="I294" s="49">
        <f t="shared" si="24"/>
        <v>974.53596417795177</v>
      </c>
      <c r="J294" s="49">
        <f t="shared" si="25"/>
        <v>163.43962699999997</v>
      </c>
      <c r="K294" s="49">
        <f>VLOOKUP(D294,'Capi Zootecnici 2010'!D:O,12,0)/1000</f>
        <v>29.335722000000004</v>
      </c>
      <c r="L294" s="49">
        <f t="shared" si="26"/>
        <v>1167.3113131779517</v>
      </c>
    </row>
    <row r="295" spans="1:12" x14ac:dyDescent="0.25">
      <c r="A295" s="2" t="s">
        <v>289</v>
      </c>
      <c r="B295" s="2" t="str">
        <f t="shared" si="27"/>
        <v>39</v>
      </c>
      <c r="C295" s="2">
        <v>39009</v>
      </c>
      <c r="D295" s="2" t="s">
        <v>298</v>
      </c>
      <c r="E295" s="48">
        <f>'Presenti equivalenti serviti'!Y295</f>
        <v>7.3251624851154187</v>
      </c>
      <c r="F295" s="48">
        <f>'Presenti equivalenti serviti'!AC295</f>
        <v>7.3481300497146931</v>
      </c>
      <c r="G295" s="48">
        <f>VLOOKUP(D295,'Addetti 2017'!D:IJ,240,0)/1000</f>
        <v>1.7498496000000008</v>
      </c>
      <c r="H295" s="48">
        <f>VLOOKUP(D295,'Addetti 2017'!D:IJ,241,0)/1000</f>
        <v>1.7444300000000015</v>
      </c>
      <c r="I295" s="49">
        <f t="shared" si="24"/>
        <v>829.6961045364659</v>
      </c>
      <c r="J295" s="49">
        <f t="shared" si="25"/>
        <v>159.67377600000006</v>
      </c>
      <c r="K295" s="49">
        <f>VLOOKUP(D295,'Capi Zootecnici 2010'!D:O,12,0)/1000</f>
        <v>2.0124</v>
      </c>
      <c r="L295" s="49">
        <f t="shared" si="26"/>
        <v>991.38228053646594</v>
      </c>
    </row>
    <row r="296" spans="1:12" x14ac:dyDescent="0.25">
      <c r="A296" s="2" t="s">
        <v>289</v>
      </c>
      <c r="B296" s="2" t="str">
        <f t="shared" si="27"/>
        <v>39</v>
      </c>
      <c r="C296" s="2">
        <v>39010</v>
      </c>
      <c r="D296" s="2" t="s">
        <v>299</v>
      </c>
      <c r="E296" s="48">
        <f>'Presenti equivalenti serviti'!Y296</f>
        <v>58.749442076690919</v>
      </c>
      <c r="F296" s="48">
        <f>'Presenti equivalenti serviti'!AC296</f>
        <v>60.587819837551052</v>
      </c>
      <c r="G296" s="48">
        <f>VLOOKUP(D296,'Addetti 2017'!D:IJ,240,0)/1000</f>
        <v>5.1378160000000026</v>
      </c>
      <c r="H296" s="48">
        <f>VLOOKUP(D296,'Addetti 2017'!D:IJ,241,0)/1000</f>
        <v>14.751257999999995</v>
      </c>
      <c r="I296" s="49">
        <f t="shared" si="24"/>
        <v>6874.6908526765328</v>
      </c>
      <c r="J296" s="49">
        <f t="shared" si="25"/>
        <v>468.82571000000024</v>
      </c>
      <c r="K296" s="49">
        <f>VLOOKUP(D296,'Capi Zootecnici 2010'!D:O,12,0)/1000</f>
        <v>92.454492000000002</v>
      </c>
      <c r="L296" s="49">
        <f t="shared" si="26"/>
        <v>7435.9710546765327</v>
      </c>
    </row>
    <row r="297" spans="1:12" x14ac:dyDescent="0.25">
      <c r="A297" s="2" t="s">
        <v>289</v>
      </c>
      <c r="B297" s="2" t="str">
        <f t="shared" si="27"/>
        <v>39</v>
      </c>
      <c r="C297" s="2">
        <v>39011</v>
      </c>
      <c r="D297" s="2" t="s">
        <v>300</v>
      </c>
      <c r="E297" s="48">
        <f>'Presenti equivalenti serviti'!Y297</f>
        <v>8.074436894851079</v>
      </c>
      <c r="F297" s="48">
        <f>'Presenti equivalenti serviti'!AC297</f>
        <v>7.7414695044358224</v>
      </c>
      <c r="G297" s="48">
        <f>VLOOKUP(D297,'Addetti 2017'!D:IJ,240,0)/1000</f>
        <v>0.58986720000000026</v>
      </c>
      <c r="H297" s="48">
        <f>VLOOKUP(D297,'Addetti 2017'!D:IJ,241,0)/1000</f>
        <v>0.6804080000000009</v>
      </c>
      <c r="I297" s="49">
        <f t="shared" si="24"/>
        <v>798.87959665516109</v>
      </c>
      <c r="J297" s="49">
        <f t="shared" si="25"/>
        <v>53.825382000000026</v>
      </c>
      <c r="K297" s="49">
        <f>VLOOKUP(D297,'Capi Zootecnici 2010'!D:O,12,0)/1000</f>
        <v>7.1633380000000004</v>
      </c>
      <c r="L297" s="49">
        <f t="shared" si="26"/>
        <v>859.86831665516115</v>
      </c>
    </row>
    <row r="298" spans="1:12" x14ac:dyDescent="0.25">
      <c r="A298" s="2" t="s">
        <v>289</v>
      </c>
      <c r="B298" s="2" t="str">
        <f t="shared" si="27"/>
        <v>39</v>
      </c>
      <c r="C298" s="2">
        <v>39012</v>
      </c>
      <c r="D298" s="2" t="s">
        <v>301</v>
      </c>
      <c r="E298" s="48">
        <f>'Presenti equivalenti serviti'!Y298</f>
        <v>31.856990071368728</v>
      </c>
      <c r="F298" s="48">
        <f>'Presenti equivalenti serviti'!AC298</f>
        <v>31.876619203135739</v>
      </c>
      <c r="G298" s="48">
        <f>VLOOKUP(D298,'Addetti 2017'!D:IJ,240,0)/1000</f>
        <v>2.569221999999999</v>
      </c>
      <c r="H298" s="48">
        <f>VLOOKUP(D298,'Addetti 2017'!D:IJ,241,0)/1000</f>
        <v>6.3644399999999992</v>
      </c>
      <c r="I298" s="49">
        <f t="shared" si="24"/>
        <v>3489.4966522861364</v>
      </c>
      <c r="J298" s="49">
        <f t="shared" si="25"/>
        <v>234.44150749999991</v>
      </c>
      <c r="K298" s="49">
        <f>VLOOKUP(D298,'Capi Zootecnici 2010'!D:O,12,0)/1000</f>
        <v>312.51238200000006</v>
      </c>
      <c r="L298" s="49">
        <f t="shared" si="26"/>
        <v>4036.4505417861365</v>
      </c>
    </row>
    <row r="299" spans="1:12" x14ac:dyDescent="0.25">
      <c r="A299" s="2" t="s">
        <v>289</v>
      </c>
      <c r="B299" s="2" t="str">
        <f t="shared" si="27"/>
        <v>39</v>
      </c>
      <c r="C299" s="2">
        <v>39013</v>
      </c>
      <c r="D299" s="2" t="s">
        <v>302</v>
      </c>
      <c r="E299" s="48">
        <f>'Presenti equivalenti serviti'!Y299</f>
        <v>10.473015616438357</v>
      </c>
      <c r="F299" s="48">
        <f>'Presenti equivalenti serviti'!AC299</f>
        <v>10.428505635466664</v>
      </c>
      <c r="G299" s="48">
        <f>VLOOKUP(D299,'Addetti 2017'!D:IJ,240,0)/1000</f>
        <v>1.6907056000000003</v>
      </c>
      <c r="H299" s="48">
        <f>VLOOKUP(D299,'Addetti 2017'!D:IJ,241,0)/1000</f>
        <v>1.0107260000000005</v>
      </c>
      <c r="I299" s="49">
        <f t="shared" si="24"/>
        <v>1047.8914225000001</v>
      </c>
      <c r="J299" s="49">
        <f t="shared" si="25"/>
        <v>154.27688600000002</v>
      </c>
      <c r="K299" s="49">
        <f>VLOOKUP(D299,'Capi Zootecnici 2010'!D:O,12,0)/1000</f>
        <v>1.6379999999999999</v>
      </c>
      <c r="L299" s="49">
        <f t="shared" si="26"/>
        <v>1203.8063085000001</v>
      </c>
    </row>
    <row r="300" spans="1:12" x14ac:dyDescent="0.25">
      <c r="A300" s="2" t="s">
        <v>289</v>
      </c>
      <c r="B300" s="2" t="str">
        <f t="shared" si="27"/>
        <v>39</v>
      </c>
      <c r="C300" s="2">
        <v>39014</v>
      </c>
      <c r="D300" s="2" t="s">
        <v>303</v>
      </c>
      <c r="E300" s="48">
        <f>'Presenti equivalenti serviti'!Y300</f>
        <v>186.40380869100269</v>
      </c>
      <c r="F300" s="48">
        <f>'Presenti equivalenti serviti'!AC300</f>
        <v>191.63335567519331</v>
      </c>
      <c r="G300" s="48">
        <f>VLOOKUP(D300,'Addetti 2017'!D:IJ,240,0)/1000</f>
        <v>9.721525999999999</v>
      </c>
      <c r="H300" s="48">
        <f>VLOOKUP(D300,'Addetti 2017'!D:IJ,241,0)/1000</f>
        <v>36.004040000000018</v>
      </c>
      <c r="I300" s="49">
        <f t="shared" si="24"/>
        <v>20771.91235536139</v>
      </c>
      <c r="J300" s="49">
        <f t="shared" si="25"/>
        <v>887.08924749999994</v>
      </c>
      <c r="K300" s="49">
        <f>VLOOKUP(D300,'Capi Zootecnici 2010'!D:O,12,0)/1000</f>
        <v>530.16522000000009</v>
      </c>
      <c r="L300" s="49">
        <f t="shared" si="26"/>
        <v>22189.166822861389</v>
      </c>
    </row>
    <row r="301" spans="1:12" x14ac:dyDescent="0.25">
      <c r="A301" s="2" t="s">
        <v>289</v>
      </c>
      <c r="B301" s="2" t="str">
        <f t="shared" si="27"/>
        <v>39</v>
      </c>
      <c r="C301" s="2">
        <v>39015</v>
      </c>
      <c r="D301" s="2" t="s">
        <v>304</v>
      </c>
      <c r="E301" s="48">
        <f>'Presenti equivalenti serviti'!Y301</f>
        <v>5.8177936863103472</v>
      </c>
      <c r="F301" s="48">
        <f>'Presenti equivalenti serviti'!AC301</f>
        <v>5.8191583604619028</v>
      </c>
      <c r="G301" s="48">
        <f>VLOOKUP(D301,'Addetti 2017'!D:IJ,240,0)/1000</f>
        <v>8.6625600000000039E-2</v>
      </c>
      <c r="H301" s="48">
        <f>VLOOKUP(D301,'Addetti 2017'!D:IJ,241,0)/1000</f>
        <v>1.1075759999999999</v>
      </c>
      <c r="I301" s="49">
        <f t="shared" si="24"/>
        <v>632.06451039214858</v>
      </c>
      <c r="J301" s="49">
        <f t="shared" si="25"/>
        <v>7.9045860000000037</v>
      </c>
      <c r="K301" s="49">
        <f>VLOOKUP(D301,'Capi Zootecnici 2010'!D:O,12,0)/1000</f>
        <v>94.940456000000026</v>
      </c>
      <c r="L301" s="49">
        <f t="shared" si="26"/>
        <v>734.90955239214861</v>
      </c>
    </row>
    <row r="302" spans="1:12" x14ac:dyDescent="0.25">
      <c r="A302" s="2" t="s">
        <v>289</v>
      </c>
      <c r="B302" s="2" t="str">
        <f t="shared" si="27"/>
        <v>39</v>
      </c>
      <c r="C302" s="2">
        <v>39016</v>
      </c>
      <c r="D302" s="2" t="s">
        <v>305</v>
      </c>
      <c r="E302" s="48">
        <f>'Presenti equivalenti serviti'!Y302</f>
        <v>12.238894192040059</v>
      </c>
      <c r="F302" s="48">
        <f>'Presenti equivalenti serviti'!AC302</f>
        <v>12.7966891304697</v>
      </c>
      <c r="G302" s="48">
        <f>VLOOKUP(D302,'Addetti 2017'!D:IJ,240,0)/1000</f>
        <v>0.69895160000000012</v>
      </c>
      <c r="H302" s="48">
        <f>VLOOKUP(D302,'Addetti 2017'!D:IJ,241,0)/1000</f>
        <v>2.1504860000000008</v>
      </c>
      <c r="I302" s="49">
        <f t="shared" si="24"/>
        <v>1363.9297306553601</v>
      </c>
      <c r="J302" s="49">
        <f t="shared" si="25"/>
        <v>63.779333500000014</v>
      </c>
      <c r="K302" s="49">
        <f>VLOOKUP(D302,'Capi Zootecnici 2010'!D:O,12,0)/1000</f>
        <v>71.125600000000006</v>
      </c>
      <c r="L302" s="49">
        <f t="shared" si="26"/>
        <v>1498.8346641553601</v>
      </c>
    </row>
    <row r="303" spans="1:12" x14ac:dyDescent="0.25">
      <c r="A303" s="2" t="s">
        <v>289</v>
      </c>
      <c r="B303" s="2" t="str">
        <f t="shared" si="27"/>
        <v>39</v>
      </c>
      <c r="C303" s="2">
        <v>39017</v>
      </c>
      <c r="D303" s="2" t="s">
        <v>306</v>
      </c>
      <c r="E303" s="48">
        <f>'Presenti equivalenti serviti'!Y303</f>
        <v>2.8841375362206203</v>
      </c>
      <c r="F303" s="48">
        <f>'Presenti equivalenti serviti'!AC303</f>
        <v>3.0199289511447609</v>
      </c>
      <c r="G303" s="48">
        <f>VLOOKUP(D303,'Addetti 2017'!D:IJ,240,0)/1000</f>
        <v>0.386208</v>
      </c>
      <c r="H303" s="48">
        <f>VLOOKUP(D303,'Addetti 2017'!D:IJ,241,0)/1000</f>
        <v>0.48740799999999967</v>
      </c>
      <c r="I303" s="49">
        <f t="shared" si="24"/>
        <v>320.04449679195943</v>
      </c>
      <c r="J303" s="49">
        <f t="shared" si="25"/>
        <v>35.241480000000003</v>
      </c>
      <c r="K303" s="49">
        <f>VLOOKUP(D303,'Capi Zootecnici 2010'!D:O,12,0)/1000</f>
        <v>7.8E-2</v>
      </c>
      <c r="L303" s="49">
        <f t="shared" si="26"/>
        <v>355.36397679195943</v>
      </c>
    </row>
    <row r="304" spans="1:12" x14ac:dyDescent="0.25">
      <c r="A304" s="2" t="s">
        <v>289</v>
      </c>
      <c r="B304" s="2" t="str">
        <f t="shared" si="27"/>
        <v>39</v>
      </c>
      <c r="C304" s="2">
        <v>39018</v>
      </c>
      <c r="D304" s="2" t="s">
        <v>307</v>
      </c>
      <c r="E304" s="48">
        <f>'Presenti equivalenti serviti'!Y304</f>
        <v>4.1566715917795403</v>
      </c>
      <c r="F304" s="48">
        <f>'Presenti equivalenti serviti'!AC304</f>
        <v>4.3606256357990345</v>
      </c>
      <c r="G304" s="48">
        <f>VLOOKUP(D304,'Addetti 2017'!D:IJ,240,0)/1000</f>
        <v>0.25172240000000007</v>
      </c>
      <c r="H304" s="48">
        <f>VLOOKUP(D304,'Addetti 2017'!D:IJ,241,0)/1000</f>
        <v>0.53773399999999949</v>
      </c>
      <c r="I304" s="49">
        <f t="shared" si="24"/>
        <v>446.97531676666188</v>
      </c>
      <c r="J304" s="49">
        <f t="shared" si="25"/>
        <v>22.969669000000007</v>
      </c>
      <c r="K304" s="49">
        <f>VLOOKUP(D304,'Capi Zootecnici 2010'!D:O,12,0)/1000</f>
        <v>0.98703799999999997</v>
      </c>
      <c r="L304" s="49">
        <f t="shared" si="26"/>
        <v>470.93202376666187</v>
      </c>
    </row>
    <row r="305" spans="1:12" x14ac:dyDescent="0.25">
      <c r="A305" s="2" t="s">
        <v>308</v>
      </c>
      <c r="B305" s="2" t="str">
        <f t="shared" si="27"/>
        <v>40</v>
      </c>
      <c r="C305" s="2">
        <v>40001</v>
      </c>
      <c r="D305" s="2" t="s">
        <v>309</v>
      </c>
      <c r="E305" s="48">
        <f>'Presenti equivalenti serviti'!Y305</f>
        <v>6.1099014787204675</v>
      </c>
      <c r="F305" s="48">
        <f>'Presenti equivalenti serviti'!AC305</f>
        <v>5.9591948541826367</v>
      </c>
      <c r="G305" s="48">
        <f>VLOOKUP(D305,'Addetti 2017'!D:IJ,240,0)/1000</f>
        <v>0.24218080000000003</v>
      </c>
      <c r="H305" s="48">
        <f>VLOOKUP(D305,'Addetti 2017'!D:IJ,241,0)/1000</f>
        <v>1.4895379999999996</v>
      </c>
      <c r="I305" s="49">
        <f t="shared" si="24"/>
        <v>693.44885243324268</v>
      </c>
      <c r="J305" s="49">
        <f t="shared" si="25"/>
        <v>22.098998000000002</v>
      </c>
      <c r="K305" s="49">
        <f>VLOOKUP(D305,'Capi Zootecnici 2010'!D:O,12,0)/1000</f>
        <v>150.5361</v>
      </c>
      <c r="L305" s="49">
        <f t="shared" si="26"/>
        <v>866.08395043324265</v>
      </c>
    </row>
    <row r="306" spans="1:12" x14ac:dyDescent="0.25">
      <c r="A306" s="2" t="s">
        <v>308</v>
      </c>
      <c r="B306" s="2" t="str">
        <f t="shared" si="27"/>
        <v>40</v>
      </c>
      <c r="C306" s="2">
        <v>40003</v>
      </c>
      <c r="D306" s="2" t="s">
        <v>310</v>
      </c>
      <c r="E306" s="48">
        <f>'Presenti equivalenti serviti'!Y306</f>
        <v>11.140493178977795</v>
      </c>
      <c r="F306" s="48">
        <f>'Presenti equivalenti serviti'!AC306</f>
        <v>11.32463232872178</v>
      </c>
      <c r="G306" s="48">
        <f>VLOOKUP(D306,'Addetti 2017'!D:IJ,240,0)/1000</f>
        <v>1.6415336000000003</v>
      </c>
      <c r="H306" s="48">
        <f>VLOOKUP(D306,'Addetti 2017'!D:IJ,241,0)/1000</f>
        <v>1.6423020000000002</v>
      </c>
      <c r="I306" s="49">
        <f t="shared" si="24"/>
        <v>1183.2327574958624</v>
      </c>
      <c r="J306" s="49">
        <f t="shared" si="25"/>
        <v>149.78994100000003</v>
      </c>
      <c r="K306" s="49">
        <f>VLOOKUP(D306,'Capi Zootecnici 2010'!D:O,12,0)/1000</f>
        <v>229.28001200000006</v>
      </c>
      <c r="L306" s="49">
        <f t="shared" si="26"/>
        <v>1562.3027104958624</v>
      </c>
    </row>
    <row r="307" spans="1:12" x14ac:dyDescent="0.25">
      <c r="A307" s="2" t="s">
        <v>308</v>
      </c>
      <c r="B307" s="2" t="str">
        <f t="shared" si="27"/>
        <v>40</v>
      </c>
      <c r="C307" s="2">
        <v>40004</v>
      </c>
      <c r="D307" s="2" t="s">
        <v>311</v>
      </c>
      <c r="E307" s="48">
        <f>'Presenti equivalenti serviti'!Y307</f>
        <v>2.941799001971519</v>
      </c>
      <c r="F307" s="48">
        <f>'Presenti equivalenti serviti'!AC307</f>
        <v>3.1599840283790654</v>
      </c>
      <c r="G307" s="48">
        <f>VLOOKUP(D307,'Addetti 2017'!D:IJ,240,0)/1000</f>
        <v>2.3408000000000005E-2</v>
      </c>
      <c r="H307" s="48">
        <f>VLOOKUP(D307,'Addetti 2017'!D:IJ,241,0)/1000</f>
        <v>0.19045400000000007</v>
      </c>
      <c r="I307" s="49">
        <f t="shared" si="24"/>
        <v>305.7274700895897</v>
      </c>
      <c r="J307" s="49">
        <f t="shared" si="25"/>
        <v>2.1359800000000004</v>
      </c>
      <c r="K307" s="49">
        <f>VLOOKUP(D307,'Capi Zootecnici 2010'!D:O,12,0)/1000</f>
        <v>29.607240000000001</v>
      </c>
      <c r="L307" s="49">
        <f t="shared" si="26"/>
        <v>337.47069008958971</v>
      </c>
    </row>
    <row r="308" spans="1:12" x14ac:dyDescent="0.25">
      <c r="A308" s="2" t="s">
        <v>308</v>
      </c>
      <c r="B308" s="2" t="str">
        <f t="shared" si="27"/>
        <v>40</v>
      </c>
      <c r="C308" s="2">
        <v>40005</v>
      </c>
      <c r="D308" s="2" t="s">
        <v>312</v>
      </c>
      <c r="E308" s="48">
        <f>'Presenti equivalenti serviti'!Y308</f>
        <v>6.4861575179998363</v>
      </c>
      <c r="F308" s="48">
        <f>'Presenti equivalenti serviti'!AC308</f>
        <v>6.1230453091093269</v>
      </c>
      <c r="G308" s="48">
        <f>VLOOKUP(D308,'Addetti 2017'!D:IJ,240,0)/1000</f>
        <v>0.2576928</v>
      </c>
      <c r="H308" s="48">
        <f>VLOOKUP(D308,'Addetti 2017'!D:IJ,241,0)/1000</f>
        <v>0.81010399999999982</v>
      </c>
      <c r="I308" s="49">
        <f t="shared" si="24"/>
        <v>665.78386351748509</v>
      </c>
      <c r="J308" s="49">
        <f t="shared" si="25"/>
        <v>23.514468000000001</v>
      </c>
      <c r="K308" s="49">
        <f>VLOOKUP(D308,'Capi Zootecnici 2010'!D:O,12,0)/1000</f>
        <v>55.923867999999999</v>
      </c>
      <c r="L308" s="49">
        <f t="shared" si="26"/>
        <v>745.22219951748502</v>
      </c>
    </row>
    <row r="309" spans="1:12" x14ac:dyDescent="0.25">
      <c r="A309" s="2" t="s">
        <v>308</v>
      </c>
      <c r="B309" s="2" t="str">
        <f t="shared" si="27"/>
        <v>40</v>
      </c>
      <c r="C309" s="2">
        <v>40007</v>
      </c>
      <c r="D309" s="2" t="s">
        <v>313</v>
      </c>
      <c r="E309" s="48">
        <f>'Presenti equivalenti serviti'!Y309</f>
        <v>96.754581006848582</v>
      </c>
      <c r="F309" s="48">
        <f>'Presenti equivalenti serviti'!AC309</f>
        <v>98.399646624406543</v>
      </c>
      <c r="G309" s="48">
        <f>VLOOKUP(D309,'Addetti 2017'!D:IJ,240,0)/1000</f>
        <v>10.087858400000002</v>
      </c>
      <c r="H309" s="48">
        <f>VLOOKUP(D309,'Addetti 2017'!D:IJ,241,0)/1000</f>
        <v>21.803228000000008</v>
      </c>
      <c r="I309" s="49">
        <f t="shared" si="24"/>
        <v>10968.512309477097</v>
      </c>
      <c r="J309" s="49">
        <f t="shared" si="25"/>
        <v>920.51707900000019</v>
      </c>
      <c r="K309" s="49">
        <f>VLOOKUP(D309,'Capi Zootecnici 2010'!D:O,12,0)/1000</f>
        <v>830.17284999999993</v>
      </c>
      <c r="L309" s="49">
        <f t="shared" si="26"/>
        <v>12719.202238477097</v>
      </c>
    </row>
    <row r="310" spans="1:12" x14ac:dyDescent="0.25">
      <c r="A310" s="2" t="s">
        <v>308</v>
      </c>
      <c r="B310" s="2" t="str">
        <f t="shared" si="27"/>
        <v>40</v>
      </c>
      <c r="C310" s="2">
        <v>40008</v>
      </c>
      <c r="D310" s="2" t="s">
        <v>314</v>
      </c>
      <c r="E310" s="48">
        <f>'Presenti equivalenti serviti'!Y310</f>
        <v>39.924732737178864</v>
      </c>
      <c r="F310" s="48">
        <f>'Presenti equivalenti serviti'!AC310</f>
        <v>40.786711565513734</v>
      </c>
      <c r="G310" s="48">
        <f>VLOOKUP(D310,'Addetti 2017'!D:IJ,240,0)/1000</f>
        <v>1.0460259999999999</v>
      </c>
      <c r="H310" s="48">
        <f>VLOOKUP(D310,'Addetti 2017'!D:IJ,241,0)/1000</f>
        <v>10.435054000000003</v>
      </c>
      <c r="I310" s="49">
        <f t="shared" si="24"/>
        <v>4673.9861078531285</v>
      </c>
      <c r="J310" s="49">
        <f t="shared" si="25"/>
        <v>95.449872499999998</v>
      </c>
      <c r="K310" s="49">
        <f>VLOOKUP(D310,'Capi Zootecnici 2010'!D:O,12,0)/1000</f>
        <v>24.654682000000001</v>
      </c>
      <c r="L310" s="49">
        <f t="shared" si="26"/>
        <v>4794.0906623531282</v>
      </c>
    </row>
    <row r="311" spans="1:12" x14ac:dyDescent="0.25">
      <c r="A311" s="2" t="s">
        <v>308</v>
      </c>
      <c r="B311" s="2" t="str">
        <f t="shared" si="27"/>
        <v>40</v>
      </c>
      <c r="C311" s="2">
        <v>40009</v>
      </c>
      <c r="D311" s="2" t="s">
        <v>315</v>
      </c>
      <c r="E311" s="48">
        <f>'Presenti equivalenti serviti'!Y311</f>
        <v>3.4916517240159068</v>
      </c>
      <c r="F311" s="48">
        <f>'Presenti equivalenti serviti'!AC311</f>
        <v>3.475073886714791</v>
      </c>
      <c r="G311" s="48">
        <f>VLOOKUP(D311,'Addetti 2017'!D:IJ,240,0)/1000</f>
        <v>0.17260159999999997</v>
      </c>
      <c r="H311" s="48">
        <f>VLOOKUP(D311,'Addetti 2017'!D:IJ,241,0)/1000</f>
        <v>0.38396399999999981</v>
      </c>
      <c r="I311" s="49">
        <f t="shared" si="24"/>
        <v>353.64993481645149</v>
      </c>
      <c r="J311" s="49">
        <f t="shared" si="25"/>
        <v>15.749895999999996</v>
      </c>
      <c r="K311" s="49">
        <f>VLOOKUP(D311,'Capi Zootecnici 2010'!D:O,12,0)/1000</f>
        <v>67.619395999999995</v>
      </c>
      <c r="L311" s="49">
        <f t="shared" si="26"/>
        <v>437.01922681645146</v>
      </c>
    </row>
    <row r="312" spans="1:12" x14ac:dyDescent="0.25">
      <c r="A312" s="2" t="s">
        <v>308</v>
      </c>
      <c r="B312" s="2" t="str">
        <f t="shared" si="27"/>
        <v>40</v>
      </c>
      <c r="C312" s="2">
        <v>40011</v>
      </c>
      <c r="D312" s="2" t="s">
        <v>316</v>
      </c>
      <c r="E312" s="48">
        <f>'Presenti equivalenti serviti'!Y312</f>
        <v>1.5323240348215983</v>
      </c>
      <c r="F312" s="48">
        <f>'Presenti equivalenti serviti'!AC312</f>
        <v>1.2976802380391539</v>
      </c>
      <c r="G312" s="48">
        <f>VLOOKUP(D312,'Addetti 2017'!D:IJ,240,0)/1000</f>
        <v>7.320320000000001E-2</v>
      </c>
      <c r="H312" s="48">
        <f>VLOOKUP(D312,'Addetti 2017'!D:IJ,241,0)/1000</f>
        <v>0.28708799999999995</v>
      </c>
      <c r="I312" s="49">
        <f t="shared" si="24"/>
        <v>166.02134817747086</v>
      </c>
      <c r="J312" s="49">
        <f t="shared" si="25"/>
        <v>6.6797920000000008</v>
      </c>
      <c r="K312" s="49">
        <f>VLOOKUP(D312,'Capi Zootecnici 2010'!D:O,12,0)/1000</f>
        <v>14.152580000000002</v>
      </c>
      <c r="L312" s="49">
        <f t="shared" si="26"/>
        <v>186.85372017747085</v>
      </c>
    </row>
    <row r="313" spans="1:12" x14ac:dyDescent="0.25">
      <c r="A313" s="2" t="s">
        <v>308</v>
      </c>
      <c r="B313" s="2" t="str">
        <f t="shared" si="27"/>
        <v>40</v>
      </c>
      <c r="C313" s="2">
        <v>40012</v>
      </c>
      <c r="D313" s="2" t="s">
        <v>317</v>
      </c>
      <c r="E313" s="48">
        <f>'Presenti equivalenti serviti'!Y313</f>
        <v>118.19743247482668</v>
      </c>
      <c r="F313" s="48">
        <f>'Presenti equivalenti serviti'!AC313</f>
        <v>120.23224593132238</v>
      </c>
      <c r="G313" s="48">
        <f>VLOOKUP(D313,'Addetti 2017'!D:IJ,240,0)/1000</f>
        <v>11.053374800000009</v>
      </c>
      <c r="H313" s="48">
        <f>VLOOKUP(D313,'Addetti 2017'!D:IJ,241,0)/1000</f>
        <v>22.711613999999983</v>
      </c>
      <c r="I313" s="49">
        <f t="shared" si="24"/>
        <v>13043.627218733167</v>
      </c>
      <c r="J313" s="49">
        <f t="shared" si="25"/>
        <v>1008.6204505000009</v>
      </c>
      <c r="K313" s="49">
        <f>VLOOKUP(D313,'Capi Zootecnici 2010'!D:O,12,0)/1000</f>
        <v>326.32391999999999</v>
      </c>
      <c r="L313" s="49">
        <f t="shared" si="26"/>
        <v>14378.571589233168</v>
      </c>
    </row>
    <row r="314" spans="1:12" x14ac:dyDescent="0.25">
      <c r="A314" s="2" t="s">
        <v>308</v>
      </c>
      <c r="B314" s="2" t="str">
        <f t="shared" si="27"/>
        <v>40</v>
      </c>
      <c r="C314" s="2">
        <v>40013</v>
      </c>
      <c r="D314" s="2" t="s">
        <v>318</v>
      </c>
      <c r="E314" s="48">
        <f>'Presenti equivalenti serviti'!Y314</f>
        <v>13.279914829536551</v>
      </c>
      <c r="F314" s="48">
        <f>'Presenti equivalenti serviti'!AC314</f>
        <v>13.554391664810638</v>
      </c>
      <c r="G314" s="48">
        <f>VLOOKUP(D314,'Addetti 2017'!D:IJ,240,0)/1000</f>
        <v>0.53731879999999999</v>
      </c>
      <c r="H314" s="48">
        <f>VLOOKUP(D314,'Addetti 2017'!D:IJ,241,0)/1000</f>
        <v>2.0036100000000001</v>
      </c>
      <c r="I314" s="49">
        <f t="shared" si="24"/>
        <v>1419.6676519139708</v>
      </c>
      <c r="J314" s="49">
        <f t="shared" si="25"/>
        <v>49.030340500000001</v>
      </c>
      <c r="K314" s="49">
        <f>VLOOKUP(D314,'Capi Zootecnici 2010'!D:O,12,0)/1000</f>
        <v>18.919888000000004</v>
      </c>
      <c r="L314" s="49">
        <f t="shared" si="26"/>
        <v>1487.6178804139709</v>
      </c>
    </row>
    <row r="315" spans="1:12" x14ac:dyDescent="0.25">
      <c r="A315" s="2" t="s">
        <v>308</v>
      </c>
      <c r="B315" s="2" t="str">
        <f t="shared" si="27"/>
        <v>40</v>
      </c>
      <c r="C315" s="2">
        <v>40014</v>
      </c>
      <c r="D315" s="2" t="s">
        <v>319</v>
      </c>
      <c r="E315" s="48">
        <f>'Presenti equivalenti serviti'!Y315</f>
        <v>2.3727006945490179</v>
      </c>
      <c r="F315" s="48">
        <f>'Presenti equivalenti serviti'!AC315</f>
        <v>2.4083405367013522</v>
      </c>
      <c r="G315" s="48">
        <f>VLOOKUP(D315,'Addetti 2017'!D:IJ,240,0)/1000</f>
        <v>0.12434720000000002</v>
      </c>
      <c r="H315" s="48">
        <f>VLOOKUP(D315,'Addetti 2017'!D:IJ,241,0)/1000</f>
        <v>0.23530399999999996</v>
      </c>
      <c r="I315" s="49">
        <f t="shared" si="24"/>
        <v>241.23256397399837</v>
      </c>
      <c r="J315" s="49">
        <f t="shared" si="25"/>
        <v>11.346682000000001</v>
      </c>
      <c r="K315" s="49">
        <f>VLOOKUP(D315,'Capi Zootecnici 2010'!D:O,12,0)/1000</f>
        <v>38.229541999999995</v>
      </c>
      <c r="L315" s="49">
        <f t="shared" si="26"/>
        <v>290.80878797399839</v>
      </c>
    </row>
    <row r="316" spans="1:12" x14ac:dyDescent="0.25">
      <c r="A316" s="2" t="s">
        <v>308</v>
      </c>
      <c r="B316" s="2" t="str">
        <f t="shared" si="27"/>
        <v>40</v>
      </c>
      <c r="C316" s="2">
        <v>40015</v>
      </c>
      <c r="D316" s="2" t="s">
        <v>320</v>
      </c>
      <c r="E316" s="48">
        <f>'Presenti equivalenti serviti'!Y316</f>
        <v>10.596958909913068</v>
      </c>
      <c r="F316" s="48">
        <f>'Presenti equivalenti serviti'!AC316</f>
        <v>11.204338082853932</v>
      </c>
      <c r="G316" s="48">
        <f>VLOOKUP(D316,'Addetti 2017'!D:IJ,240,0)/1000</f>
        <v>0.48245639999999995</v>
      </c>
      <c r="H316" s="48">
        <f>VLOOKUP(D316,'Addetti 2017'!D:IJ,241,0)/1000</f>
        <v>2.2278100000000016</v>
      </c>
      <c r="I316" s="49">
        <f t="shared" si="24"/>
        <v>1225.6835125604214</v>
      </c>
      <c r="J316" s="49">
        <f t="shared" si="25"/>
        <v>44.024146499999993</v>
      </c>
      <c r="K316" s="49">
        <f>VLOOKUP(D316,'Capi Zootecnici 2010'!D:O,12,0)/1000</f>
        <v>8.7672000000000008</v>
      </c>
      <c r="L316" s="49">
        <f t="shared" si="26"/>
        <v>1278.4748590604213</v>
      </c>
    </row>
    <row r="317" spans="1:12" x14ac:dyDescent="0.25">
      <c r="A317" s="2" t="s">
        <v>308</v>
      </c>
      <c r="B317" s="2" t="str">
        <f t="shared" si="27"/>
        <v>40</v>
      </c>
      <c r="C317" s="2">
        <v>40016</v>
      </c>
      <c r="D317" s="2" t="s">
        <v>321</v>
      </c>
      <c r="E317" s="48">
        <f>'Presenti equivalenti serviti'!Y317</f>
        <v>11.618175181699636</v>
      </c>
      <c r="F317" s="48">
        <f>'Presenti equivalenti serviti'!AC317</f>
        <v>11.846046013662214</v>
      </c>
      <c r="G317" s="48">
        <f>VLOOKUP(D317,'Addetti 2017'!D:IJ,240,0)/1000</f>
        <v>1.3463472000000003</v>
      </c>
      <c r="H317" s="48">
        <f>VLOOKUP(D317,'Addetti 2017'!D:IJ,241,0)/1000</f>
        <v>1.9419100000000018</v>
      </c>
      <c r="I317" s="49">
        <f t="shared" si="24"/>
        <v>1258.1509862466771</v>
      </c>
      <c r="J317" s="49">
        <f t="shared" si="25"/>
        <v>122.85418200000002</v>
      </c>
      <c r="K317" s="49">
        <f>VLOOKUP(D317,'Capi Zootecnici 2010'!D:O,12,0)/1000</f>
        <v>9.553700000000001</v>
      </c>
      <c r="L317" s="49">
        <f t="shared" si="26"/>
        <v>1390.5588682466771</v>
      </c>
    </row>
    <row r="318" spans="1:12" x14ac:dyDescent="0.25">
      <c r="A318" s="2" t="s">
        <v>308</v>
      </c>
      <c r="B318" s="2" t="str">
        <f t="shared" si="27"/>
        <v>40</v>
      </c>
      <c r="C318" s="2">
        <v>40018</v>
      </c>
      <c r="D318" s="2" t="s">
        <v>322</v>
      </c>
      <c r="E318" s="48">
        <f>'Presenti equivalenti serviti'!Y318</f>
        <v>7.1993197564007962</v>
      </c>
      <c r="F318" s="48">
        <f>'Presenti equivalenti serviti'!AC318</f>
        <v>7.7030867921179427</v>
      </c>
      <c r="G318" s="48">
        <f>VLOOKUP(D318,'Addetti 2017'!D:IJ,240,0)/1000</f>
        <v>0.98299359999999991</v>
      </c>
      <c r="H318" s="48">
        <f>VLOOKUP(D318,'Addetti 2017'!D:IJ,241,0)/1000</f>
        <v>2.1828279999999993</v>
      </c>
      <c r="I318" s="49">
        <f t="shared" si="24"/>
        <v>902.08972478076225</v>
      </c>
      <c r="J318" s="49">
        <f t="shared" si="25"/>
        <v>89.698165999999986</v>
      </c>
      <c r="K318" s="49">
        <f>VLOOKUP(D318,'Capi Zootecnici 2010'!D:O,12,0)/1000</f>
        <v>27.520610000000001</v>
      </c>
      <c r="L318" s="49">
        <f t="shared" si="26"/>
        <v>1019.3085007807622</v>
      </c>
    </row>
    <row r="319" spans="1:12" x14ac:dyDescent="0.25">
      <c r="A319" s="2" t="s">
        <v>308</v>
      </c>
      <c r="B319" s="2" t="str">
        <f t="shared" si="27"/>
        <v>40</v>
      </c>
      <c r="C319" s="2">
        <v>40019</v>
      </c>
      <c r="D319" s="2" t="s">
        <v>323</v>
      </c>
      <c r="E319" s="48">
        <f>'Presenti equivalenti serviti'!Y319</f>
        <v>10.027424684732553</v>
      </c>
      <c r="F319" s="48">
        <f>'Presenti equivalenti serviti'!AC319</f>
        <v>9.8128539976693485</v>
      </c>
      <c r="G319" s="48">
        <f>VLOOKUP(D319,'Addetti 2017'!D:IJ,240,0)/1000</f>
        <v>0.6434124</v>
      </c>
      <c r="H319" s="48">
        <f>VLOOKUP(D319,'Addetti 2017'!D:IJ,241,0)/1000</f>
        <v>2.1911400000000008</v>
      </c>
      <c r="I319" s="49">
        <f t="shared" si="24"/>
        <v>1114.9440274818455</v>
      </c>
      <c r="J319" s="49">
        <f t="shared" si="25"/>
        <v>58.711381500000002</v>
      </c>
      <c r="K319" s="49">
        <f>VLOOKUP(D319,'Capi Zootecnici 2010'!D:O,12,0)/1000</f>
        <v>324.08363000000003</v>
      </c>
      <c r="L319" s="49">
        <f t="shared" si="26"/>
        <v>1497.7390389818456</v>
      </c>
    </row>
    <row r="320" spans="1:12" x14ac:dyDescent="0.25">
      <c r="A320" s="2" t="s">
        <v>308</v>
      </c>
      <c r="B320" s="2" t="str">
        <f t="shared" si="27"/>
        <v>40</v>
      </c>
      <c r="C320" s="2">
        <v>40020</v>
      </c>
      <c r="D320" s="2" t="s">
        <v>324</v>
      </c>
      <c r="E320" s="48">
        <f>'Presenti equivalenti serviti'!Y320</f>
        <v>6.7899556100370422</v>
      </c>
      <c r="F320" s="48">
        <f>'Presenti equivalenti serviti'!AC320</f>
        <v>6.8760293043890002</v>
      </c>
      <c r="G320" s="48">
        <f>VLOOKUP(D320,'Addetti 2017'!D:IJ,240,0)/1000</f>
        <v>0.79971399999999981</v>
      </c>
      <c r="H320" s="48">
        <f>VLOOKUP(D320,'Addetti 2017'!D:IJ,241,0)/1000</f>
        <v>0.75923600000000024</v>
      </c>
      <c r="I320" s="49">
        <f t="shared" si="24"/>
        <v>696.71795902549627</v>
      </c>
      <c r="J320" s="49">
        <f t="shared" si="25"/>
        <v>72.97390249999998</v>
      </c>
      <c r="K320" s="49">
        <f>VLOOKUP(D320,'Capi Zootecnici 2010'!D:O,12,0)/1000</f>
        <v>180.61420000000001</v>
      </c>
      <c r="L320" s="49">
        <f t="shared" si="26"/>
        <v>950.30606152549626</v>
      </c>
    </row>
    <row r="321" spans="1:12" x14ac:dyDescent="0.25">
      <c r="A321" s="2" t="s">
        <v>308</v>
      </c>
      <c r="B321" s="2" t="str">
        <f t="shared" si="27"/>
        <v>40</v>
      </c>
      <c r="C321" s="2">
        <v>40022</v>
      </c>
      <c r="D321" s="2" t="s">
        <v>325</v>
      </c>
      <c r="E321" s="48">
        <f>'Presenti equivalenti serviti'!Y321</f>
        <v>3.9644572854486846</v>
      </c>
      <c r="F321" s="48">
        <f>'Presenti equivalenti serviti'!AC321</f>
        <v>3.526452056459235</v>
      </c>
      <c r="G321" s="48">
        <f>VLOOKUP(D321,'Addetti 2017'!D:IJ,240,0)/1000</f>
        <v>0.76457600000000003</v>
      </c>
      <c r="H321" s="48">
        <f>VLOOKUP(D321,'Addetti 2017'!D:IJ,241,0)/1000</f>
        <v>0.63278000000000023</v>
      </c>
      <c r="I321" s="49">
        <f t="shared" si="24"/>
        <v>419.49790229719252</v>
      </c>
      <c r="J321" s="49">
        <f t="shared" si="25"/>
        <v>69.767560000000003</v>
      </c>
      <c r="K321" s="49">
        <f>VLOOKUP(D321,'Capi Zootecnici 2010'!D:O,12,0)/1000</f>
        <v>10.101780000000002</v>
      </c>
      <c r="L321" s="49">
        <f t="shared" si="26"/>
        <v>499.36724229719255</v>
      </c>
    </row>
    <row r="322" spans="1:12" x14ac:dyDescent="0.25">
      <c r="A322" s="2" t="s">
        <v>308</v>
      </c>
      <c r="B322" s="2" t="str">
        <f t="shared" si="27"/>
        <v>40</v>
      </c>
      <c r="C322" s="2">
        <v>40028</v>
      </c>
      <c r="D322" s="2" t="s">
        <v>326</v>
      </c>
      <c r="E322" s="48">
        <f>'Presenti equivalenti serviti'!Y322</f>
        <v>1.7275411095540218</v>
      </c>
      <c r="F322" s="48">
        <f>'Presenti equivalenti serviti'!AC322</f>
        <v>1.8103630399686168</v>
      </c>
      <c r="G322" s="48">
        <f>VLOOKUP(D322,'Addetti 2017'!D:IJ,240,0)/1000</f>
        <v>2.8211200000000002E-2</v>
      </c>
      <c r="H322" s="48">
        <f>VLOOKUP(D322,'Addetti 2017'!D:IJ,241,0)/1000</f>
        <v>9.7510000000000027E-2</v>
      </c>
      <c r="I322" s="49">
        <f t="shared" si="24"/>
        <v>174.09341489713628</v>
      </c>
      <c r="J322" s="49">
        <f t="shared" si="25"/>
        <v>2.5742720000000001</v>
      </c>
      <c r="K322" s="49">
        <f>VLOOKUP(D322,'Capi Zootecnici 2010'!D:O,12,0)/1000</f>
        <v>0.286416</v>
      </c>
      <c r="L322" s="49">
        <f t="shared" si="26"/>
        <v>176.95410289713629</v>
      </c>
    </row>
    <row r="323" spans="1:12" x14ac:dyDescent="0.25">
      <c r="A323" s="2" t="s">
        <v>308</v>
      </c>
      <c r="B323" s="2" t="str">
        <f t="shared" si="27"/>
        <v>40</v>
      </c>
      <c r="C323" s="2">
        <v>40031</v>
      </c>
      <c r="D323" s="2" t="s">
        <v>327</v>
      </c>
      <c r="E323" s="48">
        <f>'Presenti equivalenti serviti'!Y323</f>
        <v>0.77209849264902508</v>
      </c>
      <c r="F323" s="48">
        <f>'Presenti equivalenti serviti'!AC323</f>
        <v>0.76577955157678612</v>
      </c>
      <c r="G323" s="48">
        <f>VLOOKUP(D323,'Addetti 2017'!D:IJ,240,0)/1000</f>
        <v>3.6560000000000002E-2</v>
      </c>
      <c r="H323" s="48">
        <f>VLOOKUP(D323,'Addetti 2017'!D:IJ,241,0)/1000</f>
        <v>0.10548600000000002</v>
      </c>
      <c r="I323" s="49">
        <f t="shared" si="24"/>
        <v>80.079584954223535</v>
      </c>
      <c r="J323" s="49">
        <f t="shared" si="25"/>
        <v>3.3361000000000001</v>
      </c>
      <c r="K323" s="49">
        <f>VLOOKUP(D323,'Capi Zootecnici 2010'!D:O,12,0)/1000</f>
        <v>6.1250800000000005</v>
      </c>
      <c r="L323" s="49">
        <f t="shared" si="26"/>
        <v>89.540764954223533</v>
      </c>
    </row>
    <row r="324" spans="1:12" x14ac:dyDescent="0.25">
      <c r="A324" s="2" t="s">
        <v>308</v>
      </c>
      <c r="B324" s="2" t="str">
        <f t="shared" si="27"/>
        <v>40</v>
      </c>
      <c r="C324" s="2">
        <v>40032</v>
      </c>
      <c r="D324" s="2" t="s">
        <v>328</v>
      </c>
      <c r="E324" s="48">
        <f>'Presenti equivalenti serviti'!Y324</f>
        <v>6.2189521889239323</v>
      </c>
      <c r="F324" s="48">
        <f>'Presenti equivalenti serviti'!AC324</f>
        <v>5.8983833616312831</v>
      </c>
      <c r="G324" s="48">
        <f>VLOOKUP(D324,'Addetti 2017'!D:IJ,240,0)/1000</f>
        <v>0.49213040000000008</v>
      </c>
      <c r="H324" s="48">
        <f>VLOOKUP(D324,'Addetti 2017'!D:IJ,241,0)/1000</f>
        <v>0.73007800000000045</v>
      </c>
      <c r="I324" s="49">
        <f t="shared" ref="I324:I363" si="28">(MAX(E324:F324)+H324)*0.25*365</f>
        <v>634.09900473930884</v>
      </c>
      <c r="J324" s="49">
        <f t="shared" ref="J324:J363" si="29">G324*365*0.25</f>
        <v>44.90689900000001</v>
      </c>
      <c r="K324" s="49">
        <f>VLOOKUP(D324,'Capi Zootecnici 2010'!D:O,12,0)/1000</f>
        <v>46.145320000000005</v>
      </c>
      <c r="L324" s="49">
        <f t="shared" ref="L324:L363" si="30">K324+J324+I324</f>
        <v>725.15122373930888</v>
      </c>
    </row>
    <row r="325" spans="1:12" x14ac:dyDescent="0.25">
      <c r="A325" s="2" t="s">
        <v>308</v>
      </c>
      <c r="B325" s="2" t="str">
        <f t="shared" si="27"/>
        <v>40</v>
      </c>
      <c r="C325" s="2">
        <v>40033</v>
      </c>
      <c r="D325" s="2" t="s">
        <v>329</v>
      </c>
      <c r="E325" s="48">
        <f>'Presenti equivalenti serviti'!Y325</f>
        <v>0.75863138924276241</v>
      </c>
      <c r="F325" s="48">
        <f>'Presenti equivalenti serviti'!AC325</f>
        <v>0.68889396259461888</v>
      </c>
      <c r="G325" s="48">
        <f>VLOOKUP(D325,'Addetti 2017'!D:IJ,240,0)/1000</f>
        <v>1.39112E-2</v>
      </c>
      <c r="H325" s="48">
        <f>VLOOKUP(D325,'Addetti 2017'!D:IJ,241,0)/1000</f>
        <v>0.19056199999999998</v>
      </c>
      <c r="I325" s="49">
        <f t="shared" si="28"/>
        <v>86.613896768402071</v>
      </c>
      <c r="J325" s="49">
        <f t="shared" si="29"/>
        <v>1.2693970000000001</v>
      </c>
      <c r="K325" s="49">
        <f>VLOOKUP(D325,'Capi Zootecnici 2010'!D:O,12,0)/1000</f>
        <v>19.146660000000001</v>
      </c>
      <c r="L325" s="49">
        <f t="shared" si="30"/>
        <v>107.02995376840207</v>
      </c>
    </row>
    <row r="326" spans="1:12" x14ac:dyDescent="0.25">
      <c r="A326" s="2" t="s">
        <v>308</v>
      </c>
      <c r="B326" s="2" t="str">
        <f t="shared" si="27"/>
        <v>40</v>
      </c>
      <c r="C326" s="2">
        <v>40036</v>
      </c>
      <c r="D326" s="2" t="s">
        <v>330</v>
      </c>
      <c r="E326" s="48">
        <f>'Presenti equivalenti serviti'!Y326</f>
        <v>1.7475917167431241</v>
      </c>
      <c r="F326" s="48">
        <f>'Presenti equivalenti serviti'!AC326</f>
        <v>1.3608496723899839</v>
      </c>
      <c r="G326" s="48">
        <f>VLOOKUP(D326,'Addetti 2017'!D:IJ,240,0)/1000</f>
        <v>0.10561280000000002</v>
      </c>
      <c r="H326" s="48">
        <f>VLOOKUP(D326,'Addetti 2017'!D:IJ,241,0)/1000</f>
        <v>0.1917399999999998</v>
      </c>
      <c r="I326" s="49">
        <f t="shared" si="28"/>
        <v>176.96401915281007</v>
      </c>
      <c r="J326" s="49">
        <f t="shared" si="29"/>
        <v>9.6371680000000026</v>
      </c>
      <c r="K326" s="49">
        <f>VLOOKUP(D326,'Capi Zootecnici 2010'!D:O,12,0)/1000</f>
        <v>11.5167</v>
      </c>
      <c r="L326" s="49">
        <f t="shared" si="30"/>
        <v>198.11788715281006</v>
      </c>
    </row>
    <row r="327" spans="1:12" x14ac:dyDescent="0.25">
      <c r="A327" s="2" t="s">
        <v>308</v>
      </c>
      <c r="B327" s="2" t="str">
        <f t="shared" si="27"/>
        <v>40</v>
      </c>
      <c r="C327" s="2">
        <v>40037</v>
      </c>
      <c r="D327" s="2" t="s">
        <v>331</v>
      </c>
      <c r="E327" s="48">
        <f>'Presenti equivalenti serviti'!Y327</f>
        <v>3.4283005661381409</v>
      </c>
      <c r="F327" s="48">
        <f>'Presenti equivalenti serviti'!AC327</f>
        <v>3.5440717048860875</v>
      </c>
      <c r="G327" s="48">
        <f>VLOOKUP(D327,'Addetti 2017'!D:IJ,240,0)/1000</f>
        <v>7.5523200000000013E-2</v>
      </c>
      <c r="H327" s="48">
        <f>VLOOKUP(D327,'Addetti 2017'!D:IJ,241,0)/1000</f>
        <v>0.35676599999999997</v>
      </c>
      <c r="I327" s="49">
        <f t="shared" si="28"/>
        <v>355.95144057085548</v>
      </c>
      <c r="J327" s="49">
        <f t="shared" si="29"/>
        <v>6.8914920000000013</v>
      </c>
      <c r="K327" s="49">
        <f>VLOOKUP(D327,'Capi Zootecnici 2010'!D:O,12,0)/1000</f>
        <v>61.790534000000001</v>
      </c>
      <c r="L327" s="49">
        <f t="shared" si="30"/>
        <v>424.63346657085549</v>
      </c>
    </row>
    <row r="328" spans="1:12" x14ac:dyDescent="0.25">
      <c r="A328" s="2" t="s">
        <v>308</v>
      </c>
      <c r="B328" s="2" t="str">
        <f t="shared" si="27"/>
        <v>40</v>
      </c>
      <c r="C328" s="2">
        <v>40041</v>
      </c>
      <c r="D328" s="2" t="s">
        <v>332</v>
      </c>
      <c r="E328" s="48">
        <f>'Presenti equivalenti serviti'!Y328</f>
        <v>13.229013393258217</v>
      </c>
      <c r="F328" s="48">
        <f>'Presenti equivalenti serviti'!AC328</f>
        <v>15.404615115077942</v>
      </c>
      <c r="G328" s="48">
        <f>VLOOKUP(D328,'Addetti 2017'!D:IJ,240,0)/1000</f>
        <v>1.9485864000000004</v>
      </c>
      <c r="H328" s="48">
        <f>VLOOKUP(D328,'Addetti 2017'!D:IJ,241,0)/1000</f>
        <v>1.8636840000000003</v>
      </c>
      <c r="I328" s="49">
        <f t="shared" si="28"/>
        <v>1575.7322942508622</v>
      </c>
      <c r="J328" s="49">
        <f t="shared" si="29"/>
        <v>177.80850900000004</v>
      </c>
      <c r="K328" s="49">
        <f>VLOOKUP(D328,'Capi Zootecnici 2010'!D:O,12,0)/1000</f>
        <v>2.5779000000000001</v>
      </c>
      <c r="L328" s="49">
        <f t="shared" si="30"/>
        <v>1756.1187032508622</v>
      </c>
    </row>
    <row r="329" spans="1:12" x14ac:dyDescent="0.25">
      <c r="A329" s="2" t="s">
        <v>308</v>
      </c>
      <c r="B329" s="2" t="str">
        <f t="shared" si="27"/>
        <v>40</v>
      </c>
      <c r="C329" s="2">
        <v>40043</v>
      </c>
      <c r="D329" s="2" t="s">
        <v>333</v>
      </c>
      <c r="E329" s="48">
        <f>'Presenti equivalenti serviti'!Y329</f>
        <v>4.1051879953004073</v>
      </c>
      <c r="F329" s="48">
        <f>'Presenti equivalenti serviti'!AC329</f>
        <v>4.0838935423482257</v>
      </c>
      <c r="G329" s="48">
        <f>VLOOKUP(D329,'Addetti 2017'!D:IJ,240,0)/1000</f>
        <v>1.4103720000000004</v>
      </c>
      <c r="H329" s="48">
        <f>VLOOKUP(D329,'Addetti 2017'!D:IJ,241,0)/1000</f>
        <v>0.52753200000000111</v>
      </c>
      <c r="I329" s="49">
        <f t="shared" si="28"/>
        <v>422.73569957116223</v>
      </c>
      <c r="J329" s="49">
        <f t="shared" si="29"/>
        <v>128.69644500000004</v>
      </c>
      <c r="K329" s="49">
        <f>VLOOKUP(D329,'Capi Zootecnici 2010'!D:O,12,0)/1000</f>
        <v>240.426862</v>
      </c>
      <c r="L329" s="49">
        <f t="shared" si="30"/>
        <v>791.85900657116235</v>
      </c>
    </row>
    <row r="330" spans="1:12" x14ac:dyDescent="0.25">
      <c r="A330" s="2" t="s">
        <v>308</v>
      </c>
      <c r="B330" s="2" t="str">
        <f t="shared" si="27"/>
        <v>40</v>
      </c>
      <c r="C330" s="2">
        <v>40044</v>
      </c>
      <c r="D330" s="2" t="s">
        <v>334</v>
      </c>
      <c r="E330" s="48">
        <f>'Presenti equivalenti serviti'!Y330</f>
        <v>3.3002723891227683</v>
      </c>
      <c r="F330" s="48">
        <f>'Presenti equivalenti serviti'!AC330</f>
        <v>2.7797067971167193</v>
      </c>
      <c r="G330" s="48">
        <f>VLOOKUP(D330,'Addetti 2017'!D:IJ,240,0)/1000</f>
        <v>0.31759680000000001</v>
      </c>
      <c r="H330" s="48">
        <f>VLOOKUP(D330,'Addetti 2017'!D:IJ,241,0)/1000</f>
        <v>0.37718799999999963</v>
      </c>
      <c r="I330" s="49">
        <f t="shared" si="28"/>
        <v>335.56826050745258</v>
      </c>
      <c r="J330" s="49">
        <f t="shared" si="29"/>
        <v>28.980708</v>
      </c>
      <c r="K330" s="49">
        <f>VLOOKUP(D330,'Capi Zootecnici 2010'!D:O,12,0)/1000</f>
        <v>12.556700000000001</v>
      </c>
      <c r="L330" s="49">
        <f t="shared" si="30"/>
        <v>377.10566850745261</v>
      </c>
    </row>
    <row r="331" spans="1:12" x14ac:dyDescent="0.25">
      <c r="A331" s="2" t="s">
        <v>308</v>
      </c>
      <c r="B331" s="2" t="str">
        <f t="shared" si="27"/>
        <v>40</v>
      </c>
      <c r="C331" s="2">
        <v>40045</v>
      </c>
      <c r="D331" s="2" t="s">
        <v>335</v>
      </c>
      <c r="E331" s="48">
        <f>'Presenti equivalenti serviti'!Y331</f>
        <v>18.892584967699488</v>
      </c>
      <c r="F331" s="48">
        <f>'Presenti equivalenti serviti'!AC331</f>
        <v>20.007683713126507</v>
      </c>
      <c r="G331" s="48">
        <f>VLOOKUP(D331,'Addetti 2017'!D:IJ,240,0)/1000</f>
        <v>1.1612632000000001</v>
      </c>
      <c r="H331" s="48">
        <f>VLOOKUP(D331,'Addetti 2017'!D:IJ,241,0)/1000</f>
        <v>3.4775399999999981</v>
      </c>
      <c r="I331" s="49">
        <f t="shared" si="28"/>
        <v>2143.0266638227936</v>
      </c>
      <c r="J331" s="49">
        <f t="shared" si="29"/>
        <v>105.96526700000001</v>
      </c>
      <c r="K331" s="49">
        <f>VLOOKUP(D331,'Capi Zootecnici 2010'!D:O,12,0)/1000</f>
        <v>54.016716000000002</v>
      </c>
      <c r="L331" s="49">
        <f t="shared" si="30"/>
        <v>2303.0086468227937</v>
      </c>
    </row>
    <row r="332" spans="1:12" x14ac:dyDescent="0.25">
      <c r="A332" s="2" t="s">
        <v>308</v>
      </c>
      <c r="B332" s="2" t="str">
        <f t="shared" si="27"/>
        <v>40</v>
      </c>
      <c r="C332" s="2">
        <v>40046</v>
      </c>
      <c r="D332" s="2" t="s">
        <v>336</v>
      </c>
      <c r="E332" s="48">
        <f>'Presenti equivalenti serviti'!Y332</f>
        <v>3.2054281497459169</v>
      </c>
      <c r="F332" s="48">
        <f>'Presenti equivalenti serviti'!AC332</f>
        <v>3.2177163190414895</v>
      </c>
      <c r="G332" s="48">
        <f>VLOOKUP(D332,'Addetti 2017'!D:IJ,240,0)/1000</f>
        <v>0.26401200000000002</v>
      </c>
      <c r="H332" s="48">
        <f>VLOOKUP(D332,'Addetti 2017'!D:IJ,241,0)/1000</f>
        <v>0.3647959999999999</v>
      </c>
      <c r="I332" s="49">
        <f t="shared" si="28"/>
        <v>326.90424911253592</v>
      </c>
      <c r="J332" s="49">
        <f t="shared" si="29"/>
        <v>24.091095000000003</v>
      </c>
      <c r="K332" s="49">
        <f>VLOOKUP(D332,'Capi Zootecnici 2010'!D:O,12,0)/1000</f>
        <v>193.76084</v>
      </c>
      <c r="L332" s="49">
        <f t="shared" si="30"/>
        <v>544.75618411253595</v>
      </c>
    </row>
    <row r="333" spans="1:12" x14ac:dyDescent="0.25">
      <c r="A333" s="2" t="s">
        <v>308</v>
      </c>
      <c r="B333" s="2" t="str">
        <f t="shared" si="27"/>
        <v>40</v>
      </c>
      <c r="C333" s="2">
        <v>40049</v>
      </c>
      <c r="D333" s="2" t="s">
        <v>337</v>
      </c>
      <c r="E333" s="48">
        <f>'Presenti equivalenti serviti'!Y333</f>
        <v>1.0262241937469583</v>
      </c>
      <c r="F333" s="48">
        <f>'Presenti equivalenti serviti'!AC333</f>
        <v>0.81524120387037158</v>
      </c>
      <c r="G333" s="48">
        <f>VLOOKUP(D333,'Addetti 2017'!D:IJ,240,0)/1000</f>
        <v>0.17232640000000002</v>
      </c>
      <c r="H333" s="48">
        <f>VLOOKUP(D333,'Addetti 2017'!D:IJ,241,0)/1000</f>
        <v>0.15084800000000009</v>
      </c>
      <c r="I333" s="49">
        <f t="shared" si="28"/>
        <v>107.40783767940995</v>
      </c>
      <c r="J333" s="49">
        <f t="shared" si="29"/>
        <v>15.724784000000001</v>
      </c>
      <c r="K333" s="49">
        <f>VLOOKUP(D333,'Capi Zootecnici 2010'!D:O,12,0)/1000</f>
        <v>7.4126000000000003</v>
      </c>
      <c r="L333" s="49">
        <f t="shared" si="30"/>
        <v>130.54522167940996</v>
      </c>
    </row>
    <row r="334" spans="1:12" x14ac:dyDescent="0.25">
      <c r="A334" s="2" t="s">
        <v>308</v>
      </c>
      <c r="B334" s="2" t="str">
        <f t="shared" si="27"/>
        <v>40</v>
      </c>
      <c r="C334" s="2">
        <v>40050</v>
      </c>
      <c r="D334" s="2" t="s">
        <v>338</v>
      </c>
      <c r="E334" s="48">
        <f>'Presenti equivalenti serviti'!Y334</f>
        <v>2.0349336670398581</v>
      </c>
      <c r="F334" s="48">
        <f>'Presenti equivalenti serviti'!AC334</f>
        <v>1.7939933272950677</v>
      </c>
      <c r="G334" s="48">
        <f>VLOOKUP(D334,'Addetti 2017'!D:IJ,240,0)/1000</f>
        <v>0.17498240000000001</v>
      </c>
      <c r="H334" s="48">
        <f>VLOOKUP(D334,'Addetti 2017'!D:IJ,241,0)/1000</f>
        <v>0.29628199999999982</v>
      </c>
      <c r="I334" s="49">
        <f t="shared" si="28"/>
        <v>212.72342961738704</v>
      </c>
      <c r="J334" s="49">
        <f t="shared" si="29"/>
        <v>15.967144000000001</v>
      </c>
      <c r="K334" s="49">
        <f>VLOOKUP(D334,'Capi Zootecnici 2010'!D:O,12,0)/1000</f>
        <v>83.71311</v>
      </c>
      <c r="L334" s="49">
        <f t="shared" si="30"/>
        <v>312.40368361738706</v>
      </c>
    </row>
    <row r="335" spans="1:12" x14ac:dyDescent="0.25">
      <c r="A335" s="2" t="s">
        <v>339</v>
      </c>
      <c r="B335" s="2" t="str">
        <f t="shared" si="27"/>
        <v>99</v>
      </c>
      <c r="C335" s="2">
        <v>99001</v>
      </c>
      <c r="D335" s="2" t="s">
        <v>340</v>
      </c>
      <c r="E335" s="48">
        <f>'Presenti equivalenti serviti'!Y335</f>
        <v>27.633893194923193</v>
      </c>
      <c r="F335" s="48">
        <f>'Presenti equivalenti serviti'!AC335</f>
        <v>29.222557472533193</v>
      </c>
      <c r="G335" s="48">
        <f>VLOOKUP(D335,'Addetti 2017'!D:IJ,240,0)/1000</f>
        <v>0.52067280000000005</v>
      </c>
      <c r="H335" s="48">
        <f>VLOOKUP(D335,'Addetti 2017'!D:IJ,241,0)/1000</f>
        <v>6.8519019999999982</v>
      </c>
      <c r="I335" s="49">
        <f t="shared" si="28"/>
        <v>3291.7944268686538</v>
      </c>
      <c r="J335" s="49">
        <f t="shared" si="29"/>
        <v>47.511393000000005</v>
      </c>
      <c r="K335" s="49">
        <f>VLOOKUP(D335,'Capi Zootecnici 2010'!D:O,12,0)/1000</f>
        <v>45.302634000000005</v>
      </c>
      <c r="L335" s="49">
        <f t="shared" si="30"/>
        <v>3384.6084538686537</v>
      </c>
    </row>
    <row r="336" spans="1:12" x14ac:dyDescent="0.25">
      <c r="A336" s="2" t="s">
        <v>339</v>
      </c>
      <c r="B336" s="2" t="str">
        <f t="shared" si="27"/>
        <v>99</v>
      </c>
      <c r="C336" s="2">
        <v>99002</v>
      </c>
      <c r="D336" s="2" t="s">
        <v>341</v>
      </c>
      <c r="E336" s="48">
        <f>'Presenti equivalenti serviti'!Y336</f>
        <v>23.32186657686416</v>
      </c>
      <c r="F336" s="48">
        <f>'Presenti equivalenti serviti'!AC336</f>
        <v>24.143731229649365</v>
      </c>
      <c r="G336" s="48">
        <f>VLOOKUP(D336,'Addetti 2017'!D:IJ,240,0)/1000</f>
        <v>0.73297440000000003</v>
      </c>
      <c r="H336" s="48">
        <f>VLOOKUP(D336,'Addetti 2017'!D:IJ,241,0)/1000</f>
        <v>6.3913059999999993</v>
      </c>
      <c r="I336" s="49">
        <f t="shared" si="28"/>
        <v>2786.3221472055047</v>
      </c>
      <c r="J336" s="49">
        <f t="shared" si="29"/>
        <v>66.883914000000004</v>
      </c>
      <c r="K336" s="49">
        <f>VLOOKUP(D336,'Capi Zootecnici 2010'!D:O,12,0)/1000</f>
        <v>0.11700000000000001</v>
      </c>
      <c r="L336" s="49">
        <f t="shared" si="30"/>
        <v>2853.3230612055049</v>
      </c>
    </row>
    <row r="337" spans="1:12" x14ac:dyDescent="0.25">
      <c r="A337" s="2" t="s">
        <v>339</v>
      </c>
      <c r="B337" s="2" t="str">
        <f t="shared" si="27"/>
        <v>99</v>
      </c>
      <c r="C337" s="2">
        <v>99003</v>
      </c>
      <c r="D337" s="2" t="s">
        <v>342</v>
      </c>
      <c r="E337" s="48">
        <f>'Presenti equivalenti serviti'!Y337</f>
        <v>10.476891283506545</v>
      </c>
      <c r="F337" s="48">
        <f>'Presenti equivalenti serviti'!AC337</f>
        <v>11.330765844232324</v>
      </c>
      <c r="G337" s="48">
        <f>VLOOKUP(D337,'Addetti 2017'!D:IJ,240,0)/1000</f>
        <v>2.2063784000000002</v>
      </c>
      <c r="H337" s="48">
        <f>VLOOKUP(D337,'Addetti 2017'!D:IJ,241,0)/1000</f>
        <v>1.7759260000000003</v>
      </c>
      <c r="I337" s="49">
        <f t="shared" si="28"/>
        <v>1195.9856307861996</v>
      </c>
      <c r="J337" s="49">
        <f t="shared" si="29"/>
        <v>201.33202900000001</v>
      </c>
      <c r="K337" s="49">
        <f>VLOOKUP(D337,'Capi Zootecnici 2010'!D:O,12,0)/1000</f>
        <v>30.785612000000004</v>
      </c>
      <c r="L337" s="49">
        <f t="shared" si="30"/>
        <v>1428.1032717861997</v>
      </c>
    </row>
    <row r="338" spans="1:12" x14ac:dyDescent="0.25">
      <c r="A338" s="2" t="s">
        <v>339</v>
      </c>
      <c r="B338" s="2" t="str">
        <f t="shared" si="27"/>
        <v>99</v>
      </c>
      <c r="C338" s="2">
        <v>99004</v>
      </c>
      <c r="D338" s="2" t="s">
        <v>343</v>
      </c>
      <c r="E338" s="48">
        <f>'Presenti equivalenti serviti'!Y338</f>
        <v>1.1523879393942604</v>
      </c>
      <c r="F338" s="48">
        <f>'Presenti equivalenti serviti'!AC338</f>
        <v>1.0388416583083961</v>
      </c>
      <c r="G338" s="48">
        <f>VLOOKUP(D338,'Addetti 2017'!D:IJ,240,0)/1000</f>
        <v>2.5966400000000008E-2</v>
      </c>
      <c r="H338" s="48">
        <f>VLOOKUP(D338,'Addetti 2017'!D:IJ,241,0)/1000</f>
        <v>8.2533999999999996E-2</v>
      </c>
      <c r="I338" s="49">
        <f t="shared" si="28"/>
        <v>112.68662696972628</v>
      </c>
      <c r="J338" s="49">
        <f t="shared" si="29"/>
        <v>2.3694340000000005</v>
      </c>
      <c r="K338" s="49">
        <f>VLOOKUP(D338,'Capi Zootecnici 2010'!D:O,12,0)/1000</f>
        <v>6.1737000000000002</v>
      </c>
      <c r="L338" s="49">
        <f t="shared" si="30"/>
        <v>121.22976096972627</v>
      </c>
    </row>
    <row r="339" spans="1:12" x14ac:dyDescent="0.25">
      <c r="A339" s="2" t="s">
        <v>339</v>
      </c>
      <c r="B339" s="2" t="str">
        <f t="shared" si="27"/>
        <v>99</v>
      </c>
      <c r="C339" s="2">
        <v>99005</v>
      </c>
      <c r="D339" s="2" t="s">
        <v>344</v>
      </c>
      <c r="E339" s="48">
        <f>'Presenti equivalenti serviti'!Y339</f>
        <v>17.971063892677552</v>
      </c>
      <c r="F339" s="48">
        <f>'Presenti equivalenti serviti'!AC339</f>
        <v>21.693283481236595</v>
      </c>
      <c r="G339" s="48">
        <f>VLOOKUP(D339,'Addetti 2017'!D:IJ,240,0)/1000</f>
        <v>0.60235680000000003</v>
      </c>
      <c r="H339" s="48">
        <f>VLOOKUP(D339,'Addetti 2017'!D:IJ,241,0)/1000</f>
        <v>4.2507260000000002</v>
      </c>
      <c r="I339" s="49">
        <f t="shared" si="28"/>
        <v>2367.3908651628394</v>
      </c>
      <c r="J339" s="49">
        <f t="shared" si="29"/>
        <v>54.965057999999999</v>
      </c>
      <c r="K339" s="49">
        <f>VLOOKUP(D339,'Capi Zootecnici 2010'!D:O,12,0)/1000</f>
        <v>1.938404</v>
      </c>
      <c r="L339" s="49">
        <f t="shared" si="30"/>
        <v>2424.2943271628396</v>
      </c>
    </row>
    <row r="340" spans="1:12" x14ac:dyDescent="0.25">
      <c r="A340" s="2" t="s">
        <v>339</v>
      </c>
      <c r="B340" s="2" t="str">
        <f t="shared" si="27"/>
        <v>99</v>
      </c>
      <c r="C340" s="2">
        <v>99006</v>
      </c>
      <c r="D340" s="2" t="s">
        <v>345</v>
      </c>
      <c r="E340" s="48">
        <f>'Presenti equivalenti serviti'!Y340</f>
        <v>1.2990103005216131</v>
      </c>
      <c r="F340" s="48">
        <f>'Presenti equivalenti serviti'!AC340</f>
        <v>1.146128294091137</v>
      </c>
      <c r="G340" s="48">
        <f>VLOOKUP(D340,'Addetti 2017'!D:IJ,240,0)/1000</f>
        <v>0.10842880000000003</v>
      </c>
      <c r="H340" s="48">
        <f>VLOOKUP(D340,'Addetti 2017'!D:IJ,241,0)/1000</f>
        <v>0.13604400000000011</v>
      </c>
      <c r="I340" s="49">
        <f t="shared" si="28"/>
        <v>130.94870492259722</v>
      </c>
      <c r="J340" s="49">
        <f t="shared" si="29"/>
        <v>9.8941280000000038</v>
      </c>
      <c r="K340" s="49">
        <f>VLOOKUP(D340,'Capi Zootecnici 2010'!D:O,12,0)/1000</f>
        <v>5.0173240000000003</v>
      </c>
      <c r="L340" s="49">
        <f t="shared" si="30"/>
        <v>145.86015692259721</v>
      </c>
    </row>
    <row r="341" spans="1:12" x14ac:dyDescent="0.25">
      <c r="A341" s="2"/>
      <c r="B341" s="2"/>
      <c r="C341" s="2">
        <v>99007</v>
      </c>
      <c r="D341" s="3" t="s">
        <v>346</v>
      </c>
      <c r="E341" s="48"/>
      <c r="F341" s="48"/>
      <c r="G341" s="48"/>
      <c r="H341" s="48"/>
      <c r="I341" s="49"/>
      <c r="J341" s="49"/>
      <c r="K341" s="49"/>
      <c r="L341" s="49"/>
    </row>
    <row r="342" spans="1:12" x14ac:dyDescent="0.25">
      <c r="A342" s="2" t="s">
        <v>339</v>
      </c>
      <c r="B342" s="2" t="str">
        <f>LEFT(C342,2)</f>
        <v>99</v>
      </c>
      <c r="C342" s="2">
        <v>99008</v>
      </c>
      <c r="D342" s="2" t="s">
        <v>347</v>
      </c>
      <c r="E342" s="48">
        <f>'Presenti equivalenti serviti'!Y342</f>
        <v>2.2429359036345859</v>
      </c>
      <c r="F342" s="48">
        <f>'Presenti equivalenti serviti'!AC342</f>
        <v>2.3421693682484577</v>
      </c>
      <c r="G342" s="48">
        <f>VLOOKUP(D342,'Addetti 2017'!D:IJ,240,0)/1000</f>
        <v>7.3806400000000008E-2</v>
      </c>
      <c r="H342" s="48">
        <f>VLOOKUP(D342,'Addetti 2017'!D:IJ,241,0)/1000</f>
        <v>0.34373399999999987</v>
      </c>
      <c r="I342" s="49">
        <f t="shared" si="28"/>
        <v>245.08868235267175</v>
      </c>
      <c r="J342" s="49">
        <f t="shared" si="29"/>
        <v>6.7348340000000011</v>
      </c>
      <c r="K342" s="49">
        <f>VLOOKUP(D342,'Capi Zootecnici 2010'!D:O,12,0)/1000</f>
        <v>8.8084100000000003</v>
      </c>
      <c r="L342" s="49">
        <f t="shared" si="30"/>
        <v>260.63192635267177</v>
      </c>
    </row>
    <row r="343" spans="1:12" x14ac:dyDescent="0.25">
      <c r="A343" s="2" t="s">
        <v>339</v>
      </c>
      <c r="B343" s="2" t="str">
        <f>LEFT(C343,2)</f>
        <v>99</v>
      </c>
      <c r="C343" s="2">
        <v>99009</v>
      </c>
      <c r="D343" s="2" t="s">
        <v>348</v>
      </c>
      <c r="E343" s="48">
        <f>'Presenti equivalenti serviti'!Y343</f>
        <v>0.9934727790210347</v>
      </c>
      <c r="F343" s="48">
        <f>'Presenti equivalenti serviti'!AC343</f>
        <v>0.99168599861893159</v>
      </c>
      <c r="G343" s="48">
        <f>VLOOKUP(D343,'Addetti 2017'!D:IJ,240,0)/1000</f>
        <v>9.7851199999999999E-2</v>
      </c>
      <c r="H343" s="48">
        <f>VLOOKUP(D343,'Addetti 2017'!D:IJ,241,0)/1000</f>
        <v>5.9772000000000047E-2</v>
      </c>
      <c r="I343" s="49">
        <f t="shared" si="28"/>
        <v>96.108586085669415</v>
      </c>
      <c r="J343" s="49">
        <f t="shared" si="29"/>
        <v>8.928922</v>
      </c>
      <c r="K343" s="49">
        <f>VLOOKUP(D343,'Capi Zootecnici 2010'!D:O,12,0)/1000</f>
        <v>0.12870000000000001</v>
      </c>
      <c r="L343" s="49">
        <f t="shared" si="30"/>
        <v>105.16620808566941</v>
      </c>
    </row>
    <row r="344" spans="1:12" x14ac:dyDescent="0.25">
      <c r="A344" s="2"/>
      <c r="B344" s="2"/>
      <c r="C344" s="2">
        <v>99010</v>
      </c>
      <c r="D344" s="3" t="s">
        <v>349</v>
      </c>
      <c r="E344" s="48"/>
      <c r="F344" s="48"/>
      <c r="G344" s="48"/>
      <c r="H344" s="48"/>
      <c r="I344" s="49"/>
      <c r="J344" s="49"/>
      <c r="K344" s="49"/>
      <c r="L344" s="49"/>
    </row>
    <row r="345" spans="1:12" x14ac:dyDescent="0.25">
      <c r="A345" s="2" t="s">
        <v>339</v>
      </c>
      <c r="B345" s="2" t="str">
        <f>LEFT(C345,2)</f>
        <v>99</v>
      </c>
      <c r="C345" s="2">
        <v>99011</v>
      </c>
      <c r="D345" s="2" t="s">
        <v>350</v>
      </c>
      <c r="E345" s="48">
        <f>'Presenti equivalenti serviti'!Y345</f>
        <v>7.1182763864564853</v>
      </c>
      <c r="F345" s="48">
        <f>'Presenti equivalenti serviti'!AC345</f>
        <v>7.6557552678230545</v>
      </c>
      <c r="G345" s="48">
        <f>VLOOKUP(D345,'Addetti 2017'!D:IJ,240,0)/1000</f>
        <v>0.15907919999999995</v>
      </c>
      <c r="H345" s="48">
        <f>VLOOKUP(D345,'Addetti 2017'!D:IJ,241,0)/1000</f>
        <v>1.6892960000000004</v>
      </c>
      <c r="I345" s="49">
        <f t="shared" si="28"/>
        <v>852.73592818885368</v>
      </c>
      <c r="J345" s="49">
        <f t="shared" si="29"/>
        <v>14.515976999999996</v>
      </c>
      <c r="K345" s="49">
        <f>VLOOKUP(D345,'Capi Zootecnici 2010'!D:O,12,0)/1000</f>
        <v>0.96179199999999998</v>
      </c>
      <c r="L345" s="49">
        <f t="shared" si="30"/>
        <v>868.21369718885364</v>
      </c>
    </row>
    <row r="346" spans="1:12" x14ac:dyDescent="0.25">
      <c r="A346" s="2"/>
      <c r="B346" s="2"/>
      <c r="C346" s="2">
        <v>99012</v>
      </c>
      <c r="D346" s="3" t="s">
        <v>351</v>
      </c>
      <c r="E346" s="48"/>
      <c r="F346" s="48"/>
      <c r="G346" s="48"/>
      <c r="H346" s="48"/>
      <c r="I346" s="49"/>
      <c r="J346" s="49"/>
      <c r="K346" s="49"/>
      <c r="L346" s="49"/>
    </row>
    <row r="347" spans="1:12" x14ac:dyDescent="0.25">
      <c r="A347" s="2" t="s">
        <v>339</v>
      </c>
      <c r="B347" s="2" t="str">
        <f t="shared" ref="B347:B352" si="31">LEFT(C347,2)</f>
        <v>99</v>
      </c>
      <c r="C347" s="2">
        <v>99013</v>
      </c>
      <c r="D347" s="2" t="s">
        <v>352</v>
      </c>
      <c r="E347" s="48">
        <f>'Presenti equivalenti serviti'!Y347</f>
        <v>48.482673101159271</v>
      </c>
      <c r="F347" s="48">
        <f>'Presenti equivalenti serviti'!AC347</f>
        <v>50.234032865363133</v>
      </c>
      <c r="G347" s="48">
        <f>VLOOKUP(D347,'Addetti 2017'!D:IJ,240,0)/1000</f>
        <v>1.0072948000000002</v>
      </c>
      <c r="H347" s="48">
        <f>VLOOKUP(D347,'Addetti 2017'!D:IJ,241,0)/1000</f>
        <v>14.362340000000001</v>
      </c>
      <c r="I347" s="49">
        <f t="shared" si="28"/>
        <v>5894.4190239643858</v>
      </c>
      <c r="J347" s="49">
        <f t="shared" si="29"/>
        <v>91.915650500000012</v>
      </c>
      <c r="K347" s="49">
        <f>VLOOKUP(D347,'Capi Zootecnici 2010'!D:O,12,0)/1000</f>
        <v>0.87360000000000004</v>
      </c>
      <c r="L347" s="49">
        <f t="shared" si="30"/>
        <v>5987.2082744643858</v>
      </c>
    </row>
    <row r="348" spans="1:12" x14ac:dyDescent="0.25">
      <c r="A348" s="2" t="s">
        <v>339</v>
      </c>
      <c r="B348" s="2" t="str">
        <f t="shared" si="31"/>
        <v>99</v>
      </c>
      <c r="C348" s="2">
        <v>99014</v>
      </c>
      <c r="D348" s="2" t="s">
        <v>353</v>
      </c>
      <c r="E348" s="48">
        <f>'Presenti equivalenti serviti'!Y348</f>
        <v>177.43167521502866</v>
      </c>
      <c r="F348" s="48">
        <f>'Presenti equivalenti serviti'!AC348</f>
        <v>193.56248784413339</v>
      </c>
      <c r="G348" s="48">
        <f>VLOOKUP(D348,'Addetti 2017'!D:IJ,240,0)/1000</f>
        <v>5.1071380000000008</v>
      </c>
      <c r="H348" s="48">
        <f>VLOOKUP(D348,'Addetti 2017'!D:IJ,241,0)/1000</f>
        <v>43.76132599999999</v>
      </c>
      <c r="I348" s="49">
        <f t="shared" si="28"/>
        <v>21655.79801327717</v>
      </c>
      <c r="J348" s="49">
        <f t="shared" si="29"/>
        <v>466.02634250000006</v>
      </c>
      <c r="K348" s="49">
        <f>VLOOKUP(D348,'Capi Zootecnici 2010'!D:O,12,0)/1000</f>
        <v>17.098562000000001</v>
      </c>
      <c r="L348" s="49">
        <f t="shared" si="30"/>
        <v>22138.92291777717</v>
      </c>
    </row>
    <row r="349" spans="1:12" x14ac:dyDescent="0.25">
      <c r="A349" s="2" t="s">
        <v>339</v>
      </c>
      <c r="B349" s="2" t="str">
        <f t="shared" si="31"/>
        <v>99</v>
      </c>
      <c r="C349" s="2">
        <v>99015</v>
      </c>
      <c r="D349" s="2" t="s">
        <v>354</v>
      </c>
      <c r="E349" s="48">
        <f>'Presenti equivalenti serviti'!Y349</f>
        <v>3.0181941143848379</v>
      </c>
      <c r="F349" s="48">
        <f>'Presenti equivalenti serviti'!AC349</f>
        <v>3.1398853026131448</v>
      </c>
      <c r="G349" s="48">
        <f>VLOOKUP(D349,'Addetti 2017'!D:IJ,240,0)/1000</f>
        <v>0.19891840000000002</v>
      </c>
      <c r="H349" s="48">
        <f>VLOOKUP(D349,'Addetti 2017'!D:IJ,241,0)/1000</f>
        <v>0.21869599999999997</v>
      </c>
      <c r="I349" s="49">
        <f t="shared" si="28"/>
        <v>306.47054386344945</v>
      </c>
      <c r="J349" s="49">
        <f t="shared" si="29"/>
        <v>18.151304000000003</v>
      </c>
      <c r="K349" s="49">
        <f>VLOOKUP(D349,'Capi Zootecnici 2010'!D:O,12,0)/1000</f>
        <v>13.797134</v>
      </c>
      <c r="L349" s="49">
        <f t="shared" si="30"/>
        <v>338.41898186344946</v>
      </c>
    </row>
    <row r="350" spans="1:12" x14ac:dyDescent="0.25">
      <c r="A350" s="2" t="s">
        <v>339</v>
      </c>
      <c r="B350" s="2" t="str">
        <f t="shared" si="31"/>
        <v>99</v>
      </c>
      <c r="C350" s="2">
        <v>99016</v>
      </c>
      <c r="D350" s="2" t="s">
        <v>355</v>
      </c>
      <c r="E350" s="48">
        <f>'Presenti equivalenti serviti'!Y350</f>
        <v>5.6310907592279902</v>
      </c>
      <c r="F350" s="48">
        <f>'Presenti equivalenti serviti'!AC350</f>
        <v>5.9628619024760265</v>
      </c>
      <c r="G350" s="48">
        <f>VLOOKUP(D350,'Addetti 2017'!D:IJ,240,0)/1000</f>
        <v>0.92100159999999986</v>
      </c>
      <c r="H350" s="48">
        <f>VLOOKUP(D350,'Addetti 2017'!D:IJ,241,0)/1000</f>
        <v>0.57564999999999988</v>
      </c>
      <c r="I350" s="49">
        <f t="shared" si="28"/>
        <v>596.63921110093736</v>
      </c>
      <c r="J350" s="49">
        <f t="shared" si="29"/>
        <v>84.041395999999992</v>
      </c>
      <c r="K350" s="49">
        <f>VLOOKUP(D350,'Capi Zootecnici 2010'!D:O,12,0)/1000</f>
        <v>2.7340040000000001</v>
      </c>
      <c r="L350" s="49">
        <f t="shared" si="30"/>
        <v>683.41461110093735</v>
      </c>
    </row>
    <row r="351" spans="1:12" x14ac:dyDescent="0.25">
      <c r="A351" s="2" t="s">
        <v>339</v>
      </c>
      <c r="B351" s="2" t="str">
        <f t="shared" si="31"/>
        <v>99</v>
      </c>
      <c r="C351" s="2">
        <v>99017</v>
      </c>
      <c r="D351" s="2" t="s">
        <v>356</v>
      </c>
      <c r="E351" s="48">
        <f>'Presenti equivalenti serviti'!Y351</f>
        <v>9.4703537550891461</v>
      </c>
      <c r="F351" s="48">
        <f>'Presenti equivalenti serviti'!AC351</f>
        <v>10.274351561776408</v>
      </c>
      <c r="G351" s="48">
        <f>VLOOKUP(D351,'Addetti 2017'!D:IJ,240,0)/1000</f>
        <v>1.6293880000000003</v>
      </c>
      <c r="H351" s="48">
        <f>VLOOKUP(D351,'Addetti 2017'!D:IJ,241,0)/1000</f>
        <v>1.8989259999999999</v>
      </c>
      <c r="I351" s="49">
        <f t="shared" si="28"/>
        <v>1110.8115775120971</v>
      </c>
      <c r="J351" s="49">
        <f t="shared" si="29"/>
        <v>148.68165500000003</v>
      </c>
      <c r="K351" s="49">
        <f>VLOOKUP(D351,'Capi Zootecnici 2010'!D:O,12,0)/1000</f>
        <v>1.8814380000000002</v>
      </c>
      <c r="L351" s="49">
        <f t="shared" si="30"/>
        <v>1261.3746705120971</v>
      </c>
    </row>
    <row r="352" spans="1:12" x14ac:dyDescent="0.25">
      <c r="A352" s="2" t="s">
        <v>339</v>
      </c>
      <c r="B352" s="2" t="str">
        <f t="shared" si="31"/>
        <v>99</v>
      </c>
      <c r="C352" s="2">
        <v>99018</v>
      </c>
      <c r="D352" s="2" t="s">
        <v>357</v>
      </c>
      <c r="E352" s="48">
        <f>'Presenti equivalenti serviti'!Y352</f>
        <v>22.347460818379123</v>
      </c>
      <c r="F352" s="48">
        <f>'Presenti equivalenti serviti'!AC352</f>
        <v>24.16078379094931</v>
      </c>
      <c r="G352" s="48">
        <f>VLOOKUP(D352,'Addetti 2017'!D:IJ,240,0)/1000</f>
        <v>1.1072104000000003</v>
      </c>
      <c r="H352" s="48">
        <f>VLOOKUP(D352,'Addetti 2017'!D:IJ,241,0)/1000</f>
        <v>5.5721920000000011</v>
      </c>
      <c r="I352" s="49">
        <f t="shared" si="28"/>
        <v>2713.1340409241247</v>
      </c>
      <c r="J352" s="49">
        <f t="shared" si="29"/>
        <v>101.03294900000003</v>
      </c>
      <c r="K352" s="49">
        <f>VLOOKUP(D352,'Capi Zootecnici 2010'!D:O,12,0)/1000</f>
        <v>3.5313460000000001</v>
      </c>
      <c r="L352" s="49">
        <f t="shared" si="30"/>
        <v>2817.6983359241249</v>
      </c>
    </row>
    <row r="353" spans="1:12" x14ac:dyDescent="0.25">
      <c r="A353" s="2"/>
      <c r="B353" s="2"/>
      <c r="C353" s="2">
        <v>99019</v>
      </c>
      <c r="D353" s="3" t="s">
        <v>358</v>
      </c>
      <c r="E353" s="48"/>
      <c r="F353" s="48"/>
      <c r="G353" s="48"/>
      <c r="H353" s="48"/>
      <c r="I353" s="49"/>
      <c r="J353" s="49"/>
      <c r="K353" s="49"/>
      <c r="L353" s="49"/>
    </row>
    <row r="354" spans="1:12" x14ac:dyDescent="0.25">
      <c r="A354" s="2" t="s">
        <v>339</v>
      </c>
      <c r="B354" s="2" t="str">
        <f t="shared" ref="B354:B363" si="32">LEFT(C354,2)</f>
        <v>99</v>
      </c>
      <c r="C354" s="2">
        <v>99020</v>
      </c>
      <c r="D354" s="2" t="s">
        <v>359</v>
      </c>
      <c r="E354" s="48">
        <f>'Presenti equivalenti serviti'!Y354</f>
        <v>10.140375994244282</v>
      </c>
      <c r="F354" s="48">
        <f>'Presenti equivalenti serviti'!AC354</f>
        <v>10.480090701149036</v>
      </c>
      <c r="G354" s="48">
        <f>VLOOKUP(D354,'Addetti 2017'!D:IJ,240,0)/1000</f>
        <v>1.3018352000000004</v>
      </c>
      <c r="H354" s="48">
        <f>VLOOKUP(D354,'Addetti 2017'!D:IJ,241,0)/1000</f>
        <v>1.3769300000000007</v>
      </c>
      <c r="I354" s="49">
        <f t="shared" si="28"/>
        <v>1081.9531389798494</v>
      </c>
      <c r="J354" s="49">
        <f t="shared" si="29"/>
        <v>118.79246200000004</v>
      </c>
      <c r="K354" s="49">
        <f>VLOOKUP(D354,'Capi Zootecnici 2010'!D:O,12,0)/1000</f>
        <v>22.573772000000005</v>
      </c>
      <c r="L354" s="49">
        <f t="shared" si="30"/>
        <v>1223.3193729798495</v>
      </c>
    </row>
    <row r="355" spans="1:12" x14ac:dyDescent="0.25">
      <c r="A355" s="2" t="s">
        <v>339</v>
      </c>
      <c r="B355" s="2" t="str">
        <f t="shared" si="32"/>
        <v>99</v>
      </c>
      <c r="C355" s="2">
        <v>99021</v>
      </c>
      <c r="D355" s="2" t="s">
        <v>360</v>
      </c>
      <c r="E355" s="48">
        <f>'Presenti equivalenti serviti'!Y355</f>
        <v>0.4550906496063899</v>
      </c>
      <c r="F355" s="48">
        <f>'Presenti equivalenti serviti'!AC355</f>
        <v>0.30483272070380002</v>
      </c>
      <c r="G355" s="48">
        <f>VLOOKUP(D355,'Addetti 2017'!D:IJ,240,0)/1000</f>
        <v>1.8025600000000003E-2</v>
      </c>
      <c r="H355" s="48">
        <f>VLOOKUP(D355,'Addetti 2017'!D:IJ,241,0)/1000</f>
        <v>3.7055999999999999E-2</v>
      </c>
      <c r="I355" s="49">
        <f t="shared" si="28"/>
        <v>44.908381776583077</v>
      </c>
      <c r="J355" s="49">
        <f t="shared" si="29"/>
        <v>1.6448360000000002</v>
      </c>
      <c r="K355" s="49">
        <f>VLOOKUP(D355,'Capi Zootecnici 2010'!D:O,12,0)/1000</f>
        <v>11.076000000000001</v>
      </c>
      <c r="L355" s="49">
        <f t="shared" si="30"/>
        <v>57.629217776583076</v>
      </c>
    </row>
    <row r="356" spans="1:12" x14ac:dyDescent="0.25">
      <c r="A356" s="2" t="s">
        <v>3</v>
      </c>
      <c r="B356" s="2" t="str">
        <f t="shared" si="32"/>
        <v>99</v>
      </c>
      <c r="C356" s="2">
        <v>99022</v>
      </c>
      <c r="D356" s="2" t="s">
        <v>361</v>
      </c>
      <c r="E356" s="48">
        <f>'Presenti equivalenti serviti'!Y356</f>
        <v>0.83019461075867218</v>
      </c>
      <c r="F356" s="48">
        <f>'Presenti equivalenti serviti'!AC356</f>
        <v>0.7816396340003261</v>
      </c>
      <c r="G356" s="48">
        <f>VLOOKUP(D356,'Addetti 2017'!D:IJ,240,0)/1000</f>
        <v>2.5600000000000006E-3</v>
      </c>
      <c r="H356" s="48">
        <f>VLOOKUP(D356,'Addetti 2017'!D:IJ,241,0)/1000</f>
        <v>3.5669999999999986E-2</v>
      </c>
      <c r="I356" s="49">
        <f t="shared" si="28"/>
        <v>79.010145731728841</v>
      </c>
      <c r="J356" s="49">
        <f t="shared" si="29"/>
        <v>0.23360000000000006</v>
      </c>
      <c r="K356" s="49">
        <f>VLOOKUP(D356,'Capi Zootecnici 2010'!D:O,12,0)/1000</f>
        <v>9.2580799999999996</v>
      </c>
      <c r="L356" s="49">
        <f t="shared" si="30"/>
        <v>88.501825731728843</v>
      </c>
    </row>
    <row r="357" spans="1:12" x14ac:dyDescent="0.25">
      <c r="A357" s="2" t="s">
        <v>339</v>
      </c>
      <c r="B357" s="2" t="str">
        <f t="shared" si="32"/>
        <v>99</v>
      </c>
      <c r="C357" s="2">
        <v>99023</v>
      </c>
      <c r="D357" s="2" t="s">
        <v>362</v>
      </c>
      <c r="E357" s="48">
        <f>'Presenti equivalenti serviti'!Y357</f>
        <v>7.1865909738004667</v>
      </c>
      <c r="F357" s="48">
        <f>'Presenti equivalenti serviti'!AC357</f>
        <v>6.8827018851059059</v>
      </c>
      <c r="G357" s="48">
        <f>VLOOKUP(D357,'Addetti 2017'!D:IJ,240,0)/1000</f>
        <v>0.35240600000000005</v>
      </c>
      <c r="H357" s="48">
        <f>VLOOKUP(D357,'Addetti 2017'!D:IJ,241,0)/1000</f>
        <v>1.0784080000000003</v>
      </c>
      <c r="I357" s="49">
        <f t="shared" si="28"/>
        <v>754.18115635929257</v>
      </c>
      <c r="J357" s="49">
        <f t="shared" si="29"/>
        <v>32.157047500000004</v>
      </c>
      <c r="K357" s="49">
        <f>VLOOKUP(D357,'Capi Zootecnici 2010'!D:O,12,0)/1000</f>
        <v>40.198729999999998</v>
      </c>
      <c r="L357" s="49">
        <f t="shared" si="30"/>
        <v>826.53693385929262</v>
      </c>
    </row>
    <row r="358" spans="1:12" x14ac:dyDescent="0.25">
      <c r="A358" s="2" t="s">
        <v>339</v>
      </c>
      <c r="B358" s="2" t="str">
        <f t="shared" si="32"/>
        <v>99</v>
      </c>
      <c r="C358" s="2">
        <v>99024</v>
      </c>
      <c r="D358" s="2" t="s">
        <v>363</v>
      </c>
      <c r="E358" s="48">
        <f>'Presenti equivalenti serviti'!Y358</f>
        <v>2.7741634363426271</v>
      </c>
      <c r="F358" s="48">
        <f>'Presenti equivalenti serviti'!AC358</f>
        <v>2.2475741802125633</v>
      </c>
      <c r="G358" s="48">
        <f>VLOOKUP(D358,'Addetti 2017'!D:IJ,240,0)/1000</f>
        <v>0.35496080000000002</v>
      </c>
      <c r="H358" s="48">
        <f>VLOOKUP(D358,'Addetti 2017'!D:IJ,241,0)/1000</f>
        <v>0.29943999999999987</v>
      </c>
      <c r="I358" s="49">
        <f t="shared" si="28"/>
        <v>280.46631356626472</v>
      </c>
      <c r="J358" s="49">
        <f t="shared" si="29"/>
        <v>32.390173000000004</v>
      </c>
      <c r="K358" s="49">
        <f>VLOOKUP(D358,'Capi Zootecnici 2010'!D:O,12,0)/1000</f>
        <v>18.844514</v>
      </c>
      <c r="L358" s="49">
        <f t="shared" si="30"/>
        <v>331.70100056626472</v>
      </c>
    </row>
    <row r="359" spans="1:12" x14ac:dyDescent="0.25">
      <c r="A359" s="2" t="s">
        <v>339</v>
      </c>
      <c r="B359" s="2" t="str">
        <f t="shared" si="32"/>
        <v>99</v>
      </c>
      <c r="C359" s="2">
        <v>99025</v>
      </c>
      <c r="D359" s="2" t="s">
        <v>364</v>
      </c>
      <c r="E359" s="48">
        <f>'Presenti equivalenti serviti'!Y359</f>
        <v>2.936557858988543</v>
      </c>
      <c r="F359" s="48">
        <f>'Presenti equivalenti serviti'!AC359</f>
        <v>2.7822577478130319</v>
      </c>
      <c r="G359" s="48">
        <f>VLOOKUP(D359,'Addetti 2017'!D:IJ,240,0)/1000</f>
        <v>0.19209439999999994</v>
      </c>
      <c r="H359" s="48">
        <f>VLOOKUP(D359,'Addetti 2017'!D:IJ,241,0)/1000</f>
        <v>0.41643399999999986</v>
      </c>
      <c r="I359" s="49">
        <f t="shared" si="28"/>
        <v>305.96050713270455</v>
      </c>
      <c r="J359" s="49">
        <f t="shared" si="29"/>
        <v>17.528613999999994</v>
      </c>
      <c r="K359" s="49">
        <f>VLOOKUP(D359,'Capi Zootecnici 2010'!D:O,12,0)/1000</f>
        <v>55.880916000000006</v>
      </c>
      <c r="L359" s="49">
        <f t="shared" si="30"/>
        <v>379.37003713270457</v>
      </c>
    </row>
    <row r="360" spans="1:12" x14ac:dyDescent="0.25">
      <c r="A360" s="2" t="s">
        <v>339</v>
      </c>
      <c r="B360" s="2" t="str">
        <f t="shared" si="32"/>
        <v>99</v>
      </c>
      <c r="C360" s="2">
        <v>99026</v>
      </c>
      <c r="D360" s="2" t="s">
        <v>365</v>
      </c>
      <c r="E360" s="48">
        <f>'Presenti equivalenti serviti'!Y360</f>
        <v>2.1359054962726054</v>
      </c>
      <c r="F360" s="48">
        <f>'Presenti equivalenti serviti'!AC360</f>
        <v>1.7515452055468415</v>
      </c>
      <c r="G360" s="48">
        <f>VLOOKUP(D360,'Addetti 2017'!D:IJ,240,0)/1000</f>
        <v>0.31053439999999999</v>
      </c>
      <c r="H360" s="48">
        <f>VLOOKUP(D360,'Addetti 2017'!D:IJ,241,0)/1000</f>
        <v>0.23378799999999977</v>
      </c>
      <c r="I360" s="49">
        <f t="shared" si="28"/>
        <v>216.2345315348752</v>
      </c>
      <c r="J360" s="49">
        <f t="shared" si="29"/>
        <v>28.336264</v>
      </c>
      <c r="K360" s="49">
        <f>VLOOKUP(D360,'Capi Zootecnici 2010'!D:O,12,0)/1000</f>
        <v>18.058299999999999</v>
      </c>
      <c r="L360" s="49">
        <f t="shared" si="30"/>
        <v>262.6290955348752</v>
      </c>
    </row>
    <row r="361" spans="1:12" x14ac:dyDescent="0.25">
      <c r="A361" s="2" t="s">
        <v>339</v>
      </c>
      <c r="B361" s="2" t="str">
        <f t="shared" si="32"/>
        <v>99</v>
      </c>
      <c r="C361" s="2">
        <v>99027</v>
      </c>
      <c r="D361" s="2" t="s">
        <v>366</v>
      </c>
      <c r="E361" s="48">
        <f>'Presenti equivalenti serviti'!Y361</f>
        <v>1.1055077865518295</v>
      </c>
      <c r="F361" s="48">
        <f>'Presenti equivalenti serviti'!AC361</f>
        <v>1.0917661252788069</v>
      </c>
      <c r="G361" s="48">
        <f>VLOOKUP(D361,'Addetti 2017'!D:IJ,240,0)/1000</f>
        <v>0.1334032</v>
      </c>
      <c r="H361" s="48">
        <f>VLOOKUP(D361,'Addetti 2017'!D:IJ,241,0)/1000</f>
        <v>0.222328</v>
      </c>
      <c r="I361" s="49">
        <f t="shared" si="28"/>
        <v>121.16501552285445</v>
      </c>
      <c r="J361" s="49">
        <f t="shared" si="29"/>
        <v>12.173042000000001</v>
      </c>
      <c r="K361" s="49">
        <f>VLOOKUP(D361,'Capi Zootecnici 2010'!D:O,12,0)/1000</f>
        <v>2.1658000000000004</v>
      </c>
      <c r="L361" s="49">
        <f t="shared" si="30"/>
        <v>135.50385752285445</v>
      </c>
    </row>
    <row r="362" spans="1:12" x14ac:dyDescent="0.25">
      <c r="A362" s="2" t="s">
        <v>339</v>
      </c>
      <c r="B362" s="2" t="str">
        <f t="shared" si="32"/>
        <v>99</v>
      </c>
      <c r="C362" s="2">
        <v>99028</v>
      </c>
      <c r="D362" s="3" t="s">
        <v>377</v>
      </c>
      <c r="E362" s="48">
        <f>'Presenti equivalenti serviti'!Y362</f>
        <v>5.191527909003022</v>
      </c>
      <c r="F362" s="48">
        <f>'Presenti equivalenti serviti'!AC362</f>
        <v>5.5540205633824424</v>
      </c>
      <c r="G362" s="48">
        <f>VLOOKUP(D362,'Addetti 2017'!D:IJ,240,0)/1000</f>
        <v>0.84319600000000006</v>
      </c>
      <c r="H362" s="48">
        <f>VLOOKUP(D362,'Addetti 2017'!D:IJ,241,0)/1000</f>
        <v>0.65051800000000015</v>
      </c>
      <c r="I362" s="49">
        <f t="shared" si="28"/>
        <v>566.16414390864782</v>
      </c>
      <c r="J362" s="49">
        <f t="shared" si="29"/>
        <v>76.941635000000005</v>
      </c>
      <c r="K362" s="49">
        <f>VLOOKUP(D362,'Capi Zootecnici 2010'!D:O,12,0)/1000</f>
        <v>107.402152</v>
      </c>
      <c r="L362" s="49">
        <f t="shared" si="30"/>
        <v>750.50793090864784</v>
      </c>
    </row>
    <row r="363" spans="1:12" x14ac:dyDescent="0.25">
      <c r="A363" s="2" t="s">
        <v>339</v>
      </c>
      <c r="B363" s="2" t="str">
        <f t="shared" si="32"/>
        <v>99</v>
      </c>
      <c r="C363" s="2">
        <v>99029</v>
      </c>
      <c r="D363" s="3" t="s">
        <v>378</v>
      </c>
      <c r="E363" s="48">
        <f>'Presenti equivalenti serviti'!Y363</f>
        <v>6.7478948071491391</v>
      </c>
      <c r="F363" s="48">
        <f>'Presenti equivalenti serviti'!AC363</f>
        <v>7.2012091187771254</v>
      </c>
      <c r="G363" s="48">
        <f>VLOOKUP(D363,'Addetti 2017'!D:IJ,240,0)/1000</f>
        <v>0.16989200000000004</v>
      </c>
      <c r="H363" s="48">
        <f>VLOOKUP(D363,'Addetti 2017'!D:IJ,241,0)/1000</f>
        <v>0.49768600000000013</v>
      </c>
      <c r="I363" s="49">
        <f t="shared" si="28"/>
        <v>702.52417958841272</v>
      </c>
      <c r="J363" s="49">
        <f t="shared" si="29"/>
        <v>15.502645000000005</v>
      </c>
      <c r="K363" s="49">
        <f>VLOOKUP(D363,'Capi Zootecnici 2010'!D:O,12,0)/1000</f>
        <v>24.5245</v>
      </c>
      <c r="L363" s="49">
        <f t="shared" si="30"/>
        <v>742.55132458841274</v>
      </c>
    </row>
    <row r="368" spans="1:12" s="18" customFormat="1" ht="12.75" x14ac:dyDescent="0.2">
      <c r="B368" s="18">
        <v>33</v>
      </c>
      <c r="E368" s="55">
        <f>SUMIF($B$3:$B$366,$B368,E$3:E$366)</f>
        <v>281.08773656193506</v>
      </c>
      <c r="F368" s="55">
        <f t="shared" ref="F368:L368" si="33">SUMIF($B$3:$B$366,$B368,F$3:F$366)</f>
        <v>285.6672831471999</v>
      </c>
      <c r="G368" s="55">
        <f t="shared" si="33"/>
        <v>23.242068799999998</v>
      </c>
      <c r="H368" s="55">
        <f t="shared" si="33"/>
        <v>53.163423999999999</v>
      </c>
      <c r="I368" s="17">
        <f t="shared" si="33"/>
        <v>31452.469730916899</v>
      </c>
      <c r="J368" s="17">
        <f t="shared" si="33"/>
        <v>2120.8387780000007</v>
      </c>
      <c r="K368" s="17">
        <f t="shared" si="33"/>
        <v>3952.1859022857143</v>
      </c>
      <c r="L368" s="17">
        <f t="shared" si="33"/>
        <v>37525.494411202606</v>
      </c>
    </row>
    <row r="369" spans="1:12" s="18" customFormat="1" ht="12.75" x14ac:dyDescent="0.2">
      <c r="B369" s="18">
        <v>34</v>
      </c>
      <c r="E369" s="55">
        <f t="shared" ref="E369:L376" si="34">SUMIF($B$3:$B$366,$B369,E$3:E$366)</f>
        <v>447.89332933946855</v>
      </c>
      <c r="F369" s="55">
        <f t="shared" si="34"/>
        <v>496.36774124830987</v>
      </c>
      <c r="G369" s="55">
        <f t="shared" si="34"/>
        <v>56.870224400000005</v>
      </c>
      <c r="H369" s="55">
        <f t="shared" si="34"/>
        <v>92.446608000000083</v>
      </c>
      <c r="I369" s="17">
        <f t="shared" si="34"/>
        <v>54149.476914184917</v>
      </c>
      <c r="J369" s="17">
        <f t="shared" si="34"/>
        <v>5189.4079765000033</v>
      </c>
      <c r="K369" s="17">
        <f t="shared" si="34"/>
        <v>6803.4574659999998</v>
      </c>
      <c r="L369" s="17">
        <f t="shared" si="34"/>
        <v>66142.342356684938</v>
      </c>
    </row>
    <row r="370" spans="1:12" s="18" customFormat="1" ht="12.75" x14ac:dyDescent="0.2">
      <c r="B370" s="18">
        <v>35</v>
      </c>
      <c r="E370" s="55">
        <f t="shared" si="34"/>
        <v>512.96824898126761</v>
      </c>
      <c r="F370" s="55">
        <f t="shared" si="34"/>
        <v>529.10932038530586</v>
      </c>
      <c r="G370" s="55">
        <f t="shared" si="34"/>
        <v>61.449534800000023</v>
      </c>
      <c r="H370" s="55">
        <f t="shared" si="34"/>
        <v>89.752058999999988</v>
      </c>
      <c r="I370" s="17">
        <f t="shared" si="34"/>
        <v>56719.374989330805</v>
      </c>
      <c r="J370" s="17">
        <f t="shared" si="34"/>
        <v>5607.2700505000012</v>
      </c>
      <c r="K370" s="17">
        <f t="shared" si="34"/>
        <v>8679.7712040000006</v>
      </c>
      <c r="L370" s="17">
        <f t="shared" si="34"/>
        <v>71006.416243830798</v>
      </c>
    </row>
    <row r="371" spans="1:12" s="18" customFormat="1" ht="12.75" x14ac:dyDescent="0.2">
      <c r="B371" s="18">
        <v>36</v>
      </c>
      <c r="E371" s="55">
        <f t="shared" si="34"/>
        <v>710.40398262727547</v>
      </c>
      <c r="F371" s="55">
        <f t="shared" si="34"/>
        <v>742.53259318304515</v>
      </c>
      <c r="G371" s="55">
        <f t="shared" si="34"/>
        <v>80.975064800000013</v>
      </c>
      <c r="H371" s="55">
        <f t="shared" si="34"/>
        <v>130.21753599999997</v>
      </c>
      <c r="I371" s="17">
        <f t="shared" si="34"/>
        <v>80350.289187554721</v>
      </c>
      <c r="J371" s="17">
        <f t="shared" si="34"/>
        <v>7388.9746630000009</v>
      </c>
      <c r="K371" s="17">
        <f t="shared" si="34"/>
        <v>6836.8906580000012</v>
      </c>
      <c r="L371" s="17">
        <f t="shared" si="34"/>
        <v>94576.154508554711</v>
      </c>
    </row>
    <row r="372" spans="1:12" s="18" customFormat="1" ht="12.75" x14ac:dyDescent="0.2">
      <c r="B372" s="18">
        <v>37</v>
      </c>
      <c r="E372" s="55">
        <f t="shared" si="34"/>
        <v>1047.7230385457708</v>
      </c>
      <c r="F372" s="55">
        <f t="shared" si="34"/>
        <v>1121.8633596532495</v>
      </c>
      <c r="G372" s="55">
        <f t="shared" si="34"/>
        <v>85.976730000000018</v>
      </c>
      <c r="H372" s="55">
        <f t="shared" si="34"/>
        <v>212.37302199999991</v>
      </c>
      <c r="I372" s="17">
        <f t="shared" si="34"/>
        <v>122122.51529677794</v>
      </c>
      <c r="J372" s="17">
        <f t="shared" si="34"/>
        <v>7845.3766125000029</v>
      </c>
      <c r="K372" s="17">
        <f t="shared" si="34"/>
        <v>2001.62456</v>
      </c>
      <c r="L372" s="17">
        <f t="shared" si="34"/>
        <v>131969.51646927791</v>
      </c>
    </row>
    <row r="373" spans="1:12" s="18" customFormat="1" ht="12.75" x14ac:dyDescent="0.2">
      <c r="B373" s="18">
        <v>38</v>
      </c>
      <c r="E373" s="55">
        <f t="shared" si="34"/>
        <v>370.87250356267259</v>
      </c>
      <c r="F373" s="55">
        <f t="shared" si="34"/>
        <v>357.47734353387239</v>
      </c>
      <c r="G373" s="55">
        <f t="shared" si="34"/>
        <v>22.564777200000005</v>
      </c>
      <c r="H373" s="55">
        <f t="shared" si="34"/>
        <v>60.26958999999998</v>
      </c>
      <c r="I373" s="17">
        <f t="shared" si="34"/>
        <v>40194.546055052779</v>
      </c>
      <c r="J373" s="17">
        <f t="shared" si="34"/>
        <v>2059.0359195000005</v>
      </c>
      <c r="K373" s="17">
        <f t="shared" si="34"/>
        <v>1092.3963699999999</v>
      </c>
      <c r="L373" s="17">
        <f t="shared" si="34"/>
        <v>43345.978344552808</v>
      </c>
    </row>
    <row r="374" spans="1:12" s="18" customFormat="1" ht="12.75" x14ac:dyDescent="0.2">
      <c r="B374" s="18">
        <v>39</v>
      </c>
      <c r="E374" s="55">
        <f t="shared" si="34"/>
        <v>431.2596223807094</v>
      </c>
      <c r="F374" s="55">
        <f t="shared" si="34"/>
        <v>439.0495617577314</v>
      </c>
      <c r="G374" s="55">
        <f t="shared" si="34"/>
        <v>31.4752376</v>
      </c>
      <c r="H374" s="55">
        <f t="shared" si="34"/>
        <v>85.513292000000021</v>
      </c>
      <c r="I374" s="17">
        <f t="shared" si="34"/>
        <v>48023.831381933058</v>
      </c>
      <c r="J374" s="17">
        <f t="shared" si="34"/>
        <v>2872.1154310000006</v>
      </c>
      <c r="K374" s="17">
        <f t="shared" si="34"/>
        <v>1286.6590620000004</v>
      </c>
      <c r="L374" s="17">
        <f t="shared" si="34"/>
        <v>52182.60587493304</v>
      </c>
    </row>
    <row r="375" spans="1:12" s="18" customFormat="1" ht="12.75" x14ac:dyDescent="0.2">
      <c r="B375" s="18">
        <v>40</v>
      </c>
      <c r="E375" s="55">
        <f t="shared" si="34"/>
        <v>412.87474032684315</v>
      </c>
      <c r="F375" s="55">
        <f t="shared" si="34"/>
        <v>419.86094452597661</v>
      </c>
      <c r="G375" s="55">
        <f t="shared" si="34"/>
        <v>36.480132800000014</v>
      </c>
      <c r="H375" s="55">
        <f t="shared" si="34"/>
        <v>80.657976000000019</v>
      </c>
      <c r="I375" s="17">
        <f t="shared" si="34"/>
        <v>45963.873986518185</v>
      </c>
      <c r="J375" s="17">
        <f t="shared" si="34"/>
        <v>3328.8121180000012</v>
      </c>
      <c r="K375" s="17">
        <f t="shared" si="34"/>
        <v>3085.5366360000003</v>
      </c>
      <c r="L375" s="17">
        <f t="shared" si="34"/>
        <v>52378.222740518198</v>
      </c>
    </row>
    <row r="376" spans="1:12" s="18" customFormat="1" ht="12.75" x14ac:dyDescent="0.2">
      <c r="B376" s="18">
        <v>99</v>
      </c>
      <c r="E376" s="55">
        <f t="shared" si="34"/>
        <v>398.09505554298602</v>
      </c>
      <c r="F376" s="55">
        <f t="shared" si="34"/>
        <v>425.97695976402281</v>
      </c>
      <c r="G376" s="55">
        <f t="shared" si="34"/>
        <v>18.177373200000002</v>
      </c>
      <c r="H376" s="55">
        <f t="shared" si="34"/>
        <v>92.818628000000004</v>
      </c>
      <c r="I376" s="17">
        <f t="shared" si="34"/>
        <v>47508.901523286091</v>
      </c>
      <c r="J376" s="17">
        <f t="shared" si="34"/>
        <v>1658.6853045000005</v>
      </c>
      <c r="K376" s="17">
        <f t="shared" si="34"/>
        <v>449.13242399999996</v>
      </c>
      <c r="L376" s="17">
        <f t="shared" si="34"/>
        <v>49616.719251786111</v>
      </c>
    </row>
    <row r="377" spans="1:12" s="18" customFormat="1" ht="12.75" x14ac:dyDescent="0.2">
      <c r="E377" s="55"/>
      <c r="F377" s="55"/>
      <c r="G377" s="55"/>
      <c r="H377" s="55"/>
      <c r="I377" s="17"/>
      <c r="J377" s="17"/>
      <c r="K377" s="17"/>
      <c r="L377" s="17"/>
    </row>
    <row r="378" spans="1:12" s="18" customFormat="1" ht="12.75" x14ac:dyDescent="0.2"/>
    <row r="379" spans="1:12" s="18" customFormat="1" ht="12.75" x14ac:dyDescent="0.2">
      <c r="A379" s="18" t="s">
        <v>4</v>
      </c>
      <c r="E379" s="55">
        <f>SUMIF($A$3:$A$366,$A379,E$3:E$366)</f>
        <v>281.08773656193506</v>
      </c>
      <c r="F379" s="55">
        <f t="shared" ref="F379:L379" si="35">SUMIF($A$3:$A$366,$A379,F$3:F$366)</f>
        <v>285.6672831471999</v>
      </c>
      <c r="G379" s="55">
        <f t="shared" si="35"/>
        <v>23.242068799999998</v>
      </c>
      <c r="H379" s="55">
        <f t="shared" si="35"/>
        <v>53.163423999999999</v>
      </c>
      <c r="I379" s="17">
        <f t="shared" si="35"/>
        <v>31452.469730916899</v>
      </c>
      <c r="J379" s="17">
        <f t="shared" si="35"/>
        <v>2120.8387780000007</v>
      </c>
      <c r="K379" s="17">
        <f t="shared" si="35"/>
        <v>3952.1859022857143</v>
      </c>
      <c r="L379" s="17">
        <f t="shared" si="35"/>
        <v>37525.494411202606</v>
      </c>
    </row>
    <row r="380" spans="1:12" s="18" customFormat="1" ht="12.75" x14ac:dyDescent="0.2">
      <c r="A380" s="18" t="s">
        <v>62</v>
      </c>
      <c r="E380" s="55">
        <f t="shared" ref="E380:L393" si="36">SUMIF($A$3:$A$366,$A380,E$3:E$366)</f>
        <v>316.14525536909986</v>
      </c>
      <c r="F380" s="55">
        <f t="shared" si="36"/>
        <v>360.32075246194432</v>
      </c>
      <c r="G380" s="55">
        <f t="shared" si="36"/>
        <v>41.469773600000011</v>
      </c>
      <c r="H380" s="55">
        <f t="shared" si="36"/>
        <v>71.468424000000056</v>
      </c>
      <c r="I380" s="17">
        <f t="shared" si="36"/>
        <v>39469.993289289188</v>
      </c>
      <c r="J380" s="17">
        <f t="shared" si="36"/>
        <v>3784.1168410000005</v>
      </c>
      <c r="K380" s="17">
        <f t="shared" si="36"/>
        <v>3608.3861580000003</v>
      </c>
      <c r="L380" s="17">
        <f t="shared" si="36"/>
        <v>46862.496288289192</v>
      </c>
    </row>
    <row r="381" spans="1:12" s="18" customFormat="1" ht="12.75" x14ac:dyDescent="0.2">
      <c r="A381" s="18" t="s">
        <v>103</v>
      </c>
      <c r="E381" s="55">
        <f t="shared" si="36"/>
        <v>508.46453257393398</v>
      </c>
      <c r="F381" s="55">
        <f t="shared" si="36"/>
        <v>524.68966976934462</v>
      </c>
      <c r="G381" s="55">
        <f t="shared" si="36"/>
        <v>61.072416400000023</v>
      </c>
      <c r="H381" s="55">
        <f t="shared" si="36"/>
        <v>89.354964999999993</v>
      </c>
      <c r="I381" s="17">
        <f t="shared" si="36"/>
        <v>56272.176039661608</v>
      </c>
      <c r="J381" s="17">
        <f t="shared" si="36"/>
        <v>5572.8579965000008</v>
      </c>
      <c r="K381" s="17">
        <f t="shared" si="36"/>
        <v>8483.9837160000006</v>
      </c>
      <c r="L381" s="17">
        <f t="shared" si="36"/>
        <v>70329.017752161599</v>
      </c>
    </row>
    <row r="382" spans="1:12" s="18" customFormat="1" ht="12.75" x14ac:dyDescent="0.2">
      <c r="A382" s="18" t="s">
        <v>60</v>
      </c>
      <c r="E382" s="55">
        <f t="shared" si="36"/>
        <v>97.062813399524345</v>
      </c>
      <c r="F382" s="55">
        <f t="shared" si="36"/>
        <v>104.86807714966174</v>
      </c>
      <c r="G382" s="55">
        <f t="shared" si="36"/>
        <v>11.890206000000003</v>
      </c>
      <c r="H382" s="55">
        <f t="shared" si="36"/>
        <v>16.003188000000005</v>
      </c>
      <c r="I382" s="17">
        <f t="shared" si="36"/>
        <v>11055.748563789715</v>
      </c>
      <c r="J382" s="17">
        <f t="shared" si="36"/>
        <v>1084.9812975000002</v>
      </c>
      <c r="K382" s="17">
        <f t="shared" si="36"/>
        <v>2592.9570679999997</v>
      </c>
      <c r="L382" s="17">
        <f t="shared" si="36"/>
        <v>14733.686929289717</v>
      </c>
    </row>
    <row r="383" spans="1:12" s="18" customFormat="1" ht="12.75" x14ac:dyDescent="0.2">
      <c r="A383" s="18" t="s">
        <v>53</v>
      </c>
      <c r="E383" s="55">
        <f t="shared" si="36"/>
        <v>32.475505172409925</v>
      </c>
      <c r="F383" s="55">
        <f t="shared" si="36"/>
        <v>29.397353213309547</v>
      </c>
      <c r="G383" s="55">
        <f t="shared" si="36"/>
        <v>3.4483407999999995</v>
      </c>
      <c r="H383" s="55">
        <f t="shared" si="36"/>
        <v>4.5583319999999983</v>
      </c>
      <c r="I383" s="17">
        <f t="shared" si="36"/>
        <v>3384.074290998883</v>
      </c>
      <c r="J383" s="17">
        <f t="shared" si="36"/>
        <v>314.66109800000004</v>
      </c>
      <c r="K383" s="17">
        <f t="shared" si="36"/>
        <v>576.07230200000004</v>
      </c>
      <c r="L383" s="17">
        <f t="shared" si="36"/>
        <v>4274.807690998884</v>
      </c>
    </row>
    <row r="384" spans="1:12" s="18" customFormat="1" ht="12.75" x14ac:dyDescent="0.2">
      <c r="A384" s="18" t="s">
        <v>144</v>
      </c>
      <c r="E384" s="55">
        <f t="shared" si="36"/>
        <v>4.5037164073336324</v>
      </c>
      <c r="F384" s="55">
        <f t="shared" si="36"/>
        <v>4.4196506159611895</v>
      </c>
      <c r="G384" s="55">
        <f t="shared" si="36"/>
        <v>0.37711840000000002</v>
      </c>
      <c r="H384" s="55">
        <f t="shared" si="36"/>
        <v>0.39709399999999967</v>
      </c>
      <c r="I384" s="17">
        <f t="shared" si="36"/>
        <v>447.19894966919395</v>
      </c>
      <c r="J384" s="17">
        <f t="shared" si="36"/>
        <v>34.412054000000005</v>
      </c>
      <c r="K384" s="17">
        <f t="shared" si="36"/>
        <v>195.78748800000002</v>
      </c>
      <c r="L384" s="17">
        <f t="shared" si="36"/>
        <v>677.39849166919396</v>
      </c>
    </row>
    <row r="385" spans="1:12" s="18" customFormat="1" ht="12.75" x14ac:dyDescent="0.2">
      <c r="A385" s="18" t="s">
        <v>150</v>
      </c>
      <c r="E385" s="55">
        <f t="shared" si="36"/>
        <v>189.87875196848123</v>
      </c>
      <c r="F385" s="55">
        <f t="shared" si="36"/>
        <v>194.94356620605899</v>
      </c>
      <c r="G385" s="55">
        <f t="shared" si="36"/>
        <v>22.75793040000001</v>
      </c>
      <c r="H385" s="55">
        <f t="shared" si="36"/>
        <v>24.866217999999989</v>
      </c>
      <c r="I385" s="17">
        <f t="shared" si="36"/>
        <v>20425.42107309703</v>
      </c>
      <c r="J385" s="17">
        <f t="shared" si="36"/>
        <v>2076.6611490000005</v>
      </c>
      <c r="K385" s="17">
        <f t="shared" si="36"/>
        <v>1773.4608059999998</v>
      </c>
      <c r="L385" s="17">
        <f t="shared" si="36"/>
        <v>24275.543028097032</v>
      </c>
    </row>
    <row r="386" spans="1:12" s="18" customFormat="1" ht="12.75" x14ac:dyDescent="0.2">
      <c r="A386" s="18" t="s">
        <v>163</v>
      </c>
      <c r="E386" s="55">
        <f t="shared" si="36"/>
        <v>58.622204624241711</v>
      </c>
      <c r="F386" s="55">
        <f t="shared" si="36"/>
        <v>60.026818893173861</v>
      </c>
      <c r="G386" s="55">
        <f t="shared" si="36"/>
        <v>6.9134552000000022</v>
      </c>
      <c r="H386" s="55">
        <f t="shared" si="36"/>
        <v>6.3952400000000029</v>
      </c>
      <c r="I386" s="17">
        <f t="shared" si="36"/>
        <v>6137.2737664512806</v>
      </c>
      <c r="J386" s="17">
        <f t="shared" si="36"/>
        <v>630.85278700000015</v>
      </c>
      <c r="K386" s="17">
        <f t="shared" si="36"/>
        <v>348.24646999999999</v>
      </c>
      <c r="L386" s="17">
        <f t="shared" si="36"/>
        <v>7116.3730234512805</v>
      </c>
    </row>
    <row r="387" spans="1:12" s="18" customFormat="1" ht="12.75" x14ac:dyDescent="0.2">
      <c r="A387" s="18" t="s">
        <v>156</v>
      </c>
      <c r="E387" s="55">
        <f t="shared" si="36"/>
        <v>473.03569835199954</v>
      </c>
      <c r="F387" s="55">
        <f t="shared" si="36"/>
        <v>499.91438957773596</v>
      </c>
      <c r="G387" s="55">
        <f t="shared" si="36"/>
        <v>53.801385600000017</v>
      </c>
      <c r="H387" s="55">
        <f t="shared" si="36"/>
        <v>100.14650399999999</v>
      </c>
      <c r="I387" s="17">
        <f t="shared" si="36"/>
        <v>54985.050893796135</v>
      </c>
      <c r="J387" s="17">
        <f t="shared" si="36"/>
        <v>4909.3764359999996</v>
      </c>
      <c r="K387" s="17">
        <f t="shared" si="36"/>
        <v>4586.3776399999997</v>
      </c>
      <c r="L387" s="17">
        <f t="shared" si="36"/>
        <v>64480.804969796132</v>
      </c>
    </row>
    <row r="388" spans="1:12" s="18" customFormat="1" ht="12.75" x14ac:dyDescent="0.2">
      <c r="A388" s="18" t="s">
        <v>200</v>
      </c>
      <c r="E388" s="55">
        <f t="shared" si="36"/>
        <v>1023.4030894283319</v>
      </c>
      <c r="F388" s="55">
        <f t="shared" si="36"/>
        <v>1096.9745522661103</v>
      </c>
      <c r="G388" s="55">
        <f t="shared" si="36"/>
        <v>82.962745200000029</v>
      </c>
      <c r="H388" s="55">
        <f t="shared" si="36"/>
        <v>209.39567599999992</v>
      </c>
      <c r="I388" s="17">
        <f t="shared" si="36"/>
        <v>119558.66329298896</v>
      </c>
      <c r="J388" s="17">
        <f t="shared" si="36"/>
        <v>7570.350499500003</v>
      </c>
      <c r="K388" s="17">
        <f t="shared" si="36"/>
        <v>1898.9410439999999</v>
      </c>
      <c r="L388" s="17">
        <f t="shared" si="36"/>
        <v>129027.95483648892</v>
      </c>
    </row>
    <row r="389" spans="1:12" s="18" customFormat="1" ht="12.75" x14ac:dyDescent="0.2">
      <c r="A389" s="18" t="s">
        <v>261</v>
      </c>
      <c r="E389" s="55">
        <f t="shared" si="36"/>
        <v>248.53436818180538</v>
      </c>
      <c r="F389" s="55">
        <f t="shared" si="36"/>
        <v>238.98740501144155</v>
      </c>
      <c r="G389" s="55">
        <f t="shared" si="36"/>
        <v>16.132385600000003</v>
      </c>
      <c r="H389" s="55">
        <f t="shared" si="36"/>
        <v>43.203711999999982</v>
      </c>
      <c r="I389" s="17">
        <f t="shared" si="36"/>
        <v>26697.941870120463</v>
      </c>
      <c r="J389" s="17">
        <f t="shared" si="36"/>
        <v>1472.0801860000001</v>
      </c>
      <c r="K389" s="17">
        <f t="shared" si="36"/>
        <v>692.12826799999993</v>
      </c>
      <c r="L389" s="17">
        <f t="shared" si="36"/>
        <v>28862.150324120463</v>
      </c>
    </row>
    <row r="390" spans="1:12" s="18" customFormat="1" ht="12.75" x14ac:dyDescent="0.2">
      <c r="A390" s="18" t="s">
        <v>289</v>
      </c>
      <c r="E390" s="55">
        <f t="shared" si="36"/>
        <v>431.2596223807094</v>
      </c>
      <c r="F390" s="55">
        <f t="shared" si="36"/>
        <v>439.0495617577314</v>
      </c>
      <c r="G390" s="55">
        <f t="shared" si="36"/>
        <v>31.4752376</v>
      </c>
      <c r="H390" s="55">
        <f t="shared" si="36"/>
        <v>85.513292000000021</v>
      </c>
      <c r="I390" s="17">
        <f t="shared" si="36"/>
        <v>48023.831381933058</v>
      </c>
      <c r="J390" s="17">
        <f t="shared" si="36"/>
        <v>2872.1154310000006</v>
      </c>
      <c r="K390" s="17">
        <f t="shared" si="36"/>
        <v>1286.6590620000004</v>
      </c>
      <c r="L390" s="17">
        <f t="shared" si="36"/>
        <v>52182.60587493304</v>
      </c>
    </row>
    <row r="391" spans="1:12" s="18" customFormat="1" ht="12.75" x14ac:dyDescent="0.2">
      <c r="A391" s="18" t="s">
        <v>308</v>
      </c>
      <c r="E391" s="55">
        <f t="shared" si="36"/>
        <v>412.87474032684315</v>
      </c>
      <c r="F391" s="55">
        <f t="shared" si="36"/>
        <v>419.86094452597661</v>
      </c>
      <c r="G391" s="55">
        <f t="shared" si="36"/>
        <v>36.480132800000014</v>
      </c>
      <c r="H391" s="55">
        <f t="shared" si="36"/>
        <v>80.657976000000019</v>
      </c>
      <c r="I391" s="17">
        <f t="shared" si="36"/>
        <v>45963.873986518185</v>
      </c>
      <c r="J391" s="17">
        <f t="shared" si="36"/>
        <v>3328.8121180000012</v>
      </c>
      <c r="K391" s="17">
        <f t="shared" si="36"/>
        <v>3085.5366360000003</v>
      </c>
      <c r="L391" s="17">
        <f t="shared" si="36"/>
        <v>52378.222740518198</v>
      </c>
    </row>
    <row r="392" spans="1:12" s="18" customFormat="1" ht="12.75" x14ac:dyDescent="0.2">
      <c r="A392" s="18" t="s">
        <v>339</v>
      </c>
      <c r="E392" s="55">
        <f t="shared" si="36"/>
        <v>397.26486093222735</v>
      </c>
      <c r="F392" s="55">
        <f t="shared" si="36"/>
        <v>425.19532013002248</v>
      </c>
      <c r="G392" s="55">
        <f t="shared" si="36"/>
        <v>18.174813200000003</v>
      </c>
      <c r="H392" s="55">
        <f t="shared" si="36"/>
        <v>92.782958000000008</v>
      </c>
      <c r="I392" s="17">
        <f t="shared" si="36"/>
        <v>47429.891377554362</v>
      </c>
      <c r="J392" s="17">
        <f t="shared" si="36"/>
        <v>1658.4517045000005</v>
      </c>
      <c r="K392" s="17">
        <f t="shared" si="36"/>
        <v>439.87434399999995</v>
      </c>
      <c r="L392" s="17">
        <f t="shared" si="36"/>
        <v>49528.217426054383</v>
      </c>
    </row>
    <row r="393" spans="1:12" s="18" customFormat="1" ht="12.75" x14ac:dyDescent="0.2">
      <c r="A393" s="18" t="s">
        <v>263</v>
      </c>
      <c r="E393" s="55">
        <f t="shared" si="36"/>
        <v>122.33813538086721</v>
      </c>
      <c r="F393" s="55">
        <f t="shared" si="36"/>
        <v>118.4899385224309</v>
      </c>
      <c r="G393" s="55">
        <f t="shared" si="36"/>
        <v>6.4323916000000008</v>
      </c>
      <c r="H393" s="55">
        <f t="shared" si="36"/>
        <v>17.065877999999998</v>
      </c>
      <c r="I393" s="17">
        <f t="shared" si="36"/>
        <v>13496.604184932334</v>
      </c>
      <c r="J393" s="17">
        <f t="shared" si="36"/>
        <v>586.95573350000018</v>
      </c>
      <c r="K393" s="17">
        <f t="shared" si="36"/>
        <v>400.268102</v>
      </c>
      <c r="L393" s="17">
        <f t="shared" si="36"/>
        <v>14483.828020432335</v>
      </c>
    </row>
  </sheetData>
  <mergeCells count="3">
    <mergeCell ref="G1:H1"/>
    <mergeCell ref="E1:F1"/>
    <mergeCell ref="I1:L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8</vt:i4>
      </vt:variant>
    </vt:vector>
  </HeadingPairs>
  <TitlesOfParts>
    <vt:vector size="8" baseType="lpstr">
      <vt:lpstr>Residenti</vt:lpstr>
      <vt:lpstr>Fluttuanti</vt:lpstr>
      <vt:lpstr>%serviti</vt:lpstr>
      <vt:lpstr>Addetti 2017</vt:lpstr>
      <vt:lpstr>Capi Zootecnici 2010</vt:lpstr>
      <vt:lpstr>Fatturati</vt:lpstr>
      <vt:lpstr>Presenti equivalenti serviti</vt:lpstr>
      <vt:lpstr>Sintesi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daniele cristofori</dc:creator>
  <cp:lastModifiedBy>Daniele Cristofori</cp:lastModifiedBy>
  <dcterms:created xsi:type="dcterms:W3CDTF">2020-11-06T08:53:54Z</dcterms:created>
  <dcterms:modified xsi:type="dcterms:W3CDTF">2021-07-16T13:55:19Z</dcterms:modified>
</cp:coreProperties>
</file>